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E1A4" lockStructure="1"/>
  <bookViews>
    <workbookView windowWidth="21600" windowHeight="9765" activeTab="2"/>
  </bookViews>
  <sheets>
    <sheet name="海关监管条件" sheetId="4" r:id="rId1"/>
    <sheet name="CUSTOMS" sheetId="2" r:id="rId2"/>
    <sheet name="WMS" sheetId="1" r:id="rId3"/>
    <sheet name="OUTBOUND" sheetId="3" r:id="rId4"/>
  </sheets>
  <definedNames>
    <definedName name="_xlnm._FilterDatabase" localSheetId="1" hidden="1">CUSTOMS!$A$2:$N$242</definedName>
    <definedName name="_xlnm._FilterDatabase" localSheetId="2" hidden="1">WMS!$A$2:$AG$2000</definedName>
    <definedName name="_xlnm._FilterDatabase" localSheetId="3" hidden="1">OUTBOUND!$A$2:$AE$2000</definedName>
    <definedName name="_xlnm.Print_Titles" localSheetId="1">CUSTOMS!$2:$2</definedName>
    <definedName name="_xlnm.Print_Titles" localSheetId="3">OUTBOUND!$2:$2</definedName>
    <definedName name="_xlnm.Print_Titles" localSheetId="2">WMS!$2:$2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D2" authorId="0">
      <text>
        <r>
          <rPr>
            <sz val="9"/>
            <rFont val="宋体"/>
            <charset val="134"/>
          </rPr>
          <t>如显示A或者B则需要报检:
A:入境货物通关单
B:出境货物通关单</t>
        </r>
      </text>
    </comment>
  </commentList>
</comments>
</file>

<file path=xl/sharedStrings.xml><?xml version="1.0" encoding="utf-8"?>
<sst xmlns="http://schemas.openxmlformats.org/spreadsheetml/2006/main" count="4449" uniqueCount="1070">
  <si>
    <t>商品编码</t>
  </si>
  <si>
    <t>海关监管条件</t>
  </si>
  <si>
    <t>6104390000</t>
  </si>
  <si>
    <t>6104440000</t>
  </si>
  <si>
    <t>6204620000</t>
  </si>
  <si>
    <t>6204430090</t>
  </si>
  <si>
    <t>6104590000</t>
  </si>
  <si>
    <t>6109909060</t>
  </si>
  <si>
    <t>6109909050</t>
  </si>
  <si>
    <t>6204520000</t>
  </si>
  <si>
    <t>6110909000</t>
  </si>
  <si>
    <t>入仓日期</t>
  </si>
  <si>
    <t>SO#</t>
  </si>
  <si>
    <r>
      <rPr>
        <sz val="8"/>
        <color theme="0"/>
        <rFont val="宋体"/>
        <charset val="134"/>
      </rPr>
      <t>报关单号</t>
    </r>
  </si>
  <si>
    <r>
      <rPr>
        <sz val="8"/>
        <color theme="0"/>
        <rFont val="宋体"/>
        <charset val="134"/>
      </rPr>
      <t>入仓号</t>
    </r>
  </si>
  <si>
    <r>
      <rPr>
        <sz val="8"/>
        <color theme="0"/>
        <rFont val="宋体"/>
        <charset val="134"/>
      </rPr>
      <t>物料号</t>
    </r>
  </si>
  <si>
    <r>
      <rPr>
        <sz val="8"/>
        <color theme="0"/>
        <rFont val="宋体"/>
        <charset val="134"/>
      </rPr>
      <t>商品编码</t>
    </r>
  </si>
  <si>
    <r>
      <rPr>
        <sz val="8"/>
        <color theme="0"/>
        <rFont val="宋体"/>
        <charset val="134"/>
      </rPr>
      <t>商品名称</t>
    </r>
  </si>
  <si>
    <r>
      <rPr>
        <sz val="8"/>
        <color theme="0"/>
        <rFont val="宋体"/>
        <charset val="134"/>
      </rPr>
      <t>成交数量</t>
    </r>
  </si>
  <si>
    <r>
      <rPr>
        <sz val="8"/>
        <color theme="0"/>
        <rFont val="宋体"/>
        <charset val="134"/>
      </rPr>
      <t>成交单位</t>
    </r>
  </si>
  <si>
    <r>
      <rPr>
        <sz val="8"/>
        <color theme="0"/>
        <rFont val="宋体"/>
        <charset val="134"/>
      </rPr>
      <t>成交单价</t>
    </r>
  </si>
  <si>
    <r>
      <rPr>
        <sz val="8"/>
        <color theme="0"/>
        <rFont val="宋体"/>
        <charset val="134"/>
      </rPr>
      <t>成交总价</t>
    </r>
  </si>
  <si>
    <r>
      <rPr>
        <sz val="8"/>
        <color theme="0"/>
        <rFont val="宋体"/>
        <charset val="134"/>
      </rPr>
      <t>成交币制</t>
    </r>
  </si>
  <si>
    <r>
      <rPr>
        <sz val="8"/>
        <color theme="0"/>
        <rFont val="宋体"/>
        <charset val="134"/>
      </rPr>
      <t>原产国</t>
    </r>
  </si>
  <si>
    <r>
      <rPr>
        <sz val="8"/>
        <color theme="0"/>
        <rFont val="宋体"/>
        <charset val="134"/>
      </rPr>
      <t>最终目的国</t>
    </r>
  </si>
  <si>
    <t xml:space="preserve">APGHKG18070011 </t>
  </si>
  <si>
    <t>535220180526200297</t>
  </si>
  <si>
    <t>APG18073001</t>
  </si>
  <si>
    <t>APG1807300101</t>
  </si>
  <si>
    <r>
      <rPr>
        <sz val="8"/>
        <color theme="1"/>
        <rFont val="宋体"/>
        <charset val="134"/>
      </rPr>
      <t>女装针织</t>
    </r>
    <r>
      <rPr>
        <sz val="8"/>
        <color theme="1"/>
        <rFont val="Verdana"/>
        <charset val="134"/>
      </rPr>
      <t>V</t>
    </r>
    <r>
      <rPr>
        <sz val="8"/>
        <color theme="1"/>
        <rFont val="宋体"/>
        <charset val="134"/>
      </rPr>
      <t>领长袖开襟外套</t>
    </r>
  </si>
  <si>
    <t>件</t>
  </si>
  <si>
    <t>美元</t>
  </si>
  <si>
    <t>中国</t>
  </si>
  <si>
    <t>澳大利亚</t>
  </si>
  <si>
    <t>APGHKG18070013</t>
  </si>
  <si>
    <t>535220180526202759</t>
  </si>
  <si>
    <t>APG18073002</t>
  </si>
  <si>
    <t>APG1807300201</t>
  </si>
  <si>
    <t>针织连衣裙</t>
  </si>
  <si>
    <t>港币</t>
  </si>
  <si>
    <t>APGHKG18070007</t>
  </si>
  <si>
    <t>535220180526199873</t>
  </si>
  <si>
    <t>APG18072701</t>
  </si>
  <si>
    <t>APG1807270101</t>
  </si>
  <si>
    <t>棉梭织女装长裤</t>
  </si>
  <si>
    <t>APG1807270102</t>
  </si>
  <si>
    <t>棉梭织女装短裤</t>
  </si>
  <si>
    <t>APG1807270103</t>
  </si>
  <si>
    <t>APGHKG18080007</t>
  </si>
  <si>
    <t>535220180526224260</t>
  </si>
  <si>
    <t>APG18081701</t>
  </si>
  <si>
    <t>APG1808170101</t>
  </si>
  <si>
    <t>化纤连衣裙</t>
  </si>
  <si>
    <t>APGHKG18080005</t>
  </si>
  <si>
    <t>535220180526224092</t>
  </si>
  <si>
    <t>APG18081702</t>
  </si>
  <si>
    <t>APG1808170201</t>
  </si>
  <si>
    <t>针织半身裙</t>
  </si>
  <si>
    <t>APG1808170202</t>
  </si>
  <si>
    <t>针织吊带背心</t>
  </si>
  <si>
    <t>APGHKG18080011</t>
  </si>
  <si>
    <t>535220180526241003</t>
  </si>
  <si>
    <t>APG18083101</t>
  </si>
  <si>
    <t>APG1808310101</t>
  </si>
  <si>
    <t>APG1808310102</t>
  </si>
  <si>
    <t>APG1808310103</t>
  </si>
  <si>
    <t>APG1808310104</t>
  </si>
  <si>
    <t>针织T恤衫</t>
  </si>
  <si>
    <t>APGHKG18080008</t>
  </si>
  <si>
    <t>535220180526250209</t>
  </si>
  <si>
    <t>APG18090801</t>
  </si>
  <si>
    <t>APG1809080101</t>
  </si>
  <si>
    <t>棉梭织女装裙</t>
  </si>
  <si>
    <t>APGHKG18080023</t>
  </si>
  <si>
    <t>535220180526250196</t>
  </si>
  <si>
    <t>APG18090802</t>
  </si>
  <si>
    <t>APG1809080201</t>
  </si>
  <si>
    <t>女装棉制长裤</t>
  </si>
  <si>
    <t>条</t>
  </si>
  <si>
    <t>人民币</t>
  </si>
  <si>
    <t>APGHKG18090001</t>
  </si>
  <si>
    <t>535220180526250204</t>
  </si>
  <si>
    <t>APG18090803</t>
  </si>
  <si>
    <t>APG1809080301</t>
  </si>
  <si>
    <t>女装针织圆领背心</t>
  </si>
  <si>
    <t>APGHKG18080019</t>
  </si>
  <si>
    <t>535220180526255389</t>
  </si>
  <si>
    <t>APG18091301</t>
  </si>
  <si>
    <t>APG1809130101</t>
  </si>
  <si>
    <t>6110300090</t>
  </si>
  <si>
    <t>女装针织背心</t>
  </si>
  <si>
    <t>APGHKG18080012</t>
  </si>
  <si>
    <t>535220180526257217</t>
  </si>
  <si>
    <t>APG18091303</t>
  </si>
  <si>
    <t>APG1809130301</t>
  </si>
  <si>
    <t>APGHKG18090011</t>
  </si>
  <si>
    <t>535220180526257126</t>
  </si>
  <si>
    <t>APG18091302</t>
  </si>
  <si>
    <t>APG1809130201</t>
  </si>
  <si>
    <t>6211439000</t>
  </si>
  <si>
    <t>化纤女装衫</t>
  </si>
  <si>
    <t>APG1809130202</t>
  </si>
  <si>
    <t>6204530090</t>
  </si>
  <si>
    <t>化纤半腰裙</t>
  </si>
  <si>
    <t>APGHKG18090009</t>
  </si>
  <si>
    <t>535220180526261882</t>
  </si>
  <si>
    <t>APG18091801</t>
  </si>
  <si>
    <t>APG1809180101</t>
  </si>
  <si>
    <t>4203100090</t>
  </si>
  <si>
    <t>女装羊皮短褛</t>
  </si>
  <si>
    <t>APGHKG18090007</t>
  </si>
  <si>
    <t>535220180526263381</t>
  </si>
  <si>
    <t>APG18091802</t>
  </si>
  <si>
    <t>APG1809180201</t>
  </si>
  <si>
    <t>女装针织V领长袖开襟外套</t>
  </si>
  <si>
    <t>APG1809180202</t>
  </si>
  <si>
    <t>APGHKG18080015</t>
  </si>
  <si>
    <t>535220180526263168</t>
  </si>
  <si>
    <t>APG18091803</t>
  </si>
  <si>
    <t>APG1809180301</t>
  </si>
  <si>
    <t>APG1809180302</t>
  </si>
  <si>
    <t>APG1809180303</t>
  </si>
  <si>
    <t>APG1809180304</t>
  </si>
  <si>
    <t>APG1809180305</t>
  </si>
  <si>
    <t>APGHKG18090013</t>
  </si>
  <si>
    <t>535220180526263390</t>
  </si>
  <si>
    <t>APG18092001A</t>
  </si>
  <si>
    <t>APG18092001A01</t>
  </si>
  <si>
    <t>6204420000</t>
  </si>
  <si>
    <t>棉制连衣裙</t>
  </si>
  <si>
    <t>APGHKG18090012</t>
  </si>
  <si>
    <t>535220180526263387</t>
  </si>
  <si>
    <t>APG18092001B</t>
  </si>
  <si>
    <t>APG18092001B01</t>
  </si>
  <si>
    <t>6211429000</t>
  </si>
  <si>
    <t>棉丝女装衫</t>
  </si>
  <si>
    <t>APGHKG18090016</t>
  </si>
  <si>
    <t>535220180526269513</t>
  </si>
  <si>
    <t>APG18092602</t>
  </si>
  <si>
    <t>APG1809260201</t>
  </si>
  <si>
    <t>APGHKG18090002</t>
  </si>
  <si>
    <t>535220180526270919</t>
  </si>
  <si>
    <t>APG18092601</t>
  </si>
  <si>
    <t>APG1809260101</t>
  </si>
  <si>
    <t>APGHKG18090020</t>
  </si>
  <si>
    <t>535220180526273305</t>
  </si>
  <si>
    <t>APG18100801</t>
  </si>
  <si>
    <t>APG1810080101</t>
  </si>
  <si>
    <t>APGHKG18090019</t>
  </si>
  <si>
    <t>535220180526273201</t>
  </si>
  <si>
    <t>APG18100802</t>
  </si>
  <si>
    <t>APG1810080201</t>
  </si>
  <si>
    <t>6109909092</t>
  </si>
  <si>
    <t>APG1810080202</t>
  </si>
  <si>
    <t>APGHKG18100003</t>
  </si>
  <si>
    <t>535220180526292466</t>
  </si>
  <si>
    <t>APG18102701</t>
  </si>
  <si>
    <t>APG1810270101</t>
  </si>
  <si>
    <t>APGHKG18100009</t>
  </si>
  <si>
    <t>535220180526293148</t>
  </si>
  <si>
    <t>APG18102702A</t>
  </si>
  <si>
    <t>APG18102702A01</t>
  </si>
  <si>
    <t>535220180526293145</t>
  </si>
  <si>
    <t>APG18102702B</t>
  </si>
  <si>
    <t>APG18102702B01</t>
  </si>
  <si>
    <t>化纤女装连衣裤</t>
  </si>
  <si>
    <t>APGHKG18100011</t>
  </si>
  <si>
    <t>535220180526294308</t>
  </si>
  <si>
    <t>APG18102703</t>
  </si>
  <si>
    <t>APG1810270301</t>
  </si>
  <si>
    <t>APG1810270302</t>
  </si>
  <si>
    <t>APGHKG18100013</t>
  </si>
  <si>
    <t>535220180526297928</t>
  </si>
  <si>
    <t>APG18110101</t>
  </si>
  <si>
    <t>APG1811010101</t>
  </si>
  <si>
    <t>APGHKG18110002</t>
  </si>
  <si>
    <t>535220180526317737</t>
  </si>
  <si>
    <t>APG18112401</t>
  </si>
  <si>
    <t>APG1811240101</t>
  </si>
  <si>
    <t>针织套头衫</t>
  </si>
  <si>
    <t>APG1811240102</t>
  </si>
  <si>
    <t>APGHKG18110007</t>
  </si>
  <si>
    <t>535220180526322716</t>
  </si>
  <si>
    <t>APG18112901</t>
  </si>
  <si>
    <t>APG1811290101</t>
  </si>
  <si>
    <t>女装针织连身裙</t>
  </si>
  <si>
    <t>APGHKG18110009</t>
  </si>
  <si>
    <t>535220180526323832</t>
  </si>
  <si>
    <t>APG18113001</t>
  </si>
  <si>
    <t>APG1811300101</t>
  </si>
  <si>
    <t>6104530000</t>
  </si>
  <si>
    <t>女装针织半截裙</t>
  </si>
  <si>
    <t>APGHKG18110006</t>
  </si>
  <si>
    <t>535220180526325411</t>
  </si>
  <si>
    <t>APG18113002A</t>
  </si>
  <si>
    <t>APG18113002A01</t>
  </si>
  <si>
    <t>6204599000</t>
  </si>
  <si>
    <t>APG18113002A02</t>
  </si>
  <si>
    <t>6204440090</t>
  </si>
  <si>
    <t>535220180526325412</t>
  </si>
  <si>
    <t>APG18113002B</t>
  </si>
  <si>
    <t>APG18113002B01</t>
  </si>
  <si>
    <t>APG18113002B02</t>
  </si>
  <si>
    <t>APGHKG18110005</t>
  </si>
  <si>
    <t>535220180526325409</t>
  </si>
  <si>
    <t>APG18113002C</t>
  </si>
  <si>
    <t>APG18113002C01</t>
  </si>
  <si>
    <t>6204499000</t>
  </si>
  <si>
    <t>麻化纤连衣裙</t>
  </si>
  <si>
    <t>535220180526325410</t>
  </si>
  <si>
    <t>APG18113002D</t>
  </si>
  <si>
    <t>APG18113002D01</t>
  </si>
  <si>
    <t>棉制女装衫</t>
  </si>
  <si>
    <t>APGHKG18110008</t>
  </si>
  <si>
    <t>535220180526330367</t>
  </si>
  <si>
    <t>APG18120801</t>
  </si>
  <si>
    <t>APG1812080101</t>
  </si>
  <si>
    <t>女装长裤</t>
  </si>
  <si>
    <t>APG1812080102</t>
  </si>
  <si>
    <t>女装短裙</t>
  </si>
  <si>
    <t>APG1812080103</t>
  </si>
  <si>
    <t>APGHKG18120001</t>
  </si>
  <si>
    <t>535220180526335672</t>
  </si>
  <si>
    <t>APG18121301</t>
  </si>
  <si>
    <t>APG1812130101</t>
  </si>
  <si>
    <t>APG1812130102</t>
  </si>
  <si>
    <t>APGHKG18120002</t>
  </si>
  <si>
    <t>535220180526337925</t>
  </si>
  <si>
    <t>APG18121302</t>
  </si>
  <si>
    <t>APG1812130201</t>
  </si>
  <si>
    <t>6208920021</t>
  </si>
  <si>
    <t>化纤女装背心</t>
  </si>
  <si>
    <t>APG1812130202</t>
  </si>
  <si>
    <t>6204630000</t>
  </si>
  <si>
    <t>化纤女长裤</t>
  </si>
  <si>
    <t>APGHKG18120007</t>
  </si>
  <si>
    <t>535220180526337923</t>
  </si>
  <si>
    <t>APG18121303</t>
  </si>
  <si>
    <t>APG1812130301</t>
  </si>
  <si>
    <t>女装针织圆领长袖毛衫</t>
  </si>
  <si>
    <t>APG1812130302</t>
  </si>
  <si>
    <t>6110200090</t>
  </si>
  <si>
    <t>女装针织圆领短袖毛衫</t>
  </si>
  <si>
    <t>APGHKG18120008</t>
  </si>
  <si>
    <t>535220180526338080</t>
  </si>
  <si>
    <t>APG18121701</t>
  </si>
  <si>
    <t>APG1812170101</t>
  </si>
  <si>
    <t>APG1812170102</t>
  </si>
  <si>
    <t>女装针织套头衫</t>
  </si>
  <si>
    <t>APG1812170103</t>
  </si>
  <si>
    <t>女装针织开胸衫</t>
  </si>
  <si>
    <t>APG1812170104</t>
  </si>
  <si>
    <t>APGHKG18120005</t>
  </si>
  <si>
    <t>535220180526343657</t>
  </si>
  <si>
    <t>APG18122101</t>
  </si>
  <si>
    <t>APG1812210101</t>
  </si>
  <si>
    <t>APG1812210102</t>
  </si>
  <si>
    <t>女装羊皮裙</t>
  </si>
  <si>
    <t>APGHKG18120011</t>
  </si>
  <si>
    <t>535220180526343808</t>
  </si>
  <si>
    <t>APG18122102</t>
  </si>
  <si>
    <t>APG1812210201</t>
  </si>
  <si>
    <t>6110199000</t>
  </si>
  <si>
    <t>APGHKG18120003</t>
  </si>
  <si>
    <t>535220180526344808</t>
  </si>
  <si>
    <t>APG18122201</t>
  </si>
  <si>
    <t>APG1812220101</t>
  </si>
  <si>
    <t>APG1812220102</t>
  </si>
  <si>
    <t>APGHKG18120020</t>
  </si>
  <si>
    <t>535220190526003262</t>
  </si>
  <si>
    <t>APG19010501</t>
  </si>
  <si>
    <t>APG1901050101</t>
  </si>
  <si>
    <t xml:space="preserve">6211439000 </t>
  </si>
  <si>
    <t xml:space="preserve">化纤女装衫 </t>
  </si>
  <si>
    <t>APG1901050102</t>
  </si>
  <si>
    <t xml:space="preserve">化纤女长裤 </t>
  </si>
  <si>
    <t>APG1901050103</t>
  </si>
  <si>
    <t xml:space="preserve">化纤连衣裙 </t>
  </si>
  <si>
    <t>APGHKG18120014</t>
  </si>
  <si>
    <t>535220190526003466</t>
  </si>
  <si>
    <t>APG19010502</t>
  </si>
  <si>
    <t>APG1901050201</t>
  </si>
  <si>
    <t>APG1901050202</t>
  </si>
  <si>
    <t>APGHKG18120018</t>
  </si>
  <si>
    <t>535220190526003463</t>
  </si>
  <si>
    <t>APG19010503</t>
  </si>
  <si>
    <t>APG1901050301</t>
  </si>
  <si>
    <t>APGHKG19010002</t>
  </si>
  <si>
    <t>535220190526004250</t>
  </si>
  <si>
    <t>APG19010701A</t>
  </si>
  <si>
    <t>APG19010701A01</t>
  </si>
  <si>
    <t>APGHKG18120012</t>
  </si>
  <si>
    <t>535220190526004245</t>
  </si>
  <si>
    <t>APG19010701B</t>
  </si>
  <si>
    <t>APG19010701B01</t>
  </si>
  <si>
    <t>APGHKG18120023</t>
  </si>
  <si>
    <t>535220190526007992</t>
  </si>
  <si>
    <t>APG19011001</t>
  </si>
  <si>
    <t>APG1901100101</t>
  </si>
  <si>
    <t>APGHKG18120022</t>
  </si>
  <si>
    <t>535220190526010703</t>
  </si>
  <si>
    <t>APG19011201</t>
  </si>
  <si>
    <t>APG1901120101</t>
  </si>
  <si>
    <t>APG1901120102</t>
  </si>
  <si>
    <t>女装针织外套</t>
  </si>
  <si>
    <t>APGHKG19010006</t>
  </si>
  <si>
    <t>535220190526011564</t>
  </si>
  <si>
    <t>APG19011401</t>
  </si>
  <si>
    <t>APG1901140101</t>
  </si>
  <si>
    <t>女装针织圆领长袖套头衫</t>
  </si>
  <si>
    <t>APG1901140102</t>
  </si>
  <si>
    <t>APG1901140103</t>
  </si>
  <si>
    <t>APGHKG19010001</t>
  </si>
  <si>
    <t>535220190526011574</t>
  </si>
  <si>
    <t>APG19011402A</t>
  </si>
  <si>
    <t>APG19011402A01</t>
  </si>
  <si>
    <t>APGHKG19010005</t>
  </si>
  <si>
    <t>535220190526011567</t>
  </si>
  <si>
    <t>APG19011402B</t>
  </si>
  <si>
    <t>APG19011402B01</t>
  </si>
  <si>
    <t>APG19011402B02</t>
  </si>
  <si>
    <t>APGHKG18120024</t>
  </si>
  <si>
    <t>535220190526015739</t>
  </si>
  <si>
    <t>APG19011701</t>
  </si>
  <si>
    <t>APG1901170101</t>
  </si>
  <si>
    <t>APGHKG19010007</t>
  </si>
  <si>
    <t>535220190526017337</t>
  </si>
  <si>
    <t>APG19011901</t>
  </si>
  <si>
    <t>APG1901190101</t>
  </si>
  <si>
    <t>APGHKG19010003</t>
  </si>
  <si>
    <t>535220190526017311</t>
  </si>
  <si>
    <t>APG19011801</t>
  </si>
  <si>
    <t>APG1901180101</t>
  </si>
  <si>
    <t>APG1901180102</t>
  </si>
  <si>
    <t>APG1901180103</t>
  </si>
  <si>
    <t>APGHKG19010004</t>
  </si>
  <si>
    <t>535220190526018809</t>
  </si>
  <si>
    <t>APG19011902</t>
  </si>
  <si>
    <t>APG1901190201</t>
  </si>
  <si>
    <t>APG1901190202</t>
  </si>
  <si>
    <t>APG1901190203</t>
  </si>
  <si>
    <t>APGHKG19010014</t>
  </si>
  <si>
    <t>535220190526027732</t>
  </si>
  <si>
    <t>APG19012601</t>
  </si>
  <si>
    <t>APG1901260101</t>
  </si>
  <si>
    <t>APG1901260102</t>
  </si>
  <si>
    <t>女装针织高领长袖套头衫</t>
  </si>
  <si>
    <t>APG1901260103</t>
  </si>
  <si>
    <t>APG1901260104</t>
  </si>
  <si>
    <t>女装针织开襟长袖衫</t>
  </si>
  <si>
    <t>APGHKG19010015</t>
  </si>
  <si>
    <t>535220190526030469</t>
  </si>
  <si>
    <t>APG19012901</t>
  </si>
  <si>
    <t>APG1901290101</t>
  </si>
  <si>
    <t>APG1901290102</t>
  </si>
  <si>
    <t>APGHKG19010010</t>
  </si>
  <si>
    <t>535220190526035879</t>
  </si>
  <si>
    <t>APG19021801</t>
  </si>
  <si>
    <t>APG1902180101</t>
  </si>
  <si>
    <t>APG1902180102</t>
  </si>
  <si>
    <t>APG1902180103</t>
  </si>
  <si>
    <t>APG1902180104</t>
  </si>
  <si>
    <t>6110110000</t>
  </si>
  <si>
    <t>APGHKG19010012</t>
  </si>
  <si>
    <t>535220190526035781</t>
  </si>
  <si>
    <t>APG19021802A</t>
  </si>
  <si>
    <t>APG19021802A01</t>
  </si>
  <si>
    <t>APG19021802A02</t>
  </si>
  <si>
    <t>APGHKG19010013</t>
  </si>
  <si>
    <t>535220190526035780</t>
  </si>
  <si>
    <t>APG19021802B</t>
  </si>
  <si>
    <t>APG19021802B01</t>
  </si>
  <si>
    <t>APGHKG19020001</t>
  </si>
  <si>
    <t>535220190526041266</t>
  </si>
  <si>
    <t>APG19022501</t>
  </si>
  <si>
    <t>APG1902250101</t>
  </si>
  <si>
    <t>APG1902250102</t>
  </si>
  <si>
    <t>APGHKG19010011</t>
  </si>
  <si>
    <t>535220190526039433</t>
  </si>
  <si>
    <t>APG19022101</t>
  </si>
  <si>
    <t>APG1902210101</t>
  </si>
  <si>
    <t>APGHKG19010008</t>
  </si>
  <si>
    <t>535220190526039428</t>
  </si>
  <si>
    <t>APG19022102</t>
  </si>
  <si>
    <t>APG1902210201</t>
  </si>
  <si>
    <t>APG1902210202</t>
  </si>
  <si>
    <t>APG1902210203</t>
  </si>
  <si>
    <t>APG1902210204</t>
  </si>
  <si>
    <t>APGHKG19010016</t>
  </si>
  <si>
    <t>535220190526039505</t>
  </si>
  <si>
    <t>APG19022103</t>
  </si>
  <si>
    <t>APG1902210301</t>
  </si>
  <si>
    <t>APG1902210302</t>
  </si>
  <si>
    <t>APG1902210303</t>
  </si>
  <si>
    <t>6110191000</t>
  </si>
  <si>
    <t>APG1902210304</t>
  </si>
  <si>
    <t>女装针织V领长袖套头衫</t>
  </si>
  <si>
    <t>APG1902210305</t>
  </si>
  <si>
    <t>APGHKG19010009</t>
  </si>
  <si>
    <t>535220190526041265</t>
  </si>
  <si>
    <t>APG19022502</t>
  </si>
  <si>
    <t>APG1902250201</t>
  </si>
  <si>
    <t>APGHKG19020002</t>
  </si>
  <si>
    <t>535220190526044785</t>
  </si>
  <si>
    <t>APG19030101A</t>
  </si>
  <si>
    <t>APG19030101A01</t>
  </si>
  <si>
    <t>APG19030101A02</t>
  </si>
  <si>
    <t>APGHKG19020003</t>
  </si>
  <si>
    <t>535220190526044782</t>
  </si>
  <si>
    <t>APG19030101B</t>
  </si>
  <si>
    <t>APG19030101B01</t>
  </si>
  <si>
    <t>APGHKG19030001</t>
  </si>
  <si>
    <t>535220190526051576</t>
  </si>
  <si>
    <t>APG19030801</t>
  </si>
  <si>
    <t>APG1903080101</t>
  </si>
  <si>
    <t>APG1903080102</t>
  </si>
  <si>
    <t>APG1903080103</t>
  </si>
  <si>
    <t>APG1903080104</t>
  </si>
  <si>
    <t>女装针织V领短袖套头衫</t>
  </si>
  <si>
    <t>APGHKG19030003</t>
  </si>
  <si>
    <t>535220190526056915</t>
  </si>
  <si>
    <t>APG19031501</t>
  </si>
  <si>
    <t>APG1903150101</t>
  </si>
  <si>
    <t>APGHKG19030005</t>
  </si>
  <si>
    <t>535220190526056904</t>
  </si>
  <si>
    <t>APG19031502</t>
  </si>
  <si>
    <t>APG1903150201</t>
  </si>
  <si>
    <t>APG1903150202</t>
  </si>
  <si>
    <t>APG1903150203</t>
  </si>
  <si>
    <t>APGHKG19030002</t>
  </si>
  <si>
    <t>535220190526056890</t>
  </si>
  <si>
    <t>APG19031503</t>
  </si>
  <si>
    <t>APG1903150301</t>
  </si>
  <si>
    <t>APG1903150302</t>
  </si>
  <si>
    <t>女装裙</t>
  </si>
  <si>
    <t>APGHKG19020007</t>
  </si>
  <si>
    <t>535220190526057530</t>
  </si>
  <si>
    <t>APG19031801</t>
  </si>
  <si>
    <t>APG1903180101</t>
  </si>
  <si>
    <t>APG1903180102</t>
  </si>
  <si>
    <t>APG1903180103</t>
  </si>
  <si>
    <t>APG1903180104</t>
  </si>
  <si>
    <t>APGHKG19030004</t>
  </si>
  <si>
    <t>535220190526062780</t>
  </si>
  <si>
    <t>APG19032201</t>
  </si>
  <si>
    <t>APG1903220101</t>
  </si>
  <si>
    <t>APG1903220102</t>
  </si>
  <si>
    <t>女装夹克</t>
  </si>
  <si>
    <t>APG1903220103</t>
  </si>
  <si>
    <t>APGHKG19030006</t>
  </si>
  <si>
    <t>535220190526063332</t>
  </si>
  <si>
    <t>APG19032501</t>
  </si>
  <si>
    <t>APG1903250101</t>
  </si>
  <si>
    <t>APG1903250102</t>
  </si>
  <si>
    <t>APGHKG19030007</t>
  </si>
  <si>
    <t>535220190526063335</t>
  </si>
  <si>
    <t>APG19032502</t>
  </si>
  <si>
    <t>APG1903250201</t>
  </si>
  <si>
    <t>APG1903250202</t>
  </si>
  <si>
    <t>APG1903250203</t>
  </si>
  <si>
    <t>APG1903250204</t>
  </si>
  <si>
    <t>APG1903250205</t>
  </si>
  <si>
    <t>APG1903250206</t>
  </si>
  <si>
    <t>女装针织反领开襟长袖衫</t>
  </si>
  <si>
    <t>APGHKG19030013</t>
  </si>
  <si>
    <t>535220190526068095</t>
  </si>
  <si>
    <t>APG19032901</t>
  </si>
  <si>
    <t>APG1903290101</t>
  </si>
  <si>
    <t>APGHKG19030012</t>
  </si>
  <si>
    <t>535220190526069908</t>
  </si>
  <si>
    <t>APG19040101</t>
  </si>
  <si>
    <t>APG1904010101</t>
  </si>
  <si>
    <t>APGHKG19030016</t>
  </si>
  <si>
    <t>535220190526078091</t>
  </si>
  <si>
    <t>APG19041201</t>
  </si>
  <si>
    <t>APG1904120101</t>
  </si>
  <si>
    <t>APGHKG19030014</t>
  </si>
  <si>
    <t>535220190526080021</t>
  </si>
  <si>
    <t>APG19041302</t>
  </si>
  <si>
    <t>APG1904130201</t>
  </si>
  <si>
    <t>APG1904130202</t>
  </si>
  <si>
    <t>APG1904130203</t>
  </si>
  <si>
    <t>APG1904130204</t>
  </si>
  <si>
    <t>APG1904130205</t>
  </si>
  <si>
    <t>APGHKG19040002</t>
  </si>
  <si>
    <t>535220190526080020</t>
  </si>
  <si>
    <t>APG19041301</t>
  </si>
  <si>
    <t>APG1904130101</t>
  </si>
  <si>
    <t>APG1904130102</t>
  </si>
  <si>
    <t>APG1904130103</t>
  </si>
  <si>
    <t>女装针织圆领中袖套头衫</t>
  </si>
  <si>
    <t>APG1904130104</t>
  </si>
  <si>
    <t>APGHKG19040001</t>
  </si>
  <si>
    <t>535220190526081041</t>
  </si>
  <si>
    <t>APG19041501</t>
  </si>
  <si>
    <t>APG1904150101</t>
  </si>
  <si>
    <t>APG1904150102</t>
  </si>
  <si>
    <t>APGHKG19030015</t>
  </si>
  <si>
    <t>535220190526078905</t>
  </si>
  <si>
    <t>APG19041202</t>
  </si>
  <si>
    <t>APG1904120201</t>
  </si>
  <si>
    <t>APG1904120202</t>
  </si>
  <si>
    <t>APG1904120203</t>
  </si>
  <si>
    <t>APGHKG19040008</t>
  </si>
  <si>
    <t>535220190526110634</t>
  </si>
  <si>
    <t>APG19042601</t>
  </si>
  <si>
    <t>APG1904260101</t>
  </si>
  <si>
    <t>APGHKG19040009</t>
  </si>
  <si>
    <t>535220190526110652</t>
  </si>
  <si>
    <t>APG19042602</t>
  </si>
  <si>
    <t>APG1904260201</t>
  </si>
  <si>
    <t>女装针织开襟衫</t>
  </si>
  <si>
    <t>APGHKG19040005</t>
  </si>
  <si>
    <t>535220190526110648</t>
  </si>
  <si>
    <t>APG19042603</t>
  </si>
  <si>
    <t>APG1904260301</t>
  </si>
  <si>
    <t>APGHKG19040010</t>
  </si>
  <si>
    <t>535220190526119000</t>
  </si>
  <si>
    <t>APG19042901</t>
  </si>
  <si>
    <t>APG1904290101</t>
  </si>
  <si>
    <t>APG1904290102</t>
  </si>
  <si>
    <t>APGHKG19040014</t>
  </si>
  <si>
    <t>535220190526129718</t>
  </si>
  <si>
    <t>APG19050601</t>
  </si>
  <si>
    <t>APG1905060101</t>
  </si>
  <si>
    <t>APGHKG19040016</t>
  </si>
  <si>
    <t>535220190526129723</t>
  </si>
  <si>
    <t>APG19050602</t>
  </si>
  <si>
    <t>APG1905060201</t>
  </si>
  <si>
    <t>APGHKG19040017</t>
  </si>
  <si>
    <t>535220190526129731</t>
  </si>
  <si>
    <t>APG19050603</t>
  </si>
  <si>
    <t>APG1905060301</t>
  </si>
  <si>
    <t>APG1905060302</t>
  </si>
  <si>
    <t>APGHKG19040004</t>
  </si>
  <si>
    <t>535220190526129727</t>
  </si>
  <si>
    <t>APG19050604</t>
  </si>
  <si>
    <t>APG1905060401</t>
  </si>
  <si>
    <t>APG1905060402</t>
  </si>
  <si>
    <t>APG1905060403</t>
  </si>
  <si>
    <t>女装短裤</t>
  </si>
  <si>
    <t>APGHKG19040012</t>
  </si>
  <si>
    <t>535220190526129741</t>
  </si>
  <si>
    <t>APG19050605</t>
  </si>
  <si>
    <t>APG1905060501</t>
  </si>
  <si>
    <t>APG1905060502</t>
  </si>
  <si>
    <t>APG1905060503</t>
  </si>
  <si>
    <t>APG1905060504</t>
  </si>
  <si>
    <t>APG1905060505</t>
  </si>
  <si>
    <t>APGHKG19040018</t>
  </si>
  <si>
    <t>535220190526144201</t>
  </si>
  <si>
    <t>APG19050901</t>
  </si>
  <si>
    <t>APG1905090101</t>
  </si>
  <si>
    <t>APGHKG19050001</t>
  </si>
  <si>
    <t>535220190526147326</t>
  </si>
  <si>
    <t>APG19051001</t>
  </si>
  <si>
    <t>APG1905100101</t>
  </si>
  <si>
    <t>APGHKG19040013</t>
  </si>
  <si>
    <t>535220190526171995</t>
  </si>
  <si>
    <t>APG19051801</t>
  </si>
  <si>
    <t>APG1905180101</t>
  </si>
  <si>
    <t>APG1905180102</t>
  </si>
  <si>
    <t>APGHKG19050003</t>
  </si>
  <si>
    <t>535220190526168233</t>
  </si>
  <si>
    <t>APG19051701</t>
  </si>
  <si>
    <t>APG1905170101</t>
  </si>
  <si>
    <t>APGHKG19050005</t>
  </si>
  <si>
    <t>535220190526171998</t>
  </si>
  <si>
    <t>APG19051802</t>
  </si>
  <si>
    <t>APG1905180201</t>
  </si>
  <si>
    <t>APG1905180202</t>
  </si>
  <si>
    <t>APG1905180203</t>
  </si>
  <si>
    <t>APGHKG19050008</t>
  </si>
  <si>
    <t>535220190526190545</t>
  </si>
  <si>
    <t>APG19052701</t>
  </si>
  <si>
    <t>APG1905270101</t>
  </si>
  <si>
    <t>APG1905270102</t>
  </si>
  <si>
    <t>APG1905270103</t>
  </si>
  <si>
    <t>APGHKG19050009</t>
  </si>
  <si>
    <t>535220190526219865</t>
  </si>
  <si>
    <t>APG19060301</t>
  </si>
  <si>
    <t>APG1906030101</t>
  </si>
  <si>
    <t>APG1906030102</t>
  </si>
  <si>
    <t>APGHKG19050010</t>
  </si>
  <si>
    <t>535220190526228612</t>
  </si>
  <si>
    <t>APG19060501</t>
  </si>
  <si>
    <t>APG1906050101</t>
  </si>
  <si>
    <t>APGHKG19060001</t>
  </si>
  <si>
    <t>535220190526260005</t>
  </si>
  <si>
    <t>APG19061501</t>
  </si>
  <si>
    <t>APG1906150101</t>
  </si>
  <si>
    <t>APGHKG19060006</t>
  </si>
  <si>
    <t>535220190526278525</t>
  </si>
  <si>
    <t>APG19062101</t>
  </si>
  <si>
    <t>APG1906210101</t>
  </si>
  <si>
    <t xml:space="preserve"> 6211439000  </t>
  </si>
  <si>
    <t>APGHKG19060009</t>
  </si>
  <si>
    <t>535220190526283770</t>
  </si>
  <si>
    <t>APG19062201</t>
  </si>
  <si>
    <t>APG1906220101</t>
  </si>
  <si>
    <t>女装针织V领长袖衫</t>
  </si>
  <si>
    <t>APG1906220102</t>
  </si>
  <si>
    <t>女装针织圆领长袖衫</t>
  </si>
  <si>
    <t>APGHKG19060003</t>
  </si>
  <si>
    <t>535220190526283764</t>
  </si>
  <si>
    <t>APG19062202</t>
  </si>
  <si>
    <t>APG1906220201</t>
  </si>
  <si>
    <t>APGHKG19060007</t>
  </si>
  <si>
    <t>535220190526284946</t>
  </si>
  <si>
    <t>APG19062102</t>
  </si>
  <si>
    <t>APG1906210201</t>
  </si>
  <si>
    <t>APG1906210202</t>
  </si>
  <si>
    <t>APG1906210203</t>
  </si>
  <si>
    <t>APGHKG19060004</t>
  </si>
  <si>
    <t>535220190526301236</t>
  </si>
  <si>
    <t>APG19062701</t>
  </si>
  <si>
    <t>APG1906270101</t>
  </si>
  <si>
    <t>APGHKG19060010</t>
  </si>
  <si>
    <t>535220190526304755</t>
  </si>
  <si>
    <t>APG19062801</t>
  </si>
  <si>
    <t>APG1906280101</t>
  </si>
  <si>
    <t>APG1906280102</t>
  </si>
  <si>
    <t>APGHKG19050011</t>
  </si>
  <si>
    <t>535220190526308901</t>
  </si>
  <si>
    <t>APG19062901</t>
  </si>
  <si>
    <t>APG1906290101</t>
  </si>
  <si>
    <t>APG1906290102</t>
  </si>
  <si>
    <t>APG1906290103</t>
  </si>
  <si>
    <t>APG1906290104</t>
  </si>
  <si>
    <t>APG1906290105</t>
  </si>
  <si>
    <t>APG1906290106</t>
  </si>
  <si>
    <t>APG1906290107</t>
  </si>
  <si>
    <t>APGHKG19060011</t>
  </si>
  <si>
    <t>535220190526309016</t>
  </si>
  <si>
    <t>APG19062902</t>
  </si>
  <si>
    <t>APG1906290201</t>
  </si>
  <si>
    <t>女装V领长袖开襟外套</t>
  </si>
  <si>
    <t>APG1906290202</t>
  </si>
  <si>
    <t>APG1906290203</t>
  </si>
  <si>
    <t>女装圆领长袖套头衫</t>
  </si>
  <si>
    <t>APGHKG19060005</t>
  </si>
  <si>
    <t>535220190526314079</t>
  </si>
  <si>
    <t>APG19070101</t>
  </si>
  <si>
    <t>APG1907010101</t>
  </si>
  <si>
    <t>男装长裤</t>
  </si>
  <si>
    <t>APG1907010102</t>
  </si>
  <si>
    <t>APG1907010103</t>
  </si>
  <si>
    <t>APGHKG19060012</t>
  </si>
  <si>
    <t>535220190526315664</t>
  </si>
  <si>
    <t>APG19070201</t>
  </si>
  <si>
    <t>APG1907020101</t>
  </si>
  <si>
    <t xml:space="preserve"> 6211439000</t>
  </si>
  <si>
    <t>APGHKG19070001</t>
  </si>
  <si>
    <t>535220190526353535</t>
  </si>
  <si>
    <t>APG19071201</t>
  </si>
  <si>
    <t>APG1907120101</t>
  </si>
  <si>
    <t>针织外套</t>
  </si>
  <si>
    <t>APGHKG19070004</t>
  </si>
  <si>
    <t>535220190526379965</t>
  </si>
  <si>
    <t>APG19072001</t>
  </si>
  <si>
    <t>APG1907200101</t>
  </si>
  <si>
    <t>APG1907200102</t>
  </si>
  <si>
    <t>APGHKG19070009</t>
  </si>
  <si>
    <t>535220190526375511</t>
  </si>
  <si>
    <t>APG19071901</t>
  </si>
  <si>
    <t>APG1907190101</t>
  </si>
  <si>
    <t>针织上衣</t>
  </si>
  <si>
    <t>APG1907190102</t>
  </si>
  <si>
    <t xml:space="preserve">针织半身裙 </t>
  </si>
  <si>
    <t>APG1907190103</t>
  </si>
  <si>
    <t>APGHKG19070008</t>
  </si>
  <si>
    <t>535220190526375407</t>
  </si>
  <si>
    <t>APG19071902</t>
  </si>
  <si>
    <t>APG1907190201</t>
  </si>
  <si>
    <t>APG1907190202</t>
  </si>
  <si>
    <t>女装V领背心</t>
  </si>
  <si>
    <t>APGHKG19070007</t>
  </si>
  <si>
    <t>535220190526381595</t>
  </si>
  <si>
    <t>APG19072002</t>
  </si>
  <si>
    <t>APG1907200201</t>
  </si>
  <si>
    <t>6204399000</t>
  </si>
  <si>
    <t>化纤女上衣</t>
  </si>
  <si>
    <t>APG1907200202</t>
  </si>
  <si>
    <t>APG1907200203</t>
  </si>
  <si>
    <t>APG1907200204</t>
  </si>
  <si>
    <t>APGHKG19070006</t>
  </si>
  <si>
    <t>535220190526406866</t>
  </si>
  <si>
    <t>APG19072701</t>
  </si>
  <si>
    <t>APG1907270101</t>
  </si>
  <si>
    <t>APGHKG19070010</t>
  </si>
  <si>
    <t>535220190526402147</t>
  </si>
  <si>
    <t>APG19072601</t>
  </si>
  <si>
    <t>APG1907260101</t>
  </si>
  <si>
    <t>APGHKG19070011</t>
  </si>
  <si>
    <t>535220190526402904</t>
  </si>
  <si>
    <t>APG19072602</t>
  </si>
  <si>
    <t>APG1907260201</t>
  </si>
  <si>
    <t>6104430000</t>
  </si>
  <si>
    <t>APGHKG19080002</t>
  </si>
  <si>
    <t>535220190526482055</t>
  </si>
  <si>
    <t>APG19081701</t>
  </si>
  <si>
    <t>APG1908170101</t>
  </si>
  <si>
    <t>APG1908170102</t>
  </si>
  <si>
    <t>APGHKG19080001</t>
  </si>
  <si>
    <t>535220190526477465</t>
  </si>
  <si>
    <t>APG19081601</t>
  </si>
  <si>
    <t>APG1908160101</t>
  </si>
  <si>
    <t>6204330000</t>
  </si>
  <si>
    <t xml:space="preserve">化纤女上衣 </t>
  </si>
  <si>
    <t>APGHKG19080004</t>
  </si>
  <si>
    <t>535220190526482135</t>
  </si>
  <si>
    <t>APG19081702</t>
  </si>
  <si>
    <t>APG1908170201</t>
  </si>
  <si>
    <t>女装圆领短袖套头衫</t>
  </si>
  <si>
    <t>APG1908170202</t>
  </si>
  <si>
    <r>
      <rPr>
        <sz val="8"/>
        <color theme="0"/>
        <rFont val="宋体"/>
        <charset val="134"/>
      </rPr>
      <t xml:space="preserve">供应商名称
</t>
    </r>
    <r>
      <rPr>
        <sz val="8"/>
        <color theme="0"/>
        <rFont val="Verdana"/>
        <charset val="134"/>
      </rPr>
      <t>Supplier Name</t>
    </r>
  </si>
  <si>
    <r>
      <rPr>
        <sz val="8"/>
        <color theme="0"/>
        <rFont val="宋体"/>
        <charset val="134"/>
      </rPr>
      <t xml:space="preserve">入仓落货纸号
</t>
    </r>
    <r>
      <rPr>
        <sz val="8"/>
        <color theme="0"/>
        <rFont val="Verdana"/>
        <charset val="134"/>
      </rPr>
      <t>S/O#</t>
    </r>
  </si>
  <si>
    <r>
      <rPr>
        <sz val="8"/>
        <color theme="0"/>
        <rFont val="宋体"/>
        <charset val="134"/>
      </rPr>
      <t xml:space="preserve">客户采购订单号
</t>
    </r>
    <r>
      <rPr>
        <sz val="8"/>
        <color theme="0"/>
        <rFont val="Verdana"/>
        <charset val="134"/>
      </rPr>
      <t>PO#</t>
    </r>
  </si>
  <si>
    <r>
      <rPr>
        <sz val="8"/>
        <color theme="0"/>
        <rFont val="宋体"/>
        <charset val="134"/>
      </rPr>
      <t xml:space="preserve">货物款号
</t>
    </r>
    <r>
      <rPr>
        <sz val="8"/>
        <color theme="0"/>
        <rFont val="Verdana"/>
        <charset val="134"/>
      </rPr>
      <t>SKU#</t>
    </r>
  </si>
  <si>
    <t>SO#/PO#/SKU#</t>
  </si>
  <si>
    <r>
      <rPr>
        <sz val="8"/>
        <color theme="0"/>
        <rFont val="宋体"/>
        <charset val="134"/>
      </rPr>
      <t xml:space="preserve">入仓号
</t>
    </r>
    <r>
      <rPr>
        <sz val="8"/>
        <color theme="0"/>
        <rFont val="Verdana"/>
        <charset val="134"/>
      </rPr>
      <t>Inbound#</t>
    </r>
  </si>
  <si>
    <r>
      <rPr>
        <sz val="8"/>
        <color theme="0"/>
        <rFont val="宋体"/>
        <charset val="134"/>
      </rPr>
      <t xml:space="preserve">海关系统物料号
</t>
    </r>
    <r>
      <rPr>
        <sz val="8"/>
        <color theme="0"/>
        <rFont val="Verdana"/>
        <charset val="134"/>
      </rPr>
      <t>Customs Material#</t>
    </r>
  </si>
  <si>
    <r>
      <rPr>
        <sz val="8"/>
        <color theme="0"/>
        <rFont val="宋体"/>
        <charset val="134"/>
      </rPr>
      <t xml:space="preserve">收货日期
</t>
    </r>
    <r>
      <rPr>
        <sz val="8"/>
        <color theme="0"/>
        <rFont val="Verdana"/>
        <charset val="134"/>
      </rPr>
      <t>Received Date</t>
    </r>
  </si>
  <si>
    <r>
      <rPr>
        <sz val="8"/>
        <color theme="0"/>
        <rFont val="宋体"/>
        <charset val="134"/>
      </rPr>
      <t xml:space="preserve">实收箱数
</t>
    </r>
    <r>
      <rPr>
        <sz val="8"/>
        <color theme="0"/>
        <rFont val="Verdana"/>
        <charset val="134"/>
      </rPr>
      <t>Rcvd ctns</t>
    </r>
  </si>
  <si>
    <r>
      <rPr>
        <sz val="8"/>
        <color theme="0"/>
        <rFont val="宋体"/>
        <charset val="134"/>
      </rPr>
      <t xml:space="preserve">实收件数
</t>
    </r>
    <r>
      <rPr>
        <sz val="8"/>
        <color theme="0"/>
        <rFont val="Verdana"/>
        <charset val="134"/>
      </rPr>
      <t>Rcvd pcs</t>
    </r>
  </si>
  <si>
    <r>
      <rPr>
        <sz val="8"/>
        <color theme="0"/>
        <rFont val="Verdana"/>
        <charset val="134"/>
      </rPr>
      <t>1</t>
    </r>
    <r>
      <rPr>
        <sz val="8"/>
        <color theme="0"/>
        <rFont val="宋体"/>
        <charset val="134"/>
      </rPr>
      <t xml:space="preserve">箱几件
</t>
    </r>
    <r>
      <rPr>
        <sz val="8"/>
        <color theme="0"/>
        <rFont val="Verdana"/>
        <charset val="134"/>
      </rPr>
      <t>case pack</t>
    </r>
  </si>
  <si>
    <r>
      <rPr>
        <sz val="8"/>
        <color theme="0"/>
        <rFont val="宋体"/>
        <charset val="134"/>
      </rPr>
      <t xml:space="preserve">实测单箱毛重
</t>
    </r>
    <r>
      <rPr>
        <sz val="8"/>
        <color theme="0"/>
        <rFont val="Verdana"/>
        <charset val="134"/>
      </rPr>
      <t>G.W./ctn</t>
    </r>
  </si>
  <si>
    <r>
      <rPr>
        <sz val="8"/>
        <color theme="0"/>
        <rFont val="宋体"/>
        <charset val="134"/>
      </rPr>
      <t xml:space="preserve">实收总毛重
</t>
    </r>
    <r>
      <rPr>
        <sz val="8"/>
        <color theme="0"/>
        <rFont val="Verdana"/>
        <charset val="134"/>
      </rPr>
      <t>total G.W.</t>
    </r>
  </si>
  <si>
    <r>
      <rPr>
        <sz val="8"/>
        <color theme="0"/>
        <rFont val="宋体"/>
        <charset val="134"/>
      </rPr>
      <t xml:space="preserve">实测外箱长
</t>
    </r>
    <r>
      <rPr>
        <sz val="8"/>
        <color theme="0"/>
        <rFont val="Verdana"/>
        <charset val="134"/>
      </rPr>
      <t>L(cm)</t>
    </r>
  </si>
  <si>
    <r>
      <rPr>
        <sz val="8"/>
        <color theme="0"/>
        <rFont val="宋体"/>
        <charset val="134"/>
      </rPr>
      <t xml:space="preserve">实测外箱宽
</t>
    </r>
    <r>
      <rPr>
        <sz val="8"/>
        <color theme="0"/>
        <rFont val="Verdana"/>
        <charset val="134"/>
      </rPr>
      <t>W(cm)</t>
    </r>
  </si>
  <si>
    <r>
      <rPr>
        <sz val="8"/>
        <color theme="0"/>
        <rFont val="宋体"/>
        <charset val="134"/>
      </rPr>
      <t xml:space="preserve">实测外箱高
</t>
    </r>
    <r>
      <rPr>
        <sz val="8"/>
        <color theme="0"/>
        <rFont val="Verdana"/>
        <charset val="134"/>
      </rPr>
      <t>H(cm)</t>
    </r>
  </si>
  <si>
    <r>
      <rPr>
        <sz val="8"/>
        <color theme="0"/>
        <rFont val="宋体"/>
        <charset val="134"/>
      </rPr>
      <t xml:space="preserve">实测单箱体积
</t>
    </r>
    <r>
      <rPr>
        <sz val="8"/>
        <color theme="0"/>
        <rFont val="Verdana"/>
        <charset val="134"/>
      </rPr>
      <t>cbm/ctn</t>
    </r>
  </si>
  <si>
    <r>
      <rPr>
        <sz val="8"/>
        <color theme="0"/>
        <rFont val="宋体"/>
        <charset val="134"/>
      </rPr>
      <t xml:space="preserve">实收总体积
</t>
    </r>
    <r>
      <rPr>
        <sz val="8"/>
        <color theme="0"/>
        <rFont val="Verdana"/>
        <charset val="134"/>
      </rPr>
      <t>total cbm</t>
    </r>
  </si>
  <si>
    <r>
      <rPr>
        <sz val="8"/>
        <color theme="0"/>
        <rFont val="宋体"/>
        <charset val="134"/>
      </rPr>
      <t xml:space="preserve">入仓报关单件净重
</t>
    </r>
    <r>
      <rPr>
        <sz val="8"/>
        <color theme="0"/>
        <rFont val="Verdana"/>
        <charset val="134"/>
      </rPr>
      <t>N.W./pcs</t>
    </r>
  </si>
  <si>
    <r>
      <rPr>
        <sz val="8"/>
        <color theme="0"/>
        <rFont val="宋体"/>
        <charset val="134"/>
      </rPr>
      <t xml:space="preserve">入仓报关总净重
</t>
    </r>
    <r>
      <rPr>
        <sz val="8"/>
        <color theme="0"/>
        <rFont val="Verdana"/>
        <charset val="134"/>
      </rPr>
      <t>total N.W.</t>
    </r>
  </si>
  <si>
    <r>
      <rPr>
        <sz val="8"/>
        <color theme="0"/>
        <rFont val="宋体"/>
        <charset val="134"/>
      </rPr>
      <t xml:space="preserve">库位
</t>
    </r>
    <r>
      <rPr>
        <sz val="8"/>
        <color theme="0"/>
        <rFont val="Verdana"/>
        <charset val="134"/>
      </rPr>
      <t>location</t>
    </r>
  </si>
  <si>
    <r>
      <rPr>
        <sz val="8"/>
        <color theme="0"/>
        <rFont val="宋体"/>
        <charset val="134"/>
      </rPr>
      <t xml:space="preserve">总出仓箱数
</t>
    </r>
    <r>
      <rPr>
        <sz val="8"/>
        <color theme="0"/>
        <rFont val="Verdana"/>
        <charset val="134"/>
      </rPr>
      <t>ttl shipped ctns</t>
    </r>
  </si>
  <si>
    <r>
      <rPr>
        <sz val="8"/>
        <color theme="0"/>
        <rFont val="宋体"/>
        <charset val="134"/>
      </rPr>
      <t xml:space="preserve">总出仓件数
</t>
    </r>
    <r>
      <rPr>
        <sz val="8"/>
        <color theme="0"/>
        <rFont val="Verdana"/>
        <charset val="134"/>
      </rPr>
      <t>ttl shipped pcs</t>
    </r>
  </si>
  <si>
    <r>
      <rPr>
        <sz val="8"/>
        <color theme="0"/>
        <rFont val="宋体"/>
        <charset val="134"/>
      </rPr>
      <t xml:space="preserve">总出仓毛重
</t>
    </r>
    <r>
      <rPr>
        <sz val="8"/>
        <color theme="0"/>
        <rFont val="Verdana"/>
        <charset val="134"/>
      </rPr>
      <t>ttl shipped G.W.</t>
    </r>
  </si>
  <si>
    <r>
      <rPr>
        <sz val="8"/>
        <color theme="0"/>
        <rFont val="宋体"/>
        <charset val="134"/>
      </rPr>
      <t xml:space="preserve">总出仓净重
</t>
    </r>
    <r>
      <rPr>
        <sz val="8"/>
        <color theme="0"/>
        <rFont val="Verdana"/>
        <charset val="134"/>
      </rPr>
      <t>ttl shipped N.W.</t>
    </r>
  </si>
  <si>
    <r>
      <rPr>
        <sz val="8"/>
        <color theme="0"/>
        <rFont val="宋体"/>
        <charset val="134"/>
      </rPr>
      <t xml:space="preserve">总出仓体积
</t>
    </r>
    <r>
      <rPr>
        <sz val="8"/>
        <color theme="0"/>
        <rFont val="Verdana"/>
        <charset val="134"/>
      </rPr>
      <t>ttl shipped cbm</t>
    </r>
  </si>
  <si>
    <r>
      <rPr>
        <sz val="8"/>
        <color theme="0"/>
        <rFont val="宋体"/>
        <charset val="134"/>
      </rPr>
      <t xml:space="preserve">总库存箱数
</t>
    </r>
    <r>
      <rPr>
        <sz val="8"/>
        <color theme="0"/>
        <rFont val="Verdana"/>
        <charset val="134"/>
      </rPr>
      <t>ttl stock ctns</t>
    </r>
  </si>
  <si>
    <r>
      <rPr>
        <sz val="8"/>
        <color theme="0"/>
        <rFont val="宋体"/>
        <charset val="134"/>
      </rPr>
      <t xml:space="preserve">总库存件数
</t>
    </r>
    <r>
      <rPr>
        <sz val="8"/>
        <color theme="0"/>
        <rFont val="Verdana"/>
        <charset val="134"/>
      </rPr>
      <t>ttl stock pcs</t>
    </r>
  </si>
  <si>
    <r>
      <rPr>
        <sz val="8"/>
        <color theme="0"/>
        <rFont val="宋体"/>
        <charset val="134"/>
      </rPr>
      <t xml:space="preserve">总库存毛重
</t>
    </r>
    <r>
      <rPr>
        <sz val="8"/>
        <color theme="0"/>
        <rFont val="Verdana"/>
        <charset val="134"/>
      </rPr>
      <t>ttl stock G.W.</t>
    </r>
  </si>
  <si>
    <r>
      <rPr>
        <sz val="8"/>
        <color theme="0"/>
        <rFont val="宋体"/>
        <charset val="134"/>
      </rPr>
      <t xml:space="preserve">总库存净重
</t>
    </r>
    <r>
      <rPr>
        <sz val="8"/>
        <color theme="0"/>
        <rFont val="Verdana"/>
        <charset val="134"/>
      </rPr>
      <t>ttl stock N.W.</t>
    </r>
  </si>
  <si>
    <r>
      <rPr>
        <sz val="8"/>
        <color theme="0"/>
        <rFont val="宋体"/>
        <charset val="134"/>
      </rPr>
      <t xml:space="preserve">总库存体积
</t>
    </r>
    <r>
      <rPr>
        <sz val="8"/>
        <color theme="0"/>
        <rFont val="Verdana"/>
        <charset val="134"/>
      </rPr>
      <t>ttl stock cbm</t>
    </r>
  </si>
  <si>
    <r>
      <rPr>
        <sz val="8"/>
        <color theme="0"/>
        <rFont val="宋体"/>
        <charset val="134"/>
      </rPr>
      <t>库存</t>
    </r>
    <r>
      <rPr>
        <sz val="8"/>
        <color theme="0"/>
        <rFont val="Verdana"/>
        <charset val="134"/>
      </rPr>
      <t>case pack</t>
    </r>
    <r>
      <rPr>
        <sz val="8"/>
        <color theme="0"/>
        <rFont val="宋体"/>
        <charset val="134"/>
      </rPr>
      <t>检验</t>
    </r>
  </si>
  <si>
    <r>
      <rPr>
        <sz val="8"/>
        <color theme="0"/>
        <rFont val="宋体"/>
        <charset val="134"/>
      </rPr>
      <t xml:space="preserve">备注
</t>
    </r>
    <r>
      <rPr>
        <sz val="8"/>
        <color theme="0"/>
        <rFont val="Verdana"/>
        <charset val="134"/>
      </rPr>
      <t>Remarks</t>
    </r>
  </si>
  <si>
    <t>东莞市瑞源进出口有限公司</t>
  </si>
  <si>
    <t>154308</t>
  </si>
  <si>
    <t>113963</t>
  </si>
  <si>
    <t>深圳市洪桻供应链有限公司</t>
  </si>
  <si>
    <t>154557</t>
  </si>
  <si>
    <t>WS18255</t>
  </si>
  <si>
    <t>深圳市恒晟威实业发展有限公司</t>
  </si>
  <si>
    <t>153582</t>
  </si>
  <si>
    <t>JWS182257</t>
  </si>
  <si>
    <t>153578</t>
  </si>
  <si>
    <t>JWS184059</t>
  </si>
  <si>
    <t>153580</t>
  </si>
  <si>
    <t>JWS182314</t>
  </si>
  <si>
    <t>中山同得仕丝绸服装有限公司</t>
  </si>
  <si>
    <t>47707</t>
  </si>
  <si>
    <t>WS18227</t>
  </si>
  <si>
    <t>154397</t>
  </si>
  <si>
    <t>WS18838</t>
  </si>
  <si>
    <t>156683</t>
  </si>
  <si>
    <t>WS18842</t>
  </si>
  <si>
    <t>156684</t>
  </si>
  <si>
    <t>WS18510</t>
  </si>
  <si>
    <t>154494</t>
  </si>
  <si>
    <t>WS18228</t>
  </si>
  <si>
    <t>154489</t>
  </si>
  <si>
    <t>WS18810</t>
  </si>
  <si>
    <t>154496</t>
  </si>
  <si>
    <t>WS18512</t>
  </si>
  <si>
    <t>154495</t>
  </si>
  <si>
    <t>WS18524</t>
  </si>
  <si>
    <t>155073</t>
  </si>
  <si>
    <t>JWS185103</t>
  </si>
  <si>
    <t>东莞市信能制衣有限公司</t>
  </si>
  <si>
    <t>155867</t>
  </si>
  <si>
    <t>DWW1815</t>
  </si>
  <si>
    <t>154332</t>
  </si>
  <si>
    <t>114023</t>
  </si>
  <si>
    <t>东莞嘉顺针织有限公司</t>
  </si>
  <si>
    <t>155581</t>
  </si>
  <si>
    <t>WS18525</t>
  </si>
  <si>
    <t>154821</t>
  </si>
  <si>
    <t>DWS1805</t>
  </si>
  <si>
    <t>47709</t>
  </si>
  <si>
    <t>WS18912</t>
  </si>
  <si>
    <t>47710</t>
  </si>
  <si>
    <t>WS18814</t>
  </si>
  <si>
    <t xml:space="preserve">Perline Co Ltd </t>
  </si>
  <si>
    <t>156616</t>
  </si>
  <si>
    <t>WW18343</t>
  </si>
  <si>
    <t>Grand Mascot Limited</t>
  </si>
  <si>
    <t>155679</t>
  </si>
  <si>
    <t>155680</t>
  </si>
  <si>
    <t>Union Win International Holdings Ltd</t>
  </si>
  <si>
    <t>155465</t>
  </si>
  <si>
    <t>DWS1807</t>
  </si>
  <si>
    <t>155467</t>
  </si>
  <si>
    <t>WS18828</t>
  </si>
  <si>
    <t>155469</t>
  </si>
  <si>
    <t>WS18829</t>
  </si>
  <si>
    <t>155238</t>
  </si>
  <si>
    <t>JWS187617</t>
  </si>
  <si>
    <t>155259</t>
  </si>
  <si>
    <t>JWS197753</t>
  </si>
  <si>
    <t>Tungtex International Limited</t>
  </si>
  <si>
    <t>47902</t>
  </si>
  <si>
    <t>114224</t>
  </si>
  <si>
    <t>155977</t>
  </si>
  <si>
    <t>WS18959</t>
  </si>
  <si>
    <t>47886</t>
  </si>
  <si>
    <t>WS18938</t>
  </si>
  <si>
    <t>155466</t>
  </si>
  <si>
    <t>DWS1808</t>
  </si>
  <si>
    <t>155672</t>
  </si>
  <si>
    <t>WS18249</t>
  </si>
  <si>
    <t>155584</t>
  </si>
  <si>
    <t>WS18518</t>
  </si>
  <si>
    <t>155582</t>
  </si>
  <si>
    <t>WS18521</t>
  </si>
  <si>
    <t>155148</t>
  </si>
  <si>
    <t>JWS182308</t>
  </si>
  <si>
    <t>47884</t>
  </si>
  <si>
    <t>WS18237</t>
  </si>
  <si>
    <t>47939</t>
  </si>
  <si>
    <t>WS18266</t>
  </si>
  <si>
    <t>155550</t>
  </si>
  <si>
    <t>114283</t>
  </si>
  <si>
    <t>155583</t>
  </si>
  <si>
    <t>47887</t>
  </si>
  <si>
    <t>157502</t>
  </si>
  <si>
    <t>WS18527</t>
  </si>
  <si>
    <t xml:space="preserve">157332                                    </t>
  </si>
  <si>
    <t>158488</t>
  </si>
  <si>
    <t>WW19555</t>
  </si>
  <si>
    <t>157503</t>
  </si>
  <si>
    <t>158399</t>
  </si>
  <si>
    <t>156842</t>
  </si>
  <si>
    <t>WW19208</t>
  </si>
  <si>
    <t>156622</t>
  </si>
  <si>
    <t>WW19837</t>
  </si>
  <si>
    <t>47951</t>
  </si>
  <si>
    <t>WW19801</t>
  </si>
  <si>
    <t>47953</t>
  </si>
  <si>
    <t>WW19201</t>
  </si>
  <si>
    <t>47958</t>
  </si>
  <si>
    <t>WW19237</t>
  </si>
  <si>
    <t>47950</t>
  </si>
  <si>
    <t>WW19238</t>
  </si>
  <si>
    <t>156908</t>
  </si>
  <si>
    <t>114308</t>
  </si>
  <si>
    <t>156907</t>
  </si>
  <si>
    <t>114335</t>
  </si>
  <si>
    <t>157509</t>
  </si>
  <si>
    <t>JDW182178</t>
  </si>
  <si>
    <t>157597</t>
  </si>
  <si>
    <t>157510</t>
  </si>
  <si>
    <t>JWW182281</t>
  </si>
  <si>
    <t>157341</t>
  </si>
  <si>
    <t>157342</t>
  </si>
  <si>
    <t>47952</t>
  </si>
  <si>
    <t>WW19902</t>
  </si>
  <si>
    <t>47957</t>
  </si>
  <si>
    <t>WW19618</t>
  </si>
  <si>
    <t>157807</t>
  </si>
  <si>
    <t>WW19518</t>
  </si>
  <si>
    <t>157475</t>
  </si>
  <si>
    <t>114746</t>
  </si>
  <si>
    <t>157809</t>
  </si>
  <si>
    <t>WW19513</t>
  </si>
  <si>
    <t>157910</t>
  </si>
  <si>
    <t>114388</t>
  </si>
  <si>
    <t>157328</t>
  </si>
  <si>
    <t>114403</t>
  </si>
  <si>
    <t>157327</t>
  </si>
  <si>
    <t>114404</t>
  </si>
  <si>
    <t>佛山市南海盛丽皮衣有限公司</t>
  </si>
  <si>
    <t>157465</t>
  </si>
  <si>
    <t>157469</t>
  </si>
  <si>
    <t>WW19840</t>
  </si>
  <si>
    <t>157849</t>
  </si>
  <si>
    <t>WW19514</t>
  </si>
  <si>
    <t>48131</t>
  </si>
  <si>
    <t>WW19604</t>
  </si>
  <si>
    <t>48132</t>
  </si>
  <si>
    <t>WW19910</t>
  </si>
  <si>
    <t>48112</t>
  </si>
  <si>
    <t>WW19952</t>
  </si>
  <si>
    <t>48059</t>
  </si>
  <si>
    <t>WW19607</t>
  </si>
  <si>
    <t>48060</t>
  </si>
  <si>
    <t>WW19217</t>
  </si>
  <si>
    <t>JWW197759</t>
  </si>
  <si>
    <t>JWW192394</t>
  </si>
  <si>
    <t>佛山市顺德区宏盈制衣有限公司</t>
  </si>
  <si>
    <t>157197</t>
  </si>
  <si>
    <t>113250</t>
  </si>
  <si>
    <t>JWW197697</t>
  </si>
  <si>
    <t>JWW192370</t>
  </si>
  <si>
    <t>WW19509</t>
  </si>
  <si>
    <t>WW19311</t>
  </si>
  <si>
    <t>WW19550</t>
  </si>
  <si>
    <t>WW19845</t>
  </si>
  <si>
    <t>WW19320</t>
  </si>
  <si>
    <t>WW19815</t>
  </si>
  <si>
    <t>158094</t>
  </si>
  <si>
    <t>114454</t>
  </si>
  <si>
    <t>157802</t>
  </si>
  <si>
    <t>WW19821</t>
  </si>
  <si>
    <t>157803</t>
  </si>
  <si>
    <t>WW19505</t>
  </si>
  <si>
    <t>157474</t>
  </si>
  <si>
    <t>WW19224</t>
  </si>
  <si>
    <t>159279</t>
  </si>
  <si>
    <t>DWW1910</t>
  </si>
  <si>
    <t>158553</t>
  </si>
  <si>
    <t>DWW1912</t>
  </si>
  <si>
    <t>158554</t>
  </si>
  <si>
    <t>DWW1909</t>
  </si>
  <si>
    <t>WW19510</t>
  </si>
  <si>
    <t>WW19511</t>
  </si>
  <si>
    <t>WW19551</t>
  </si>
  <si>
    <t>WW19552</t>
  </si>
  <si>
    <t>JWW192430</t>
  </si>
  <si>
    <t>JWW192316</t>
  </si>
  <si>
    <t>JWW192317</t>
  </si>
  <si>
    <t>DWW1913</t>
  </si>
  <si>
    <t>WW19816</t>
  </si>
  <si>
    <t>WW19540</t>
  </si>
  <si>
    <t>WW19515</t>
  </si>
  <si>
    <t>WW19823</t>
  </si>
  <si>
    <t>WW19824</t>
  </si>
  <si>
    <t>WW19537</t>
  </si>
  <si>
    <t>WW19541</t>
  </si>
  <si>
    <t>WW19525</t>
  </si>
  <si>
    <t>WW19538</t>
  </si>
  <si>
    <t>WW19557</t>
  </si>
  <si>
    <t>JWW192402</t>
  </si>
  <si>
    <t>JWW192399</t>
  </si>
  <si>
    <t>JWW192439</t>
  </si>
  <si>
    <t>WW19249</t>
  </si>
  <si>
    <t>WW19533</t>
  </si>
  <si>
    <t>WW19524</t>
  </si>
  <si>
    <t>WW19528</t>
  </si>
  <si>
    <t>WW19531</t>
  </si>
  <si>
    <t>WW19825</t>
  </si>
  <si>
    <t>WW19847</t>
  </si>
  <si>
    <t>JWW192423</t>
  </si>
  <si>
    <t>JWW192425</t>
  </si>
  <si>
    <t>WW19312</t>
  </si>
  <si>
    <t>WW19549</t>
  </si>
  <si>
    <t>WW19308</t>
  </si>
  <si>
    <t>WW19838</t>
  </si>
  <si>
    <t>WW19240</t>
  </si>
  <si>
    <t>WW19961</t>
  </si>
  <si>
    <t>WW19553</t>
  </si>
  <si>
    <t>WW19556</t>
  </si>
  <si>
    <t>WW19532</t>
  </si>
  <si>
    <t>JWW192424</t>
  </si>
  <si>
    <t>JWW192418</t>
  </si>
  <si>
    <t>JWW192426</t>
  </si>
  <si>
    <t>WW19970</t>
  </si>
  <si>
    <t>WS19507</t>
  </si>
  <si>
    <t>WS19803</t>
  </si>
  <si>
    <t>115021</t>
  </si>
  <si>
    <t>115021E</t>
  </si>
  <si>
    <t>JWS198004</t>
  </si>
  <si>
    <t>WS19510</t>
  </si>
  <si>
    <t>WS19502</t>
  </si>
  <si>
    <t>WS19801</t>
  </si>
  <si>
    <t>WS19509</t>
  </si>
  <si>
    <t>115024E</t>
  </si>
  <si>
    <t>WS19805</t>
  </si>
  <si>
    <t>WS19200</t>
  </si>
  <si>
    <t>WS19237</t>
  </si>
  <si>
    <t>WS19276</t>
  </si>
  <si>
    <t>WS19500</t>
  </si>
  <si>
    <t>WS19519</t>
  </si>
  <si>
    <t>113963E</t>
  </si>
  <si>
    <t>JMS193026</t>
  </si>
  <si>
    <t>JMS192104</t>
  </si>
  <si>
    <t>JMS192109</t>
  </si>
  <si>
    <t>WS19273</t>
  </si>
  <si>
    <t>深圳市永基盛进出口贸易有限公司</t>
  </si>
  <si>
    <t>162209</t>
  </si>
  <si>
    <t>WW19325</t>
  </si>
  <si>
    <t>JWS192006</t>
  </si>
  <si>
    <t>WS19504</t>
  </si>
  <si>
    <t>WS19818</t>
  </si>
  <si>
    <t>WS19511</t>
  </si>
  <si>
    <t>WS19900</t>
  </si>
  <si>
    <t>WS19205</t>
  </si>
  <si>
    <t>WS19952</t>
  </si>
  <si>
    <t>WS19225</t>
  </si>
  <si>
    <t>48479</t>
  </si>
  <si>
    <t>WS19201</t>
  </si>
  <si>
    <t>JWS192003</t>
  </si>
  <si>
    <t>JWS192005</t>
  </si>
  <si>
    <t>WS19950</t>
  </si>
  <si>
    <t>WS19800</t>
  </si>
  <si>
    <r>
      <rPr>
        <sz val="8"/>
        <color theme="0"/>
        <rFont val="宋体"/>
        <charset val="134"/>
      </rPr>
      <t xml:space="preserve">出仓订单日期
</t>
    </r>
    <r>
      <rPr>
        <sz val="8"/>
        <color theme="0"/>
        <rFont val="Verdana"/>
        <charset val="134"/>
      </rPr>
      <t>Order Date</t>
    </r>
  </si>
  <si>
    <t>实际离仓日期
shipped date</t>
  </si>
  <si>
    <t>出仓单号
CLP#</t>
  </si>
  <si>
    <r>
      <rPr>
        <sz val="8"/>
        <color theme="0"/>
        <rFont val="宋体"/>
        <charset val="134"/>
      </rPr>
      <t>校验</t>
    </r>
    <r>
      <rPr>
        <sz val="8"/>
        <color theme="0"/>
        <rFont val="Verdana"/>
        <charset val="134"/>
      </rPr>
      <t>case pack</t>
    </r>
  </si>
  <si>
    <t>出仓箱数
shipped ctns</t>
  </si>
  <si>
    <t>出仓件数
shipped pcs</t>
  </si>
  <si>
    <t>库位
location</t>
  </si>
  <si>
    <r>
      <rPr>
        <sz val="8"/>
        <color theme="0"/>
        <rFont val="宋体"/>
        <charset val="134"/>
      </rPr>
      <t xml:space="preserve">出仓毛重
</t>
    </r>
    <r>
      <rPr>
        <sz val="8"/>
        <color theme="0"/>
        <rFont val="Verdana"/>
        <charset val="134"/>
      </rPr>
      <t>shipped G.W.</t>
    </r>
  </si>
  <si>
    <r>
      <rPr>
        <sz val="8"/>
        <color theme="0"/>
        <rFont val="宋体"/>
        <charset val="134"/>
      </rPr>
      <t xml:space="preserve">出仓体积
</t>
    </r>
    <r>
      <rPr>
        <sz val="8"/>
        <color theme="0"/>
        <rFont val="Verdana"/>
        <charset val="134"/>
      </rPr>
      <t>shipped cbm</t>
    </r>
  </si>
  <si>
    <t>商品名称</t>
  </si>
  <si>
    <t>成交数量</t>
  </si>
  <si>
    <t>成交单位</t>
  </si>
  <si>
    <t>成交单价</t>
  </si>
  <si>
    <t>成交总价</t>
  </si>
  <si>
    <t>成交币制</t>
  </si>
  <si>
    <t>原产国</t>
  </si>
  <si>
    <t>最终目的国</t>
  </si>
  <si>
    <r>
      <rPr>
        <sz val="8"/>
        <color theme="0"/>
        <rFont val="宋体"/>
        <charset val="134"/>
      </rPr>
      <t>单件净重</t>
    </r>
    <r>
      <rPr>
        <sz val="8"/>
        <color theme="0"/>
        <rFont val="Verdana"/>
        <charset val="134"/>
      </rPr>
      <t>kgs</t>
    </r>
  </si>
  <si>
    <r>
      <rPr>
        <sz val="8"/>
        <color theme="0"/>
        <rFont val="宋体"/>
        <charset val="134"/>
      </rPr>
      <t>总净重</t>
    </r>
    <r>
      <rPr>
        <sz val="8"/>
        <color theme="0"/>
        <rFont val="Verdana"/>
        <charset val="134"/>
      </rPr>
      <t>kgs</t>
    </r>
  </si>
  <si>
    <t>备注</t>
  </si>
  <si>
    <t>CAPG18080101</t>
  </si>
  <si>
    <t>CAPG18082101</t>
  </si>
  <si>
    <t>CAPG18090401</t>
  </si>
  <si>
    <t>CAPG18091201</t>
  </si>
  <si>
    <t>CAPG18091901</t>
  </si>
  <si>
    <t>CAPG18101001</t>
  </si>
  <si>
    <t>CAPG18103101</t>
  </si>
  <si>
    <t>CAPG18110701</t>
  </si>
  <si>
    <t>CAPG18112701</t>
  </si>
  <si>
    <t>CAPG18120501</t>
  </si>
  <si>
    <t>CAPG18121901</t>
  </si>
  <si>
    <t>CAPG18122501</t>
  </si>
  <si>
    <t>CAPG18122701</t>
  </si>
  <si>
    <t>CAPG19011701</t>
  </si>
  <si>
    <t>158561</t>
  </si>
  <si>
    <t>CAPG19012101</t>
  </si>
  <si>
    <t>157693</t>
  </si>
  <si>
    <t>114406</t>
  </si>
  <si>
    <t>157516</t>
  </si>
  <si>
    <t>114483</t>
  </si>
  <si>
    <t>157518</t>
  </si>
  <si>
    <t>114410</t>
  </si>
  <si>
    <t>CAPG19012501</t>
  </si>
  <si>
    <t>CAPG19021801</t>
  </si>
  <si>
    <t>CAPG19022701</t>
  </si>
  <si>
    <t>CAPG19030601</t>
  </si>
  <si>
    <t>CAPG19031101</t>
  </si>
  <si>
    <t>CAPG19031901</t>
  </si>
  <si>
    <t>CAPG19032701</t>
  </si>
  <si>
    <t>CAPG19040301</t>
  </si>
  <si>
    <t>CAPG19041801</t>
  </si>
  <si>
    <t>CAPG19042301</t>
  </si>
  <si>
    <t>CAPG19050801</t>
  </si>
  <si>
    <t>CAPG19050901</t>
  </si>
  <si>
    <t>CAPG19051601</t>
  </si>
  <si>
    <t>CAPG19052101</t>
  </si>
  <si>
    <t>CAPG19053001</t>
  </si>
  <si>
    <t>CAPG19060501</t>
  </si>
  <si>
    <t>CAPG19061101</t>
  </si>
  <si>
    <t>CAPG19062601</t>
  </si>
  <si>
    <t>CAPG19070401</t>
  </si>
  <si>
    <t>CAPG19071101</t>
  </si>
  <si>
    <t>CAPG19072501</t>
  </si>
  <si>
    <t>CAPG19073001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</si>
</sst>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177" formatCode="0.00_ "/>
  </numFmts>
  <fonts count="29">
    <font>
      <sz val="8"/>
      <color theme="1"/>
      <name val="Arial"/>
      <charset val="134"/>
    </font>
    <font>
      <sz val="8"/>
      <color theme="1"/>
      <name val="Verdana"/>
      <charset val="134"/>
    </font>
    <font>
      <sz val="8"/>
      <color theme="0"/>
      <name val="Verdana"/>
      <charset val="134"/>
    </font>
    <font>
      <sz val="8"/>
      <color theme="0"/>
      <name val="宋体"/>
      <charset val="134"/>
    </font>
    <font>
      <sz val="8"/>
      <color theme="1"/>
      <name val="宋体"/>
      <charset val="134"/>
    </font>
    <font>
      <sz val="8"/>
      <name val="Verdana"/>
      <charset val="134"/>
    </font>
    <font>
      <sz val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>
      <alignment vertical="center"/>
    </xf>
    <xf numFmtId="42" fontId="11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28" borderId="8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0" borderId="5" applyNumberFormat="0" applyFon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8" fillId="19" borderId="4" applyNumberFormat="0" applyAlignment="0" applyProtection="0">
      <alignment vertical="center"/>
    </xf>
    <xf numFmtId="0" fontId="27" fillId="19" borderId="8" applyNumberFormat="0" applyAlignment="0" applyProtection="0">
      <alignment vertical="center"/>
    </xf>
    <xf numFmtId="0" fontId="17" fillId="0" borderId="0">
      <alignment vertical="center"/>
    </xf>
    <xf numFmtId="0" fontId="8" fillId="11" borderId="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7" fillId="0" borderId="0"/>
    <xf numFmtId="0" fontId="20" fillId="0" borderId="6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>
      <alignment vertical="center"/>
    </xf>
    <xf numFmtId="0" fontId="11" fillId="0" borderId="0">
      <alignment vertical="center"/>
    </xf>
  </cellStyleXfs>
  <cellXfs count="108">
    <xf numFmtId="0" fontId="0" fillId="0" borderId="0" xfId="0">
      <alignment vertical="center"/>
    </xf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 applyProtection="1">
      <alignment horizontal="center" vertical="center"/>
      <protection locked="0"/>
    </xf>
    <xf numFmtId="49" fontId="1" fillId="0" borderId="0" xfId="0" applyNumberFormat="1" applyFont="1" applyProtection="1">
      <alignment vertical="center"/>
      <protection locked="0"/>
    </xf>
    <xf numFmtId="0" fontId="1" fillId="0" borderId="0" xfId="0" applyNumberFormat="1" applyFont="1" applyProtection="1">
      <alignment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Protection="1">
      <alignment vertical="center"/>
      <protection hidden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 hidden="1"/>
    </xf>
    <xf numFmtId="176" fontId="1" fillId="0" borderId="0" xfId="0" applyNumberFormat="1" applyFont="1" applyProtection="1">
      <alignment vertical="center"/>
      <protection locked="0" hidden="1"/>
    </xf>
    <xf numFmtId="0" fontId="1" fillId="0" borderId="0" xfId="0" applyFont="1" applyProtection="1">
      <alignment vertical="center"/>
      <protection locked="0" hidden="1"/>
    </xf>
    <xf numFmtId="0" fontId="1" fillId="0" borderId="0" xfId="0" applyNumberFormat="1" applyFont="1" applyAlignment="1" applyProtection="1">
      <alignment horizontal="center" vertical="center"/>
      <protection locked="0" hidden="1"/>
    </xf>
    <xf numFmtId="0" fontId="1" fillId="0" borderId="0" xfId="0" applyNumberFormat="1" applyFont="1" applyProtection="1">
      <alignment vertical="center"/>
      <protection locked="0" hidden="1"/>
    </xf>
    <xf numFmtId="0" fontId="1" fillId="0" borderId="0" xfId="0" applyFont="1" applyAlignment="1" applyProtection="1">
      <alignment horizontal="center" vertical="center"/>
      <protection locked="0" hidden="1"/>
    </xf>
    <xf numFmtId="176" fontId="1" fillId="0" borderId="0" xfId="0" applyNumberFormat="1" applyFont="1" applyAlignment="1" applyProtection="1">
      <alignment horizontal="center" vertical="center"/>
      <protection locked="0" hidden="1"/>
    </xf>
    <xf numFmtId="0" fontId="1" fillId="0" borderId="0" xfId="0" applyFont="1" applyProtection="1">
      <alignment vertical="center"/>
      <protection locked="0"/>
    </xf>
    <xf numFmtId="0" fontId="1" fillId="0" borderId="0" xfId="0" applyFont="1">
      <alignment vertical="center"/>
    </xf>
    <xf numFmtId="14" fontId="2" fillId="2" borderId="0" xfId="0" applyNumberFormat="1" applyFont="1" applyFill="1" applyAlignment="1" applyProtection="1">
      <alignment horizontal="center" vertical="top" wrapText="1"/>
      <protection locked="0"/>
    </xf>
    <xf numFmtId="14" fontId="3" fillId="2" borderId="0" xfId="0" applyNumberFormat="1" applyFont="1" applyFill="1" applyAlignment="1" applyProtection="1">
      <alignment horizontal="center" vertical="top" wrapText="1"/>
      <protection locked="0"/>
    </xf>
    <xf numFmtId="49" fontId="2" fillId="2" borderId="0" xfId="0" applyNumberFormat="1" applyFont="1" applyFill="1" applyAlignment="1" applyProtection="1">
      <alignment horizontal="center" vertical="top" wrapText="1"/>
      <protection locked="0"/>
    </xf>
    <xf numFmtId="0" fontId="2" fillId="2" borderId="0" xfId="0" applyNumberFormat="1" applyFont="1" applyFill="1" applyAlignment="1" applyProtection="1">
      <alignment horizontal="center" vertical="top" wrapText="1"/>
      <protection hidden="1"/>
    </xf>
    <xf numFmtId="0" fontId="2" fillId="2" borderId="0" xfId="0" applyFont="1" applyFill="1" applyAlignment="1" applyProtection="1">
      <alignment horizontal="center" vertical="top" wrapText="1"/>
      <protection hidden="1"/>
    </xf>
    <xf numFmtId="0" fontId="1" fillId="3" borderId="0" xfId="0" applyNumberFormat="1" applyFont="1" applyFill="1" applyProtection="1">
      <alignment vertical="center"/>
      <protection hidden="1"/>
    </xf>
    <xf numFmtId="0" fontId="1" fillId="3" borderId="0" xfId="0" applyFont="1" applyFill="1" applyAlignment="1" applyProtection="1">
      <alignment horizontal="center" vertical="center"/>
      <protection hidden="1"/>
    </xf>
    <xf numFmtId="49" fontId="1" fillId="0" borderId="0" xfId="0" applyNumberFormat="1" applyFont="1" applyAlignment="1" applyProtection="1">
      <alignment vertical="center"/>
      <protection locked="0"/>
    </xf>
    <xf numFmtId="49" fontId="1" fillId="0" borderId="0" xfId="0" applyNumberFormat="1" applyFont="1" applyFill="1" applyProtection="1">
      <alignment vertical="center"/>
      <protection locked="0"/>
    </xf>
    <xf numFmtId="0" fontId="3" fillId="2" borderId="0" xfId="0" applyFont="1" applyFill="1" applyAlignment="1" applyProtection="1">
      <alignment horizontal="center" vertical="top" wrapText="1"/>
      <protection locked="0"/>
    </xf>
    <xf numFmtId="0" fontId="3" fillId="2" borderId="0" xfId="0" applyFont="1" applyFill="1" applyAlignment="1" applyProtection="1">
      <alignment horizontal="center" vertical="top" wrapText="1"/>
      <protection locked="0" hidden="1"/>
    </xf>
    <xf numFmtId="176" fontId="2" fillId="2" borderId="0" xfId="0" applyNumberFormat="1" applyFont="1" applyFill="1" applyAlignment="1" applyProtection="1">
      <alignment horizontal="center" vertical="top" wrapText="1"/>
      <protection locked="0" hidden="1"/>
    </xf>
    <xf numFmtId="0" fontId="1" fillId="3" borderId="0" xfId="0" applyFont="1" applyFill="1" applyProtection="1">
      <alignment vertical="center"/>
      <protection hidden="1"/>
    </xf>
    <xf numFmtId="0" fontId="1" fillId="3" borderId="0" xfId="0" applyFont="1" applyFill="1" applyAlignment="1" applyProtection="1">
      <alignment horizontal="left" vertical="center"/>
      <protection locked="0" hidden="1"/>
    </xf>
    <xf numFmtId="176" fontId="1" fillId="3" borderId="0" xfId="0" applyNumberFormat="1" applyFont="1" applyFill="1" applyProtection="1">
      <alignment vertical="center"/>
      <protection locked="0" hidden="1"/>
    </xf>
    <xf numFmtId="0" fontId="2" fillId="2" borderId="0" xfId="0" applyFont="1" applyFill="1" applyAlignment="1" applyProtection="1">
      <alignment horizontal="center" vertical="top" wrapText="1"/>
      <protection locked="0" hidden="1"/>
    </xf>
    <xf numFmtId="0" fontId="3" fillId="2" borderId="0" xfId="0" applyNumberFormat="1" applyFont="1" applyFill="1" applyAlignment="1" applyProtection="1">
      <alignment horizontal="center" vertical="top"/>
      <protection locked="0" hidden="1"/>
    </xf>
    <xf numFmtId="0" fontId="3" fillId="2" borderId="0" xfId="0" applyFont="1" applyFill="1" applyAlignment="1" applyProtection="1">
      <alignment horizontal="center" vertical="top"/>
      <protection locked="0" hidden="1"/>
    </xf>
    <xf numFmtId="176" fontId="3" fillId="2" borderId="0" xfId="0" applyNumberFormat="1" applyFont="1" applyFill="1" applyAlignment="1" applyProtection="1">
      <alignment horizontal="center" vertical="top"/>
      <protection locked="0" hidden="1"/>
    </xf>
    <xf numFmtId="0" fontId="1" fillId="3" borderId="0" xfId="0" applyFont="1" applyFill="1" applyProtection="1">
      <alignment vertical="center"/>
      <protection locked="0" hidden="1"/>
    </xf>
    <xf numFmtId="0" fontId="1" fillId="3" borderId="0" xfId="0" applyNumberFormat="1" applyFont="1" applyFill="1" applyAlignment="1" applyProtection="1">
      <alignment horizontal="center" vertical="center"/>
      <protection locked="0" hidden="1"/>
    </xf>
    <xf numFmtId="0" fontId="1" fillId="3" borderId="0" xfId="0" applyNumberFormat="1" applyFont="1" applyFill="1" applyProtection="1">
      <alignment vertical="center"/>
      <protection locked="0" hidden="1"/>
    </xf>
    <xf numFmtId="0" fontId="1" fillId="3" borderId="0" xfId="0" applyFont="1" applyFill="1" applyAlignment="1" applyProtection="1">
      <alignment horizontal="center" vertical="center"/>
      <protection locked="0" hidden="1"/>
    </xf>
    <xf numFmtId="176" fontId="1" fillId="3" borderId="0" xfId="0" applyNumberFormat="1" applyFont="1" applyFill="1" applyAlignment="1" applyProtection="1">
      <alignment horizontal="center" vertical="center"/>
      <protection locked="0" hidden="1"/>
    </xf>
    <xf numFmtId="176" fontId="2" fillId="2" borderId="0" xfId="0" applyNumberFormat="1" applyFont="1" applyFill="1" applyAlignment="1" applyProtection="1">
      <alignment horizontal="center" vertical="top"/>
      <protection locked="0" hidden="1"/>
    </xf>
    <xf numFmtId="0" fontId="3" fillId="2" borderId="0" xfId="0" applyFont="1" applyFill="1" applyAlignment="1" applyProtection="1">
      <alignment horizontal="center" vertical="top"/>
      <protection locked="0"/>
    </xf>
    <xf numFmtId="49" fontId="1" fillId="0" borderId="0" xfId="0" applyNumberFormat="1" applyFont="1" applyProtection="1">
      <alignment vertical="center"/>
    </xf>
    <xf numFmtId="14" fontId="1" fillId="0" borderId="0" xfId="0" applyNumberFormat="1" applyFont="1" applyAlignment="1" applyProtection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NumberFormat="1" applyFont="1" applyAlignment="1" applyProtection="1">
      <alignment vertical="center"/>
      <protection hidden="1"/>
    </xf>
    <xf numFmtId="176" fontId="1" fillId="0" borderId="0" xfId="0" applyNumberFormat="1" applyFont="1" applyAlignment="1" applyProtection="1">
      <alignment horizontal="center" vertical="center"/>
      <protection locked="0"/>
    </xf>
    <xf numFmtId="176" fontId="1" fillId="0" borderId="0" xfId="0" applyNumberFormat="1" applyFont="1" applyAlignment="1" applyProtection="1">
      <alignment vertical="center"/>
      <protection hidden="1"/>
    </xf>
    <xf numFmtId="176" fontId="1" fillId="0" borderId="0" xfId="0" applyNumberFormat="1" applyFont="1" applyAlignment="1" applyProtection="1">
      <alignment horizontal="center" vertical="center"/>
      <protection hidden="1"/>
    </xf>
    <xf numFmtId="49" fontId="1" fillId="0" borderId="0" xfId="0" applyNumberFormat="1" applyFont="1" applyAlignment="1" applyProtection="1">
      <alignment horizontal="center" vertical="center"/>
      <protection locked="0" hidden="1"/>
    </xf>
    <xf numFmtId="0" fontId="1" fillId="0" borderId="0" xfId="0" applyFont="1" applyAlignment="1" applyProtection="1">
      <alignment vertical="center"/>
      <protection hidden="1"/>
    </xf>
    <xf numFmtId="0" fontId="1" fillId="0" borderId="0" xfId="0" applyFont="1" applyAlignment="1">
      <alignment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2" borderId="1" xfId="0" applyNumberFormat="1" applyFont="1" applyFill="1" applyBorder="1" applyAlignment="1" applyProtection="1">
      <alignment horizontal="center" vertical="top" wrapText="1"/>
      <protection hidden="1"/>
    </xf>
    <xf numFmtId="14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1" fillId="3" borderId="0" xfId="0" applyNumberFormat="1" applyFont="1" applyFill="1" applyAlignment="1" applyProtection="1">
      <alignment vertical="center"/>
      <protection hidden="1"/>
    </xf>
    <xf numFmtId="49" fontId="5" fillId="0" borderId="0" xfId="0" applyNumberFormat="1" applyFo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49" fontId="1" fillId="0" borderId="0" xfId="0" applyNumberFormat="1" applyFont="1" applyFill="1" applyAlignment="1" applyProtection="1">
      <alignment vertical="center"/>
      <protection locked="0"/>
    </xf>
    <xf numFmtId="0" fontId="1" fillId="4" borderId="0" xfId="0" applyNumberFormat="1" applyFont="1" applyFill="1" applyAlignment="1" applyProtection="1">
      <alignment vertical="center"/>
      <protection hidden="1"/>
    </xf>
    <xf numFmtId="14" fontId="1" fillId="0" borderId="0" xfId="0" applyNumberFormat="1" applyFont="1" applyFill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 applyProtection="1">
      <alignment horizontal="center" vertical="top" wrapText="1"/>
      <protection hidden="1"/>
    </xf>
    <xf numFmtId="176" fontId="2" fillId="2" borderId="1" xfId="0" applyNumberFormat="1" applyFont="1" applyFill="1" applyBorder="1" applyAlignment="1" applyProtection="1">
      <alignment horizontal="center" vertical="top" wrapText="1"/>
      <protection locked="0"/>
    </xf>
    <xf numFmtId="176" fontId="2" fillId="2" borderId="1" xfId="0" applyNumberFormat="1" applyFont="1" applyFill="1" applyBorder="1" applyAlignment="1" applyProtection="1">
      <alignment horizontal="center" vertical="top" wrapText="1"/>
      <protection hidden="1"/>
    </xf>
    <xf numFmtId="177" fontId="1" fillId="3" borderId="0" xfId="0" applyNumberFormat="1" applyFont="1" applyFill="1" applyAlignment="1" applyProtection="1">
      <alignment horizontal="center" vertical="center"/>
      <protection hidden="1"/>
    </xf>
    <xf numFmtId="176" fontId="1" fillId="3" borderId="0" xfId="0" applyNumberFormat="1" applyFont="1" applyFill="1" applyAlignment="1" applyProtection="1">
      <alignment vertical="center"/>
      <protection hidden="1"/>
    </xf>
    <xf numFmtId="0" fontId="1" fillId="0" borderId="0" xfId="0" applyFont="1" applyFill="1" applyAlignment="1" applyProtection="1">
      <alignment horizontal="center" vertical="center"/>
      <protection locked="0"/>
    </xf>
    <xf numFmtId="176" fontId="1" fillId="0" borderId="0" xfId="0" applyNumberFormat="1" applyFont="1" applyFill="1" applyAlignment="1" applyProtection="1">
      <alignment horizontal="center" vertical="center"/>
      <protection locked="0"/>
    </xf>
    <xf numFmtId="176" fontId="2" fillId="2" borderId="1" xfId="0" applyNumberFormat="1" applyFont="1" applyFill="1" applyBorder="1" applyAlignment="1" applyProtection="1">
      <alignment horizontal="center" vertical="top" wrapText="1"/>
      <protection locked="0" hidden="1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 hidden="1"/>
    </xf>
    <xf numFmtId="0" fontId="2" fillId="5" borderId="1" xfId="0" applyFont="1" applyFill="1" applyBorder="1" applyAlignment="1" applyProtection="1">
      <alignment horizontal="center" vertical="top" wrapText="1"/>
      <protection hidden="1"/>
    </xf>
    <xf numFmtId="176" fontId="2" fillId="5" borderId="1" xfId="0" applyNumberFormat="1" applyFont="1" applyFill="1" applyBorder="1" applyAlignment="1" applyProtection="1">
      <alignment horizontal="center" vertical="top" wrapText="1"/>
      <protection hidden="1"/>
    </xf>
    <xf numFmtId="176" fontId="1" fillId="3" borderId="0" xfId="0" applyNumberFormat="1" applyFont="1" applyFill="1" applyAlignment="1" applyProtection="1">
      <alignment horizontal="center" vertical="center"/>
      <protection hidden="1"/>
    </xf>
    <xf numFmtId="176" fontId="1" fillId="0" borderId="0" xfId="0" applyNumberFormat="1" applyFont="1" applyFill="1" applyAlignment="1" applyProtection="1">
      <alignment horizontal="center" vertical="center"/>
      <protection locked="0" hidden="1"/>
    </xf>
    <xf numFmtId="49" fontId="1" fillId="0" borderId="0" xfId="0" applyNumberFormat="1" applyFont="1" applyFill="1" applyAlignment="1" applyProtection="1">
      <alignment horizontal="left" vertical="center"/>
      <protection locked="0" hidden="1"/>
    </xf>
    <xf numFmtId="0" fontId="2" fillId="6" borderId="1" xfId="0" applyFont="1" applyFill="1" applyBorder="1" applyAlignment="1" applyProtection="1">
      <alignment horizontal="center" vertical="top" wrapText="1"/>
      <protection hidden="1"/>
    </xf>
    <xf numFmtId="176" fontId="2" fillId="6" borderId="1" xfId="0" applyNumberFormat="1" applyFont="1" applyFill="1" applyBorder="1" applyAlignment="1" applyProtection="1">
      <alignment horizontal="center" vertical="top" wrapText="1"/>
      <protection hidden="1"/>
    </xf>
    <xf numFmtId="0" fontId="1" fillId="3" borderId="0" xfId="0" applyFont="1" applyFill="1" applyAlignment="1" applyProtection="1">
      <alignment vertical="center"/>
      <protection hidden="1"/>
    </xf>
    <xf numFmtId="49" fontId="1" fillId="0" borderId="0" xfId="0" applyNumberFormat="1" applyFont="1" applyAlignment="1" applyProtection="1">
      <alignment vertical="center"/>
    </xf>
    <xf numFmtId="49" fontId="1" fillId="0" borderId="0" xfId="0" applyNumberFormat="1" applyFont="1" applyFill="1" applyAlignment="1" applyProtection="1">
      <alignment horizontal="center" vertical="center"/>
      <protection locked="0" hidden="1"/>
    </xf>
    <xf numFmtId="0" fontId="1" fillId="0" borderId="0" xfId="0" applyFont="1" applyAlignment="1">
      <alignment vertical="top" wrapText="1"/>
    </xf>
    <xf numFmtId="0" fontId="1" fillId="0" borderId="0" xfId="0" applyFont="1" applyFill="1">
      <alignment vertical="center"/>
    </xf>
    <xf numFmtId="0" fontId="5" fillId="0" borderId="0" xfId="0" applyFont="1" applyFill="1">
      <alignment vertical="center"/>
    </xf>
    <xf numFmtId="14" fontId="3" fillId="2" borderId="1" xfId="0" applyNumberFormat="1" applyFont="1" applyFill="1" applyBorder="1" applyAlignment="1" applyProtection="1">
      <alignment horizontal="center" vertical="top" wrapText="1"/>
      <protection locked="0"/>
    </xf>
    <xf numFmtId="49" fontId="1" fillId="0" borderId="0" xfId="0" applyNumberFormat="1" applyFont="1" applyAlignment="1" applyProtection="1">
      <alignment horizontal="left" vertical="center"/>
      <protection locked="0"/>
    </xf>
    <xf numFmtId="49" fontId="4" fillId="0" borderId="0" xfId="0" applyNumberFormat="1" applyFont="1" applyProtection="1">
      <alignment vertical="center"/>
      <protection locked="0"/>
    </xf>
    <xf numFmtId="49" fontId="4" fillId="0" borderId="0" xfId="0" applyNumberFormat="1" applyFont="1" applyFill="1" applyProtection="1">
      <alignment vertical="center"/>
      <protection locked="0"/>
    </xf>
    <xf numFmtId="14" fontId="5" fillId="0" borderId="0" xfId="0" applyNumberFormat="1" applyFont="1" applyFill="1" applyAlignment="1" applyProtection="1">
      <alignment horizontal="center" vertical="center"/>
      <protection locked="0"/>
    </xf>
    <xf numFmtId="49" fontId="5" fillId="0" borderId="0" xfId="0" applyNumberFormat="1" applyFont="1" applyFill="1" applyProtection="1">
      <alignment vertical="center"/>
      <protection locked="0"/>
    </xf>
    <xf numFmtId="49" fontId="6" fillId="0" borderId="0" xfId="0" applyNumberFormat="1" applyFont="1" applyFill="1" applyProtection="1">
      <alignment vertical="center"/>
      <protection locked="0"/>
    </xf>
    <xf numFmtId="0" fontId="5" fillId="0" borderId="0" xfId="0" applyFont="1" applyFill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top" wrapText="1"/>
    </xf>
    <xf numFmtId="0" fontId="4" fillId="0" borderId="0" xfId="0" applyFont="1" applyAlignment="1" applyProtection="1">
      <alignment horizontal="center" vertical="center"/>
      <protection locked="0"/>
    </xf>
    <xf numFmtId="0" fontId="1" fillId="3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4" fillId="0" borderId="0" xfId="0" applyFont="1" applyFill="1" applyAlignment="1" applyProtection="1">
      <alignment horizontal="center" vertical="center"/>
      <protection locked="0"/>
    </xf>
    <xf numFmtId="0" fontId="6" fillId="0" borderId="0" xfId="0" applyFont="1" applyFill="1" applyAlignment="1" applyProtection="1">
      <alignment horizontal="center" vertical="center"/>
      <protection locked="0"/>
    </xf>
    <xf numFmtId="176" fontId="5" fillId="0" borderId="0" xfId="0" applyNumberFormat="1" applyFont="1" applyFill="1" applyAlignment="1" applyProtection="1">
      <alignment horizontal="center" vertical="center"/>
      <protection locked="0"/>
    </xf>
    <xf numFmtId="0" fontId="5" fillId="3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 applyProtection="1">
      <alignment horizontal="center" vertical="center"/>
      <protection locked="0"/>
    </xf>
    <xf numFmtId="49" fontId="0" fillId="0" borderId="0" xfId="46" applyNumberFormat="1">
      <alignment vertical="center"/>
    </xf>
    <xf numFmtId="0" fontId="0" fillId="0" borderId="0" xfId="46">
      <alignment vertical="center"/>
    </xf>
    <xf numFmtId="0" fontId="4" fillId="0" borderId="0" xfId="46" applyFont="1">
      <alignment vertical="center"/>
    </xf>
    <xf numFmtId="0" fontId="0" fillId="0" borderId="0" xfId="46" applyFont="1">
      <alignment vertical="center"/>
    </xf>
    <xf numFmtId="49" fontId="1" fillId="0" borderId="0" xfId="0" applyNumberFormat="1" applyFont="1" applyProtection="1" quotePrefix="1">
      <alignment vertical="center"/>
      <protection locked="0"/>
    </xf>
    <xf numFmtId="49" fontId="1" fillId="0" borderId="0" xfId="0" applyNumberFormat="1" applyFont="1" applyAlignment="1" applyProtection="1" quotePrefix="1">
      <alignment vertical="center"/>
      <protection locked="0"/>
    </xf>
    <xf numFmtId="0" fontId="1" fillId="3" borderId="0" xfId="0" applyNumberFormat="1" applyFont="1" applyFill="1" applyAlignment="1" applyProtection="1" quotePrefix="1">
      <alignment horizontal="center" vertical="center"/>
      <protection locked="0" hidden="1"/>
    </xf>
  </cellXfs>
  <cellStyles count="5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常规 2 2 6 3" xfId="26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一般 2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  <cellStyle name="常规 5" xfId="55"/>
    <cellStyle name="?_Pacific Region P&amp;L" xfId="56"/>
    <cellStyle name="常规 2 8" xfId="57"/>
  </cellStyles>
  <dxfs count="1">
    <dxf>
      <font>
        <color rgb="FFFF0000"/>
      </font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B47"/>
  <sheetViews>
    <sheetView workbookViewId="0">
      <pane ySplit="1" topLeftCell="A2" activePane="bottomLeft" state="frozen"/>
      <selection/>
      <selection pane="bottomLeft" activeCell="I35" sqref="I35"/>
    </sheetView>
  </sheetViews>
  <sheetFormatPr defaultColWidth="9.16666666666667" defaultRowHeight="11.25" outlineLevelCol="1"/>
  <cols>
    <col min="1" max="1" width="11.8333333333333" style="104" customWidth="1"/>
    <col min="2" max="2" width="13.1666666666667" style="105" customWidth="1"/>
    <col min="3" max="16384" width="9.16666666666667" style="105"/>
  </cols>
  <sheetData>
    <row r="1" spans="1:2">
      <c r="A1" s="104" t="s">
        <v>0</v>
      </c>
      <c r="B1" s="106" t="s">
        <v>1</v>
      </c>
    </row>
    <row r="2" spans="1:2">
      <c r="A2" s="104" t="s">
        <v>2</v>
      </c>
      <c r="B2" s="107"/>
    </row>
    <row r="3" spans="1:2">
      <c r="A3" s="104" t="s">
        <v>3</v>
      </c>
      <c r="B3" s="107"/>
    </row>
    <row r="4" spans="1:2">
      <c r="A4" s="104" t="s">
        <v>4</v>
      </c>
      <c r="B4" s="107"/>
    </row>
    <row r="5" spans="1:2">
      <c r="A5" s="104" t="s">
        <v>5</v>
      </c>
      <c r="B5" s="107"/>
    </row>
    <row r="6" spans="1:2">
      <c r="A6" s="104" t="s">
        <v>6</v>
      </c>
      <c r="B6" s="107"/>
    </row>
    <row r="7" spans="1:2">
      <c r="A7" s="104" t="s">
        <v>7</v>
      </c>
      <c r="B7" s="107"/>
    </row>
    <row r="8" spans="1:2">
      <c r="A8" s="3" t="s">
        <v>8</v>
      </c>
      <c r="B8" s="3"/>
    </row>
    <row r="9" spans="1:2">
      <c r="A9" s="3" t="s">
        <v>9</v>
      </c>
      <c r="B9" s="3"/>
    </row>
    <row r="10" spans="1:2">
      <c r="A10" s="3" t="s">
        <v>4</v>
      </c>
      <c r="B10" s="3"/>
    </row>
    <row r="11" spans="1:2">
      <c r="A11" s="3" t="s">
        <v>10</v>
      </c>
      <c r="B11" s="3"/>
    </row>
    <row r="12" spans="2:2">
      <c r="B12" s="107"/>
    </row>
    <row r="13" spans="2:2">
      <c r="B13" s="107"/>
    </row>
    <row r="14" spans="2:2">
      <c r="B14" s="107"/>
    </row>
    <row r="15" spans="2:2">
      <c r="B15" s="107"/>
    </row>
    <row r="16" spans="2:2">
      <c r="B16" s="107"/>
    </row>
    <row r="17" spans="2:2">
      <c r="B17" s="107"/>
    </row>
    <row r="18" spans="2:2">
      <c r="B18" s="107"/>
    </row>
    <row r="19" spans="2:2">
      <c r="B19" s="107"/>
    </row>
    <row r="20" spans="2:2">
      <c r="B20" s="107"/>
    </row>
    <row r="21" spans="2:2">
      <c r="B21" s="107"/>
    </row>
    <row r="22" spans="2:2">
      <c r="B22" s="107"/>
    </row>
    <row r="23" spans="2:2">
      <c r="B23" s="107"/>
    </row>
    <row r="24" spans="2:2">
      <c r="B24" s="107"/>
    </row>
    <row r="25" spans="2:2">
      <c r="B25" s="107"/>
    </row>
    <row r="26" spans="2:2">
      <c r="B26" s="107"/>
    </row>
    <row r="27" spans="2:2">
      <c r="B27" s="107"/>
    </row>
    <row r="28" spans="2:2">
      <c r="B28" s="106"/>
    </row>
    <row r="29" spans="2:2">
      <c r="B29" s="107"/>
    </row>
    <row r="30" spans="2:2">
      <c r="B30" s="106"/>
    </row>
    <row r="31" spans="2:2">
      <c r="B31" s="106"/>
    </row>
    <row r="32" spans="2:2">
      <c r="B32" s="106"/>
    </row>
    <row r="33" spans="2:2">
      <c r="B33" s="106"/>
    </row>
    <row r="34" spans="2:2">
      <c r="B34" s="106"/>
    </row>
    <row r="35" spans="2:2">
      <c r="B35" s="106"/>
    </row>
    <row r="36" spans="2:2">
      <c r="B36" s="106"/>
    </row>
    <row r="37" spans="2:2">
      <c r="B37" s="106"/>
    </row>
    <row r="38" spans="2:2">
      <c r="B38" s="106"/>
    </row>
    <row r="39" spans="2:2">
      <c r="B39" s="106"/>
    </row>
    <row r="40" spans="2:2">
      <c r="B40" s="106"/>
    </row>
    <row r="41" spans="2:2">
      <c r="B41" s="106"/>
    </row>
    <row r="42" spans="2:2">
      <c r="B42" s="106"/>
    </row>
    <row r="43" spans="2:2">
      <c r="B43" s="106"/>
    </row>
    <row r="44" spans="2:2">
      <c r="B44" s="106"/>
    </row>
    <row r="45" spans="2:2">
      <c r="B45" s="106"/>
    </row>
    <row r="46" spans="2:2">
      <c r="B46" s="106"/>
    </row>
    <row r="47" spans="2:2">
      <c r="B47" s="106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  <pageSetUpPr fitToPage="1"/>
  </sheetPr>
  <dimension ref="A2:P1000"/>
  <sheetViews>
    <sheetView workbookViewId="0">
      <pane ySplit="2" topLeftCell="A215" activePane="bottomLeft" state="frozen"/>
      <selection/>
      <selection pane="bottomLeft" activeCell="C255" sqref="C255"/>
    </sheetView>
  </sheetViews>
  <sheetFormatPr defaultColWidth="9.16666666666667" defaultRowHeight="10.5"/>
  <cols>
    <col min="1" max="1" width="13.5" style="2" customWidth="1"/>
    <col min="2" max="2" width="35.8333333333333" style="3" customWidth="1"/>
    <col min="3" max="3" width="23.8333333333333" style="3" customWidth="1"/>
    <col min="4" max="4" width="16.6666666666667" style="3" customWidth="1"/>
    <col min="5" max="5" width="19.3333333333333" style="3" customWidth="1"/>
    <col min="6" max="6" width="15.8333333333333" style="3" customWidth="1"/>
    <col min="7" max="7" width="36.1666666666667" style="3" customWidth="1"/>
    <col min="8" max="9" width="9.16666666666667" style="7"/>
    <col min="10" max="10" width="11.3333333333333" style="48" customWidth="1"/>
    <col min="11" max="11" width="14.6666666666667" style="48" customWidth="1"/>
    <col min="12" max="12" width="11.3333333333333" style="7" customWidth="1"/>
    <col min="13" max="13" width="9.16666666666667" style="7"/>
    <col min="14" max="14" width="13" style="7" customWidth="1"/>
    <col min="15" max="16384" width="9.16666666666667" style="16"/>
  </cols>
  <sheetData>
    <row r="2" s="84" customFormat="1" ht="22.9" customHeight="1" spans="1:15">
      <c r="A2" s="87" t="s">
        <v>11</v>
      </c>
      <c r="B2" s="54" t="s">
        <v>12</v>
      </c>
      <c r="C2" s="54" t="s">
        <v>13</v>
      </c>
      <c r="D2" s="54" t="s">
        <v>14</v>
      </c>
      <c r="E2" s="54" t="s">
        <v>15</v>
      </c>
      <c r="F2" s="54" t="s">
        <v>16</v>
      </c>
      <c r="G2" s="54" t="s">
        <v>17</v>
      </c>
      <c r="H2" s="64" t="s">
        <v>18</v>
      </c>
      <c r="I2" s="64" t="s">
        <v>19</v>
      </c>
      <c r="J2" s="66" t="s">
        <v>20</v>
      </c>
      <c r="K2" s="66" t="s">
        <v>21</v>
      </c>
      <c r="L2" s="64" t="s">
        <v>22</v>
      </c>
      <c r="M2" s="64" t="s">
        <v>23</v>
      </c>
      <c r="N2" s="64" t="s">
        <v>24</v>
      </c>
      <c r="O2" s="95" t="s">
        <v>1</v>
      </c>
    </row>
    <row r="3" spans="1:16">
      <c r="A3" s="2">
        <v>43311</v>
      </c>
      <c r="B3" s="3" t="s">
        <v>25</v>
      </c>
      <c r="C3" s="3" t="s">
        <v>26</v>
      </c>
      <c r="D3" s="3" t="s">
        <v>27</v>
      </c>
      <c r="E3" s="88" t="s">
        <v>28</v>
      </c>
      <c r="F3" s="3" t="s">
        <v>2</v>
      </c>
      <c r="G3" s="3" t="s">
        <v>29</v>
      </c>
      <c r="H3" s="7">
        <v>3702</v>
      </c>
      <c r="I3" s="96" t="s">
        <v>30</v>
      </c>
      <c r="J3" s="48">
        <v>17</v>
      </c>
      <c r="K3" s="48">
        <v>62934</v>
      </c>
      <c r="L3" s="96" t="s">
        <v>31</v>
      </c>
      <c r="M3" s="96" t="s">
        <v>32</v>
      </c>
      <c r="N3" s="96" t="s">
        <v>33</v>
      </c>
      <c r="O3" s="97">
        <f>IF(F3="","",VLOOKUP(F3,海关监管条件!$A$1:$B$2000,2,FALSE))</f>
        <v>0</v>
      </c>
      <c r="P3" s="98"/>
    </row>
    <row r="4" spans="1:16">
      <c r="A4" s="2">
        <v>43312</v>
      </c>
      <c r="B4" s="3" t="s">
        <v>34</v>
      </c>
      <c r="C4" s="3" t="s">
        <v>35</v>
      </c>
      <c r="D4" s="3" t="s">
        <v>36</v>
      </c>
      <c r="E4" s="3" t="s">
        <v>37</v>
      </c>
      <c r="F4" s="3" t="s">
        <v>3</v>
      </c>
      <c r="G4" s="89" t="s">
        <v>38</v>
      </c>
      <c r="H4" s="7">
        <v>690</v>
      </c>
      <c r="I4" s="96" t="s">
        <v>30</v>
      </c>
      <c r="J4" s="48">
        <v>30</v>
      </c>
      <c r="K4" s="48">
        <v>20700</v>
      </c>
      <c r="L4" s="96" t="s">
        <v>39</v>
      </c>
      <c r="M4" s="96" t="s">
        <v>32</v>
      </c>
      <c r="N4" s="96" t="s">
        <v>33</v>
      </c>
      <c r="O4" s="97">
        <f>IF(F4="","",VLOOKUP(F4,海关监管条件!$A$1:$B$2000,2,FALSE))</f>
        <v>0</v>
      </c>
      <c r="P4" s="98"/>
    </row>
    <row r="5" spans="1:16">
      <c r="A5" s="2">
        <v>43311</v>
      </c>
      <c r="B5" s="3" t="s">
        <v>40</v>
      </c>
      <c r="C5" s="3" t="s">
        <v>41</v>
      </c>
      <c r="D5" s="3" t="s">
        <v>42</v>
      </c>
      <c r="E5" s="3" t="s">
        <v>43</v>
      </c>
      <c r="F5" s="3" t="s">
        <v>4</v>
      </c>
      <c r="G5" s="89" t="s">
        <v>44</v>
      </c>
      <c r="H5" s="7">
        <v>819</v>
      </c>
      <c r="I5" s="96" t="s">
        <v>30</v>
      </c>
      <c r="J5" s="48">
        <v>7</v>
      </c>
      <c r="K5" s="48">
        <v>5733</v>
      </c>
      <c r="L5" s="96" t="s">
        <v>31</v>
      </c>
      <c r="M5" s="96" t="s">
        <v>32</v>
      </c>
      <c r="N5" s="96" t="s">
        <v>33</v>
      </c>
      <c r="O5" s="97">
        <f>IF(F5="","",VLOOKUP(F5,海关监管条件!$A$1:$B$2000,2,FALSE))</f>
        <v>0</v>
      </c>
      <c r="P5" s="98"/>
    </row>
    <row r="6" spans="1:16">
      <c r="A6" s="2">
        <v>43311</v>
      </c>
      <c r="B6" s="3" t="s">
        <v>40</v>
      </c>
      <c r="C6" s="3" t="s">
        <v>41</v>
      </c>
      <c r="D6" s="3" t="s">
        <v>42</v>
      </c>
      <c r="E6" s="3" t="s">
        <v>45</v>
      </c>
      <c r="F6" s="3" t="s">
        <v>4</v>
      </c>
      <c r="G6" s="89" t="s">
        <v>46</v>
      </c>
      <c r="H6" s="7">
        <v>1062</v>
      </c>
      <c r="I6" s="96" t="s">
        <v>30</v>
      </c>
      <c r="J6" s="48">
        <v>6</v>
      </c>
      <c r="K6" s="48">
        <v>6372</v>
      </c>
      <c r="L6" s="96" t="s">
        <v>31</v>
      </c>
      <c r="M6" s="96" t="s">
        <v>32</v>
      </c>
      <c r="N6" s="96" t="s">
        <v>33</v>
      </c>
      <c r="O6" s="97">
        <f>IF(F6="","",VLOOKUP(F6,海关监管条件!$A$1:$B$2000,2,FALSE))</f>
        <v>0</v>
      </c>
      <c r="P6" s="98"/>
    </row>
    <row r="7" spans="1:16">
      <c r="A7" s="2">
        <v>43311</v>
      </c>
      <c r="B7" s="3" t="s">
        <v>40</v>
      </c>
      <c r="C7" s="3" t="s">
        <v>41</v>
      </c>
      <c r="D7" s="3" t="s">
        <v>42</v>
      </c>
      <c r="E7" s="3" t="s">
        <v>47</v>
      </c>
      <c r="F7" s="3" t="s">
        <v>4</v>
      </c>
      <c r="G7" s="89" t="s">
        <v>44</v>
      </c>
      <c r="H7" s="7">
        <v>682</v>
      </c>
      <c r="I7" s="96" t="s">
        <v>30</v>
      </c>
      <c r="J7" s="48">
        <v>7</v>
      </c>
      <c r="K7" s="48">
        <v>4774</v>
      </c>
      <c r="L7" s="96" t="s">
        <v>31</v>
      </c>
      <c r="M7" s="96" t="s">
        <v>32</v>
      </c>
      <c r="N7" s="96" t="s">
        <v>33</v>
      </c>
      <c r="O7" s="97">
        <f>IF(F7="","",VLOOKUP(F7,海关监管条件!$A$1:$B$2000,2,FALSE))</f>
        <v>0</v>
      </c>
      <c r="P7" s="98"/>
    </row>
    <row r="8" spans="1:15">
      <c r="A8" s="2">
        <v>43330</v>
      </c>
      <c r="B8" s="3" t="s">
        <v>48</v>
      </c>
      <c r="C8" s="3" t="s">
        <v>49</v>
      </c>
      <c r="D8" s="3" t="s">
        <v>50</v>
      </c>
      <c r="E8" s="3" t="s">
        <v>51</v>
      </c>
      <c r="F8" s="3" t="s">
        <v>5</v>
      </c>
      <c r="G8" s="89" t="s">
        <v>52</v>
      </c>
      <c r="H8" s="7">
        <v>396</v>
      </c>
      <c r="I8" s="96" t="s">
        <v>30</v>
      </c>
      <c r="J8" s="48">
        <v>13.8</v>
      </c>
      <c r="K8" s="48">
        <v>5464.8</v>
      </c>
      <c r="L8" s="96" t="s">
        <v>31</v>
      </c>
      <c r="M8" s="96" t="s">
        <v>32</v>
      </c>
      <c r="N8" s="96" t="s">
        <v>33</v>
      </c>
      <c r="O8" s="97">
        <f>IF(F8="","",VLOOKUP(F8,海关监管条件!$A$1:$B$2000,2,FALSE))</f>
        <v>0</v>
      </c>
    </row>
    <row r="9" spans="1:15">
      <c r="A9" s="2">
        <v>43330</v>
      </c>
      <c r="B9" s="3" t="s">
        <v>53</v>
      </c>
      <c r="C9" s="3" t="s">
        <v>54</v>
      </c>
      <c r="D9" s="3" t="s">
        <v>55</v>
      </c>
      <c r="E9" s="3" t="s">
        <v>56</v>
      </c>
      <c r="F9" s="3" t="s">
        <v>6</v>
      </c>
      <c r="G9" s="89" t="s">
        <v>57</v>
      </c>
      <c r="H9" s="7">
        <v>588</v>
      </c>
      <c r="I9" s="96" t="s">
        <v>30</v>
      </c>
      <c r="J9" s="48">
        <v>30</v>
      </c>
      <c r="K9" s="48">
        <v>17640</v>
      </c>
      <c r="L9" s="96" t="s">
        <v>39</v>
      </c>
      <c r="M9" s="96" t="s">
        <v>32</v>
      </c>
      <c r="N9" s="96" t="s">
        <v>33</v>
      </c>
      <c r="O9" s="97">
        <f>IF(F9="","",VLOOKUP(F9,海关监管条件!$A$1:$B$2000,2,FALSE))</f>
        <v>0</v>
      </c>
    </row>
    <row r="10" spans="1:15">
      <c r="A10" s="2">
        <v>43330</v>
      </c>
      <c r="B10" s="3" t="s">
        <v>53</v>
      </c>
      <c r="C10" s="3" t="s">
        <v>54</v>
      </c>
      <c r="D10" s="3" t="s">
        <v>55</v>
      </c>
      <c r="E10" s="3" t="s">
        <v>58</v>
      </c>
      <c r="F10" s="3" t="s">
        <v>7</v>
      </c>
      <c r="G10" s="89" t="s">
        <v>59</v>
      </c>
      <c r="H10" s="7">
        <v>193</v>
      </c>
      <c r="I10" s="96" t="s">
        <v>30</v>
      </c>
      <c r="J10" s="48">
        <v>30</v>
      </c>
      <c r="K10" s="48">
        <v>5790</v>
      </c>
      <c r="L10" s="96" t="s">
        <v>39</v>
      </c>
      <c r="M10" s="96" t="s">
        <v>32</v>
      </c>
      <c r="N10" s="96" t="s">
        <v>33</v>
      </c>
      <c r="O10" s="97">
        <f>IF(F10="","",VLOOKUP(F10,海关监管条件!$A$1:$B$2000,2,FALSE))</f>
        <v>0</v>
      </c>
    </row>
    <row r="11" spans="1:15">
      <c r="A11" s="2">
        <v>43344</v>
      </c>
      <c r="B11" s="3" t="s">
        <v>60</v>
      </c>
      <c r="C11" s="3" t="s">
        <v>61</v>
      </c>
      <c r="D11" s="3" t="s">
        <v>62</v>
      </c>
      <c r="E11" s="3" t="s">
        <v>63</v>
      </c>
      <c r="F11" s="3" t="s">
        <v>3</v>
      </c>
      <c r="G11" s="89" t="s">
        <v>38</v>
      </c>
      <c r="H11" s="7">
        <f>K11/J11</f>
        <v>649</v>
      </c>
      <c r="I11" s="96" t="s">
        <v>30</v>
      </c>
      <c r="J11" s="48">
        <v>30</v>
      </c>
      <c r="K11" s="48">
        <v>19470</v>
      </c>
      <c r="L11" s="96" t="s">
        <v>39</v>
      </c>
      <c r="M11" s="96" t="s">
        <v>32</v>
      </c>
      <c r="N11" s="96" t="s">
        <v>33</v>
      </c>
      <c r="O11" s="97">
        <f>IF(F11="","",VLOOKUP(F11,海关监管条件!$A$1:$B$2000,2,FALSE))</f>
        <v>0</v>
      </c>
    </row>
    <row r="12" spans="1:15">
      <c r="A12" s="2">
        <v>43344</v>
      </c>
      <c r="B12" s="3" t="s">
        <v>60</v>
      </c>
      <c r="C12" s="3" t="s">
        <v>61</v>
      </c>
      <c r="D12" s="3" t="s">
        <v>62</v>
      </c>
      <c r="E12" s="3" t="s">
        <v>64</v>
      </c>
      <c r="F12" s="3" t="s">
        <v>6</v>
      </c>
      <c r="G12" s="89" t="s">
        <v>57</v>
      </c>
      <c r="H12" s="7">
        <f t="shared" ref="H12:H14" si="0">K12/J12</f>
        <v>1245</v>
      </c>
      <c r="I12" s="96" t="s">
        <v>30</v>
      </c>
      <c r="J12" s="48">
        <v>30</v>
      </c>
      <c r="K12" s="48">
        <v>37350</v>
      </c>
      <c r="L12" s="96" t="s">
        <v>39</v>
      </c>
      <c r="M12" s="96" t="s">
        <v>32</v>
      </c>
      <c r="N12" s="96" t="s">
        <v>33</v>
      </c>
      <c r="O12" s="97">
        <f>IF(F12="","",VLOOKUP(F12,海关监管条件!$A$1:$B$2000,2,FALSE))</f>
        <v>0</v>
      </c>
    </row>
    <row r="13" spans="1:15">
      <c r="A13" s="2">
        <v>43344</v>
      </c>
      <c r="B13" s="3" t="s">
        <v>60</v>
      </c>
      <c r="C13" s="3" t="s">
        <v>61</v>
      </c>
      <c r="D13" s="3" t="s">
        <v>62</v>
      </c>
      <c r="E13" s="3" t="s">
        <v>65</v>
      </c>
      <c r="F13" s="3" t="s">
        <v>7</v>
      </c>
      <c r="G13" s="89" t="s">
        <v>59</v>
      </c>
      <c r="H13" s="7">
        <f t="shared" si="0"/>
        <v>858</v>
      </c>
      <c r="I13" s="96" t="s">
        <v>30</v>
      </c>
      <c r="J13" s="48">
        <v>30</v>
      </c>
      <c r="K13" s="48">
        <v>25740</v>
      </c>
      <c r="L13" s="96" t="s">
        <v>39</v>
      </c>
      <c r="M13" s="96" t="s">
        <v>32</v>
      </c>
      <c r="N13" s="96" t="s">
        <v>33</v>
      </c>
      <c r="O13" s="97">
        <f>IF(F13="","",VLOOKUP(F13,海关监管条件!$A$1:$B$2000,2,FALSE))</f>
        <v>0</v>
      </c>
    </row>
    <row r="14" spans="1:15">
      <c r="A14" s="2">
        <v>43344</v>
      </c>
      <c r="B14" s="3" t="s">
        <v>60</v>
      </c>
      <c r="C14" s="3" t="s">
        <v>61</v>
      </c>
      <c r="D14" s="3" t="s">
        <v>62</v>
      </c>
      <c r="E14" s="3" t="s">
        <v>66</v>
      </c>
      <c r="F14" s="3" t="s">
        <v>8</v>
      </c>
      <c r="G14" s="89" t="s">
        <v>67</v>
      </c>
      <c r="H14" s="7">
        <f t="shared" si="0"/>
        <v>680</v>
      </c>
      <c r="I14" s="96" t="s">
        <v>30</v>
      </c>
      <c r="J14" s="48">
        <v>30</v>
      </c>
      <c r="K14" s="48">
        <v>20400</v>
      </c>
      <c r="L14" s="96" t="s">
        <v>39</v>
      </c>
      <c r="M14" s="96" t="s">
        <v>32</v>
      </c>
      <c r="N14" s="96" t="s">
        <v>33</v>
      </c>
      <c r="O14" s="97">
        <f>IF(F14="","",VLOOKUP(F14,海关监管条件!$A$1:$B$2000,2,FALSE))</f>
        <v>0</v>
      </c>
    </row>
    <row r="15" spans="1:15">
      <c r="A15" s="2">
        <v>43353</v>
      </c>
      <c r="B15" s="3" t="s">
        <v>68</v>
      </c>
      <c r="C15" s="3" t="s">
        <v>69</v>
      </c>
      <c r="D15" s="3" t="s">
        <v>70</v>
      </c>
      <c r="E15" s="3" t="s">
        <v>71</v>
      </c>
      <c r="F15" s="3" t="s">
        <v>9</v>
      </c>
      <c r="G15" s="89" t="s">
        <v>72</v>
      </c>
      <c r="H15" s="7">
        <v>404</v>
      </c>
      <c r="I15" s="96" t="s">
        <v>30</v>
      </c>
      <c r="J15" s="48">
        <v>6</v>
      </c>
      <c r="K15" s="48">
        <v>2424</v>
      </c>
      <c r="L15" s="96" t="s">
        <v>31</v>
      </c>
      <c r="M15" s="96" t="s">
        <v>32</v>
      </c>
      <c r="N15" s="96" t="s">
        <v>33</v>
      </c>
      <c r="O15" s="97">
        <f>IF(F15="","",VLOOKUP(F15,海关监管条件!$A$1:$B$2000,2,FALSE))</f>
        <v>0</v>
      </c>
    </row>
    <row r="16" spans="1:15">
      <c r="A16" s="2">
        <v>43353</v>
      </c>
      <c r="B16" s="3" t="s">
        <v>73</v>
      </c>
      <c r="C16" s="3" t="s">
        <v>74</v>
      </c>
      <c r="D16" s="3" t="s">
        <v>75</v>
      </c>
      <c r="E16" s="3" t="s">
        <v>76</v>
      </c>
      <c r="F16" s="3" t="s">
        <v>4</v>
      </c>
      <c r="G16" s="89" t="s">
        <v>77</v>
      </c>
      <c r="H16" s="7">
        <v>410</v>
      </c>
      <c r="I16" s="96" t="s">
        <v>78</v>
      </c>
      <c r="J16" s="48">
        <v>39</v>
      </c>
      <c r="K16" s="48">
        <v>15990</v>
      </c>
      <c r="L16" s="96" t="s">
        <v>79</v>
      </c>
      <c r="M16" s="96" t="s">
        <v>32</v>
      </c>
      <c r="N16" s="96" t="s">
        <v>33</v>
      </c>
      <c r="O16" s="97">
        <f>IF(F16="","",VLOOKUP(F16,海关监管条件!$A$1:$B$2000,2,FALSE))</f>
        <v>0</v>
      </c>
    </row>
    <row r="17" spans="1:15">
      <c r="A17" s="2">
        <v>43353</v>
      </c>
      <c r="B17" s="3" t="s">
        <v>80</v>
      </c>
      <c r="C17" s="3" t="s">
        <v>81</v>
      </c>
      <c r="D17" s="3" t="s">
        <v>82</v>
      </c>
      <c r="E17" s="3" t="s">
        <v>83</v>
      </c>
      <c r="F17" s="3" t="s">
        <v>10</v>
      </c>
      <c r="G17" s="89" t="s">
        <v>84</v>
      </c>
      <c r="H17" s="7">
        <v>1526</v>
      </c>
      <c r="I17" s="96" t="s">
        <v>30</v>
      </c>
      <c r="J17" s="48">
        <v>12</v>
      </c>
      <c r="K17" s="48">
        <v>18312</v>
      </c>
      <c r="L17" s="96" t="s">
        <v>31</v>
      </c>
      <c r="M17" s="96" t="s">
        <v>32</v>
      </c>
      <c r="N17" s="96" t="s">
        <v>33</v>
      </c>
      <c r="O17" s="97">
        <f>IF(F17="","",VLOOKUP(F17,海关监管条件!$A$1:$B$2000,2,FALSE))</f>
        <v>0</v>
      </c>
    </row>
    <row r="18" spans="1:15">
      <c r="A18" s="2">
        <v>43357</v>
      </c>
      <c r="B18" s="3" t="s">
        <v>85</v>
      </c>
      <c r="C18" s="3" t="s">
        <v>86</v>
      </c>
      <c r="D18" s="3" t="s">
        <v>87</v>
      </c>
      <c r="E18" s="3" t="s">
        <v>88</v>
      </c>
      <c r="F18" s="3" t="s">
        <v>89</v>
      </c>
      <c r="G18" s="89" t="s">
        <v>90</v>
      </c>
      <c r="H18" s="7">
        <v>302</v>
      </c>
      <c r="I18" s="96" t="s">
        <v>30</v>
      </c>
      <c r="J18" s="48">
        <v>2.3</v>
      </c>
      <c r="K18" s="48">
        <v>694.6</v>
      </c>
      <c r="L18" s="96" t="s">
        <v>31</v>
      </c>
      <c r="M18" s="96" t="s">
        <v>32</v>
      </c>
      <c r="N18" s="96" t="s">
        <v>33</v>
      </c>
      <c r="O18" s="97" t="e">
        <f>IF(F18="","",VLOOKUP(F18,海关监管条件!$A$1:$B$2000,2,FALSE))</f>
        <v>#N/A</v>
      </c>
    </row>
    <row r="19" spans="1:15">
      <c r="A19" s="2">
        <v>43358</v>
      </c>
      <c r="B19" s="3" t="s">
        <v>91</v>
      </c>
      <c r="C19" s="3" t="s">
        <v>92</v>
      </c>
      <c r="D19" s="59" t="s">
        <v>93</v>
      </c>
      <c r="E19" s="59" t="s">
        <v>94</v>
      </c>
      <c r="F19" s="3" t="s">
        <v>4</v>
      </c>
      <c r="G19" s="89" t="s">
        <v>44</v>
      </c>
      <c r="H19" s="7">
        <v>434</v>
      </c>
      <c r="I19" s="96" t="s">
        <v>30</v>
      </c>
      <c r="J19" s="48">
        <v>7</v>
      </c>
      <c r="K19" s="48">
        <v>3038</v>
      </c>
      <c r="L19" s="96" t="s">
        <v>31</v>
      </c>
      <c r="M19" s="96" t="s">
        <v>32</v>
      </c>
      <c r="N19" s="96" t="s">
        <v>33</v>
      </c>
      <c r="O19" s="97">
        <f>IF(F19="","",VLOOKUP(F19,海关监管条件!$A$1:$B$2000,2,FALSE))</f>
        <v>0</v>
      </c>
    </row>
    <row r="20" spans="1:15">
      <c r="A20" s="2">
        <v>43358</v>
      </c>
      <c r="B20" s="3" t="s">
        <v>95</v>
      </c>
      <c r="C20" s="3" t="s">
        <v>96</v>
      </c>
      <c r="D20" s="59" t="s">
        <v>97</v>
      </c>
      <c r="E20" s="59" t="s">
        <v>98</v>
      </c>
      <c r="F20" s="3" t="s">
        <v>99</v>
      </c>
      <c r="G20" s="89" t="s">
        <v>100</v>
      </c>
      <c r="H20" s="7">
        <v>434</v>
      </c>
      <c r="I20" s="96" t="s">
        <v>30</v>
      </c>
      <c r="J20" s="48">
        <v>10.18</v>
      </c>
      <c r="K20" s="48">
        <v>4418.12</v>
      </c>
      <c r="L20" s="96" t="s">
        <v>31</v>
      </c>
      <c r="M20" s="96" t="s">
        <v>32</v>
      </c>
      <c r="N20" s="96" t="s">
        <v>33</v>
      </c>
      <c r="O20" s="97" t="e">
        <f>IF(F20="","",VLOOKUP(F20,海关监管条件!$A$1:$B$2000,2,FALSE))</f>
        <v>#N/A</v>
      </c>
    </row>
    <row r="21" spans="1:15">
      <c r="A21" s="2">
        <v>43358</v>
      </c>
      <c r="B21" s="3" t="s">
        <v>95</v>
      </c>
      <c r="C21" s="3" t="s">
        <v>96</v>
      </c>
      <c r="D21" s="59" t="s">
        <v>97</v>
      </c>
      <c r="E21" s="59" t="s">
        <v>101</v>
      </c>
      <c r="F21" s="3" t="s">
        <v>102</v>
      </c>
      <c r="G21" s="89" t="s">
        <v>103</v>
      </c>
      <c r="H21" s="7">
        <v>665</v>
      </c>
      <c r="I21" s="96" t="s">
        <v>30</v>
      </c>
      <c r="J21" s="48">
        <v>12.8</v>
      </c>
      <c r="K21" s="48">
        <v>8512</v>
      </c>
      <c r="L21" s="96" t="s">
        <v>31</v>
      </c>
      <c r="M21" s="96" t="s">
        <v>32</v>
      </c>
      <c r="N21" s="96" t="s">
        <v>33</v>
      </c>
      <c r="O21" s="97" t="e">
        <f>IF(F21="","",VLOOKUP(F21,海关监管条件!$A$1:$B$2000,2,FALSE))</f>
        <v>#N/A</v>
      </c>
    </row>
    <row r="22" s="85" customFormat="1" spans="1:15">
      <c r="A22" s="63">
        <v>43363</v>
      </c>
      <c r="B22" s="25" t="s">
        <v>104</v>
      </c>
      <c r="C22" s="25" t="s">
        <v>105</v>
      </c>
      <c r="D22" s="25" t="s">
        <v>106</v>
      </c>
      <c r="E22" s="25" t="s">
        <v>107</v>
      </c>
      <c r="F22" s="25" t="s">
        <v>108</v>
      </c>
      <c r="G22" s="90" t="s">
        <v>109</v>
      </c>
      <c r="H22" s="70">
        <v>200</v>
      </c>
      <c r="I22" s="99" t="s">
        <v>30</v>
      </c>
      <c r="J22" s="71">
        <v>99.32</v>
      </c>
      <c r="K22" s="71">
        <v>19864</v>
      </c>
      <c r="L22" s="99" t="s">
        <v>31</v>
      </c>
      <c r="M22" s="99" t="s">
        <v>32</v>
      </c>
      <c r="N22" s="99" t="s">
        <v>33</v>
      </c>
      <c r="O22" s="97" t="e">
        <f>IF(F22="","",VLOOKUP(F22,海关监管条件!$A$1:$B$2000,2,FALSE))</f>
        <v>#N/A</v>
      </c>
    </row>
    <row r="23" s="86" customFormat="1" spans="1:15">
      <c r="A23" s="91">
        <v>43364</v>
      </c>
      <c r="B23" s="92" t="s">
        <v>110</v>
      </c>
      <c r="C23" s="92" t="s">
        <v>111</v>
      </c>
      <c r="D23" s="92" t="s">
        <v>112</v>
      </c>
      <c r="E23" s="92" t="s">
        <v>113</v>
      </c>
      <c r="F23" s="92" t="s">
        <v>2</v>
      </c>
      <c r="G23" s="93" t="s">
        <v>114</v>
      </c>
      <c r="H23" s="94">
        <v>599</v>
      </c>
      <c r="I23" s="100" t="s">
        <v>30</v>
      </c>
      <c r="J23" s="101">
        <v>15</v>
      </c>
      <c r="K23" s="101">
        <v>8985</v>
      </c>
      <c r="L23" s="100" t="s">
        <v>31</v>
      </c>
      <c r="M23" s="100" t="s">
        <v>32</v>
      </c>
      <c r="N23" s="100" t="s">
        <v>33</v>
      </c>
      <c r="O23" s="102">
        <f>IF(F23="","",VLOOKUP(F23,海关监管条件!$A$1:$B$2000,2,FALSE))</f>
        <v>0</v>
      </c>
    </row>
    <row r="24" s="85" customFormat="1" spans="1:15">
      <c r="A24" s="63">
        <v>43364</v>
      </c>
      <c r="B24" s="25" t="s">
        <v>110</v>
      </c>
      <c r="C24" s="25" t="s">
        <v>111</v>
      </c>
      <c r="D24" s="25" t="s">
        <v>112</v>
      </c>
      <c r="E24" s="25" t="s">
        <v>115</v>
      </c>
      <c r="F24" s="25" t="s">
        <v>10</v>
      </c>
      <c r="G24" s="90" t="s">
        <v>84</v>
      </c>
      <c r="H24" s="70">
        <v>1548</v>
      </c>
      <c r="I24" s="99" t="s">
        <v>30</v>
      </c>
      <c r="J24" s="71">
        <v>12</v>
      </c>
      <c r="K24" s="71">
        <v>18576</v>
      </c>
      <c r="L24" s="99" t="s">
        <v>31</v>
      </c>
      <c r="M24" s="99" t="s">
        <v>32</v>
      </c>
      <c r="N24" s="99" t="s">
        <v>33</v>
      </c>
      <c r="O24" s="97">
        <f>IF(F24="","",VLOOKUP(F24,海关监管条件!$A$1:$B$2000,2,FALSE))</f>
        <v>0</v>
      </c>
    </row>
    <row r="25" s="85" customFormat="1" spans="1:15">
      <c r="A25" s="63">
        <v>43364</v>
      </c>
      <c r="B25" s="25" t="s">
        <v>116</v>
      </c>
      <c r="C25" s="25" t="s">
        <v>117</v>
      </c>
      <c r="D25" s="25" t="s">
        <v>118</v>
      </c>
      <c r="E25" s="25" t="s">
        <v>119</v>
      </c>
      <c r="F25" s="25" t="s">
        <v>4</v>
      </c>
      <c r="G25" s="90" t="s">
        <v>44</v>
      </c>
      <c r="H25" s="70">
        <v>410</v>
      </c>
      <c r="I25" s="99" t="s">
        <v>78</v>
      </c>
      <c r="J25" s="71">
        <v>7</v>
      </c>
      <c r="K25" s="71">
        <f t="shared" ref="K25:K79" si="1">H25*J25</f>
        <v>2870</v>
      </c>
      <c r="L25" s="99" t="s">
        <v>31</v>
      </c>
      <c r="M25" s="99" t="s">
        <v>32</v>
      </c>
      <c r="N25" s="99" t="s">
        <v>33</v>
      </c>
      <c r="O25" s="97">
        <f>IF(F25="","",VLOOKUP(F25,海关监管条件!$A$1:$B$2000,2,FALSE))</f>
        <v>0</v>
      </c>
    </row>
    <row r="26" s="85" customFormat="1" spans="1:15">
      <c r="A26" s="63">
        <v>43364</v>
      </c>
      <c r="B26" s="25" t="s">
        <v>116</v>
      </c>
      <c r="C26" s="25" t="s">
        <v>117</v>
      </c>
      <c r="D26" s="25" t="s">
        <v>118</v>
      </c>
      <c r="E26" s="25" t="s">
        <v>120</v>
      </c>
      <c r="F26" s="25" t="s">
        <v>9</v>
      </c>
      <c r="G26" s="90" t="s">
        <v>72</v>
      </c>
      <c r="H26" s="70">
        <v>880</v>
      </c>
      <c r="I26" s="99" t="s">
        <v>30</v>
      </c>
      <c r="J26" s="71">
        <v>6</v>
      </c>
      <c r="K26" s="71">
        <f t="shared" si="1"/>
        <v>5280</v>
      </c>
      <c r="L26" s="99" t="s">
        <v>31</v>
      </c>
      <c r="M26" s="99" t="s">
        <v>32</v>
      </c>
      <c r="N26" s="99" t="s">
        <v>33</v>
      </c>
      <c r="O26" s="97">
        <f>IF(F26="","",VLOOKUP(F26,海关监管条件!$A$1:$B$2000,2,FALSE))</f>
        <v>0</v>
      </c>
    </row>
    <row r="27" s="85" customFormat="1" spans="1:15">
      <c r="A27" s="63">
        <v>43364</v>
      </c>
      <c r="B27" s="25" t="s">
        <v>116</v>
      </c>
      <c r="C27" s="25" t="s">
        <v>117</v>
      </c>
      <c r="D27" s="25" t="s">
        <v>118</v>
      </c>
      <c r="E27" s="25" t="s">
        <v>121</v>
      </c>
      <c r="F27" s="25" t="s">
        <v>9</v>
      </c>
      <c r="G27" s="90" t="s">
        <v>72</v>
      </c>
      <c r="H27" s="70">
        <v>996</v>
      </c>
      <c r="I27" s="99" t="s">
        <v>30</v>
      </c>
      <c r="J27" s="71">
        <v>6</v>
      </c>
      <c r="K27" s="71">
        <f t="shared" si="1"/>
        <v>5976</v>
      </c>
      <c r="L27" s="99" t="s">
        <v>31</v>
      </c>
      <c r="M27" s="99" t="s">
        <v>32</v>
      </c>
      <c r="N27" s="99" t="s">
        <v>33</v>
      </c>
      <c r="O27" s="97">
        <f>IF(F27="","",VLOOKUP(F27,海关监管条件!$A$1:$B$2000,2,FALSE))</f>
        <v>0</v>
      </c>
    </row>
    <row r="28" s="85" customFormat="1" spans="1:15">
      <c r="A28" s="63">
        <v>43364</v>
      </c>
      <c r="B28" s="25" t="s">
        <v>116</v>
      </c>
      <c r="C28" s="25" t="s">
        <v>117</v>
      </c>
      <c r="D28" s="25" t="s">
        <v>118</v>
      </c>
      <c r="E28" s="25" t="s">
        <v>122</v>
      </c>
      <c r="F28" s="25" t="s">
        <v>9</v>
      </c>
      <c r="G28" s="90" t="s">
        <v>72</v>
      </c>
      <c r="H28" s="70">
        <v>436</v>
      </c>
      <c r="I28" s="99" t="s">
        <v>30</v>
      </c>
      <c r="J28" s="71">
        <v>6</v>
      </c>
      <c r="K28" s="71">
        <f t="shared" si="1"/>
        <v>2616</v>
      </c>
      <c r="L28" s="99" t="s">
        <v>31</v>
      </c>
      <c r="M28" s="99" t="s">
        <v>32</v>
      </c>
      <c r="N28" s="99" t="s">
        <v>33</v>
      </c>
      <c r="O28" s="97">
        <f>IF(F28="","",VLOOKUP(F28,海关监管条件!$A$1:$B$2000,2,FALSE))</f>
        <v>0</v>
      </c>
    </row>
    <row r="29" s="85" customFormat="1" spans="1:15">
      <c r="A29" s="63">
        <v>43364</v>
      </c>
      <c r="B29" s="25" t="s">
        <v>116</v>
      </c>
      <c r="C29" s="25" t="s">
        <v>117</v>
      </c>
      <c r="D29" s="25" t="s">
        <v>118</v>
      </c>
      <c r="E29" s="25" t="s">
        <v>123</v>
      </c>
      <c r="F29" s="25" t="s">
        <v>4</v>
      </c>
      <c r="G29" s="90" t="s">
        <v>46</v>
      </c>
      <c r="H29" s="70">
        <v>301</v>
      </c>
      <c r="I29" s="99" t="s">
        <v>78</v>
      </c>
      <c r="J29" s="71">
        <v>6</v>
      </c>
      <c r="K29" s="71">
        <f t="shared" si="1"/>
        <v>1806</v>
      </c>
      <c r="L29" s="99" t="s">
        <v>31</v>
      </c>
      <c r="M29" s="99" t="s">
        <v>32</v>
      </c>
      <c r="N29" s="99" t="s">
        <v>33</v>
      </c>
      <c r="O29" s="97">
        <f>IF(F29="","",VLOOKUP(F29,海关监管条件!$A$1:$B$2000,2,FALSE))</f>
        <v>0</v>
      </c>
    </row>
    <row r="30" s="85" customFormat="1" spans="1:15">
      <c r="A30" s="63">
        <v>43364</v>
      </c>
      <c r="B30" s="25" t="s">
        <v>124</v>
      </c>
      <c r="C30" s="25" t="s">
        <v>125</v>
      </c>
      <c r="D30" s="25" t="s">
        <v>126</v>
      </c>
      <c r="E30" s="25" t="s">
        <v>127</v>
      </c>
      <c r="F30" s="25" t="s">
        <v>128</v>
      </c>
      <c r="G30" s="90" t="s">
        <v>129</v>
      </c>
      <c r="H30" s="70">
        <v>589</v>
      </c>
      <c r="I30" s="99" t="s">
        <v>30</v>
      </c>
      <c r="J30" s="71">
        <v>17.12</v>
      </c>
      <c r="K30" s="71">
        <f t="shared" si="1"/>
        <v>10083.68</v>
      </c>
      <c r="L30" s="99" t="s">
        <v>31</v>
      </c>
      <c r="M30" s="99" t="s">
        <v>32</v>
      </c>
      <c r="N30" s="99" t="s">
        <v>33</v>
      </c>
      <c r="O30" s="97" t="e">
        <f>IF(F30="","",VLOOKUP(F30,海关监管条件!$A$1:$B$2000,2,FALSE))</f>
        <v>#N/A</v>
      </c>
    </row>
    <row r="31" s="85" customFormat="1" spans="1:15">
      <c r="A31" s="63">
        <v>43364</v>
      </c>
      <c r="B31" s="25" t="s">
        <v>130</v>
      </c>
      <c r="C31" s="25" t="s">
        <v>131</v>
      </c>
      <c r="D31" s="25" t="s">
        <v>132</v>
      </c>
      <c r="E31" s="25" t="s">
        <v>133</v>
      </c>
      <c r="F31" s="25" t="s">
        <v>134</v>
      </c>
      <c r="G31" s="90" t="s">
        <v>135</v>
      </c>
      <c r="H31" s="70">
        <v>447</v>
      </c>
      <c r="I31" s="99" t="s">
        <v>30</v>
      </c>
      <c r="J31" s="71">
        <v>15.5</v>
      </c>
      <c r="K31" s="71">
        <f t="shared" si="1"/>
        <v>6928.5</v>
      </c>
      <c r="L31" s="99" t="s">
        <v>31</v>
      </c>
      <c r="M31" s="99" t="s">
        <v>32</v>
      </c>
      <c r="N31" s="99" t="s">
        <v>33</v>
      </c>
      <c r="O31" s="97" t="e">
        <f>IF(F31="","",VLOOKUP(F31,海关监管条件!$A$1:$B$2000,2,FALSE))</f>
        <v>#N/A</v>
      </c>
    </row>
    <row r="32" spans="1:15">
      <c r="A32" s="2">
        <v>43371</v>
      </c>
      <c r="B32" s="3" t="s">
        <v>136</v>
      </c>
      <c r="C32" s="3" t="s">
        <v>137</v>
      </c>
      <c r="D32" s="3" t="s">
        <v>138</v>
      </c>
      <c r="E32" s="3" t="s">
        <v>139</v>
      </c>
      <c r="F32" s="3" t="s">
        <v>99</v>
      </c>
      <c r="G32" s="89" t="s">
        <v>100</v>
      </c>
      <c r="H32" s="7">
        <v>746</v>
      </c>
      <c r="I32" s="96" t="s">
        <v>30</v>
      </c>
      <c r="J32" s="48">
        <v>10.29</v>
      </c>
      <c r="K32" s="71">
        <f t="shared" si="1"/>
        <v>7676.34</v>
      </c>
      <c r="L32" s="96" t="s">
        <v>31</v>
      </c>
      <c r="M32" s="96" t="s">
        <v>32</v>
      </c>
      <c r="N32" s="96" t="s">
        <v>33</v>
      </c>
      <c r="O32" s="97" t="e">
        <f>IF(F32="","",VLOOKUP(F32,海关监管条件!$A$1:$B$2000,2,FALSE))</f>
        <v>#N/A</v>
      </c>
    </row>
    <row r="33" spans="1:15">
      <c r="A33" s="2">
        <v>43372</v>
      </c>
      <c r="B33" s="3" t="s">
        <v>140</v>
      </c>
      <c r="C33" s="3" t="s">
        <v>141</v>
      </c>
      <c r="D33" s="3" t="s">
        <v>142</v>
      </c>
      <c r="E33" s="3" t="s">
        <v>143</v>
      </c>
      <c r="F33" s="3" t="s">
        <v>4</v>
      </c>
      <c r="G33" s="89" t="s">
        <v>44</v>
      </c>
      <c r="H33" s="7">
        <v>387</v>
      </c>
      <c r="I33" s="96" t="s">
        <v>78</v>
      </c>
      <c r="J33" s="48">
        <v>7</v>
      </c>
      <c r="K33" s="71">
        <f t="shared" si="1"/>
        <v>2709</v>
      </c>
      <c r="L33" s="96" t="s">
        <v>31</v>
      </c>
      <c r="M33" s="96" t="s">
        <v>32</v>
      </c>
      <c r="N33" s="96" t="s">
        <v>33</v>
      </c>
      <c r="O33" s="97">
        <f>IF(F33="","",VLOOKUP(F33,海关监管条件!$A$1:$B$2000,2,FALSE))</f>
        <v>0</v>
      </c>
    </row>
    <row r="34" spans="1:15">
      <c r="A34" s="2">
        <v>43381</v>
      </c>
      <c r="B34" s="3" t="s">
        <v>144</v>
      </c>
      <c r="C34" s="3" t="s">
        <v>145</v>
      </c>
      <c r="D34" s="3" t="s">
        <v>146</v>
      </c>
      <c r="E34" s="3" t="s">
        <v>147</v>
      </c>
      <c r="F34" s="3" t="s">
        <v>3</v>
      </c>
      <c r="G34" s="89" t="s">
        <v>38</v>
      </c>
      <c r="H34" s="7">
        <v>775</v>
      </c>
      <c r="I34" s="96" t="s">
        <v>30</v>
      </c>
      <c r="J34" s="48">
        <v>30</v>
      </c>
      <c r="K34" s="71">
        <f t="shared" si="1"/>
        <v>23250</v>
      </c>
      <c r="L34" s="96" t="s">
        <v>39</v>
      </c>
      <c r="M34" s="96" t="s">
        <v>32</v>
      </c>
      <c r="N34" s="96" t="s">
        <v>33</v>
      </c>
      <c r="O34" s="97">
        <f>IF(F34="","",VLOOKUP(F34,海关监管条件!$A$1:$B$2000,2,FALSE))</f>
        <v>0</v>
      </c>
    </row>
    <row r="35" spans="1:15">
      <c r="A35" s="2">
        <v>43381</v>
      </c>
      <c r="B35" s="3" t="s">
        <v>148</v>
      </c>
      <c r="C35" s="3" t="s">
        <v>149</v>
      </c>
      <c r="D35" s="3" t="s">
        <v>150</v>
      </c>
      <c r="E35" s="3" t="s">
        <v>151</v>
      </c>
      <c r="F35" s="3" t="s">
        <v>152</v>
      </c>
      <c r="G35" s="89" t="s">
        <v>84</v>
      </c>
      <c r="H35" s="7">
        <v>735</v>
      </c>
      <c r="I35" s="96" t="s">
        <v>30</v>
      </c>
      <c r="J35" s="48">
        <v>9.5</v>
      </c>
      <c r="K35" s="71">
        <f t="shared" si="1"/>
        <v>6982.5</v>
      </c>
      <c r="L35" s="96" t="s">
        <v>31</v>
      </c>
      <c r="M35" s="96" t="s">
        <v>32</v>
      </c>
      <c r="N35" s="96" t="s">
        <v>33</v>
      </c>
      <c r="O35" s="97" t="e">
        <f>IF(F35="","",VLOOKUP(F35,海关监管条件!$A$1:$B$2000,2,FALSE))</f>
        <v>#N/A</v>
      </c>
    </row>
    <row r="36" spans="1:15">
      <c r="A36" s="2">
        <v>43381</v>
      </c>
      <c r="B36" s="3" t="s">
        <v>148</v>
      </c>
      <c r="C36" s="3" t="s">
        <v>149</v>
      </c>
      <c r="D36" s="3" t="s">
        <v>150</v>
      </c>
      <c r="E36" s="3" t="s">
        <v>153</v>
      </c>
      <c r="F36" s="3" t="s">
        <v>7</v>
      </c>
      <c r="G36" s="89" t="s">
        <v>84</v>
      </c>
      <c r="H36" s="7">
        <v>755</v>
      </c>
      <c r="I36" s="96" t="s">
        <v>30</v>
      </c>
      <c r="J36" s="48">
        <v>6</v>
      </c>
      <c r="K36" s="71">
        <f t="shared" si="1"/>
        <v>4530</v>
      </c>
      <c r="L36" s="96" t="s">
        <v>31</v>
      </c>
      <c r="M36" s="96" t="s">
        <v>32</v>
      </c>
      <c r="N36" s="96" t="s">
        <v>33</v>
      </c>
      <c r="O36" s="97">
        <f>IF(F36="","",VLOOKUP(F36,海关监管条件!$A$1:$B$2000,2,FALSE))</f>
        <v>0</v>
      </c>
    </row>
    <row r="37" spans="1:15">
      <c r="A37" s="2">
        <v>43400</v>
      </c>
      <c r="B37" s="3" t="s">
        <v>154</v>
      </c>
      <c r="C37" s="3" t="s">
        <v>155</v>
      </c>
      <c r="D37" s="3" t="s">
        <v>156</v>
      </c>
      <c r="E37" s="3" t="s">
        <v>157</v>
      </c>
      <c r="F37" s="3" t="s">
        <v>4</v>
      </c>
      <c r="G37" s="89" t="s">
        <v>44</v>
      </c>
      <c r="H37" s="7">
        <v>347</v>
      </c>
      <c r="I37" s="96" t="s">
        <v>78</v>
      </c>
      <c r="J37" s="48">
        <v>7</v>
      </c>
      <c r="K37" s="48">
        <f t="shared" si="1"/>
        <v>2429</v>
      </c>
      <c r="L37" s="96" t="s">
        <v>31</v>
      </c>
      <c r="M37" s="96" t="s">
        <v>32</v>
      </c>
      <c r="N37" s="96" t="s">
        <v>33</v>
      </c>
      <c r="O37" s="97">
        <f>IF(F37="","",VLOOKUP(F37,海关监管条件!$A$1:$B$2000,2,FALSE))</f>
        <v>0</v>
      </c>
    </row>
    <row r="38" spans="1:15">
      <c r="A38" s="2">
        <v>43400</v>
      </c>
      <c r="B38" s="3" t="s">
        <v>158</v>
      </c>
      <c r="C38" s="3" t="s">
        <v>159</v>
      </c>
      <c r="D38" s="3" t="s">
        <v>160</v>
      </c>
      <c r="E38" s="3" t="s">
        <v>161</v>
      </c>
      <c r="F38" s="3" t="s">
        <v>5</v>
      </c>
      <c r="G38" s="89" t="s">
        <v>52</v>
      </c>
      <c r="H38" s="7">
        <v>553</v>
      </c>
      <c r="I38" s="96" t="s">
        <v>30</v>
      </c>
      <c r="J38" s="48">
        <v>13.07</v>
      </c>
      <c r="K38" s="48">
        <f t="shared" si="1"/>
        <v>7227.71</v>
      </c>
      <c r="L38" s="96" t="s">
        <v>31</v>
      </c>
      <c r="M38" s="96" t="s">
        <v>32</v>
      </c>
      <c r="N38" s="96" t="s">
        <v>33</v>
      </c>
      <c r="O38" s="97">
        <f>IF(F38="","",VLOOKUP(F38,海关监管条件!$A$1:$B$2000,2,FALSE))</f>
        <v>0</v>
      </c>
    </row>
    <row r="39" spans="1:15">
      <c r="A39" s="2">
        <v>43400</v>
      </c>
      <c r="B39" s="3" t="s">
        <v>158</v>
      </c>
      <c r="C39" s="3" t="s">
        <v>162</v>
      </c>
      <c r="D39" s="3" t="s">
        <v>163</v>
      </c>
      <c r="E39" s="3" t="s">
        <v>164</v>
      </c>
      <c r="F39" s="3" t="s">
        <v>99</v>
      </c>
      <c r="G39" s="89" t="s">
        <v>165</v>
      </c>
      <c r="H39" s="7">
        <v>406</v>
      </c>
      <c r="I39" s="96" t="s">
        <v>30</v>
      </c>
      <c r="J39" s="48">
        <v>16</v>
      </c>
      <c r="K39" s="48">
        <f t="shared" si="1"/>
        <v>6496</v>
      </c>
      <c r="L39" s="96" t="s">
        <v>31</v>
      </c>
      <c r="M39" s="96" t="s">
        <v>32</v>
      </c>
      <c r="N39" s="96" t="s">
        <v>33</v>
      </c>
      <c r="O39" s="97" t="e">
        <f>IF(F39="","",VLOOKUP(F39,海关监管条件!$A$1:$B$2000,2,FALSE))</f>
        <v>#N/A</v>
      </c>
    </row>
    <row r="40" spans="1:15">
      <c r="A40" s="2">
        <v>43402</v>
      </c>
      <c r="B40" s="3" t="s">
        <v>166</v>
      </c>
      <c r="C40" s="3" t="s">
        <v>167</v>
      </c>
      <c r="D40" s="3" t="s">
        <v>168</v>
      </c>
      <c r="E40" s="3" t="s">
        <v>169</v>
      </c>
      <c r="F40" s="3" t="s">
        <v>89</v>
      </c>
      <c r="G40" s="89" t="s">
        <v>84</v>
      </c>
      <c r="H40" s="7">
        <v>1309</v>
      </c>
      <c r="I40" s="96" t="s">
        <v>30</v>
      </c>
      <c r="J40" s="48">
        <v>12</v>
      </c>
      <c r="K40" s="48">
        <f t="shared" si="1"/>
        <v>15708</v>
      </c>
      <c r="L40" s="96" t="s">
        <v>31</v>
      </c>
      <c r="M40" s="96" t="s">
        <v>32</v>
      </c>
      <c r="N40" s="96" t="s">
        <v>33</v>
      </c>
      <c r="O40" s="97" t="e">
        <f>IF(F40="","",VLOOKUP(F40,海关监管条件!$A$1:$B$2000,2,FALSE))</f>
        <v>#N/A</v>
      </c>
    </row>
    <row r="41" spans="1:15">
      <c r="A41" s="2">
        <v>43402</v>
      </c>
      <c r="B41" s="3" t="s">
        <v>166</v>
      </c>
      <c r="C41" s="3" t="s">
        <v>167</v>
      </c>
      <c r="D41" s="3" t="s">
        <v>168</v>
      </c>
      <c r="E41" s="3" t="s">
        <v>170</v>
      </c>
      <c r="F41" s="3" t="s">
        <v>89</v>
      </c>
      <c r="G41" s="89" t="s">
        <v>84</v>
      </c>
      <c r="H41" s="7">
        <v>735</v>
      </c>
      <c r="I41" s="96" t="s">
        <v>30</v>
      </c>
      <c r="J41" s="48">
        <v>10</v>
      </c>
      <c r="K41" s="48">
        <f t="shared" si="1"/>
        <v>7350</v>
      </c>
      <c r="L41" s="96" t="s">
        <v>31</v>
      </c>
      <c r="M41" s="96" t="s">
        <v>32</v>
      </c>
      <c r="N41" s="96" t="s">
        <v>33</v>
      </c>
      <c r="O41" s="97" t="e">
        <f>IF(F41="","",VLOOKUP(F41,海关监管条件!$A$1:$B$2000,2,FALSE))</f>
        <v>#N/A</v>
      </c>
    </row>
    <row r="42" spans="1:15">
      <c r="A42" s="2">
        <v>43403</v>
      </c>
      <c r="B42" s="3" t="s">
        <v>171</v>
      </c>
      <c r="C42" s="3" t="s">
        <v>172</v>
      </c>
      <c r="D42" s="3" t="s">
        <v>173</v>
      </c>
      <c r="E42" s="3" t="s">
        <v>174</v>
      </c>
      <c r="F42" s="3" t="s">
        <v>102</v>
      </c>
      <c r="G42" s="89" t="s">
        <v>103</v>
      </c>
      <c r="H42" s="7">
        <v>680</v>
      </c>
      <c r="I42" s="96" t="s">
        <v>30</v>
      </c>
      <c r="J42" s="48">
        <v>12.8</v>
      </c>
      <c r="K42" s="48">
        <f t="shared" si="1"/>
        <v>8704</v>
      </c>
      <c r="L42" s="96" t="s">
        <v>31</v>
      </c>
      <c r="M42" s="96" t="s">
        <v>32</v>
      </c>
      <c r="N42" s="96" t="s">
        <v>33</v>
      </c>
      <c r="O42" s="97" t="e">
        <f>IF(F42="","",VLOOKUP(F42,海关监管条件!$A$1:$B$2000,2,FALSE))</f>
        <v>#N/A</v>
      </c>
    </row>
    <row r="43" spans="1:15">
      <c r="A43" s="2">
        <v>43428</v>
      </c>
      <c r="B43" s="3" t="s">
        <v>175</v>
      </c>
      <c r="C43" s="3" t="s">
        <v>176</v>
      </c>
      <c r="D43" s="3" t="s">
        <v>177</v>
      </c>
      <c r="E43" s="3" t="s">
        <v>178</v>
      </c>
      <c r="F43" s="3" t="s">
        <v>89</v>
      </c>
      <c r="G43" s="89" t="s">
        <v>179</v>
      </c>
      <c r="H43" s="7">
        <v>1471</v>
      </c>
      <c r="I43" s="96" t="s">
        <v>30</v>
      </c>
      <c r="J43" s="48">
        <v>30</v>
      </c>
      <c r="K43" s="48">
        <f t="shared" si="1"/>
        <v>44130</v>
      </c>
      <c r="L43" s="96" t="s">
        <v>39</v>
      </c>
      <c r="M43" s="96" t="s">
        <v>32</v>
      </c>
      <c r="N43" s="96" t="s">
        <v>33</v>
      </c>
      <c r="O43" s="97" t="e">
        <f>IF(F43="","",VLOOKUP(F43,海关监管条件!$A$1:$B$2000,2,FALSE))</f>
        <v>#N/A</v>
      </c>
    </row>
    <row r="44" spans="1:15">
      <c r="A44" s="2">
        <v>43428</v>
      </c>
      <c r="B44" s="3" t="s">
        <v>175</v>
      </c>
      <c r="C44" s="3" t="s">
        <v>176</v>
      </c>
      <c r="D44" s="3" t="s">
        <v>177</v>
      </c>
      <c r="E44" s="3" t="s">
        <v>180</v>
      </c>
      <c r="F44" s="3" t="s">
        <v>6</v>
      </c>
      <c r="G44" s="89" t="s">
        <v>57</v>
      </c>
      <c r="H44" s="7">
        <v>1374</v>
      </c>
      <c r="I44" s="96" t="s">
        <v>30</v>
      </c>
      <c r="J44" s="48">
        <v>30</v>
      </c>
      <c r="K44" s="48">
        <f t="shared" si="1"/>
        <v>41220</v>
      </c>
      <c r="L44" s="96" t="s">
        <v>39</v>
      </c>
      <c r="M44" s="96" t="s">
        <v>32</v>
      </c>
      <c r="N44" s="96" t="s">
        <v>33</v>
      </c>
      <c r="O44" s="97">
        <f>IF(F44="","",VLOOKUP(F44,海关监管条件!$A$1:$B$2000,2,FALSE))</f>
        <v>0</v>
      </c>
    </row>
    <row r="45" spans="1:15">
      <c r="A45" s="2">
        <v>43433</v>
      </c>
      <c r="B45" s="3" t="s">
        <v>181</v>
      </c>
      <c r="C45" s="3" t="s">
        <v>182</v>
      </c>
      <c r="D45" s="3" t="s">
        <v>183</v>
      </c>
      <c r="E45" s="3" t="s">
        <v>184</v>
      </c>
      <c r="F45" s="3" t="s">
        <v>3</v>
      </c>
      <c r="G45" s="89" t="s">
        <v>185</v>
      </c>
      <c r="H45" s="7">
        <v>416</v>
      </c>
      <c r="I45" s="96" t="s">
        <v>30</v>
      </c>
      <c r="J45" s="48">
        <v>10.5</v>
      </c>
      <c r="K45" s="48">
        <f t="shared" si="1"/>
        <v>4368</v>
      </c>
      <c r="L45" s="96" t="s">
        <v>31</v>
      </c>
      <c r="M45" s="96" t="s">
        <v>32</v>
      </c>
      <c r="N45" s="96" t="s">
        <v>33</v>
      </c>
      <c r="O45" s="97">
        <f>IF(F45="","",VLOOKUP(F45,海关监管条件!$A$1:$B$2000,2,FALSE))</f>
        <v>0</v>
      </c>
    </row>
    <row r="46" spans="1:15">
      <c r="A46" s="2">
        <v>43434</v>
      </c>
      <c r="B46" s="3" t="s">
        <v>186</v>
      </c>
      <c r="C46" s="3" t="s">
        <v>187</v>
      </c>
      <c r="D46" s="3" t="s">
        <v>188</v>
      </c>
      <c r="E46" s="3" t="s">
        <v>189</v>
      </c>
      <c r="F46" s="3" t="s">
        <v>190</v>
      </c>
      <c r="G46" s="89" t="s">
        <v>191</v>
      </c>
      <c r="H46" s="7">
        <v>693</v>
      </c>
      <c r="I46" s="96" t="s">
        <v>30</v>
      </c>
      <c r="J46" s="48">
        <v>8</v>
      </c>
      <c r="K46" s="48">
        <f t="shared" si="1"/>
        <v>5544</v>
      </c>
      <c r="L46" s="96" t="s">
        <v>31</v>
      </c>
      <c r="M46" s="96" t="s">
        <v>32</v>
      </c>
      <c r="N46" s="96" t="s">
        <v>33</v>
      </c>
      <c r="O46" s="97" t="e">
        <f>IF(F46="","",VLOOKUP(F46,海关监管条件!$A$1:$B$2000,2,FALSE))</f>
        <v>#N/A</v>
      </c>
    </row>
    <row r="47" s="85" customFormat="1" spans="1:15">
      <c r="A47" s="63">
        <v>43435</v>
      </c>
      <c r="B47" s="25" t="s">
        <v>192</v>
      </c>
      <c r="C47" s="25" t="s">
        <v>193</v>
      </c>
      <c r="D47" s="25" t="s">
        <v>194</v>
      </c>
      <c r="E47" s="25" t="s">
        <v>195</v>
      </c>
      <c r="F47" s="25" t="s">
        <v>196</v>
      </c>
      <c r="G47" s="90" t="s">
        <v>103</v>
      </c>
      <c r="H47" s="70">
        <v>428</v>
      </c>
      <c r="I47" s="99" t="s">
        <v>30</v>
      </c>
      <c r="J47" s="71">
        <v>12.16</v>
      </c>
      <c r="K47" s="71">
        <f t="shared" si="1"/>
        <v>5204.48</v>
      </c>
      <c r="L47" s="99" t="s">
        <v>31</v>
      </c>
      <c r="M47" s="99" t="s">
        <v>32</v>
      </c>
      <c r="N47" s="99" t="s">
        <v>33</v>
      </c>
      <c r="O47" s="97" t="e">
        <f>IF(F47="","",VLOOKUP(F47,海关监管条件!$A$1:$B$2000,2,FALSE))</f>
        <v>#N/A</v>
      </c>
    </row>
    <row r="48" s="85" customFormat="1" spans="1:15">
      <c r="A48" s="63">
        <v>43435</v>
      </c>
      <c r="B48" s="25" t="s">
        <v>192</v>
      </c>
      <c r="C48" s="25" t="s">
        <v>193</v>
      </c>
      <c r="D48" s="25" t="s">
        <v>194</v>
      </c>
      <c r="E48" s="25" t="s">
        <v>197</v>
      </c>
      <c r="F48" s="25" t="s">
        <v>198</v>
      </c>
      <c r="G48" s="90" t="s">
        <v>52</v>
      </c>
      <c r="H48" s="70">
        <v>428</v>
      </c>
      <c r="I48" s="99" t="s">
        <v>30</v>
      </c>
      <c r="J48" s="71">
        <v>12.63</v>
      </c>
      <c r="K48" s="71">
        <f t="shared" si="1"/>
        <v>5405.64</v>
      </c>
      <c r="L48" s="99" t="s">
        <v>31</v>
      </c>
      <c r="M48" s="99" t="s">
        <v>32</v>
      </c>
      <c r="N48" s="99" t="s">
        <v>33</v>
      </c>
      <c r="O48" s="97" t="e">
        <f>IF(F48="","",VLOOKUP(F48,海关监管条件!$A$1:$B$2000,2,FALSE))</f>
        <v>#N/A</v>
      </c>
    </row>
    <row r="49" spans="1:15">
      <c r="A49" s="2">
        <v>43435</v>
      </c>
      <c r="B49" s="3" t="s">
        <v>192</v>
      </c>
      <c r="C49" s="3" t="s">
        <v>199</v>
      </c>
      <c r="D49" s="3" t="s">
        <v>200</v>
      </c>
      <c r="E49" s="3" t="s">
        <v>201</v>
      </c>
      <c r="F49" s="3" t="s">
        <v>198</v>
      </c>
      <c r="G49" s="89" t="s">
        <v>52</v>
      </c>
      <c r="H49" s="7">
        <v>208</v>
      </c>
      <c r="I49" s="96" t="s">
        <v>30</v>
      </c>
      <c r="J49" s="48">
        <v>12.63</v>
      </c>
      <c r="K49" s="48">
        <f t="shared" si="1"/>
        <v>2627.04</v>
      </c>
      <c r="L49" s="96" t="s">
        <v>31</v>
      </c>
      <c r="M49" s="96" t="s">
        <v>32</v>
      </c>
      <c r="N49" s="96" t="s">
        <v>33</v>
      </c>
      <c r="O49" s="97" t="e">
        <f>IF(F49="","",VLOOKUP(F49,海关监管条件!$A$1:$B$2000,2,FALSE))</f>
        <v>#N/A</v>
      </c>
    </row>
    <row r="50" spans="1:15">
      <c r="A50" s="2">
        <v>43435</v>
      </c>
      <c r="B50" s="3" t="s">
        <v>192</v>
      </c>
      <c r="C50" s="3" t="s">
        <v>199</v>
      </c>
      <c r="D50" s="3" t="s">
        <v>200</v>
      </c>
      <c r="E50" s="3" t="s">
        <v>202</v>
      </c>
      <c r="F50" s="3" t="s">
        <v>99</v>
      </c>
      <c r="G50" s="89" t="s">
        <v>165</v>
      </c>
      <c r="H50" s="7">
        <v>207</v>
      </c>
      <c r="I50" s="96" t="s">
        <v>30</v>
      </c>
      <c r="J50" s="48">
        <v>16</v>
      </c>
      <c r="K50" s="48">
        <f t="shared" si="1"/>
        <v>3312</v>
      </c>
      <c r="L50" s="96" t="s">
        <v>31</v>
      </c>
      <c r="M50" s="96" t="s">
        <v>32</v>
      </c>
      <c r="N50" s="96" t="s">
        <v>33</v>
      </c>
      <c r="O50" s="97" t="e">
        <f>IF(F50="","",VLOOKUP(F50,海关监管条件!$A$1:$B$2000,2,FALSE))</f>
        <v>#N/A</v>
      </c>
    </row>
    <row r="51" spans="1:15">
      <c r="A51" s="2">
        <v>43435</v>
      </c>
      <c r="B51" s="3" t="s">
        <v>203</v>
      </c>
      <c r="C51" s="3" t="s">
        <v>204</v>
      </c>
      <c r="D51" s="3" t="s">
        <v>205</v>
      </c>
      <c r="E51" s="3" t="s">
        <v>206</v>
      </c>
      <c r="F51" s="3" t="s">
        <v>207</v>
      </c>
      <c r="G51" s="89" t="s">
        <v>208</v>
      </c>
      <c r="H51" s="7">
        <v>528</v>
      </c>
      <c r="I51" s="96" t="s">
        <v>30</v>
      </c>
      <c r="J51" s="48">
        <v>18.7</v>
      </c>
      <c r="K51" s="48">
        <f t="shared" si="1"/>
        <v>9873.6</v>
      </c>
      <c r="L51" s="96" t="s">
        <v>31</v>
      </c>
      <c r="M51" s="96" t="s">
        <v>32</v>
      </c>
      <c r="N51" s="96" t="s">
        <v>33</v>
      </c>
      <c r="O51" s="97" t="e">
        <f>IF(F51="","",VLOOKUP(F51,海关监管条件!$A$1:$B$2000,2,FALSE))</f>
        <v>#N/A</v>
      </c>
    </row>
    <row r="52" spans="1:15">
      <c r="A52" s="2">
        <v>43435</v>
      </c>
      <c r="B52" s="3" t="s">
        <v>203</v>
      </c>
      <c r="C52" s="3" t="s">
        <v>209</v>
      </c>
      <c r="D52" s="3" t="s">
        <v>210</v>
      </c>
      <c r="E52" s="3" t="s">
        <v>211</v>
      </c>
      <c r="F52" s="3" t="s">
        <v>134</v>
      </c>
      <c r="G52" s="89" t="s">
        <v>212</v>
      </c>
      <c r="H52" s="7">
        <v>576</v>
      </c>
      <c r="I52" s="96" t="s">
        <v>30</v>
      </c>
      <c r="J52" s="48">
        <v>18.6</v>
      </c>
      <c r="K52" s="48">
        <f t="shared" si="1"/>
        <v>10713.6</v>
      </c>
      <c r="L52" s="96" t="s">
        <v>31</v>
      </c>
      <c r="M52" s="96" t="s">
        <v>32</v>
      </c>
      <c r="N52" s="96" t="s">
        <v>33</v>
      </c>
      <c r="O52" s="97" t="e">
        <f>IF(F52="","",VLOOKUP(F52,海关监管条件!$A$1:$B$2000,2,FALSE))</f>
        <v>#N/A</v>
      </c>
    </row>
    <row r="53" spans="1:15">
      <c r="A53" s="2">
        <v>43442</v>
      </c>
      <c r="B53" s="3" t="s">
        <v>213</v>
      </c>
      <c r="C53" s="3" t="s">
        <v>214</v>
      </c>
      <c r="D53" s="3" t="s">
        <v>215</v>
      </c>
      <c r="E53" s="3" t="s">
        <v>216</v>
      </c>
      <c r="F53" s="3" t="s">
        <v>4</v>
      </c>
      <c r="G53" s="89" t="s">
        <v>217</v>
      </c>
      <c r="H53" s="7">
        <v>500</v>
      </c>
      <c r="I53" s="96" t="s">
        <v>30</v>
      </c>
      <c r="J53" s="48">
        <v>7</v>
      </c>
      <c r="K53" s="48">
        <f t="shared" si="1"/>
        <v>3500</v>
      </c>
      <c r="L53" s="96" t="s">
        <v>31</v>
      </c>
      <c r="M53" s="96" t="s">
        <v>32</v>
      </c>
      <c r="N53" s="96" t="s">
        <v>33</v>
      </c>
      <c r="O53" s="97">
        <f>IF(F53="","",VLOOKUP(F53,海关监管条件!$A$1:$B$2000,2,FALSE))</f>
        <v>0</v>
      </c>
    </row>
    <row r="54" spans="1:15">
      <c r="A54" s="2">
        <v>43442</v>
      </c>
      <c r="B54" s="3" t="s">
        <v>213</v>
      </c>
      <c r="C54" s="3" t="s">
        <v>214</v>
      </c>
      <c r="D54" s="3" t="s">
        <v>215</v>
      </c>
      <c r="E54" s="3" t="s">
        <v>218</v>
      </c>
      <c r="F54" s="3" t="s">
        <v>9</v>
      </c>
      <c r="G54" s="89" t="s">
        <v>219</v>
      </c>
      <c r="H54" s="7">
        <v>492</v>
      </c>
      <c r="I54" s="96" t="s">
        <v>30</v>
      </c>
      <c r="J54" s="48">
        <v>6</v>
      </c>
      <c r="K54" s="48">
        <f t="shared" si="1"/>
        <v>2952</v>
      </c>
      <c r="L54" s="96" t="s">
        <v>31</v>
      </c>
      <c r="M54" s="96" t="s">
        <v>32</v>
      </c>
      <c r="N54" s="96" t="s">
        <v>33</v>
      </c>
      <c r="O54" s="97">
        <f>IF(F54="","",VLOOKUP(F54,海关监管条件!$A$1:$B$2000,2,FALSE))</f>
        <v>0</v>
      </c>
    </row>
    <row r="55" spans="1:15">
      <c r="A55" s="2">
        <v>43442</v>
      </c>
      <c r="B55" s="3" t="s">
        <v>213</v>
      </c>
      <c r="C55" s="3" t="s">
        <v>214</v>
      </c>
      <c r="D55" s="3" t="s">
        <v>215</v>
      </c>
      <c r="E55" s="3" t="s">
        <v>220</v>
      </c>
      <c r="F55" s="3" t="s">
        <v>4</v>
      </c>
      <c r="G55" s="89" t="s">
        <v>217</v>
      </c>
      <c r="H55" s="7">
        <v>499</v>
      </c>
      <c r="I55" s="96" t="s">
        <v>30</v>
      </c>
      <c r="J55" s="48">
        <v>7</v>
      </c>
      <c r="K55" s="48">
        <f t="shared" si="1"/>
        <v>3493</v>
      </c>
      <c r="L55" s="96" t="s">
        <v>31</v>
      </c>
      <c r="M55" s="96" t="s">
        <v>32</v>
      </c>
      <c r="N55" s="96" t="s">
        <v>33</v>
      </c>
      <c r="O55" s="97">
        <f>IF(F55="","",VLOOKUP(F55,海关监管条件!$A$1:$B$2000,2,FALSE))</f>
        <v>0</v>
      </c>
    </row>
    <row r="56" spans="1:15">
      <c r="A56" s="2">
        <v>43447</v>
      </c>
      <c r="B56" s="3" t="s">
        <v>221</v>
      </c>
      <c r="C56" s="3" t="s">
        <v>222</v>
      </c>
      <c r="D56" s="3" t="s">
        <v>223</v>
      </c>
      <c r="E56" s="3" t="s">
        <v>224</v>
      </c>
      <c r="F56" s="3" t="s">
        <v>89</v>
      </c>
      <c r="G56" s="89" t="s">
        <v>179</v>
      </c>
      <c r="H56" s="7">
        <v>208</v>
      </c>
      <c r="I56" s="96" t="s">
        <v>30</v>
      </c>
      <c r="J56" s="48">
        <v>30</v>
      </c>
      <c r="K56" s="48">
        <f t="shared" si="1"/>
        <v>6240</v>
      </c>
      <c r="L56" s="96" t="s">
        <v>39</v>
      </c>
      <c r="M56" s="96" t="s">
        <v>32</v>
      </c>
      <c r="N56" s="96" t="s">
        <v>33</v>
      </c>
      <c r="O56" s="97" t="e">
        <f>IF(F56="","",VLOOKUP(F56,海关监管条件!$A$1:$B$2000,2,FALSE))</f>
        <v>#N/A</v>
      </c>
    </row>
    <row r="57" spans="1:15">
      <c r="A57" s="2">
        <v>43447</v>
      </c>
      <c r="B57" s="3" t="s">
        <v>221</v>
      </c>
      <c r="C57" s="3" t="s">
        <v>222</v>
      </c>
      <c r="D57" s="3" t="s">
        <v>223</v>
      </c>
      <c r="E57" s="3" t="s">
        <v>225</v>
      </c>
      <c r="F57" s="3" t="s">
        <v>6</v>
      </c>
      <c r="G57" s="89" t="s">
        <v>57</v>
      </c>
      <c r="H57" s="7">
        <v>419</v>
      </c>
      <c r="I57" s="96" t="s">
        <v>30</v>
      </c>
      <c r="J57" s="48">
        <v>30</v>
      </c>
      <c r="K57" s="48">
        <f t="shared" si="1"/>
        <v>12570</v>
      </c>
      <c r="L57" s="96" t="s">
        <v>39</v>
      </c>
      <c r="M57" s="96" t="s">
        <v>32</v>
      </c>
      <c r="N57" s="96" t="s">
        <v>33</v>
      </c>
      <c r="O57" s="97">
        <f>IF(F57="","",VLOOKUP(F57,海关监管条件!$A$1:$B$2000,2,FALSE))</f>
        <v>0</v>
      </c>
    </row>
    <row r="58" spans="1:15">
      <c r="A58" s="2">
        <v>43447</v>
      </c>
      <c r="B58" s="3" t="s">
        <v>226</v>
      </c>
      <c r="C58" s="3" t="s">
        <v>227</v>
      </c>
      <c r="D58" s="3" t="s">
        <v>228</v>
      </c>
      <c r="E58" s="3" t="s">
        <v>229</v>
      </c>
      <c r="F58" s="3" t="s">
        <v>230</v>
      </c>
      <c r="G58" s="89" t="s">
        <v>231</v>
      </c>
      <c r="H58" s="7">
        <v>427</v>
      </c>
      <c r="I58" s="103" t="s">
        <v>30</v>
      </c>
      <c r="J58" s="48">
        <v>10.6</v>
      </c>
      <c r="K58" s="48">
        <f t="shared" si="1"/>
        <v>4526.2</v>
      </c>
      <c r="L58" s="96" t="s">
        <v>31</v>
      </c>
      <c r="M58" s="96" t="s">
        <v>32</v>
      </c>
      <c r="N58" s="96" t="s">
        <v>33</v>
      </c>
      <c r="O58" s="97" t="e">
        <f>IF(F58="","",VLOOKUP(F58,海关监管条件!$A$1:$B$2000,2,FALSE))</f>
        <v>#N/A</v>
      </c>
    </row>
    <row r="59" spans="1:15">
      <c r="A59" s="2">
        <v>43447</v>
      </c>
      <c r="B59" s="3" t="s">
        <v>226</v>
      </c>
      <c r="C59" s="3" t="s">
        <v>227</v>
      </c>
      <c r="D59" s="3" t="s">
        <v>228</v>
      </c>
      <c r="E59" s="3" t="s">
        <v>232</v>
      </c>
      <c r="F59" s="3" t="s">
        <v>233</v>
      </c>
      <c r="G59" s="89" t="s">
        <v>234</v>
      </c>
      <c r="H59" s="7">
        <v>428</v>
      </c>
      <c r="I59" s="96" t="s">
        <v>30</v>
      </c>
      <c r="J59" s="48">
        <v>12.65</v>
      </c>
      <c r="K59" s="48">
        <f t="shared" si="1"/>
        <v>5414.2</v>
      </c>
      <c r="L59" s="96" t="s">
        <v>31</v>
      </c>
      <c r="M59" s="96" t="s">
        <v>32</v>
      </c>
      <c r="N59" s="96" t="s">
        <v>33</v>
      </c>
      <c r="O59" s="97" t="e">
        <f>IF(F59="","",VLOOKUP(F59,海关监管条件!$A$1:$B$2000,2,FALSE))</f>
        <v>#N/A</v>
      </c>
    </row>
    <row r="60" spans="1:15">
      <c r="A60" s="2">
        <v>43447</v>
      </c>
      <c r="B60" s="3" t="s">
        <v>235</v>
      </c>
      <c r="C60" s="3" t="s">
        <v>236</v>
      </c>
      <c r="D60" s="3" t="s">
        <v>237</v>
      </c>
      <c r="E60" s="3" t="s">
        <v>238</v>
      </c>
      <c r="F60" s="3" t="s">
        <v>10</v>
      </c>
      <c r="G60" s="89" t="s">
        <v>239</v>
      </c>
      <c r="H60" s="7">
        <v>236</v>
      </c>
      <c r="I60" s="96" t="s">
        <v>30</v>
      </c>
      <c r="J60" s="48">
        <v>11</v>
      </c>
      <c r="K60" s="48">
        <f t="shared" si="1"/>
        <v>2596</v>
      </c>
      <c r="L60" s="96" t="s">
        <v>31</v>
      </c>
      <c r="M60" s="96" t="s">
        <v>32</v>
      </c>
      <c r="N60" s="96" t="s">
        <v>33</v>
      </c>
      <c r="O60" s="97">
        <f>IF(F60="","",VLOOKUP(F60,海关监管条件!$A$1:$B$2000,2,FALSE))</f>
        <v>0</v>
      </c>
    </row>
    <row r="61" spans="1:15">
      <c r="A61" s="2">
        <v>43447</v>
      </c>
      <c r="B61" s="3" t="s">
        <v>235</v>
      </c>
      <c r="C61" s="3" t="s">
        <v>236</v>
      </c>
      <c r="D61" s="3" t="s">
        <v>237</v>
      </c>
      <c r="E61" s="3" t="s">
        <v>240</v>
      </c>
      <c r="F61" s="3" t="s">
        <v>241</v>
      </c>
      <c r="G61" s="89" t="s">
        <v>242</v>
      </c>
      <c r="H61" s="7">
        <v>1305</v>
      </c>
      <c r="I61" s="96" t="s">
        <v>30</v>
      </c>
      <c r="J61" s="48">
        <v>11</v>
      </c>
      <c r="K61" s="48">
        <f t="shared" si="1"/>
        <v>14355</v>
      </c>
      <c r="L61" s="96" t="s">
        <v>31</v>
      </c>
      <c r="M61" s="96" t="s">
        <v>32</v>
      </c>
      <c r="N61" s="96" t="s">
        <v>33</v>
      </c>
      <c r="O61" s="97" t="e">
        <f>IF(F61="","",VLOOKUP(F61,海关监管条件!$A$1:$B$2000,2,FALSE))</f>
        <v>#N/A</v>
      </c>
    </row>
    <row r="62" spans="1:15">
      <c r="A62" s="2">
        <v>43451</v>
      </c>
      <c r="B62" s="3" t="s">
        <v>243</v>
      </c>
      <c r="C62" s="3" t="s">
        <v>244</v>
      </c>
      <c r="D62" s="3" t="s">
        <v>245</v>
      </c>
      <c r="E62" s="3" t="s">
        <v>246</v>
      </c>
      <c r="F62" s="3" t="s">
        <v>89</v>
      </c>
      <c r="G62" s="89" t="s">
        <v>90</v>
      </c>
      <c r="H62" s="7">
        <v>394</v>
      </c>
      <c r="I62" s="96" t="s">
        <v>30</v>
      </c>
      <c r="J62" s="48">
        <v>20</v>
      </c>
      <c r="K62" s="48">
        <f t="shared" si="1"/>
        <v>7880</v>
      </c>
      <c r="L62" s="96" t="s">
        <v>39</v>
      </c>
      <c r="M62" s="96" t="s">
        <v>32</v>
      </c>
      <c r="N62" s="96" t="s">
        <v>33</v>
      </c>
      <c r="O62" s="97" t="e">
        <f>IF(F62="","",VLOOKUP(F62,海关监管条件!$A$1:$B$2000,2,FALSE))</f>
        <v>#N/A</v>
      </c>
    </row>
    <row r="63" spans="1:15">
      <c r="A63" s="2">
        <v>43451</v>
      </c>
      <c r="B63" s="3" t="s">
        <v>243</v>
      </c>
      <c r="C63" s="3" t="s">
        <v>244</v>
      </c>
      <c r="D63" s="3" t="s">
        <v>245</v>
      </c>
      <c r="E63" s="3" t="s">
        <v>247</v>
      </c>
      <c r="F63" s="3" t="s">
        <v>89</v>
      </c>
      <c r="G63" s="89" t="s">
        <v>248</v>
      </c>
      <c r="H63" s="7">
        <v>359</v>
      </c>
      <c r="I63" s="96" t="s">
        <v>30</v>
      </c>
      <c r="J63" s="48">
        <v>20</v>
      </c>
      <c r="K63" s="48">
        <f t="shared" si="1"/>
        <v>7180</v>
      </c>
      <c r="L63" s="96" t="s">
        <v>39</v>
      </c>
      <c r="M63" s="96" t="s">
        <v>32</v>
      </c>
      <c r="N63" s="96" t="s">
        <v>33</v>
      </c>
      <c r="O63" s="97" t="e">
        <f>IF(F63="","",VLOOKUP(F63,海关监管条件!$A$1:$B$2000,2,FALSE))</f>
        <v>#N/A</v>
      </c>
    </row>
    <row r="64" spans="1:15">
      <c r="A64" s="2">
        <v>43451</v>
      </c>
      <c r="B64" s="3" t="s">
        <v>243</v>
      </c>
      <c r="C64" s="3" t="s">
        <v>244</v>
      </c>
      <c r="D64" s="3" t="s">
        <v>245</v>
      </c>
      <c r="E64" s="3" t="s">
        <v>249</v>
      </c>
      <c r="F64" s="3" t="s">
        <v>89</v>
      </c>
      <c r="G64" s="89" t="s">
        <v>250</v>
      </c>
      <c r="H64" s="7">
        <v>1169</v>
      </c>
      <c r="I64" s="96" t="s">
        <v>30</v>
      </c>
      <c r="J64" s="48">
        <v>20</v>
      </c>
      <c r="K64" s="48">
        <f t="shared" si="1"/>
        <v>23380</v>
      </c>
      <c r="L64" s="96" t="s">
        <v>39</v>
      </c>
      <c r="M64" s="96" t="s">
        <v>32</v>
      </c>
      <c r="N64" s="96" t="s">
        <v>33</v>
      </c>
      <c r="O64" s="97" t="e">
        <f>IF(F64="","",VLOOKUP(F64,海关监管条件!$A$1:$B$2000,2,FALSE))</f>
        <v>#N/A</v>
      </c>
    </row>
    <row r="65" spans="1:15">
      <c r="A65" s="2">
        <v>43451</v>
      </c>
      <c r="B65" s="3" t="s">
        <v>243</v>
      </c>
      <c r="C65" s="3" t="s">
        <v>244</v>
      </c>
      <c r="D65" s="3" t="s">
        <v>245</v>
      </c>
      <c r="E65" s="3" t="s">
        <v>251</v>
      </c>
      <c r="F65" s="3" t="s">
        <v>89</v>
      </c>
      <c r="G65" s="89" t="s">
        <v>90</v>
      </c>
      <c r="H65" s="7">
        <v>946</v>
      </c>
      <c r="I65" s="96" t="s">
        <v>30</v>
      </c>
      <c r="J65" s="48">
        <v>20</v>
      </c>
      <c r="K65" s="48">
        <f t="shared" si="1"/>
        <v>18920</v>
      </c>
      <c r="L65" s="96" t="s">
        <v>39</v>
      </c>
      <c r="M65" s="96" t="s">
        <v>32</v>
      </c>
      <c r="N65" s="96" t="s">
        <v>33</v>
      </c>
      <c r="O65" s="97" t="e">
        <f>IF(F65="","",VLOOKUP(F65,海关监管条件!$A$1:$B$2000,2,FALSE))</f>
        <v>#N/A</v>
      </c>
    </row>
    <row r="66" spans="1:15">
      <c r="A66" s="2">
        <v>43455</v>
      </c>
      <c r="B66" s="3" t="s">
        <v>252</v>
      </c>
      <c r="C66" s="3" t="s">
        <v>253</v>
      </c>
      <c r="D66" s="3" t="s">
        <v>254</v>
      </c>
      <c r="E66" s="3" t="s">
        <v>255</v>
      </c>
      <c r="F66" s="3" t="s">
        <v>108</v>
      </c>
      <c r="G66" s="89" t="s">
        <v>109</v>
      </c>
      <c r="H66" s="7">
        <v>300</v>
      </c>
      <c r="I66" s="96" t="s">
        <v>30</v>
      </c>
      <c r="J66" s="48">
        <v>93.45</v>
      </c>
      <c r="K66" s="48">
        <f t="shared" si="1"/>
        <v>28035</v>
      </c>
      <c r="L66" s="96" t="s">
        <v>31</v>
      </c>
      <c r="M66" s="96" t="s">
        <v>32</v>
      </c>
      <c r="N66" s="96" t="s">
        <v>33</v>
      </c>
      <c r="O66" s="97" t="e">
        <f>IF(F66="","",VLOOKUP(F66,海关监管条件!$A$1:$B$2000,2,FALSE))</f>
        <v>#N/A</v>
      </c>
    </row>
    <row r="67" spans="1:15">
      <c r="A67" s="2">
        <v>43455</v>
      </c>
      <c r="B67" s="3" t="s">
        <v>252</v>
      </c>
      <c r="C67" s="3" t="s">
        <v>253</v>
      </c>
      <c r="D67" s="3" t="s">
        <v>254</v>
      </c>
      <c r="E67" s="3" t="s">
        <v>256</v>
      </c>
      <c r="F67" s="3" t="s">
        <v>108</v>
      </c>
      <c r="G67" s="89" t="s">
        <v>257</v>
      </c>
      <c r="H67" s="7">
        <v>400</v>
      </c>
      <c r="I67" s="96" t="s">
        <v>30</v>
      </c>
      <c r="J67" s="48">
        <v>69.6</v>
      </c>
      <c r="K67" s="48">
        <f t="shared" si="1"/>
        <v>27840</v>
      </c>
      <c r="L67" s="96" t="s">
        <v>31</v>
      </c>
      <c r="M67" s="96" t="s">
        <v>32</v>
      </c>
      <c r="N67" s="96" t="s">
        <v>33</v>
      </c>
      <c r="O67" s="97" t="e">
        <f>IF(F67="","",VLOOKUP(F67,海关监管条件!$A$1:$B$2000,2,FALSE))</f>
        <v>#N/A</v>
      </c>
    </row>
    <row r="68" spans="1:15">
      <c r="A68" s="2">
        <v>43455</v>
      </c>
      <c r="B68" s="3" t="s">
        <v>258</v>
      </c>
      <c r="C68" s="3" t="s">
        <v>259</v>
      </c>
      <c r="D68" s="3" t="s">
        <v>260</v>
      </c>
      <c r="E68" s="3" t="s">
        <v>261</v>
      </c>
      <c r="F68" s="3" t="s">
        <v>262</v>
      </c>
      <c r="G68" s="89" t="s">
        <v>242</v>
      </c>
      <c r="H68" s="7">
        <v>322</v>
      </c>
      <c r="I68" s="96" t="s">
        <v>30</v>
      </c>
      <c r="J68" s="48">
        <v>20</v>
      </c>
      <c r="K68" s="48">
        <f t="shared" si="1"/>
        <v>6440</v>
      </c>
      <c r="L68" s="96" t="s">
        <v>31</v>
      </c>
      <c r="M68" s="96" t="s">
        <v>32</v>
      </c>
      <c r="N68" s="96" t="s">
        <v>33</v>
      </c>
      <c r="O68" s="97" t="e">
        <f>IF(F68="","",VLOOKUP(F68,海关监管条件!$A$1:$B$2000,2,FALSE))</f>
        <v>#N/A</v>
      </c>
    </row>
    <row r="69" spans="1:15">
      <c r="A69" s="2">
        <v>43456</v>
      </c>
      <c r="B69" s="3" t="s">
        <v>263</v>
      </c>
      <c r="C69" s="3" t="s">
        <v>264</v>
      </c>
      <c r="D69" s="3" t="s">
        <v>265</v>
      </c>
      <c r="E69" s="3" t="s">
        <v>266</v>
      </c>
      <c r="F69" s="3" t="s">
        <v>233</v>
      </c>
      <c r="G69" s="89" t="s">
        <v>234</v>
      </c>
      <c r="H69" s="7">
        <v>413</v>
      </c>
      <c r="I69" s="96" t="s">
        <v>78</v>
      </c>
      <c r="J69" s="48">
        <v>12.37</v>
      </c>
      <c r="K69" s="48">
        <f t="shared" si="1"/>
        <v>5108.81</v>
      </c>
      <c r="L69" s="96" t="s">
        <v>31</v>
      </c>
      <c r="M69" s="96" t="s">
        <v>32</v>
      </c>
      <c r="N69" s="96" t="s">
        <v>33</v>
      </c>
      <c r="O69" s="97" t="e">
        <f>IF(F69="","",VLOOKUP(F69,海关监管条件!$A$1:$B$2000,2,FALSE))</f>
        <v>#N/A</v>
      </c>
    </row>
    <row r="70" spans="1:15">
      <c r="A70" s="2">
        <v>43456</v>
      </c>
      <c r="B70" s="3" t="s">
        <v>263</v>
      </c>
      <c r="C70" s="3" t="s">
        <v>264</v>
      </c>
      <c r="D70" s="3" t="s">
        <v>265</v>
      </c>
      <c r="E70" s="3" t="s">
        <v>267</v>
      </c>
      <c r="F70" s="3" t="s">
        <v>99</v>
      </c>
      <c r="G70" s="89" t="s">
        <v>100</v>
      </c>
      <c r="H70" s="7">
        <v>638</v>
      </c>
      <c r="I70" s="96" t="s">
        <v>30</v>
      </c>
      <c r="J70" s="48">
        <v>10.56</v>
      </c>
      <c r="K70" s="48">
        <f t="shared" si="1"/>
        <v>6737.28</v>
      </c>
      <c r="L70" s="96" t="s">
        <v>31</v>
      </c>
      <c r="M70" s="96" t="s">
        <v>32</v>
      </c>
      <c r="N70" s="96" t="s">
        <v>33</v>
      </c>
      <c r="O70" s="97" t="e">
        <f>IF(F70="","",VLOOKUP(F70,海关监管条件!$A$1:$B$2000,2,FALSE))</f>
        <v>#N/A</v>
      </c>
    </row>
    <row r="71" spans="1:15">
      <c r="A71" s="2">
        <v>43470</v>
      </c>
      <c r="B71" s="3" t="s">
        <v>268</v>
      </c>
      <c r="C71" s="3" t="s">
        <v>269</v>
      </c>
      <c r="D71" s="3" t="s">
        <v>270</v>
      </c>
      <c r="E71" s="3" t="s">
        <v>271</v>
      </c>
      <c r="F71" s="3" t="s">
        <v>272</v>
      </c>
      <c r="G71" s="3" t="s">
        <v>273</v>
      </c>
      <c r="H71" s="7">
        <v>653</v>
      </c>
      <c r="I71" s="96" t="s">
        <v>30</v>
      </c>
      <c r="J71" s="48">
        <v>10.48</v>
      </c>
      <c r="K71" s="48">
        <f t="shared" si="1"/>
        <v>6843.44</v>
      </c>
      <c r="L71" s="96" t="s">
        <v>31</v>
      </c>
      <c r="M71" s="96" t="s">
        <v>32</v>
      </c>
      <c r="N71" s="96" t="s">
        <v>33</v>
      </c>
      <c r="O71" s="97" t="e">
        <f>IF(G71="","",VLOOKUP(G71,海关监管条件!$A$1:$B$2000,2,FALSE))</f>
        <v>#N/A</v>
      </c>
    </row>
    <row r="72" spans="1:15">
      <c r="A72" s="2">
        <v>43470</v>
      </c>
      <c r="B72" s="3" t="s">
        <v>268</v>
      </c>
      <c r="C72" s="3" t="s">
        <v>269</v>
      </c>
      <c r="D72" s="3" t="s">
        <v>270</v>
      </c>
      <c r="E72" s="3" t="s">
        <v>274</v>
      </c>
      <c r="F72" s="3" t="s">
        <v>233</v>
      </c>
      <c r="G72" s="3" t="s">
        <v>275</v>
      </c>
      <c r="H72" s="7">
        <v>861</v>
      </c>
      <c r="I72" s="96" t="s">
        <v>78</v>
      </c>
      <c r="J72" s="48">
        <v>11.93</v>
      </c>
      <c r="K72" s="48">
        <f t="shared" si="1"/>
        <v>10271.73</v>
      </c>
      <c r="L72" s="96" t="s">
        <v>31</v>
      </c>
      <c r="M72" s="96" t="s">
        <v>32</v>
      </c>
      <c r="N72" s="96" t="s">
        <v>33</v>
      </c>
      <c r="O72" s="97" t="e">
        <f>IF(G72="","",VLOOKUP(G72,海关监管条件!$A$1:$B$2000,2,FALSE))</f>
        <v>#N/A</v>
      </c>
    </row>
    <row r="73" spans="1:15">
      <c r="A73" s="2">
        <v>43470</v>
      </c>
      <c r="B73" s="3" t="s">
        <v>268</v>
      </c>
      <c r="C73" s="3" t="s">
        <v>269</v>
      </c>
      <c r="D73" s="3" t="s">
        <v>270</v>
      </c>
      <c r="E73" s="3" t="s">
        <v>276</v>
      </c>
      <c r="F73" s="3" t="s">
        <v>5</v>
      </c>
      <c r="G73" s="3" t="s">
        <v>277</v>
      </c>
      <c r="H73" s="7">
        <v>638</v>
      </c>
      <c r="I73" s="96" t="s">
        <v>30</v>
      </c>
      <c r="J73" s="48">
        <v>13.96</v>
      </c>
      <c r="K73" s="48">
        <f t="shared" si="1"/>
        <v>8906.48</v>
      </c>
      <c r="L73" s="96" t="s">
        <v>31</v>
      </c>
      <c r="M73" s="96" t="s">
        <v>32</v>
      </c>
      <c r="N73" s="96" t="s">
        <v>33</v>
      </c>
      <c r="O73" s="97" t="e">
        <f>IF(G73="","",VLOOKUP(G73,海关监管条件!$A$1:$B$2000,2,FALSE))</f>
        <v>#N/A</v>
      </c>
    </row>
    <row r="74" spans="1:15">
      <c r="A74" s="2">
        <v>43470</v>
      </c>
      <c r="B74" s="3" t="s">
        <v>278</v>
      </c>
      <c r="C74" s="3" t="s">
        <v>279</v>
      </c>
      <c r="D74" s="3" t="s">
        <v>280</v>
      </c>
      <c r="E74" s="3" t="s">
        <v>281</v>
      </c>
      <c r="F74" s="3" t="s">
        <v>89</v>
      </c>
      <c r="G74" s="3" t="s">
        <v>248</v>
      </c>
      <c r="H74" s="7">
        <v>829</v>
      </c>
      <c r="I74" s="96" t="s">
        <v>30</v>
      </c>
      <c r="J74" s="48">
        <v>2.6</v>
      </c>
      <c r="K74" s="48">
        <f t="shared" si="1"/>
        <v>2155.4</v>
      </c>
      <c r="L74" s="96" t="s">
        <v>31</v>
      </c>
      <c r="M74" s="96" t="s">
        <v>32</v>
      </c>
      <c r="N74" s="96" t="s">
        <v>33</v>
      </c>
      <c r="O74" s="97" t="e">
        <f>IF(F74="","",VLOOKUP(F74,海关监管条件!$A$1:$B$2000,2,FALSE))</f>
        <v>#N/A</v>
      </c>
    </row>
    <row r="75" spans="1:15">
      <c r="A75" s="2">
        <v>43470</v>
      </c>
      <c r="B75" s="3" t="s">
        <v>278</v>
      </c>
      <c r="C75" s="3" t="s">
        <v>279</v>
      </c>
      <c r="D75" s="3" t="s">
        <v>280</v>
      </c>
      <c r="E75" s="3" t="s">
        <v>282</v>
      </c>
      <c r="F75" s="3">
        <v>6104440000</v>
      </c>
      <c r="G75" s="3" t="s">
        <v>185</v>
      </c>
      <c r="H75" s="7">
        <v>391</v>
      </c>
      <c r="I75" s="96" t="s">
        <v>30</v>
      </c>
      <c r="J75" s="48">
        <v>9.5</v>
      </c>
      <c r="K75" s="48">
        <f t="shared" si="1"/>
        <v>3714.5</v>
      </c>
      <c r="L75" s="96" t="s">
        <v>31</v>
      </c>
      <c r="M75" s="96" t="s">
        <v>32</v>
      </c>
      <c r="N75" s="96" t="s">
        <v>33</v>
      </c>
      <c r="O75" s="97" t="e">
        <f>IF(F75="","",VLOOKUP(F75,海关监管条件!$A$1:$B$2000,2,FALSE))</f>
        <v>#N/A</v>
      </c>
    </row>
    <row r="76" spans="1:15">
      <c r="A76" s="2">
        <v>43470</v>
      </c>
      <c r="B76" s="3" t="s">
        <v>283</v>
      </c>
      <c r="C76" s="3" t="s">
        <v>284</v>
      </c>
      <c r="D76" s="3" t="s">
        <v>285</v>
      </c>
      <c r="E76" s="3" t="s">
        <v>286</v>
      </c>
      <c r="F76" s="3" t="s">
        <v>4</v>
      </c>
      <c r="G76" s="3" t="s">
        <v>77</v>
      </c>
      <c r="H76" s="7">
        <v>1800</v>
      </c>
      <c r="I76" s="96" t="s">
        <v>78</v>
      </c>
      <c r="J76" s="48">
        <v>12.26</v>
      </c>
      <c r="K76" s="48">
        <f t="shared" si="1"/>
        <v>22068</v>
      </c>
      <c r="L76" s="96" t="s">
        <v>31</v>
      </c>
      <c r="M76" s="96" t="s">
        <v>32</v>
      </c>
      <c r="N76" s="96" t="s">
        <v>33</v>
      </c>
      <c r="O76" s="97">
        <f>IF(F76="","",VLOOKUP(F76,海关监管条件!$A$1:$B$2000,2,FALSE))</f>
        <v>0</v>
      </c>
    </row>
    <row r="77" spans="1:15">
      <c r="A77" s="2">
        <v>43472</v>
      </c>
      <c r="B77" s="3" t="s">
        <v>287</v>
      </c>
      <c r="C77" s="3" t="s">
        <v>288</v>
      </c>
      <c r="D77" s="3" t="s">
        <v>289</v>
      </c>
      <c r="E77" s="3" t="s">
        <v>290</v>
      </c>
      <c r="F77" s="3" t="s">
        <v>9</v>
      </c>
      <c r="G77" s="3" t="s">
        <v>219</v>
      </c>
      <c r="H77" s="7">
        <v>488</v>
      </c>
      <c r="I77" s="96" t="s">
        <v>30</v>
      </c>
      <c r="J77" s="48">
        <v>7</v>
      </c>
      <c r="K77" s="48">
        <f t="shared" si="1"/>
        <v>3416</v>
      </c>
      <c r="L77" s="96" t="s">
        <v>31</v>
      </c>
      <c r="M77" s="96" t="s">
        <v>32</v>
      </c>
      <c r="N77" s="96" t="s">
        <v>33</v>
      </c>
      <c r="O77" s="97">
        <f>IF(F77="","",VLOOKUP(F77,海关监管条件!$A$1:$B$2000,2,FALSE))</f>
        <v>0</v>
      </c>
    </row>
    <row r="78" spans="1:15">
      <c r="A78" s="2">
        <v>43472</v>
      </c>
      <c r="B78" s="3" t="s">
        <v>291</v>
      </c>
      <c r="C78" s="3" t="s">
        <v>292</v>
      </c>
      <c r="D78" s="3" t="s">
        <v>293</v>
      </c>
      <c r="E78" s="3" t="s">
        <v>294</v>
      </c>
      <c r="F78" s="3" t="s">
        <v>4</v>
      </c>
      <c r="G78" s="3" t="s">
        <v>217</v>
      </c>
      <c r="H78" s="7">
        <v>353</v>
      </c>
      <c r="I78" s="96" t="s">
        <v>78</v>
      </c>
      <c r="J78" s="48">
        <v>7</v>
      </c>
      <c r="K78" s="48">
        <f t="shared" si="1"/>
        <v>2471</v>
      </c>
      <c r="L78" s="96" t="s">
        <v>31</v>
      </c>
      <c r="M78" s="96" t="s">
        <v>32</v>
      </c>
      <c r="N78" s="96" t="s">
        <v>33</v>
      </c>
      <c r="O78" s="97">
        <f>IF(F78="","",VLOOKUP(F78,海关监管条件!$A$1:$B$2000,2,FALSE))</f>
        <v>0</v>
      </c>
    </row>
    <row r="79" spans="1:15">
      <c r="A79" s="2">
        <v>43475</v>
      </c>
      <c r="B79" s="3" t="s">
        <v>295</v>
      </c>
      <c r="C79" s="3" t="s">
        <v>296</v>
      </c>
      <c r="D79" s="3" t="s">
        <v>297</v>
      </c>
      <c r="E79" s="3" t="s">
        <v>298</v>
      </c>
      <c r="F79" s="3" t="s">
        <v>241</v>
      </c>
      <c r="G79" s="3" t="s">
        <v>248</v>
      </c>
      <c r="H79" s="7">
        <v>2975</v>
      </c>
      <c r="I79" s="96" t="s">
        <v>30</v>
      </c>
      <c r="J79" s="48">
        <v>7.3</v>
      </c>
      <c r="K79" s="48">
        <f t="shared" si="1"/>
        <v>21717.5</v>
      </c>
      <c r="L79" s="96" t="s">
        <v>31</v>
      </c>
      <c r="M79" s="96" t="s">
        <v>32</v>
      </c>
      <c r="N79" s="96" t="s">
        <v>33</v>
      </c>
      <c r="O79" s="97" t="e">
        <f>IF(F79="","",VLOOKUP(F79,海关监管条件!$A$1:$B$2000,2,FALSE))</f>
        <v>#N/A</v>
      </c>
    </row>
    <row r="80" spans="1:15">
      <c r="A80" s="2">
        <v>43477</v>
      </c>
      <c r="B80" s="3" t="s">
        <v>299</v>
      </c>
      <c r="C80" s="3" t="s">
        <v>300</v>
      </c>
      <c r="D80" s="3" t="s">
        <v>301</v>
      </c>
      <c r="E80" s="3" t="s">
        <v>302</v>
      </c>
      <c r="F80" s="3">
        <v>6110300090</v>
      </c>
      <c r="G80" s="3" t="s">
        <v>248</v>
      </c>
      <c r="H80" s="7">
        <v>401</v>
      </c>
      <c r="I80" s="7" t="s">
        <v>30</v>
      </c>
      <c r="J80" s="48">
        <v>20</v>
      </c>
      <c r="K80" s="48">
        <v>8020</v>
      </c>
      <c r="L80" s="96" t="s">
        <v>39</v>
      </c>
      <c r="M80" s="96" t="s">
        <v>32</v>
      </c>
      <c r="N80" s="96" t="s">
        <v>33</v>
      </c>
      <c r="O80" s="97" t="e">
        <f>IF(F80="","",VLOOKUP(F80,海关监管条件!$A$1:$B$2000,2,FALSE))</f>
        <v>#N/A</v>
      </c>
    </row>
    <row r="81" spans="1:15">
      <c r="A81" s="2">
        <v>43477</v>
      </c>
      <c r="B81" s="3" t="s">
        <v>299</v>
      </c>
      <c r="C81" s="3" t="s">
        <v>300</v>
      </c>
      <c r="D81" s="3" t="s">
        <v>301</v>
      </c>
      <c r="E81" s="3" t="s">
        <v>303</v>
      </c>
      <c r="F81" s="3">
        <v>6104390000</v>
      </c>
      <c r="G81" s="3" t="s">
        <v>304</v>
      </c>
      <c r="H81" s="7">
        <v>665</v>
      </c>
      <c r="I81" s="7" t="s">
        <v>30</v>
      </c>
      <c r="J81" s="48">
        <v>20</v>
      </c>
      <c r="K81" s="48">
        <v>13300</v>
      </c>
      <c r="L81" s="96" t="s">
        <v>39</v>
      </c>
      <c r="M81" s="96" t="s">
        <v>32</v>
      </c>
      <c r="N81" s="96" t="s">
        <v>33</v>
      </c>
      <c r="O81" s="97" t="e">
        <f>IF(F82="","",VLOOKUP(F82,海关监管条件!$A$1:$B$2000,2,FALSE))</f>
        <v>#N/A</v>
      </c>
    </row>
    <row r="82" spans="1:15">
      <c r="A82" s="2">
        <v>43479</v>
      </c>
      <c r="B82" s="3" t="s">
        <v>305</v>
      </c>
      <c r="C82" s="3" t="s">
        <v>306</v>
      </c>
      <c r="D82" s="3" t="s">
        <v>307</v>
      </c>
      <c r="E82" s="3" t="s">
        <v>308</v>
      </c>
      <c r="F82" s="3" t="s">
        <v>89</v>
      </c>
      <c r="G82" s="3" t="s">
        <v>309</v>
      </c>
      <c r="H82" s="7">
        <v>751</v>
      </c>
      <c r="I82" s="7" t="s">
        <v>30</v>
      </c>
      <c r="J82" s="48">
        <v>8</v>
      </c>
      <c r="K82" s="48">
        <v>6008</v>
      </c>
      <c r="L82" s="96" t="s">
        <v>31</v>
      </c>
      <c r="M82" s="96" t="s">
        <v>32</v>
      </c>
      <c r="N82" s="96" t="s">
        <v>33</v>
      </c>
      <c r="O82" s="97" t="e">
        <f>IF(#REF!="","",VLOOKUP(#REF!,海关监管条件!$A$1:$B$2000,2,FALSE))</f>
        <v>#REF!</v>
      </c>
    </row>
    <row r="83" spans="1:15">
      <c r="A83" s="2">
        <v>43479</v>
      </c>
      <c r="B83" s="3" t="s">
        <v>305</v>
      </c>
      <c r="C83" s="3" t="s">
        <v>306</v>
      </c>
      <c r="D83" s="3" t="s">
        <v>307</v>
      </c>
      <c r="E83" s="3" t="s">
        <v>310</v>
      </c>
      <c r="F83" s="3" t="s">
        <v>190</v>
      </c>
      <c r="G83" s="3" t="s">
        <v>191</v>
      </c>
      <c r="H83" s="7">
        <v>693</v>
      </c>
      <c r="I83" s="7" t="s">
        <v>30</v>
      </c>
      <c r="J83" s="48">
        <v>10</v>
      </c>
      <c r="K83" s="48">
        <v>6930</v>
      </c>
      <c r="L83" s="96" t="s">
        <v>31</v>
      </c>
      <c r="M83" s="96" t="s">
        <v>32</v>
      </c>
      <c r="N83" s="96" t="s">
        <v>33</v>
      </c>
      <c r="O83" s="97" t="e">
        <f>IF(F83="","",VLOOKUP(F83,海关监管条件!$A$1:$B$2000,2,FALSE))</f>
        <v>#N/A</v>
      </c>
    </row>
    <row r="84" spans="1:15">
      <c r="A84" s="2">
        <v>43479</v>
      </c>
      <c r="B84" s="3" t="s">
        <v>305</v>
      </c>
      <c r="C84" s="3" t="s">
        <v>306</v>
      </c>
      <c r="D84" s="3" t="s">
        <v>307</v>
      </c>
      <c r="E84" s="3" t="s">
        <v>311</v>
      </c>
      <c r="F84" s="3" t="s">
        <v>89</v>
      </c>
      <c r="G84" s="3" t="s">
        <v>309</v>
      </c>
      <c r="H84" s="7">
        <v>1691</v>
      </c>
      <c r="I84" s="7" t="s">
        <v>30</v>
      </c>
      <c r="J84" s="48">
        <v>15</v>
      </c>
      <c r="K84" s="48">
        <v>25365</v>
      </c>
      <c r="L84" s="96" t="s">
        <v>31</v>
      </c>
      <c r="M84" s="96" t="s">
        <v>32</v>
      </c>
      <c r="N84" s="96" t="s">
        <v>33</v>
      </c>
      <c r="O84" s="97" t="e">
        <f>IF(F84="","",VLOOKUP(F84,海关监管条件!$A$1:$B$2000,2,FALSE))</f>
        <v>#N/A</v>
      </c>
    </row>
    <row r="85" spans="1:15">
      <c r="A85" s="2">
        <v>43479</v>
      </c>
      <c r="B85" s="3" t="s">
        <v>312</v>
      </c>
      <c r="C85" s="3" t="s">
        <v>313</v>
      </c>
      <c r="D85" s="3" t="s">
        <v>314</v>
      </c>
      <c r="E85" s="3" t="s">
        <v>315</v>
      </c>
      <c r="F85" s="3" t="s">
        <v>108</v>
      </c>
      <c r="G85" s="3" t="s">
        <v>109</v>
      </c>
      <c r="H85" s="7">
        <v>522</v>
      </c>
      <c r="I85" s="96" t="s">
        <v>30</v>
      </c>
      <c r="J85" s="48">
        <v>93.45</v>
      </c>
      <c r="K85" s="48">
        <f t="shared" ref="K85:K143" si="2">J85*H85</f>
        <v>48780.9</v>
      </c>
      <c r="L85" s="96" t="s">
        <v>31</v>
      </c>
      <c r="M85" s="96" t="s">
        <v>32</v>
      </c>
      <c r="N85" s="96" t="s">
        <v>33</v>
      </c>
      <c r="O85" s="97" t="e">
        <f>IF(F85="","",VLOOKUP(F85,海关监管条件!$A$1:$B$2000,2,FALSE))</f>
        <v>#N/A</v>
      </c>
    </row>
    <row r="86" spans="1:15">
      <c r="A86" s="2">
        <v>43479</v>
      </c>
      <c r="B86" s="3" t="s">
        <v>316</v>
      </c>
      <c r="C86" s="3" t="s">
        <v>317</v>
      </c>
      <c r="D86" s="3" t="s">
        <v>318</v>
      </c>
      <c r="E86" s="3" t="s">
        <v>319</v>
      </c>
      <c r="F86" s="3" t="s">
        <v>108</v>
      </c>
      <c r="G86" s="3" t="s">
        <v>109</v>
      </c>
      <c r="H86" s="7">
        <v>309</v>
      </c>
      <c r="I86" s="96" t="s">
        <v>30</v>
      </c>
      <c r="J86" s="48">
        <v>93.45</v>
      </c>
      <c r="K86" s="48">
        <f t="shared" si="2"/>
        <v>28876.05</v>
      </c>
      <c r="L86" s="96" t="s">
        <v>31</v>
      </c>
      <c r="M86" s="96" t="s">
        <v>32</v>
      </c>
      <c r="N86" s="96" t="s">
        <v>33</v>
      </c>
      <c r="O86" s="97" t="e">
        <f>IF(F86="","",VLOOKUP(F86,海关监管条件!$A$1:$B$2000,2,FALSE))</f>
        <v>#N/A</v>
      </c>
    </row>
    <row r="87" spans="1:15">
      <c r="A87" s="2">
        <v>43479</v>
      </c>
      <c r="B87" s="3" t="s">
        <v>316</v>
      </c>
      <c r="C87" s="3" t="s">
        <v>317</v>
      </c>
      <c r="D87" s="3" t="s">
        <v>318</v>
      </c>
      <c r="E87" s="3" t="s">
        <v>320</v>
      </c>
      <c r="F87" s="3" t="s">
        <v>108</v>
      </c>
      <c r="G87" s="3" t="s">
        <v>257</v>
      </c>
      <c r="H87" s="7">
        <v>300</v>
      </c>
      <c r="I87" s="96" t="s">
        <v>30</v>
      </c>
      <c r="J87" s="48">
        <v>69.6</v>
      </c>
      <c r="K87" s="48">
        <f t="shared" si="2"/>
        <v>20880</v>
      </c>
      <c r="L87" s="96" t="s">
        <v>31</v>
      </c>
      <c r="M87" s="96" t="s">
        <v>32</v>
      </c>
      <c r="N87" s="96" t="s">
        <v>33</v>
      </c>
      <c r="O87" s="97" t="e">
        <f>IF(F87="","",VLOOKUP(F87,海关监管条件!$A$1:$B$2000,2,FALSE))</f>
        <v>#N/A</v>
      </c>
    </row>
    <row r="88" spans="1:15">
      <c r="A88" s="2">
        <v>43482</v>
      </c>
      <c r="B88" s="3" t="s">
        <v>321</v>
      </c>
      <c r="C88" s="3" t="s">
        <v>322</v>
      </c>
      <c r="D88" s="3" t="s">
        <v>323</v>
      </c>
      <c r="E88" s="3" t="s">
        <v>324</v>
      </c>
      <c r="F88" s="3" t="s">
        <v>241</v>
      </c>
      <c r="G88" s="89" t="s">
        <v>248</v>
      </c>
      <c r="H88" s="7">
        <v>930</v>
      </c>
      <c r="I88" s="96" t="s">
        <v>30</v>
      </c>
      <c r="J88" s="48">
        <v>6.6</v>
      </c>
      <c r="K88" s="48">
        <f t="shared" si="2"/>
        <v>6138</v>
      </c>
      <c r="L88" s="96" t="s">
        <v>31</v>
      </c>
      <c r="M88" s="96" t="s">
        <v>32</v>
      </c>
      <c r="N88" s="96" t="s">
        <v>33</v>
      </c>
      <c r="O88" s="97" t="e">
        <f>IF(F88="","",VLOOKUP(F88,海关监管条件!$A$1:$B$2000,2,FALSE))</f>
        <v>#N/A</v>
      </c>
    </row>
    <row r="89" spans="1:15">
      <c r="A89" s="2">
        <v>43484</v>
      </c>
      <c r="B89" s="3" t="s">
        <v>325</v>
      </c>
      <c r="C89" s="3" t="s">
        <v>326</v>
      </c>
      <c r="D89" s="3" t="s">
        <v>327</v>
      </c>
      <c r="E89" s="3" t="s">
        <v>328</v>
      </c>
      <c r="F89" s="3" t="s">
        <v>198</v>
      </c>
      <c r="G89" s="3" t="s">
        <v>52</v>
      </c>
      <c r="H89" s="7">
        <v>553</v>
      </c>
      <c r="I89" s="96" t="s">
        <v>30</v>
      </c>
      <c r="J89" s="48">
        <v>18.9</v>
      </c>
      <c r="K89" s="48">
        <f t="shared" si="2"/>
        <v>10451.7</v>
      </c>
      <c r="L89" s="96" t="s">
        <v>31</v>
      </c>
      <c r="M89" s="96" t="s">
        <v>32</v>
      </c>
      <c r="N89" s="96" t="s">
        <v>33</v>
      </c>
      <c r="O89" s="97" t="e">
        <f>IF(F89="","",VLOOKUP(F89,海关监管条件!$A$1:$B$2000,2,FALSE))</f>
        <v>#N/A</v>
      </c>
    </row>
    <row r="90" spans="1:15">
      <c r="A90" s="2">
        <v>43483</v>
      </c>
      <c r="B90" s="3" t="s">
        <v>329</v>
      </c>
      <c r="C90" s="3" t="s">
        <v>330</v>
      </c>
      <c r="D90" s="3" t="s">
        <v>331</v>
      </c>
      <c r="E90" s="3" t="s">
        <v>332</v>
      </c>
      <c r="F90" s="3" t="s">
        <v>6</v>
      </c>
      <c r="G90" s="3" t="s">
        <v>57</v>
      </c>
      <c r="H90" s="7">
        <v>640</v>
      </c>
      <c r="I90" s="96" t="s">
        <v>30</v>
      </c>
      <c r="J90" s="48">
        <v>30</v>
      </c>
      <c r="K90" s="48">
        <f t="shared" si="2"/>
        <v>19200</v>
      </c>
      <c r="L90" s="96" t="s">
        <v>39</v>
      </c>
      <c r="M90" s="96" t="s">
        <v>32</v>
      </c>
      <c r="N90" s="96" t="s">
        <v>33</v>
      </c>
      <c r="O90" s="97">
        <f>IF(F90="","",VLOOKUP(F90,海关监管条件!$A$1:$B$2000,2,FALSE))</f>
        <v>0</v>
      </c>
    </row>
    <row r="91" spans="1:15">
      <c r="A91" s="2">
        <v>43483</v>
      </c>
      <c r="B91" s="3" t="s">
        <v>329</v>
      </c>
      <c r="C91" s="3" t="s">
        <v>330</v>
      </c>
      <c r="D91" s="3" t="s">
        <v>331</v>
      </c>
      <c r="E91" s="3" t="s">
        <v>333</v>
      </c>
      <c r="F91" s="3" t="s">
        <v>89</v>
      </c>
      <c r="G91" s="3" t="s">
        <v>179</v>
      </c>
      <c r="H91" s="7">
        <v>615</v>
      </c>
      <c r="I91" s="96" t="s">
        <v>30</v>
      </c>
      <c r="J91" s="48">
        <v>30</v>
      </c>
      <c r="K91" s="48">
        <f t="shared" si="2"/>
        <v>18450</v>
      </c>
      <c r="L91" s="96" t="s">
        <v>39</v>
      </c>
      <c r="M91" s="96" t="s">
        <v>32</v>
      </c>
      <c r="N91" s="96" t="s">
        <v>33</v>
      </c>
      <c r="O91" s="97" t="e">
        <f>IF(F91="","",VLOOKUP(F91,海关监管条件!$A$1:$B$2000,2,FALSE))</f>
        <v>#N/A</v>
      </c>
    </row>
    <row r="92" spans="1:15">
      <c r="A92" s="2">
        <v>43483</v>
      </c>
      <c r="B92" s="3" t="s">
        <v>329</v>
      </c>
      <c r="C92" s="3" t="s">
        <v>330</v>
      </c>
      <c r="D92" s="3" t="s">
        <v>331</v>
      </c>
      <c r="E92" s="3" t="s">
        <v>334</v>
      </c>
      <c r="F92" s="3" t="s">
        <v>3</v>
      </c>
      <c r="G92" s="3" t="s">
        <v>38</v>
      </c>
      <c r="H92" s="7">
        <v>750</v>
      </c>
      <c r="I92" s="96" t="s">
        <v>30</v>
      </c>
      <c r="J92" s="48">
        <v>30</v>
      </c>
      <c r="K92" s="48">
        <f t="shared" si="2"/>
        <v>22500</v>
      </c>
      <c r="L92" s="96" t="s">
        <v>39</v>
      </c>
      <c r="M92" s="96" t="s">
        <v>32</v>
      </c>
      <c r="N92" s="96" t="s">
        <v>33</v>
      </c>
      <c r="O92" s="97">
        <f>IF(F92="","",VLOOKUP(F92,海关监管条件!$A$1:$B$2000,2,FALSE))</f>
        <v>0</v>
      </c>
    </row>
    <row r="93" spans="1:15">
      <c r="A93" s="2">
        <v>43484</v>
      </c>
      <c r="B93" s="3" t="s">
        <v>335</v>
      </c>
      <c r="C93" s="3" t="s">
        <v>336</v>
      </c>
      <c r="D93" s="3" t="s">
        <v>337</v>
      </c>
      <c r="E93" s="3" t="s">
        <v>338</v>
      </c>
      <c r="F93" s="3">
        <v>6204620000</v>
      </c>
      <c r="G93" s="3" t="s">
        <v>217</v>
      </c>
      <c r="H93" s="7">
        <v>971</v>
      </c>
      <c r="I93" s="7" t="s">
        <v>78</v>
      </c>
      <c r="J93" s="48">
        <v>7</v>
      </c>
      <c r="K93" s="48">
        <f t="shared" si="2"/>
        <v>6797</v>
      </c>
      <c r="L93" s="96" t="s">
        <v>31</v>
      </c>
      <c r="M93" s="96" t="s">
        <v>32</v>
      </c>
      <c r="N93" s="96" t="s">
        <v>33</v>
      </c>
      <c r="O93" s="97" t="e">
        <f>IF(F93="","",VLOOKUP(F93,海关监管条件!$A$1:$B$2000,2,FALSE))</f>
        <v>#N/A</v>
      </c>
    </row>
    <row r="94" spans="1:15">
      <c r="A94" s="2">
        <v>43484</v>
      </c>
      <c r="B94" s="3" t="s">
        <v>335</v>
      </c>
      <c r="C94" s="3" t="s">
        <v>336</v>
      </c>
      <c r="D94" s="3" t="s">
        <v>337</v>
      </c>
      <c r="E94" s="3" t="s">
        <v>339</v>
      </c>
      <c r="F94" s="3">
        <v>6204620000</v>
      </c>
      <c r="G94" s="3" t="s">
        <v>217</v>
      </c>
      <c r="H94" s="7">
        <v>1003</v>
      </c>
      <c r="I94" s="7" t="s">
        <v>78</v>
      </c>
      <c r="J94" s="48">
        <v>7</v>
      </c>
      <c r="K94" s="48">
        <f t="shared" si="2"/>
        <v>7021</v>
      </c>
      <c r="L94" s="96" t="s">
        <v>31</v>
      </c>
      <c r="M94" s="96" t="s">
        <v>32</v>
      </c>
      <c r="N94" s="96" t="s">
        <v>33</v>
      </c>
      <c r="O94" s="97" t="e">
        <f>IF(F94="","",VLOOKUP(F94,海关监管条件!$A$1:$B$2000,2,FALSE))</f>
        <v>#N/A</v>
      </c>
    </row>
    <row r="95" spans="1:15">
      <c r="A95" s="2">
        <v>43484</v>
      </c>
      <c r="B95" s="3" t="s">
        <v>335</v>
      </c>
      <c r="C95" s="3" t="s">
        <v>336</v>
      </c>
      <c r="D95" s="3" t="s">
        <v>337</v>
      </c>
      <c r="E95" s="3" t="s">
        <v>340</v>
      </c>
      <c r="F95" s="3">
        <v>6204620000</v>
      </c>
      <c r="G95" s="3" t="s">
        <v>217</v>
      </c>
      <c r="H95" s="7">
        <v>961</v>
      </c>
      <c r="I95" s="7" t="s">
        <v>78</v>
      </c>
      <c r="J95" s="48">
        <v>7</v>
      </c>
      <c r="K95" s="48">
        <f t="shared" si="2"/>
        <v>6727</v>
      </c>
      <c r="L95" s="96" t="s">
        <v>31</v>
      </c>
      <c r="M95" s="96" t="s">
        <v>32</v>
      </c>
      <c r="N95" s="96" t="s">
        <v>33</v>
      </c>
      <c r="O95" s="97" t="e">
        <f>IF(F95="","",VLOOKUP(F95,海关监管条件!$A$1:$B$2000,2,FALSE))</f>
        <v>#N/A</v>
      </c>
    </row>
    <row r="96" spans="1:15">
      <c r="A96" s="2">
        <v>43491</v>
      </c>
      <c r="B96" s="3" t="s">
        <v>341</v>
      </c>
      <c r="C96" s="3" t="s">
        <v>342</v>
      </c>
      <c r="D96" s="3" t="s">
        <v>343</v>
      </c>
      <c r="E96" s="3" t="s">
        <v>344</v>
      </c>
      <c r="F96" s="3" t="s">
        <v>89</v>
      </c>
      <c r="G96" s="3" t="s">
        <v>309</v>
      </c>
      <c r="H96" s="7">
        <v>1438</v>
      </c>
      <c r="I96" s="7" t="s">
        <v>30</v>
      </c>
      <c r="J96" s="48">
        <v>12</v>
      </c>
      <c r="K96" s="48">
        <f t="shared" si="2"/>
        <v>17256</v>
      </c>
      <c r="L96" s="96" t="s">
        <v>31</v>
      </c>
      <c r="M96" s="96" t="s">
        <v>32</v>
      </c>
      <c r="N96" s="96" t="s">
        <v>33</v>
      </c>
      <c r="O96" s="97" t="e">
        <f>IF(F96="","",VLOOKUP(F96,海关监管条件!$A$1:$B$2000,2,FALSE))</f>
        <v>#N/A</v>
      </c>
    </row>
    <row r="97" spans="1:15">
      <c r="A97" s="2">
        <v>43491</v>
      </c>
      <c r="B97" s="3" t="s">
        <v>341</v>
      </c>
      <c r="C97" s="3" t="s">
        <v>342</v>
      </c>
      <c r="D97" s="3" t="s">
        <v>343</v>
      </c>
      <c r="E97" s="3" t="s">
        <v>345</v>
      </c>
      <c r="F97" s="3" t="s">
        <v>89</v>
      </c>
      <c r="G97" s="3" t="s">
        <v>346</v>
      </c>
      <c r="H97" s="7">
        <v>641</v>
      </c>
      <c r="I97" s="7" t="s">
        <v>30</v>
      </c>
      <c r="J97" s="48">
        <v>12</v>
      </c>
      <c r="K97" s="48">
        <f t="shared" si="2"/>
        <v>7692</v>
      </c>
      <c r="L97" s="96" t="s">
        <v>31</v>
      </c>
      <c r="M97" s="96" t="s">
        <v>32</v>
      </c>
      <c r="N97" s="96" t="s">
        <v>33</v>
      </c>
      <c r="O97" s="97" t="e">
        <f>IF(F97="","",VLOOKUP(F97,海关监管条件!$A$1:$B$2000,2,FALSE))</f>
        <v>#N/A</v>
      </c>
    </row>
    <row r="98" spans="1:15">
      <c r="A98" s="2">
        <v>43491</v>
      </c>
      <c r="B98" s="3" t="s">
        <v>341</v>
      </c>
      <c r="C98" s="3" t="s">
        <v>342</v>
      </c>
      <c r="D98" s="3" t="s">
        <v>343</v>
      </c>
      <c r="E98" s="3" t="s">
        <v>347</v>
      </c>
      <c r="F98" s="3" t="s">
        <v>89</v>
      </c>
      <c r="G98" s="3" t="s">
        <v>309</v>
      </c>
      <c r="H98" s="7">
        <v>2405</v>
      </c>
      <c r="I98" s="7" t="s">
        <v>30</v>
      </c>
      <c r="J98" s="48">
        <v>12</v>
      </c>
      <c r="K98" s="48">
        <f t="shared" si="2"/>
        <v>28860</v>
      </c>
      <c r="L98" s="96" t="s">
        <v>31</v>
      </c>
      <c r="M98" s="96" t="s">
        <v>32</v>
      </c>
      <c r="N98" s="96" t="s">
        <v>33</v>
      </c>
      <c r="O98" s="97" t="e">
        <f>IF(F98="","",VLOOKUP(F98,海关监管条件!$A$1:$B$2000,2,FALSE))</f>
        <v>#N/A</v>
      </c>
    </row>
    <row r="99" spans="1:15">
      <c r="A99" s="2">
        <v>43491</v>
      </c>
      <c r="B99" s="3" t="s">
        <v>341</v>
      </c>
      <c r="C99" s="3" t="s">
        <v>342</v>
      </c>
      <c r="D99" s="3" t="s">
        <v>343</v>
      </c>
      <c r="E99" s="3" t="s">
        <v>348</v>
      </c>
      <c r="F99" s="3" t="s">
        <v>89</v>
      </c>
      <c r="G99" s="3" t="s">
        <v>349</v>
      </c>
      <c r="H99" s="7">
        <v>640</v>
      </c>
      <c r="I99" s="7" t="s">
        <v>30</v>
      </c>
      <c r="J99" s="48">
        <v>12</v>
      </c>
      <c r="K99" s="48">
        <f t="shared" si="2"/>
        <v>7680</v>
      </c>
      <c r="L99" s="96" t="s">
        <v>31</v>
      </c>
      <c r="M99" s="96" t="s">
        <v>32</v>
      </c>
      <c r="N99" s="96" t="s">
        <v>33</v>
      </c>
      <c r="O99" s="97" t="e">
        <f>IF(F99="","",VLOOKUP(F99,海关监管条件!$A$1:$B$2000,2,FALSE))</f>
        <v>#N/A</v>
      </c>
    </row>
    <row r="100" spans="1:15">
      <c r="A100" s="2">
        <v>43494</v>
      </c>
      <c r="B100" s="3" t="s">
        <v>350</v>
      </c>
      <c r="C100" s="3" t="s">
        <v>351</v>
      </c>
      <c r="D100" s="3" t="s">
        <v>352</v>
      </c>
      <c r="E100" s="3" t="s">
        <v>353</v>
      </c>
      <c r="F100" s="3">
        <v>6204620000</v>
      </c>
      <c r="G100" s="3" t="s">
        <v>217</v>
      </c>
      <c r="H100" s="7">
        <v>667</v>
      </c>
      <c r="I100" s="7" t="s">
        <v>78</v>
      </c>
      <c r="J100" s="48">
        <v>7</v>
      </c>
      <c r="K100" s="48">
        <f t="shared" si="2"/>
        <v>4669</v>
      </c>
      <c r="L100" s="96" t="s">
        <v>31</v>
      </c>
      <c r="M100" s="96" t="s">
        <v>32</v>
      </c>
      <c r="N100" s="96" t="s">
        <v>33</v>
      </c>
      <c r="O100" s="97" t="e">
        <f>IF(F100="","",VLOOKUP(F100,海关监管条件!$A$1:$B$2000,2,FALSE))</f>
        <v>#N/A</v>
      </c>
    </row>
    <row r="101" spans="1:15">
      <c r="A101" s="2">
        <v>43494</v>
      </c>
      <c r="B101" s="3" t="s">
        <v>350</v>
      </c>
      <c r="C101" s="3" t="s">
        <v>351</v>
      </c>
      <c r="D101" s="3" t="s">
        <v>352</v>
      </c>
      <c r="E101" s="3" t="s">
        <v>354</v>
      </c>
      <c r="F101" s="3">
        <v>6204620000</v>
      </c>
      <c r="G101" s="3" t="s">
        <v>217</v>
      </c>
      <c r="H101" s="7">
        <v>150</v>
      </c>
      <c r="I101" s="7" t="s">
        <v>78</v>
      </c>
      <c r="J101" s="48">
        <v>7</v>
      </c>
      <c r="K101" s="48">
        <f t="shared" si="2"/>
        <v>1050</v>
      </c>
      <c r="L101" s="96" t="s">
        <v>31</v>
      </c>
      <c r="M101" s="96" t="s">
        <v>32</v>
      </c>
      <c r="N101" s="96" t="s">
        <v>33</v>
      </c>
      <c r="O101" s="97" t="e">
        <f>IF(F101="","",VLOOKUP(F101,海关监管条件!$A$1:$B$2000,2,FALSE))</f>
        <v>#N/A</v>
      </c>
    </row>
    <row r="102" spans="1:15">
      <c r="A102" s="2">
        <v>43514</v>
      </c>
      <c r="B102" s="3" t="s">
        <v>355</v>
      </c>
      <c r="C102" s="3" t="s">
        <v>356</v>
      </c>
      <c r="D102" s="3" t="s">
        <v>357</v>
      </c>
      <c r="E102" s="3" t="s">
        <v>358</v>
      </c>
      <c r="F102" s="3" t="s">
        <v>89</v>
      </c>
      <c r="G102" s="3" t="s">
        <v>248</v>
      </c>
      <c r="H102" s="7">
        <v>543</v>
      </c>
      <c r="I102" s="7" t="s">
        <v>30</v>
      </c>
      <c r="J102" s="48">
        <v>14.7</v>
      </c>
      <c r="K102" s="48">
        <f t="shared" si="2"/>
        <v>7982.1</v>
      </c>
      <c r="L102" s="96" t="s">
        <v>31</v>
      </c>
      <c r="M102" s="96" t="s">
        <v>32</v>
      </c>
      <c r="N102" s="96" t="s">
        <v>33</v>
      </c>
      <c r="O102" s="97" t="e">
        <f>IF(F102="","",VLOOKUP(F102,海关监管条件!$A$1:$B$2000,2,FALSE))</f>
        <v>#N/A</v>
      </c>
    </row>
    <row r="103" spans="1:15">
      <c r="A103" s="2">
        <v>43514</v>
      </c>
      <c r="B103" s="3" t="s">
        <v>355</v>
      </c>
      <c r="C103" s="3" t="s">
        <v>356</v>
      </c>
      <c r="D103" s="3" t="s">
        <v>357</v>
      </c>
      <c r="E103" s="3" t="s">
        <v>359</v>
      </c>
      <c r="F103" s="3" t="s">
        <v>89</v>
      </c>
      <c r="G103" s="3" t="s">
        <v>248</v>
      </c>
      <c r="H103" s="7">
        <v>1464</v>
      </c>
      <c r="I103" s="7" t="s">
        <v>30</v>
      </c>
      <c r="J103" s="48">
        <v>14.7</v>
      </c>
      <c r="K103" s="48">
        <f t="shared" si="2"/>
        <v>21520.8</v>
      </c>
      <c r="L103" s="96" t="s">
        <v>31</v>
      </c>
      <c r="M103" s="96" t="s">
        <v>32</v>
      </c>
      <c r="N103" s="96" t="s">
        <v>33</v>
      </c>
      <c r="O103" s="97" t="e">
        <f>IF(F103="","",VLOOKUP(F103,海关监管条件!$A$1:$B$2000,2,FALSE))</f>
        <v>#N/A</v>
      </c>
    </row>
    <row r="104" spans="1:15">
      <c r="A104" s="2">
        <v>43514</v>
      </c>
      <c r="B104" s="3" t="s">
        <v>355</v>
      </c>
      <c r="C104" s="3" t="s">
        <v>356</v>
      </c>
      <c r="D104" s="3" t="s">
        <v>357</v>
      </c>
      <c r="E104" s="3" t="s">
        <v>360</v>
      </c>
      <c r="F104" s="3" t="s">
        <v>89</v>
      </c>
      <c r="G104" s="3" t="s">
        <v>248</v>
      </c>
      <c r="H104" s="7">
        <v>322</v>
      </c>
      <c r="I104" s="7" t="s">
        <v>30</v>
      </c>
      <c r="J104" s="48">
        <v>10.3</v>
      </c>
      <c r="K104" s="48">
        <f t="shared" si="2"/>
        <v>3316.6</v>
      </c>
      <c r="L104" s="96" t="s">
        <v>31</v>
      </c>
      <c r="M104" s="96" t="s">
        <v>32</v>
      </c>
      <c r="N104" s="96" t="s">
        <v>33</v>
      </c>
      <c r="O104" s="97" t="e">
        <f>IF(F104="","",VLOOKUP(F104,海关监管条件!$A$1:$B$2000,2,FALSE))</f>
        <v>#N/A</v>
      </c>
    </row>
    <row r="105" spans="1:15">
      <c r="A105" s="2">
        <v>43514</v>
      </c>
      <c r="B105" s="3" t="s">
        <v>355</v>
      </c>
      <c r="C105" s="3" t="s">
        <v>356</v>
      </c>
      <c r="D105" s="3" t="s">
        <v>357</v>
      </c>
      <c r="E105" s="3" t="s">
        <v>361</v>
      </c>
      <c r="F105" s="3" t="s">
        <v>362</v>
      </c>
      <c r="G105" s="3" t="s">
        <v>248</v>
      </c>
      <c r="H105" s="7">
        <v>3340</v>
      </c>
      <c r="I105" s="7" t="s">
        <v>30</v>
      </c>
      <c r="J105" s="48">
        <v>26.8</v>
      </c>
      <c r="K105" s="48">
        <f t="shared" si="2"/>
        <v>89512</v>
      </c>
      <c r="L105" s="96" t="s">
        <v>31</v>
      </c>
      <c r="M105" s="96" t="s">
        <v>32</v>
      </c>
      <c r="N105" s="96" t="s">
        <v>33</v>
      </c>
      <c r="O105" s="97" t="e">
        <f>IF(F105="","",VLOOKUP(F105,海关监管条件!$A$1:$B$2000,2,FALSE))</f>
        <v>#N/A</v>
      </c>
    </row>
    <row r="106" spans="1:15">
      <c r="A106" s="2">
        <v>43514</v>
      </c>
      <c r="B106" s="3" t="s">
        <v>363</v>
      </c>
      <c r="C106" s="3" t="s">
        <v>364</v>
      </c>
      <c r="D106" s="3" t="s">
        <v>365</v>
      </c>
      <c r="E106" s="3" t="s">
        <v>366</v>
      </c>
      <c r="F106" s="3">
        <v>6204620000</v>
      </c>
      <c r="G106" s="3" t="s">
        <v>217</v>
      </c>
      <c r="H106" s="7">
        <v>650</v>
      </c>
      <c r="I106" s="7" t="s">
        <v>78</v>
      </c>
      <c r="J106" s="48">
        <v>7</v>
      </c>
      <c r="K106" s="48">
        <f t="shared" si="2"/>
        <v>4550</v>
      </c>
      <c r="L106" s="96" t="s">
        <v>31</v>
      </c>
      <c r="M106" s="96" t="s">
        <v>32</v>
      </c>
      <c r="N106" s="96" t="s">
        <v>33</v>
      </c>
      <c r="O106" s="97" t="e">
        <f>IF(F106="","",VLOOKUP(F106,海关监管条件!$A$1:$B$2000,2,FALSE))</f>
        <v>#N/A</v>
      </c>
    </row>
    <row r="107" spans="1:15">
      <c r="A107" s="2">
        <v>43514</v>
      </c>
      <c r="B107" s="3" t="s">
        <v>363</v>
      </c>
      <c r="C107" s="3" t="s">
        <v>364</v>
      </c>
      <c r="D107" s="3" t="s">
        <v>365</v>
      </c>
      <c r="E107" s="3" t="s">
        <v>367</v>
      </c>
      <c r="F107" s="3">
        <v>6204620000</v>
      </c>
      <c r="G107" s="3" t="s">
        <v>217</v>
      </c>
      <c r="H107" s="7">
        <v>740</v>
      </c>
      <c r="I107" s="7" t="s">
        <v>78</v>
      </c>
      <c r="J107" s="48">
        <v>7</v>
      </c>
      <c r="K107" s="48">
        <f t="shared" si="2"/>
        <v>5180</v>
      </c>
      <c r="L107" s="96" t="s">
        <v>31</v>
      </c>
      <c r="M107" s="96" t="s">
        <v>32</v>
      </c>
      <c r="N107" s="96" t="s">
        <v>33</v>
      </c>
      <c r="O107" s="97" t="e">
        <f>IF(F107="","",VLOOKUP(F107,海关监管条件!$A$1:$B$2000,2,FALSE))</f>
        <v>#N/A</v>
      </c>
    </row>
    <row r="108" spans="1:15">
      <c r="A108" s="2">
        <v>43514</v>
      </c>
      <c r="B108" s="3" t="s">
        <v>368</v>
      </c>
      <c r="C108" s="3" t="s">
        <v>369</v>
      </c>
      <c r="D108" s="3" t="s">
        <v>370</v>
      </c>
      <c r="E108" s="3" t="s">
        <v>371</v>
      </c>
      <c r="F108" s="3">
        <v>6204620000</v>
      </c>
      <c r="G108" s="3" t="s">
        <v>217</v>
      </c>
      <c r="H108" s="7">
        <v>967</v>
      </c>
      <c r="I108" s="96" t="s">
        <v>78</v>
      </c>
      <c r="J108" s="48">
        <v>7</v>
      </c>
      <c r="K108" s="48">
        <f t="shared" si="2"/>
        <v>6769</v>
      </c>
      <c r="L108" s="96" t="s">
        <v>31</v>
      </c>
      <c r="M108" s="96" t="s">
        <v>32</v>
      </c>
      <c r="N108" s="96" t="s">
        <v>33</v>
      </c>
      <c r="O108" s="97" t="e">
        <f>IF(F108="","",VLOOKUP(F108,海关监管条件!$A$1:$B$2000,2,FALSE))</f>
        <v>#N/A</v>
      </c>
    </row>
    <row r="109" spans="1:15">
      <c r="A109" s="2">
        <v>43521</v>
      </c>
      <c r="B109" s="3" t="s">
        <v>372</v>
      </c>
      <c r="C109" s="3" t="s">
        <v>373</v>
      </c>
      <c r="D109" s="3" t="s">
        <v>374</v>
      </c>
      <c r="E109" s="3" t="s">
        <v>375</v>
      </c>
      <c r="F109" s="3" t="s">
        <v>108</v>
      </c>
      <c r="G109" s="3" t="s">
        <v>109</v>
      </c>
      <c r="H109" s="7">
        <v>200</v>
      </c>
      <c r="I109" s="7" t="s">
        <v>30</v>
      </c>
      <c r="J109" s="48">
        <v>93.45</v>
      </c>
      <c r="K109" s="48">
        <f t="shared" si="2"/>
        <v>18690</v>
      </c>
      <c r="L109" s="96" t="s">
        <v>31</v>
      </c>
      <c r="M109" s="96" t="s">
        <v>32</v>
      </c>
      <c r="N109" s="96" t="s">
        <v>33</v>
      </c>
      <c r="O109" s="97" t="e">
        <f>IF(F109="","",VLOOKUP(F109,海关监管条件!$A$1:$B$2000,2,FALSE))</f>
        <v>#N/A</v>
      </c>
    </row>
    <row r="110" spans="1:15">
      <c r="A110" s="2">
        <v>43521</v>
      </c>
      <c r="B110" s="3" t="s">
        <v>372</v>
      </c>
      <c r="C110" s="3" t="s">
        <v>373</v>
      </c>
      <c r="D110" s="3" t="s">
        <v>374</v>
      </c>
      <c r="E110" s="3" t="s">
        <v>376</v>
      </c>
      <c r="F110" s="3" t="s">
        <v>108</v>
      </c>
      <c r="G110" s="3" t="s">
        <v>257</v>
      </c>
      <c r="H110" s="7">
        <v>214</v>
      </c>
      <c r="I110" s="7" t="s">
        <v>30</v>
      </c>
      <c r="J110" s="48">
        <v>69.6</v>
      </c>
      <c r="K110" s="48">
        <f t="shared" si="2"/>
        <v>14894.4</v>
      </c>
      <c r="L110" s="96" t="s">
        <v>31</v>
      </c>
      <c r="M110" s="96" t="s">
        <v>32</v>
      </c>
      <c r="N110" s="96" t="s">
        <v>33</v>
      </c>
      <c r="O110" s="97" t="e">
        <f>IF(F110="","",VLOOKUP(F110,海关监管条件!$A$1:$B$2000,2,FALSE))</f>
        <v>#N/A</v>
      </c>
    </row>
    <row r="111" spans="1:15">
      <c r="A111" s="2">
        <v>43518</v>
      </c>
      <c r="B111" s="3" t="s">
        <v>377</v>
      </c>
      <c r="C111" s="3" t="s">
        <v>378</v>
      </c>
      <c r="D111" s="3" t="s">
        <v>379</v>
      </c>
      <c r="E111" s="3" t="s">
        <v>380</v>
      </c>
      <c r="F111" s="3" t="s">
        <v>362</v>
      </c>
      <c r="G111" s="3" t="s">
        <v>248</v>
      </c>
      <c r="H111" s="7">
        <v>770</v>
      </c>
      <c r="I111" s="96" t="s">
        <v>30</v>
      </c>
      <c r="J111" s="48">
        <v>14</v>
      </c>
      <c r="K111" s="48">
        <f t="shared" si="2"/>
        <v>10780</v>
      </c>
      <c r="L111" s="96" t="s">
        <v>31</v>
      </c>
      <c r="M111" s="96" t="s">
        <v>32</v>
      </c>
      <c r="N111" s="96" t="s">
        <v>33</v>
      </c>
      <c r="O111" s="97" t="e">
        <f>IF(F111="","",VLOOKUP(F111,海关监管条件!$A$1:$B$2000,2,FALSE))</f>
        <v>#N/A</v>
      </c>
    </row>
    <row r="112" spans="1:15">
      <c r="A112" s="2">
        <v>43518</v>
      </c>
      <c r="B112" s="3" t="s">
        <v>381</v>
      </c>
      <c r="C112" s="3" t="s">
        <v>382</v>
      </c>
      <c r="D112" s="3" t="s">
        <v>383</v>
      </c>
      <c r="E112" s="3" t="s">
        <v>384</v>
      </c>
      <c r="F112" s="3">
        <v>6110300090</v>
      </c>
      <c r="G112" s="3" t="s">
        <v>179</v>
      </c>
      <c r="H112" s="7">
        <v>607</v>
      </c>
      <c r="I112" s="7" t="s">
        <v>30</v>
      </c>
      <c r="J112" s="48">
        <v>30</v>
      </c>
      <c r="K112" s="48">
        <f t="shared" si="2"/>
        <v>18210</v>
      </c>
      <c r="L112" s="96" t="s">
        <v>39</v>
      </c>
      <c r="M112" s="96" t="s">
        <v>32</v>
      </c>
      <c r="N112" s="96" t="s">
        <v>33</v>
      </c>
      <c r="O112" s="97" t="e">
        <f>IF(F112="","",VLOOKUP(F112,海关监管条件!$A$1:$B$2000,2,FALSE))</f>
        <v>#N/A</v>
      </c>
    </row>
    <row r="113" spans="1:15">
      <c r="A113" s="2">
        <v>43518</v>
      </c>
      <c r="B113" s="3" t="s">
        <v>381</v>
      </c>
      <c r="C113" s="3" t="s">
        <v>382</v>
      </c>
      <c r="D113" s="3" t="s">
        <v>383</v>
      </c>
      <c r="E113" s="3" t="s">
        <v>385</v>
      </c>
      <c r="F113" s="3">
        <v>6104590000</v>
      </c>
      <c r="G113" s="3" t="s">
        <v>57</v>
      </c>
      <c r="H113" s="7">
        <v>631</v>
      </c>
      <c r="I113" s="7" t="s">
        <v>30</v>
      </c>
      <c r="J113" s="48">
        <v>30</v>
      </c>
      <c r="K113" s="48">
        <f t="shared" si="2"/>
        <v>18930</v>
      </c>
      <c r="L113" s="96" t="s">
        <v>39</v>
      </c>
      <c r="M113" s="96" t="s">
        <v>32</v>
      </c>
      <c r="N113" s="96" t="s">
        <v>33</v>
      </c>
      <c r="O113" s="97" t="e">
        <f>IF(F113="","",VLOOKUP(F113,海关监管条件!$A$1:$B$2000,2,FALSE))</f>
        <v>#N/A</v>
      </c>
    </row>
    <row r="114" spans="1:15">
      <c r="A114" s="2">
        <v>43518</v>
      </c>
      <c r="B114" s="3" t="s">
        <v>381</v>
      </c>
      <c r="C114" s="3" t="s">
        <v>382</v>
      </c>
      <c r="D114" s="3" t="s">
        <v>383</v>
      </c>
      <c r="E114" s="3" t="s">
        <v>386</v>
      </c>
      <c r="F114" s="3">
        <v>6104590000</v>
      </c>
      <c r="G114" s="3" t="s">
        <v>57</v>
      </c>
      <c r="H114" s="7">
        <v>394</v>
      </c>
      <c r="I114" s="7" t="s">
        <v>30</v>
      </c>
      <c r="J114" s="48">
        <v>30</v>
      </c>
      <c r="K114" s="48">
        <f t="shared" si="2"/>
        <v>11820</v>
      </c>
      <c r="L114" s="96" t="s">
        <v>39</v>
      </c>
      <c r="M114" s="96" t="s">
        <v>32</v>
      </c>
      <c r="N114" s="96" t="s">
        <v>33</v>
      </c>
      <c r="O114" s="97" t="e">
        <f>IF(F114="","",VLOOKUP(F114,海关监管条件!$A$1:$B$2000,2,FALSE))</f>
        <v>#N/A</v>
      </c>
    </row>
    <row r="115" spans="1:15">
      <c r="A115" s="2">
        <v>43518</v>
      </c>
      <c r="B115" s="3" t="s">
        <v>381</v>
      </c>
      <c r="C115" s="3" t="s">
        <v>382</v>
      </c>
      <c r="D115" s="3" t="s">
        <v>383</v>
      </c>
      <c r="E115" s="3" t="s">
        <v>387</v>
      </c>
      <c r="F115" s="3">
        <v>6104590000</v>
      </c>
      <c r="G115" s="3" t="s">
        <v>57</v>
      </c>
      <c r="H115" s="7">
        <v>735</v>
      </c>
      <c r="I115" s="7" t="s">
        <v>30</v>
      </c>
      <c r="J115" s="48">
        <v>30</v>
      </c>
      <c r="K115" s="48">
        <f t="shared" si="2"/>
        <v>22050</v>
      </c>
      <c r="L115" s="96" t="s">
        <v>39</v>
      </c>
      <c r="M115" s="96" t="s">
        <v>32</v>
      </c>
      <c r="N115" s="96" t="s">
        <v>33</v>
      </c>
      <c r="O115" s="97" t="e">
        <f>IF(F115="","",VLOOKUP(F115,海关监管条件!$A$1:$B$2000,2,FALSE))</f>
        <v>#N/A</v>
      </c>
    </row>
    <row r="116" spans="1:15">
      <c r="A116" s="2">
        <v>43518</v>
      </c>
      <c r="B116" s="3" t="s">
        <v>388</v>
      </c>
      <c r="C116" s="3" t="s">
        <v>389</v>
      </c>
      <c r="D116" s="3" t="s">
        <v>390</v>
      </c>
      <c r="E116" s="3" t="s">
        <v>391</v>
      </c>
      <c r="F116" s="3" t="s">
        <v>89</v>
      </c>
      <c r="G116" s="3" t="s">
        <v>346</v>
      </c>
      <c r="H116" s="7">
        <v>694</v>
      </c>
      <c r="I116" s="7" t="s">
        <v>30</v>
      </c>
      <c r="J116" s="48">
        <v>12</v>
      </c>
      <c r="K116" s="48">
        <f t="shared" si="2"/>
        <v>8328</v>
      </c>
      <c r="L116" s="96" t="s">
        <v>31</v>
      </c>
      <c r="M116" s="96" t="s">
        <v>32</v>
      </c>
      <c r="N116" s="96" t="s">
        <v>33</v>
      </c>
      <c r="O116" s="97" t="e">
        <f>IF(F116="","",VLOOKUP(F116,海关监管条件!$A$1:$B$2000,2,FALSE))</f>
        <v>#N/A</v>
      </c>
    </row>
    <row r="117" spans="1:15">
      <c r="A117" s="2">
        <v>43518</v>
      </c>
      <c r="B117" s="3" t="s">
        <v>388</v>
      </c>
      <c r="C117" s="3" t="s">
        <v>389</v>
      </c>
      <c r="D117" s="3" t="s">
        <v>390</v>
      </c>
      <c r="E117" s="3" t="s">
        <v>392</v>
      </c>
      <c r="F117" s="3" t="s">
        <v>89</v>
      </c>
      <c r="G117" s="3" t="s">
        <v>309</v>
      </c>
      <c r="H117" s="7">
        <v>866</v>
      </c>
      <c r="I117" s="7" t="s">
        <v>30</v>
      </c>
      <c r="J117" s="48">
        <v>12</v>
      </c>
      <c r="K117" s="48">
        <f t="shared" si="2"/>
        <v>10392</v>
      </c>
      <c r="L117" s="96" t="s">
        <v>31</v>
      </c>
      <c r="M117" s="96" t="s">
        <v>32</v>
      </c>
      <c r="N117" s="96" t="s">
        <v>33</v>
      </c>
      <c r="O117" s="97" t="e">
        <f>IF(F117="","",VLOOKUP(F117,海关监管条件!$A$1:$B$2000,2,FALSE))</f>
        <v>#N/A</v>
      </c>
    </row>
    <row r="118" spans="1:15">
      <c r="A118" s="2">
        <v>43518</v>
      </c>
      <c r="B118" s="3" t="s">
        <v>388</v>
      </c>
      <c r="C118" s="3" t="s">
        <v>389</v>
      </c>
      <c r="D118" s="3" t="s">
        <v>390</v>
      </c>
      <c r="E118" s="3" t="s">
        <v>393</v>
      </c>
      <c r="F118" s="3" t="s">
        <v>394</v>
      </c>
      <c r="G118" s="3" t="s">
        <v>309</v>
      </c>
      <c r="H118" s="7">
        <v>3854</v>
      </c>
      <c r="I118" s="7" t="s">
        <v>30</v>
      </c>
      <c r="J118" s="48">
        <v>16</v>
      </c>
      <c r="K118" s="48">
        <f t="shared" si="2"/>
        <v>61664</v>
      </c>
      <c r="L118" s="96" t="s">
        <v>31</v>
      </c>
      <c r="M118" s="96" t="s">
        <v>32</v>
      </c>
      <c r="N118" s="96" t="s">
        <v>33</v>
      </c>
      <c r="O118" s="97" t="e">
        <f>IF(F118="","",VLOOKUP(F118,海关监管条件!$A$1:$B$2000,2,FALSE))</f>
        <v>#N/A</v>
      </c>
    </row>
    <row r="119" spans="1:15">
      <c r="A119" s="2">
        <v>43518</v>
      </c>
      <c r="B119" s="3" t="s">
        <v>388</v>
      </c>
      <c r="C119" s="3" t="s">
        <v>389</v>
      </c>
      <c r="D119" s="3" t="s">
        <v>390</v>
      </c>
      <c r="E119" s="3" t="s">
        <v>395</v>
      </c>
      <c r="F119" s="3" t="s">
        <v>262</v>
      </c>
      <c r="G119" s="3" t="s">
        <v>396</v>
      </c>
      <c r="H119" s="7">
        <v>551</v>
      </c>
      <c r="I119" s="7" t="s">
        <v>30</v>
      </c>
      <c r="J119" s="48">
        <v>35</v>
      </c>
      <c r="K119" s="48">
        <f t="shared" si="2"/>
        <v>19285</v>
      </c>
      <c r="L119" s="96" t="s">
        <v>31</v>
      </c>
      <c r="M119" s="96" t="s">
        <v>32</v>
      </c>
      <c r="N119" s="96" t="s">
        <v>33</v>
      </c>
      <c r="O119" s="97" t="e">
        <f>IF(F119="","",VLOOKUP(F119,海关监管条件!$A$1:$B$2000,2,FALSE))</f>
        <v>#N/A</v>
      </c>
    </row>
    <row r="120" spans="1:15">
      <c r="A120" s="2">
        <v>43518</v>
      </c>
      <c r="B120" s="3" t="s">
        <v>388</v>
      </c>
      <c r="C120" s="3" t="s">
        <v>389</v>
      </c>
      <c r="D120" s="3" t="s">
        <v>390</v>
      </c>
      <c r="E120" s="3" t="s">
        <v>397</v>
      </c>
      <c r="F120" s="3" t="s">
        <v>89</v>
      </c>
      <c r="G120" s="3" t="s">
        <v>309</v>
      </c>
      <c r="H120" s="7">
        <v>4252</v>
      </c>
      <c r="I120" s="7" t="s">
        <v>30</v>
      </c>
      <c r="J120" s="48">
        <v>15</v>
      </c>
      <c r="K120" s="48">
        <f t="shared" si="2"/>
        <v>63780</v>
      </c>
      <c r="L120" s="96" t="s">
        <v>31</v>
      </c>
      <c r="M120" s="96" t="s">
        <v>32</v>
      </c>
      <c r="N120" s="96" t="s">
        <v>33</v>
      </c>
      <c r="O120" s="97" t="e">
        <f>IF(F120="","",VLOOKUP(F120,海关监管条件!$A$1:$B$2000,2,FALSE))</f>
        <v>#N/A</v>
      </c>
    </row>
    <row r="121" spans="1:15">
      <c r="A121" s="2">
        <v>43521</v>
      </c>
      <c r="B121" s="3" t="s">
        <v>398</v>
      </c>
      <c r="C121" s="3" t="s">
        <v>399</v>
      </c>
      <c r="D121" s="3" t="s">
        <v>400</v>
      </c>
      <c r="E121" s="3" t="s">
        <v>401</v>
      </c>
      <c r="F121" s="3" t="s">
        <v>4</v>
      </c>
      <c r="G121" s="3" t="s">
        <v>77</v>
      </c>
      <c r="H121" s="7">
        <v>729</v>
      </c>
      <c r="I121" s="7" t="s">
        <v>78</v>
      </c>
      <c r="J121" s="48">
        <v>12.26</v>
      </c>
      <c r="K121" s="48">
        <f t="shared" si="2"/>
        <v>8937.54</v>
      </c>
      <c r="L121" s="96" t="s">
        <v>31</v>
      </c>
      <c r="M121" s="96" t="s">
        <v>32</v>
      </c>
      <c r="N121" s="96" t="s">
        <v>33</v>
      </c>
      <c r="O121" s="97">
        <f>IF(F121="","",VLOOKUP(F121,海关监管条件!$A$1:$B$2000,2,FALSE))</f>
        <v>0</v>
      </c>
    </row>
    <row r="122" spans="1:15">
      <c r="A122" s="2">
        <v>43525</v>
      </c>
      <c r="B122" s="3" t="s">
        <v>402</v>
      </c>
      <c r="C122" s="3" t="s">
        <v>403</v>
      </c>
      <c r="D122" s="3" t="s">
        <v>404</v>
      </c>
      <c r="E122" s="3" t="s">
        <v>405</v>
      </c>
      <c r="F122" s="3" t="s">
        <v>362</v>
      </c>
      <c r="G122" s="3" t="s">
        <v>248</v>
      </c>
      <c r="H122" s="7">
        <v>862</v>
      </c>
      <c r="I122" s="7" t="s">
        <v>30</v>
      </c>
      <c r="J122" s="48">
        <v>15.6</v>
      </c>
      <c r="K122" s="48">
        <f t="shared" si="2"/>
        <v>13447.2</v>
      </c>
      <c r="L122" s="96" t="s">
        <v>31</v>
      </c>
      <c r="M122" s="96" t="s">
        <v>32</v>
      </c>
      <c r="N122" s="96" t="s">
        <v>33</v>
      </c>
      <c r="O122" s="97" t="e">
        <f>IF(F122="","",VLOOKUP(F122,海关监管条件!$A$1:$B$2000,2,FALSE))</f>
        <v>#N/A</v>
      </c>
    </row>
    <row r="123" spans="1:15">
      <c r="A123" s="2">
        <v>43525</v>
      </c>
      <c r="B123" s="3" t="s">
        <v>402</v>
      </c>
      <c r="C123" s="3" t="s">
        <v>403</v>
      </c>
      <c r="D123" s="3" t="s">
        <v>404</v>
      </c>
      <c r="E123" s="3" t="s">
        <v>406</v>
      </c>
      <c r="F123" s="3" t="s">
        <v>362</v>
      </c>
      <c r="G123" s="3" t="s">
        <v>248</v>
      </c>
      <c r="H123" s="7">
        <v>386</v>
      </c>
      <c r="I123" s="7" t="s">
        <v>30</v>
      </c>
      <c r="J123" s="48">
        <v>20.4</v>
      </c>
      <c r="K123" s="48">
        <f t="shared" si="2"/>
        <v>7874.4</v>
      </c>
      <c r="L123" s="96" t="s">
        <v>31</v>
      </c>
      <c r="M123" s="96" t="s">
        <v>32</v>
      </c>
      <c r="N123" s="96" t="s">
        <v>33</v>
      </c>
      <c r="O123" s="97" t="e">
        <f>IF(F123="","",VLOOKUP(F123,海关监管条件!$A$1:$B$2000,2,FALSE))</f>
        <v>#N/A</v>
      </c>
    </row>
    <row r="124" spans="1:15">
      <c r="A124" s="2">
        <v>43525</v>
      </c>
      <c r="B124" s="3" t="s">
        <v>407</v>
      </c>
      <c r="C124" s="3" t="s">
        <v>408</v>
      </c>
      <c r="D124" s="3" t="s">
        <v>409</v>
      </c>
      <c r="E124" s="3" t="s">
        <v>410</v>
      </c>
      <c r="F124" s="3" t="s">
        <v>241</v>
      </c>
      <c r="G124" s="3" t="s">
        <v>248</v>
      </c>
      <c r="H124" s="7">
        <v>893</v>
      </c>
      <c r="I124" s="7" t="s">
        <v>30</v>
      </c>
      <c r="J124" s="48">
        <v>6.2</v>
      </c>
      <c r="K124" s="48">
        <f t="shared" si="2"/>
        <v>5536.6</v>
      </c>
      <c r="L124" s="96" t="s">
        <v>31</v>
      </c>
      <c r="M124" s="96" t="s">
        <v>32</v>
      </c>
      <c r="N124" s="96" t="s">
        <v>33</v>
      </c>
      <c r="O124" s="97" t="e">
        <f>IF(F124="","",VLOOKUP(F124,海关监管条件!$A$1:$B$2000,2,FALSE))</f>
        <v>#N/A</v>
      </c>
    </row>
    <row r="125" spans="1:15">
      <c r="A125" s="2">
        <v>43533</v>
      </c>
      <c r="B125" s="3" t="s">
        <v>411</v>
      </c>
      <c r="C125" s="3" t="s">
        <v>412</v>
      </c>
      <c r="D125" s="3" t="s">
        <v>413</v>
      </c>
      <c r="E125" s="3" t="s">
        <v>414</v>
      </c>
      <c r="F125" s="3" t="s">
        <v>362</v>
      </c>
      <c r="G125" s="3" t="s">
        <v>309</v>
      </c>
      <c r="H125" s="7">
        <v>404</v>
      </c>
      <c r="I125" s="7" t="s">
        <v>30</v>
      </c>
      <c r="J125" s="48">
        <v>26</v>
      </c>
      <c r="K125" s="48">
        <f t="shared" si="2"/>
        <v>10504</v>
      </c>
      <c r="L125" s="96" t="s">
        <v>31</v>
      </c>
      <c r="M125" s="96" t="s">
        <v>32</v>
      </c>
      <c r="N125" s="96" t="s">
        <v>33</v>
      </c>
      <c r="O125" s="97" t="e">
        <f>IF(F125="","",VLOOKUP(F125,海关监管条件!$A$1:$B$2000,2,FALSE))</f>
        <v>#N/A</v>
      </c>
    </row>
    <row r="126" spans="1:15">
      <c r="A126" s="2">
        <v>43533</v>
      </c>
      <c r="B126" s="3" t="s">
        <v>411</v>
      </c>
      <c r="C126" s="3" t="s">
        <v>412</v>
      </c>
      <c r="D126" s="3" t="s">
        <v>413</v>
      </c>
      <c r="E126" s="3" t="s">
        <v>415</v>
      </c>
      <c r="F126" s="3" t="s">
        <v>262</v>
      </c>
      <c r="G126" s="3" t="s">
        <v>309</v>
      </c>
      <c r="H126" s="7">
        <v>622</v>
      </c>
      <c r="I126" s="7" t="s">
        <v>30</v>
      </c>
      <c r="J126" s="48">
        <v>35</v>
      </c>
      <c r="K126" s="48">
        <f t="shared" si="2"/>
        <v>21770</v>
      </c>
      <c r="L126" s="96" t="s">
        <v>31</v>
      </c>
      <c r="M126" s="96" t="s">
        <v>32</v>
      </c>
      <c r="N126" s="96" t="s">
        <v>33</v>
      </c>
      <c r="O126" s="97" t="e">
        <f>IF(F126="","",VLOOKUP(F126,海关监管条件!$A$1:$B$2000,2,FALSE))</f>
        <v>#N/A</v>
      </c>
    </row>
    <row r="127" spans="1:15">
      <c r="A127" s="2">
        <v>43533</v>
      </c>
      <c r="B127" s="3" t="s">
        <v>411</v>
      </c>
      <c r="C127" s="3" t="s">
        <v>412</v>
      </c>
      <c r="D127" s="3" t="s">
        <v>413</v>
      </c>
      <c r="E127" s="3" t="s">
        <v>416</v>
      </c>
      <c r="F127" s="3" t="s">
        <v>262</v>
      </c>
      <c r="G127" s="3" t="s">
        <v>349</v>
      </c>
      <c r="H127" s="7">
        <v>324</v>
      </c>
      <c r="I127" s="7" t="s">
        <v>30</v>
      </c>
      <c r="J127" s="48">
        <v>47</v>
      </c>
      <c r="K127" s="48">
        <f t="shared" si="2"/>
        <v>15228</v>
      </c>
      <c r="L127" s="96" t="s">
        <v>31</v>
      </c>
      <c r="M127" s="96" t="s">
        <v>32</v>
      </c>
      <c r="N127" s="96" t="s">
        <v>33</v>
      </c>
      <c r="O127" s="97" t="e">
        <f>IF(F127="","",VLOOKUP(F127,海关监管条件!$A$1:$B$2000,2,FALSE))</f>
        <v>#N/A</v>
      </c>
    </row>
    <row r="128" spans="1:15">
      <c r="A128" s="2">
        <v>43533</v>
      </c>
      <c r="B128" s="3" t="s">
        <v>411</v>
      </c>
      <c r="C128" s="3" t="s">
        <v>412</v>
      </c>
      <c r="D128" s="3" t="s">
        <v>413</v>
      </c>
      <c r="E128" s="3" t="s">
        <v>417</v>
      </c>
      <c r="F128" s="3" t="s">
        <v>262</v>
      </c>
      <c r="G128" s="3" t="s">
        <v>418</v>
      </c>
      <c r="H128" s="7">
        <v>398</v>
      </c>
      <c r="I128" s="7" t="s">
        <v>30</v>
      </c>
      <c r="J128" s="48">
        <v>30</v>
      </c>
      <c r="K128" s="48">
        <f t="shared" si="2"/>
        <v>11940</v>
      </c>
      <c r="L128" s="96" t="s">
        <v>31</v>
      </c>
      <c r="M128" s="96" t="s">
        <v>32</v>
      </c>
      <c r="N128" s="96" t="s">
        <v>33</v>
      </c>
      <c r="O128" s="97" t="e">
        <f>IF(F128="","",VLOOKUP(F128,海关监管条件!$A$1:$B$2000,2,FALSE))</f>
        <v>#N/A</v>
      </c>
    </row>
    <row r="129" spans="1:15">
      <c r="A129" s="2">
        <v>43539</v>
      </c>
      <c r="B129" s="3" t="s">
        <v>419</v>
      </c>
      <c r="C129" s="3" t="s">
        <v>420</v>
      </c>
      <c r="D129" s="3" t="s">
        <v>421</v>
      </c>
      <c r="E129" s="3" t="s">
        <v>422</v>
      </c>
      <c r="F129" s="3" t="s">
        <v>108</v>
      </c>
      <c r="G129" s="3" t="s">
        <v>109</v>
      </c>
      <c r="H129" s="7">
        <v>308</v>
      </c>
      <c r="I129" s="7" t="s">
        <v>30</v>
      </c>
      <c r="J129" s="48">
        <v>93.45</v>
      </c>
      <c r="K129" s="48">
        <f t="shared" si="2"/>
        <v>28782.6</v>
      </c>
      <c r="L129" s="96" t="s">
        <v>31</v>
      </c>
      <c r="M129" s="96" t="s">
        <v>32</v>
      </c>
      <c r="N129" s="96" t="s">
        <v>33</v>
      </c>
      <c r="O129" s="97" t="e">
        <f>IF(F129="","",VLOOKUP(F129,海关监管条件!$A$1:$B$2000,2,FALSE))</f>
        <v>#N/A</v>
      </c>
    </row>
    <row r="130" spans="1:15">
      <c r="A130" s="2">
        <v>43539</v>
      </c>
      <c r="B130" s="3" t="s">
        <v>423</v>
      </c>
      <c r="C130" s="3" t="s">
        <v>424</v>
      </c>
      <c r="D130" s="3" t="s">
        <v>425</v>
      </c>
      <c r="E130" s="3" t="s">
        <v>426</v>
      </c>
      <c r="F130" s="3" t="s">
        <v>362</v>
      </c>
      <c r="G130" s="3" t="s">
        <v>346</v>
      </c>
      <c r="H130" s="7">
        <v>1904</v>
      </c>
      <c r="I130" s="7" t="s">
        <v>30</v>
      </c>
      <c r="J130" s="48">
        <v>21</v>
      </c>
      <c r="K130" s="48">
        <f t="shared" si="2"/>
        <v>39984</v>
      </c>
      <c r="L130" s="96" t="s">
        <v>31</v>
      </c>
      <c r="M130" s="96" t="s">
        <v>32</v>
      </c>
      <c r="N130" s="96" t="s">
        <v>33</v>
      </c>
      <c r="O130" s="97" t="e">
        <f>IF(F130="","",VLOOKUP(F130,海关监管条件!$A$1:$B$2000,2,FALSE))</f>
        <v>#N/A</v>
      </c>
    </row>
    <row r="131" spans="1:15">
      <c r="A131" s="2">
        <v>43539</v>
      </c>
      <c r="B131" s="3" t="s">
        <v>423</v>
      </c>
      <c r="C131" s="3" t="s">
        <v>424</v>
      </c>
      <c r="D131" s="3" t="s">
        <v>425</v>
      </c>
      <c r="E131" s="3" t="s">
        <v>427</v>
      </c>
      <c r="F131" s="3" t="s">
        <v>262</v>
      </c>
      <c r="G131" s="3" t="s">
        <v>309</v>
      </c>
      <c r="H131" s="7">
        <v>550</v>
      </c>
      <c r="I131" s="7" t="s">
        <v>30</v>
      </c>
      <c r="J131" s="48">
        <v>33</v>
      </c>
      <c r="K131" s="48">
        <f t="shared" si="2"/>
        <v>18150</v>
      </c>
      <c r="L131" s="96" t="s">
        <v>31</v>
      </c>
      <c r="M131" s="96" t="s">
        <v>32</v>
      </c>
      <c r="N131" s="96" t="s">
        <v>33</v>
      </c>
      <c r="O131" s="97" t="e">
        <f>IF(F131="","",VLOOKUP(F131,海关监管条件!$A$1:$B$2000,2,FALSE))</f>
        <v>#N/A</v>
      </c>
    </row>
    <row r="132" spans="1:15">
      <c r="A132" s="2">
        <v>43539</v>
      </c>
      <c r="B132" s="3" t="s">
        <v>423</v>
      </c>
      <c r="C132" s="3" t="s">
        <v>424</v>
      </c>
      <c r="D132" s="3" t="s">
        <v>425</v>
      </c>
      <c r="E132" s="3" t="s">
        <v>428</v>
      </c>
      <c r="F132" s="3" t="s">
        <v>362</v>
      </c>
      <c r="G132" s="3" t="s">
        <v>346</v>
      </c>
      <c r="H132" s="7">
        <v>2579</v>
      </c>
      <c r="I132" s="7" t="s">
        <v>30</v>
      </c>
      <c r="J132" s="48">
        <v>25</v>
      </c>
      <c r="K132" s="48">
        <f t="shared" si="2"/>
        <v>64475</v>
      </c>
      <c r="L132" s="96" t="s">
        <v>31</v>
      </c>
      <c r="M132" s="96" t="s">
        <v>32</v>
      </c>
      <c r="N132" s="96" t="s">
        <v>33</v>
      </c>
      <c r="O132" s="97" t="e">
        <f>IF(F132="","",VLOOKUP(F132,海关监管条件!$A$1:$B$2000,2,FALSE))</f>
        <v>#N/A</v>
      </c>
    </row>
    <row r="133" spans="1:15">
      <c r="A133" s="2">
        <v>43539</v>
      </c>
      <c r="B133" s="3" t="s">
        <v>429</v>
      </c>
      <c r="C133" s="3" t="s">
        <v>430</v>
      </c>
      <c r="D133" s="3" t="s">
        <v>431</v>
      </c>
      <c r="E133" s="3" t="s">
        <v>432</v>
      </c>
      <c r="F133" s="3">
        <v>6204620000</v>
      </c>
      <c r="G133" s="3" t="s">
        <v>217</v>
      </c>
      <c r="H133" s="7">
        <v>738</v>
      </c>
      <c r="I133" s="7" t="s">
        <v>78</v>
      </c>
      <c r="J133" s="48">
        <v>7</v>
      </c>
      <c r="K133" s="48">
        <f t="shared" si="2"/>
        <v>5166</v>
      </c>
      <c r="L133" s="96" t="s">
        <v>31</v>
      </c>
      <c r="M133" s="96" t="s">
        <v>32</v>
      </c>
      <c r="N133" s="96" t="s">
        <v>33</v>
      </c>
      <c r="O133" s="97" t="e">
        <f>IF(F133="","",VLOOKUP(F133,海关监管条件!$A$1:$B$2000,2,FALSE))</f>
        <v>#N/A</v>
      </c>
    </row>
    <row r="134" spans="1:15">
      <c r="A134" s="2">
        <v>43539</v>
      </c>
      <c r="B134" s="3" t="s">
        <v>429</v>
      </c>
      <c r="C134" s="3" t="s">
        <v>430</v>
      </c>
      <c r="D134" s="3" t="s">
        <v>431</v>
      </c>
      <c r="E134" s="3" t="s">
        <v>433</v>
      </c>
      <c r="F134" s="3">
        <v>6204520000</v>
      </c>
      <c r="G134" s="3" t="s">
        <v>434</v>
      </c>
      <c r="H134" s="7">
        <v>200</v>
      </c>
      <c r="I134" s="7" t="s">
        <v>30</v>
      </c>
      <c r="J134" s="48">
        <v>7</v>
      </c>
      <c r="K134" s="48">
        <f t="shared" si="2"/>
        <v>1400</v>
      </c>
      <c r="L134" s="96" t="s">
        <v>31</v>
      </c>
      <c r="M134" s="96" t="s">
        <v>32</v>
      </c>
      <c r="N134" s="96" t="s">
        <v>33</v>
      </c>
      <c r="O134" s="97" t="e">
        <f>IF(F134="","",VLOOKUP(F134,海关监管条件!$A$1:$B$2000,2,FALSE))</f>
        <v>#N/A</v>
      </c>
    </row>
    <row r="135" spans="1:15">
      <c r="A135" s="2">
        <v>43542</v>
      </c>
      <c r="B135" s="3" t="s">
        <v>435</v>
      </c>
      <c r="C135" s="3" t="s">
        <v>436</v>
      </c>
      <c r="D135" s="3" t="s">
        <v>437</v>
      </c>
      <c r="E135" s="3" t="s">
        <v>438</v>
      </c>
      <c r="F135" s="3" t="s">
        <v>89</v>
      </c>
      <c r="G135" s="3" t="s">
        <v>248</v>
      </c>
      <c r="H135" s="7">
        <v>1003</v>
      </c>
      <c r="I135" s="7" t="s">
        <v>30</v>
      </c>
      <c r="J135" s="48">
        <v>8.2</v>
      </c>
      <c r="K135" s="48">
        <f t="shared" si="2"/>
        <v>8224.6</v>
      </c>
      <c r="L135" s="96" t="s">
        <v>31</v>
      </c>
      <c r="M135" s="96" t="s">
        <v>32</v>
      </c>
      <c r="N135" s="96" t="s">
        <v>33</v>
      </c>
      <c r="O135" s="97" t="e">
        <f>IF(F135="","",VLOOKUP(F135,海关监管条件!$A$1:$B$2000,2,FALSE))</f>
        <v>#N/A</v>
      </c>
    </row>
    <row r="136" spans="1:15">
      <c r="A136" s="2">
        <v>43542</v>
      </c>
      <c r="B136" s="3" t="s">
        <v>435</v>
      </c>
      <c r="C136" s="3" t="s">
        <v>436</v>
      </c>
      <c r="D136" s="3" t="s">
        <v>437</v>
      </c>
      <c r="E136" s="3" t="s">
        <v>439</v>
      </c>
      <c r="F136" s="3" t="s">
        <v>89</v>
      </c>
      <c r="G136" s="3" t="s">
        <v>248</v>
      </c>
      <c r="H136" s="7">
        <v>401</v>
      </c>
      <c r="I136" s="7" t="s">
        <v>30</v>
      </c>
      <c r="J136" s="48">
        <v>2.9</v>
      </c>
      <c r="K136" s="48">
        <f t="shared" si="2"/>
        <v>1162.9</v>
      </c>
      <c r="L136" s="96" t="s">
        <v>31</v>
      </c>
      <c r="M136" s="96" t="s">
        <v>32</v>
      </c>
      <c r="N136" s="96" t="s">
        <v>33</v>
      </c>
      <c r="O136" s="97" t="e">
        <f>IF(F136="","",VLOOKUP(F136,海关监管条件!$A$1:$B$2000,2,FALSE))</f>
        <v>#N/A</v>
      </c>
    </row>
    <row r="137" spans="1:15">
      <c r="A137" s="2">
        <v>43542</v>
      </c>
      <c r="B137" s="3" t="s">
        <v>435</v>
      </c>
      <c r="C137" s="3" t="s">
        <v>436</v>
      </c>
      <c r="D137" s="3" t="s">
        <v>437</v>
      </c>
      <c r="E137" s="3" t="s">
        <v>440</v>
      </c>
      <c r="F137" s="3" t="s">
        <v>89</v>
      </c>
      <c r="G137" s="3" t="s">
        <v>248</v>
      </c>
      <c r="H137" s="7">
        <v>411</v>
      </c>
      <c r="I137" s="7" t="s">
        <v>30</v>
      </c>
      <c r="J137" s="48">
        <v>3</v>
      </c>
      <c r="K137" s="48">
        <f t="shared" si="2"/>
        <v>1233</v>
      </c>
      <c r="L137" s="96" t="s">
        <v>31</v>
      </c>
      <c r="M137" s="96" t="s">
        <v>32</v>
      </c>
      <c r="N137" s="96" t="s">
        <v>33</v>
      </c>
      <c r="O137" s="97" t="e">
        <f>IF(F137="","",VLOOKUP(F137,海关监管条件!$A$1:$B$2000,2,FALSE))</f>
        <v>#N/A</v>
      </c>
    </row>
    <row r="138" spans="1:15">
      <c r="A138" s="2">
        <v>43542</v>
      </c>
      <c r="B138" s="3" t="s">
        <v>435</v>
      </c>
      <c r="C138" s="3" t="s">
        <v>436</v>
      </c>
      <c r="D138" s="3" t="s">
        <v>437</v>
      </c>
      <c r="E138" s="3" t="s">
        <v>441</v>
      </c>
      <c r="F138" s="3" t="s">
        <v>89</v>
      </c>
      <c r="G138" s="3" t="s">
        <v>248</v>
      </c>
      <c r="H138" s="7">
        <v>493</v>
      </c>
      <c r="I138" s="7" t="s">
        <v>30</v>
      </c>
      <c r="J138" s="48">
        <v>4.1</v>
      </c>
      <c r="K138" s="48">
        <f t="shared" si="2"/>
        <v>2021.3</v>
      </c>
      <c r="L138" s="96" t="s">
        <v>31</v>
      </c>
      <c r="M138" s="96" t="s">
        <v>32</v>
      </c>
      <c r="N138" s="96" t="s">
        <v>33</v>
      </c>
      <c r="O138" s="97" t="e">
        <f>IF(F138="","",VLOOKUP(F138,海关监管条件!$A$1:$B$2000,2,FALSE))</f>
        <v>#N/A</v>
      </c>
    </row>
    <row r="139" spans="1:15">
      <c r="A139" s="2">
        <v>43547</v>
      </c>
      <c r="B139" s="3" t="s">
        <v>442</v>
      </c>
      <c r="C139" s="3" t="s">
        <v>443</v>
      </c>
      <c r="D139" s="3" t="s">
        <v>444</v>
      </c>
      <c r="E139" s="3" t="s">
        <v>445</v>
      </c>
      <c r="F139" s="3">
        <v>6204620000</v>
      </c>
      <c r="G139" s="3" t="s">
        <v>217</v>
      </c>
      <c r="H139" s="7">
        <v>512</v>
      </c>
      <c r="I139" s="7" t="s">
        <v>78</v>
      </c>
      <c r="J139" s="48">
        <v>7</v>
      </c>
      <c r="K139" s="48">
        <f t="shared" si="2"/>
        <v>3584</v>
      </c>
      <c r="L139" s="96" t="s">
        <v>31</v>
      </c>
      <c r="M139" s="96" t="s">
        <v>32</v>
      </c>
      <c r="N139" s="96" t="s">
        <v>33</v>
      </c>
      <c r="O139" s="97" t="e">
        <f>IF(F139="","",VLOOKUP(F139,海关监管条件!$A$1:$B$2000,2,FALSE))</f>
        <v>#N/A</v>
      </c>
    </row>
    <row r="140" spans="1:15">
      <c r="A140" s="2">
        <v>43547</v>
      </c>
      <c r="B140" s="3" t="s">
        <v>442</v>
      </c>
      <c r="C140" s="3" t="s">
        <v>443</v>
      </c>
      <c r="D140" s="3" t="s">
        <v>444</v>
      </c>
      <c r="E140" s="3" t="s">
        <v>446</v>
      </c>
      <c r="F140" s="3">
        <v>6204320090</v>
      </c>
      <c r="G140" s="3" t="s">
        <v>447</v>
      </c>
      <c r="H140" s="7">
        <v>368</v>
      </c>
      <c r="I140" s="7" t="s">
        <v>30</v>
      </c>
      <c r="J140" s="48">
        <v>7</v>
      </c>
      <c r="K140" s="48">
        <f t="shared" si="2"/>
        <v>2576</v>
      </c>
      <c r="L140" s="96" t="s">
        <v>31</v>
      </c>
      <c r="M140" s="96" t="s">
        <v>32</v>
      </c>
      <c r="N140" s="96" t="s">
        <v>33</v>
      </c>
      <c r="O140" s="97" t="e">
        <f>IF(F140="","",VLOOKUP(F140,海关监管条件!$A$1:$B$2000,2,FALSE))</f>
        <v>#N/A</v>
      </c>
    </row>
    <row r="141" spans="1:15">
      <c r="A141" s="2">
        <v>43547</v>
      </c>
      <c r="B141" s="3" t="s">
        <v>442</v>
      </c>
      <c r="C141" s="3" t="s">
        <v>443</v>
      </c>
      <c r="D141" s="3" t="s">
        <v>444</v>
      </c>
      <c r="E141" s="3" t="s">
        <v>448</v>
      </c>
      <c r="F141" s="3">
        <v>6204520000</v>
      </c>
      <c r="G141" s="3" t="s">
        <v>434</v>
      </c>
      <c r="H141" s="7">
        <v>605</v>
      </c>
      <c r="I141" s="7" t="s">
        <v>30</v>
      </c>
      <c r="J141" s="48">
        <v>7</v>
      </c>
      <c r="K141" s="48">
        <f t="shared" si="2"/>
        <v>4235</v>
      </c>
      <c r="L141" s="96" t="s">
        <v>31</v>
      </c>
      <c r="M141" s="96" t="s">
        <v>32</v>
      </c>
      <c r="N141" s="96" t="s">
        <v>33</v>
      </c>
      <c r="O141" s="97" t="e">
        <f>IF(F141="","",VLOOKUP(F141,海关监管条件!$A$1:$B$2000,2,FALSE))</f>
        <v>#N/A</v>
      </c>
    </row>
    <row r="142" spans="1:15">
      <c r="A142" s="2">
        <v>43549</v>
      </c>
      <c r="B142" s="3" t="s">
        <v>449</v>
      </c>
      <c r="C142" s="3" t="s">
        <v>450</v>
      </c>
      <c r="D142" s="3" t="s">
        <v>451</v>
      </c>
      <c r="E142" s="3" t="s">
        <v>452</v>
      </c>
      <c r="F142" s="3" t="s">
        <v>3</v>
      </c>
      <c r="G142" s="3" t="s">
        <v>185</v>
      </c>
      <c r="H142" s="7">
        <v>252</v>
      </c>
      <c r="I142" s="7" t="s">
        <v>30</v>
      </c>
      <c r="J142" s="48">
        <v>13.7</v>
      </c>
      <c r="K142" s="48">
        <f t="shared" si="2"/>
        <v>3452.4</v>
      </c>
      <c r="L142" s="96" t="s">
        <v>31</v>
      </c>
      <c r="M142" s="96" t="s">
        <v>32</v>
      </c>
      <c r="N142" s="96" t="s">
        <v>33</v>
      </c>
      <c r="O142" s="97">
        <f>IF(F142="","",VLOOKUP(F142,海关监管条件!$A$1:$B$2000,2,FALSE))</f>
        <v>0</v>
      </c>
    </row>
    <row r="143" spans="1:15">
      <c r="A143" s="2">
        <v>43549</v>
      </c>
      <c r="B143" s="3" t="s">
        <v>449</v>
      </c>
      <c r="C143" s="3" t="s">
        <v>450</v>
      </c>
      <c r="D143" s="3" t="s">
        <v>451</v>
      </c>
      <c r="E143" s="3" t="s">
        <v>453</v>
      </c>
      <c r="F143" s="3" t="s">
        <v>89</v>
      </c>
      <c r="G143" s="3" t="s">
        <v>248</v>
      </c>
      <c r="H143" s="7">
        <v>382</v>
      </c>
      <c r="I143" s="7" t="s">
        <v>30</v>
      </c>
      <c r="J143" s="48">
        <v>8.18</v>
      </c>
      <c r="K143" s="48">
        <f t="shared" si="2"/>
        <v>3124.76</v>
      </c>
      <c r="L143" s="96" t="s">
        <v>31</v>
      </c>
      <c r="M143" s="96" t="s">
        <v>32</v>
      </c>
      <c r="N143" s="96" t="s">
        <v>33</v>
      </c>
      <c r="O143" s="97" t="e">
        <f>IF(F143="","",VLOOKUP(F143,海关监管条件!$A$1:$B$2000,2,FALSE))</f>
        <v>#N/A</v>
      </c>
    </row>
    <row r="144" spans="1:15">
      <c r="A144" s="2">
        <v>43549</v>
      </c>
      <c r="B144" s="3" t="s">
        <v>454</v>
      </c>
      <c r="C144" s="3" t="s">
        <v>455</v>
      </c>
      <c r="D144" s="3" t="s">
        <v>456</v>
      </c>
      <c r="E144" s="3" t="s">
        <v>457</v>
      </c>
      <c r="F144" s="3" t="s">
        <v>89</v>
      </c>
      <c r="G144" s="3" t="s">
        <v>346</v>
      </c>
      <c r="H144" s="7">
        <v>1646</v>
      </c>
      <c r="I144" s="7" t="s">
        <v>30</v>
      </c>
      <c r="J144" s="48">
        <v>11</v>
      </c>
      <c r="K144" s="48">
        <f t="shared" ref="K144:K207" si="3">J144*H144</f>
        <v>18106</v>
      </c>
      <c r="L144" s="96" t="s">
        <v>31</v>
      </c>
      <c r="M144" s="96" t="s">
        <v>32</v>
      </c>
      <c r="N144" s="96" t="s">
        <v>33</v>
      </c>
      <c r="O144" s="97" t="e">
        <f>IF(F144="","",VLOOKUP(F144,海关监管条件!$A$1:$B$2000,2,FALSE))</f>
        <v>#N/A</v>
      </c>
    </row>
    <row r="145" spans="1:15">
      <c r="A145" s="2">
        <v>43549</v>
      </c>
      <c r="B145" s="3" t="s">
        <v>454</v>
      </c>
      <c r="C145" s="3" t="s">
        <v>455</v>
      </c>
      <c r="D145" s="3" t="s">
        <v>456</v>
      </c>
      <c r="E145" s="3" t="s">
        <v>458</v>
      </c>
      <c r="F145" s="3" t="s">
        <v>89</v>
      </c>
      <c r="G145" s="3" t="s">
        <v>346</v>
      </c>
      <c r="H145" s="7">
        <v>325</v>
      </c>
      <c r="I145" s="7" t="s">
        <v>30</v>
      </c>
      <c r="J145" s="48">
        <v>12</v>
      </c>
      <c r="K145" s="48">
        <f t="shared" si="3"/>
        <v>3900</v>
      </c>
      <c r="L145" s="96" t="s">
        <v>31</v>
      </c>
      <c r="M145" s="96" t="s">
        <v>32</v>
      </c>
      <c r="N145" s="96" t="s">
        <v>33</v>
      </c>
      <c r="O145" s="97" t="e">
        <f>IF(F145="","",VLOOKUP(F145,海关监管条件!$A$1:$B$2000,2,FALSE))</f>
        <v>#N/A</v>
      </c>
    </row>
    <row r="146" spans="1:15">
      <c r="A146" s="2">
        <v>43549</v>
      </c>
      <c r="B146" s="3" t="s">
        <v>454</v>
      </c>
      <c r="C146" s="3" t="s">
        <v>455</v>
      </c>
      <c r="D146" s="3" t="s">
        <v>456</v>
      </c>
      <c r="E146" s="3" t="s">
        <v>459</v>
      </c>
      <c r="F146" s="3" t="s">
        <v>362</v>
      </c>
      <c r="G146" s="3" t="s">
        <v>396</v>
      </c>
      <c r="H146" s="7">
        <v>436</v>
      </c>
      <c r="I146" s="7" t="s">
        <v>30</v>
      </c>
      <c r="J146" s="48">
        <v>30</v>
      </c>
      <c r="K146" s="48">
        <f t="shared" si="3"/>
        <v>13080</v>
      </c>
      <c r="L146" s="96" t="s">
        <v>31</v>
      </c>
      <c r="M146" s="96" t="s">
        <v>32</v>
      </c>
      <c r="N146" s="96" t="s">
        <v>33</v>
      </c>
      <c r="O146" s="97" t="e">
        <f>IF(F146="","",VLOOKUP(F146,海关监管条件!$A$1:$B$2000,2,FALSE))</f>
        <v>#N/A</v>
      </c>
    </row>
    <row r="147" spans="1:15">
      <c r="A147" s="2">
        <v>43549</v>
      </c>
      <c r="B147" s="3" t="s">
        <v>454</v>
      </c>
      <c r="C147" s="3" t="s">
        <v>455</v>
      </c>
      <c r="D147" s="3" t="s">
        <v>456</v>
      </c>
      <c r="E147" s="3" t="s">
        <v>460</v>
      </c>
      <c r="F147" s="3" t="s">
        <v>262</v>
      </c>
      <c r="G147" s="3" t="s">
        <v>418</v>
      </c>
      <c r="H147" s="7">
        <v>312</v>
      </c>
      <c r="I147" s="7" t="s">
        <v>30</v>
      </c>
      <c r="J147" s="48">
        <v>23</v>
      </c>
      <c r="K147" s="48">
        <f t="shared" si="3"/>
        <v>7176</v>
      </c>
      <c r="L147" s="96" t="s">
        <v>31</v>
      </c>
      <c r="M147" s="96" t="s">
        <v>32</v>
      </c>
      <c r="N147" s="96" t="s">
        <v>33</v>
      </c>
      <c r="O147" s="97" t="e">
        <f>IF(F147="","",VLOOKUP(F147,海关监管条件!$A$1:$B$2000,2,FALSE))</f>
        <v>#N/A</v>
      </c>
    </row>
    <row r="148" spans="1:15">
      <c r="A148" s="2">
        <v>43549</v>
      </c>
      <c r="B148" s="3" t="s">
        <v>454</v>
      </c>
      <c r="C148" s="3" t="s">
        <v>455</v>
      </c>
      <c r="D148" s="3" t="s">
        <v>456</v>
      </c>
      <c r="E148" s="3" t="s">
        <v>461</v>
      </c>
      <c r="F148" s="3" t="s">
        <v>190</v>
      </c>
      <c r="G148" s="3" t="s">
        <v>191</v>
      </c>
      <c r="H148" s="7">
        <v>377</v>
      </c>
      <c r="I148" s="7" t="s">
        <v>30</v>
      </c>
      <c r="J148" s="48">
        <v>14</v>
      </c>
      <c r="K148" s="48">
        <f t="shared" si="3"/>
        <v>5278</v>
      </c>
      <c r="L148" s="96" t="s">
        <v>31</v>
      </c>
      <c r="M148" s="96" t="s">
        <v>32</v>
      </c>
      <c r="N148" s="96" t="s">
        <v>33</v>
      </c>
      <c r="O148" s="97" t="e">
        <f>IF(F148="","",VLOOKUP(F148,海关监管条件!$A$1:$B$2000,2,FALSE))</f>
        <v>#N/A</v>
      </c>
    </row>
    <row r="149" spans="1:15">
      <c r="A149" s="2">
        <v>43549</v>
      </c>
      <c r="B149" s="3" t="s">
        <v>454</v>
      </c>
      <c r="C149" s="3" t="s">
        <v>455</v>
      </c>
      <c r="D149" s="3" t="s">
        <v>456</v>
      </c>
      <c r="E149" s="3" t="s">
        <v>462</v>
      </c>
      <c r="F149" s="3" t="s">
        <v>241</v>
      </c>
      <c r="G149" s="3" t="s">
        <v>463</v>
      </c>
      <c r="H149" s="7">
        <v>1012</v>
      </c>
      <c r="I149" s="7" t="s">
        <v>30</v>
      </c>
      <c r="J149" s="48">
        <v>11</v>
      </c>
      <c r="K149" s="48">
        <f t="shared" si="3"/>
        <v>11132</v>
      </c>
      <c r="L149" s="96" t="s">
        <v>31</v>
      </c>
      <c r="M149" s="96" t="s">
        <v>32</v>
      </c>
      <c r="N149" s="96" t="s">
        <v>33</v>
      </c>
      <c r="O149" s="97" t="e">
        <f>IF(F149="","",VLOOKUP(F149,海关监管条件!$A$1:$B$2000,2,FALSE))</f>
        <v>#N/A</v>
      </c>
    </row>
    <row r="150" spans="1:15">
      <c r="A150" s="2">
        <v>43553</v>
      </c>
      <c r="B150" s="3" t="s">
        <v>464</v>
      </c>
      <c r="C150" s="3" t="s">
        <v>465</v>
      </c>
      <c r="D150" s="3" t="s">
        <v>466</v>
      </c>
      <c r="E150" s="3" t="s">
        <v>467</v>
      </c>
      <c r="F150" s="3" t="s">
        <v>190</v>
      </c>
      <c r="G150" s="3" t="s">
        <v>191</v>
      </c>
      <c r="H150" s="7">
        <v>423</v>
      </c>
      <c r="I150" s="7" t="s">
        <v>30</v>
      </c>
      <c r="J150" s="48">
        <v>7</v>
      </c>
      <c r="K150" s="48">
        <f t="shared" si="3"/>
        <v>2961</v>
      </c>
      <c r="L150" s="96" t="s">
        <v>31</v>
      </c>
      <c r="M150" s="96" t="s">
        <v>32</v>
      </c>
      <c r="N150" s="96" t="s">
        <v>33</v>
      </c>
      <c r="O150" s="97" t="e">
        <f>IF(F150="","",VLOOKUP(F150,海关监管条件!$A$1:$B$2000,2,FALSE))</f>
        <v>#N/A</v>
      </c>
    </row>
    <row r="151" spans="1:15">
      <c r="A151" s="2">
        <v>43556</v>
      </c>
      <c r="B151" s="3" t="s">
        <v>468</v>
      </c>
      <c r="C151" s="3" t="s">
        <v>469</v>
      </c>
      <c r="D151" s="3" t="s">
        <v>470</v>
      </c>
      <c r="E151" s="3" t="s">
        <v>471</v>
      </c>
      <c r="F151" s="3" t="s">
        <v>4</v>
      </c>
      <c r="G151" s="3" t="s">
        <v>77</v>
      </c>
      <c r="H151" s="7">
        <v>786</v>
      </c>
      <c r="I151" s="7" t="s">
        <v>78</v>
      </c>
      <c r="J151" s="48">
        <v>13.5</v>
      </c>
      <c r="K151" s="48">
        <f t="shared" si="3"/>
        <v>10611</v>
      </c>
      <c r="L151" s="96" t="s">
        <v>31</v>
      </c>
      <c r="M151" s="96" t="s">
        <v>32</v>
      </c>
      <c r="N151" s="96" t="s">
        <v>33</v>
      </c>
      <c r="O151" s="97">
        <f>IF(F151="","",VLOOKUP(F151,海关监管条件!$A$1:$B$2000,2,FALSE))</f>
        <v>0</v>
      </c>
    </row>
    <row r="152" spans="1:15">
      <c r="A152" s="2">
        <v>43567</v>
      </c>
      <c r="B152" s="3" t="s">
        <v>472</v>
      </c>
      <c r="C152" s="3" t="s">
        <v>473</v>
      </c>
      <c r="D152" s="3" t="s">
        <v>474</v>
      </c>
      <c r="E152" s="3" t="s">
        <v>475</v>
      </c>
      <c r="F152" s="3" t="s">
        <v>362</v>
      </c>
      <c r="G152" s="3" t="s">
        <v>248</v>
      </c>
      <c r="H152" s="7">
        <v>1481</v>
      </c>
      <c r="I152" s="7" t="s">
        <v>30</v>
      </c>
      <c r="J152" s="48">
        <v>16.11</v>
      </c>
      <c r="K152" s="48">
        <f t="shared" si="3"/>
        <v>23858.91</v>
      </c>
      <c r="L152" s="96" t="s">
        <v>31</v>
      </c>
      <c r="M152" s="96" t="s">
        <v>32</v>
      </c>
      <c r="N152" s="96" t="s">
        <v>33</v>
      </c>
      <c r="O152" s="97" t="e">
        <f>IF(F152="","",VLOOKUP(F152,海关监管条件!$A$1:$B$2000,2,FALSE))</f>
        <v>#N/A</v>
      </c>
    </row>
    <row r="153" spans="1:15">
      <c r="A153" s="2">
        <v>43568</v>
      </c>
      <c r="B153" s="3" t="s">
        <v>476</v>
      </c>
      <c r="C153" s="3" t="s">
        <v>477</v>
      </c>
      <c r="D153" s="3" t="s">
        <v>478</v>
      </c>
      <c r="E153" s="3" t="s">
        <v>479</v>
      </c>
      <c r="F153" s="3">
        <v>6204620000</v>
      </c>
      <c r="G153" s="3" t="s">
        <v>217</v>
      </c>
      <c r="H153" s="7">
        <v>302</v>
      </c>
      <c r="I153" s="7" t="s">
        <v>78</v>
      </c>
      <c r="J153" s="48">
        <v>7</v>
      </c>
      <c r="K153" s="48">
        <f t="shared" si="3"/>
        <v>2114</v>
      </c>
      <c r="L153" s="96" t="s">
        <v>31</v>
      </c>
      <c r="M153" s="96" t="s">
        <v>32</v>
      </c>
      <c r="N153" s="96" t="s">
        <v>33</v>
      </c>
      <c r="O153" s="97" t="e">
        <f>IF(F153="","",VLOOKUP(F153,海关监管条件!$A$1:$B$2000,2,FALSE))</f>
        <v>#N/A</v>
      </c>
    </row>
    <row r="154" spans="1:15">
      <c r="A154" s="2">
        <v>43568</v>
      </c>
      <c r="B154" s="3" t="s">
        <v>476</v>
      </c>
      <c r="C154" s="3" t="s">
        <v>477</v>
      </c>
      <c r="D154" s="3" t="s">
        <v>478</v>
      </c>
      <c r="E154" s="3" t="s">
        <v>480</v>
      </c>
      <c r="F154" s="3">
        <v>6204620000</v>
      </c>
      <c r="G154" s="3" t="s">
        <v>217</v>
      </c>
      <c r="H154" s="7">
        <v>250</v>
      </c>
      <c r="I154" s="7" t="s">
        <v>78</v>
      </c>
      <c r="J154" s="48">
        <v>7</v>
      </c>
      <c r="K154" s="48">
        <f t="shared" si="3"/>
        <v>1750</v>
      </c>
      <c r="L154" s="96" t="s">
        <v>31</v>
      </c>
      <c r="M154" s="96" t="s">
        <v>32</v>
      </c>
      <c r="N154" s="96" t="s">
        <v>33</v>
      </c>
      <c r="O154" s="97" t="e">
        <f>IF(F154="","",VLOOKUP(F154,海关监管条件!$A$1:$B$2000,2,FALSE))</f>
        <v>#N/A</v>
      </c>
    </row>
    <row r="155" spans="1:15">
      <c r="A155" s="2">
        <v>43568</v>
      </c>
      <c r="B155" s="3" t="s">
        <v>476</v>
      </c>
      <c r="C155" s="3" t="s">
        <v>477</v>
      </c>
      <c r="D155" s="3" t="s">
        <v>478</v>
      </c>
      <c r="E155" s="3" t="s">
        <v>481</v>
      </c>
      <c r="F155" s="3">
        <v>6204620000</v>
      </c>
      <c r="G155" s="3" t="s">
        <v>217</v>
      </c>
      <c r="H155" s="7">
        <v>302</v>
      </c>
      <c r="I155" s="7" t="s">
        <v>78</v>
      </c>
      <c r="J155" s="48">
        <v>7</v>
      </c>
      <c r="K155" s="48">
        <f t="shared" si="3"/>
        <v>2114</v>
      </c>
      <c r="L155" s="96" t="s">
        <v>31</v>
      </c>
      <c r="M155" s="96" t="s">
        <v>32</v>
      </c>
      <c r="N155" s="96" t="s">
        <v>33</v>
      </c>
      <c r="O155" s="97" t="e">
        <f>IF(F155="","",VLOOKUP(F155,海关监管条件!$A$1:$B$2000,2,FALSE))</f>
        <v>#N/A</v>
      </c>
    </row>
    <row r="156" spans="1:15">
      <c r="A156" s="2">
        <v>43568</v>
      </c>
      <c r="B156" s="3" t="s">
        <v>476</v>
      </c>
      <c r="C156" s="3" t="s">
        <v>477</v>
      </c>
      <c r="D156" s="3" t="s">
        <v>478</v>
      </c>
      <c r="E156" s="3" t="s">
        <v>482</v>
      </c>
      <c r="F156" s="3">
        <v>6204520000</v>
      </c>
      <c r="G156" s="3" t="s">
        <v>434</v>
      </c>
      <c r="H156" s="7">
        <v>372</v>
      </c>
      <c r="I156" s="7" t="s">
        <v>30</v>
      </c>
      <c r="J156" s="48">
        <v>7</v>
      </c>
      <c r="K156" s="48">
        <f t="shared" si="3"/>
        <v>2604</v>
      </c>
      <c r="L156" s="96" t="s">
        <v>31</v>
      </c>
      <c r="M156" s="96" t="s">
        <v>32</v>
      </c>
      <c r="N156" s="96" t="s">
        <v>33</v>
      </c>
      <c r="O156" s="97" t="e">
        <f>IF(F156="","",VLOOKUP(F156,海关监管条件!$A$1:$B$2000,2,FALSE))</f>
        <v>#N/A</v>
      </c>
    </row>
    <row r="157" spans="1:15">
      <c r="A157" s="2">
        <v>43568</v>
      </c>
      <c r="B157" s="3" t="s">
        <v>476</v>
      </c>
      <c r="C157" s="3" t="s">
        <v>477</v>
      </c>
      <c r="D157" s="3" t="s">
        <v>478</v>
      </c>
      <c r="E157" s="3" t="s">
        <v>483</v>
      </c>
      <c r="F157" s="3">
        <v>6204320090</v>
      </c>
      <c r="G157" s="3" t="s">
        <v>447</v>
      </c>
      <c r="H157" s="7">
        <v>361</v>
      </c>
      <c r="I157" s="7" t="s">
        <v>30</v>
      </c>
      <c r="J157" s="48">
        <v>7</v>
      </c>
      <c r="K157" s="48">
        <f t="shared" si="3"/>
        <v>2527</v>
      </c>
      <c r="L157" s="96" t="s">
        <v>31</v>
      </c>
      <c r="M157" s="96" t="s">
        <v>32</v>
      </c>
      <c r="N157" s="96" t="s">
        <v>33</v>
      </c>
      <c r="O157" s="97" t="e">
        <f>IF(F157="","",VLOOKUP(F157,海关监管条件!$A$1:$B$2000,2,FALSE))</f>
        <v>#N/A</v>
      </c>
    </row>
    <row r="158" spans="1:15">
      <c r="A158" s="2">
        <v>43568</v>
      </c>
      <c r="B158" s="3" t="s">
        <v>484</v>
      </c>
      <c r="C158" s="3" t="s">
        <v>485</v>
      </c>
      <c r="D158" s="3" t="s">
        <v>486</v>
      </c>
      <c r="E158" s="3" t="s">
        <v>487</v>
      </c>
      <c r="F158" s="3" t="s">
        <v>89</v>
      </c>
      <c r="G158" s="3" t="s">
        <v>349</v>
      </c>
      <c r="H158" s="7">
        <v>404</v>
      </c>
      <c r="I158" s="7" t="s">
        <v>30</v>
      </c>
      <c r="J158" s="48">
        <v>30</v>
      </c>
      <c r="K158" s="48">
        <f t="shared" si="3"/>
        <v>12120</v>
      </c>
      <c r="L158" s="96" t="s">
        <v>31</v>
      </c>
      <c r="M158" s="96" t="s">
        <v>32</v>
      </c>
      <c r="N158" s="96" t="s">
        <v>33</v>
      </c>
      <c r="O158" s="97" t="e">
        <f>IF(F158="","",VLOOKUP(F158,海关监管条件!$A$1:$B$2000,2,FALSE))</f>
        <v>#N/A</v>
      </c>
    </row>
    <row r="159" spans="1:15">
      <c r="A159" s="2">
        <v>43568</v>
      </c>
      <c r="B159" s="3" t="s">
        <v>484</v>
      </c>
      <c r="C159" s="3" t="s">
        <v>485</v>
      </c>
      <c r="D159" s="3" t="s">
        <v>486</v>
      </c>
      <c r="E159" s="3" t="s">
        <v>488</v>
      </c>
      <c r="F159" s="3" t="s">
        <v>362</v>
      </c>
      <c r="G159" s="3" t="s">
        <v>309</v>
      </c>
      <c r="H159" s="7">
        <v>1778</v>
      </c>
      <c r="I159" s="7" t="s">
        <v>30</v>
      </c>
      <c r="J159" s="48">
        <v>23</v>
      </c>
      <c r="K159" s="48">
        <f t="shared" si="3"/>
        <v>40894</v>
      </c>
      <c r="L159" s="96" t="s">
        <v>31</v>
      </c>
      <c r="M159" s="96" t="s">
        <v>32</v>
      </c>
      <c r="N159" s="96" t="s">
        <v>33</v>
      </c>
      <c r="O159" s="97" t="e">
        <f>IF(F159="","",VLOOKUP(F159,海关监管条件!$A$1:$B$2000,2,FALSE))</f>
        <v>#N/A</v>
      </c>
    </row>
    <row r="160" spans="1:15">
      <c r="A160" s="2">
        <v>43568</v>
      </c>
      <c r="B160" s="3" t="s">
        <v>484</v>
      </c>
      <c r="C160" s="3" t="s">
        <v>485</v>
      </c>
      <c r="D160" s="3" t="s">
        <v>486</v>
      </c>
      <c r="E160" s="3" t="s">
        <v>489</v>
      </c>
      <c r="F160" s="3" t="s">
        <v>89</v>
      </c>
      <c r="G160" s="3" t="s">
        <v>490</v>
      </c>
      <c r="H160" s="7">
        <v>635</v>
      </c>
      <c r="I160" s="7" t="s">
        <v>30</v>
      </c>
      <c r="J160" s="48">
        <v>8</v>
      </c>
      <c r="K160" s="48">
        <f t="shared" si="3"/>
        <v>5080</v>
      </c>
      <c r="L160" s="96" t="s">
        <v>31</v>
      </c>
      <c r="M160" s="96" t="s">
        <v>32</v>
      </c>
      <c r="N160" s="96" t="s">
        <v>33</v>
      </c>
      <c r="O160" s="97" t="e">
        <f>IF(F160="","",VLOOKUP(F160,海关监管条件!$A$1:$B$2000,2,FALSE))</f>
        <v>#N/A</v>
      </c>
    </row>
    <row r="161" spans="1:15">
      <c r="A161" s="2">
        <v>43568</v>
      </c>
      <c r="B161" s="3" t="s">
        <v>484</v>
      </c>
      <c r="C161" s="3" t="s">
        <v>485</v>
      </c>
      <c r="D161" s="3" t="s">
        <v>486</v>
      </c>
      <c r="E161" s="3" t="s">
        <v>491</v>
      </c>
      <c r="F161" s="3" t="s">
        <v>362</v>
      </c>
      <c r="G161" s="3" t="s">
        <v>309</v>
      </c>
      <c r="H161" s="7">
        <v>1627</v>
      </c>
      <c r="I161" s="7" t="s">
        <v>30</v>
      </c>
      <c r="J161" s="48">
        <v>18</v>
      </c>
      <c r="K161" s="48">
        <f t="shared" si="3"/>
        <v>29286</v>
      </c>
      <c r="L161" s="96" t="s">
        <v>31</v>
      </c>
      <c r="M161" s="96" t="s">
        <v>32</v>
      </c>
      <c r="N161" s="96" t="s">
        <v>33</v>
      </c>
      <c r="O161" s="97" t="e">
        <f>IF(F161="","",VLOOKUP(F161,海关监管条件!$A$1:$B$2000,2,FALSE))</f>
        <v>#N/A</v>
      </c>
    </row>
    <row r="162" spans="1:15">
      <c r="A162" s="2">
        <v>43570</v>
      </c>
      <c r="B162" s="3" t="s">
        <v>492</v>
      </c>
      <c r="C162" s="3" t="s">
        <v>493</v>
      </c>
      <c r="D162" s="3" t="s">
        <v>494</v>
      </c>
      <c r="E162" s="3" t="s">
        <v>495</v>
      </c>
      <c r="F162" s="3" t="s">
        <v>108</v>
      </c>
      <c r="G162" s="3" t="s">
        <v>109</v>
      </c>
      <c r="H162" s="7">
        <v>312</v>
      </c>
      <c r="I162" s="7" t="s">
        <v>30</v>
      </c>
      <c r="J162" s="48">
        <v>93.45</v>
      </c>
      <c r="K162" s="48">
        <f t="shared" si="3"/>
        <v>29156.4</v>
      </c>
      <c r="L162" s="96" t="s">
        <v>31</v>
      </c>
      <c r="M162" s="96" t="s">
        <v>32</v>
      </c>
      <c r="N162" s="96" t="s">
        <v>33</v>
      </c>
      <c r="O162" s="97" t="e">
        <f>IF(F162="","",VLOOKUP(F162,海关监管条件!$A$1:$B$2000,2,FALSE))</f>
        <v>#N/A</v>
      </c>
    </row>
    <row r="163" spans="1:15">
      <c r="A163" s="2">
        <v>43570</v>
      </c>
      <c r="B163" s="3" t="s">
        <v>492</v>
      </c>
      <c r="C163" s="3" t="s">
        <v>493</v>
      </c>
      <c r="D163" s="3" t="s">
        <v>494</v>
      </c>
      <c r="E163" s="3" t="s">
        <v>496</v>
      </c>
      <c r="F163" s="3" t="s">
        <v>108</v>
      </c>
      <c r="G163" s="3" t="s">
        <v>109</v>
      </c>
      <c r="H163" s="7">
        <v>150</v>
      </c>
      <c r="I163" s="7" t="s">
        <v>30</v>
      </c>
      <c r="J163" s="48">
        <v>93.45</v>
      </c>
      <c r="K163" s="48">
        <f t="shared" si="3"/>
        <v>14017.5</v>
      </c>
      <c r="L163" s="96" t="s">
        <v>31</v>
      </c>
      <c r="M163" s="96" t="s">
        <v>32</v>
      </c>
      <c r="N163" s="96" t="s">
        <v>33</v>
      </c>
      <c r="O163" s="97" t="e">
        <f>IF(F163="","",VLOOKUP(F163,海关监管条件!$A$1:$B$2000,2,FALSE))</f>
        <v>#N/A</v>
      </c>
    </row>
    <row r="164" spans="1:15">
      <c r="A164" s="2">
        <v>43567</v>
      </c>
      <c r="B164" s="3" t="s">
        <v>497</v>
      </c>
      <c r="C164" s="3" t="s">
        <v>498</v>
      </c>
      <c r="D164" s="3" t="s">
        <v>499</v>
      </c>
      <c r="E164" s="3" t="s">
        <v>500</v>
      </c>
      <c r="F164" s="3">
        <v>6104590000</v>
      </c>
      <c r="G164" s="3" t="s">
        <v>57</v>
      </c>
      <c r="H164" s="7">
        <v>735</v>
      </c>
      <c r="I164" s="7" t="s">
        <v>30</v>
      </c>
      <c r="J164" s="48">
        <v>30</v>
      </c>
      <c r="K164" s="48">
        <f t="shared" si="3"/>
        <v>22050</v>
      </c>
      <c r="L164" s="96" t="s">
        <v>39</v>
      </c>
      <c r="M164" s="96" t="s">
        <v>32</v>
      </c>
      <c r="N164" s="96" t="s">
        <v>33</v>
      </c>
      <c r="O164" s="97" t="e">
        <f>IF(F164="","",VLOOKUP(F164,海关监管条件!$A$1:$B$2000,2,FALSE))</f>
        <v>#N/A</v>
      </c>
    </row>
    <row r="165" spans="1:15">
      <c r="A165" s="2">
        <v>43567</v>
      </c>
      <c r="B165" s="3" t="s">
        <v>497</v>
      </c>
      <c r="C165" s="3" t="s">
        <v>498</v>
      </c>
      <c r="D165" s="3" t="s">
        <v>499</v>
      </c>
      <c r="E165" s="3" t="s">
        <v>501</v>
      </c>
      <c r="F165" s="3">
        <v>6110300090</v>
      </c>
      <c r="G165" s="3" t="s">
        <v>179</v>
      </c>
      <c r="H165" s="7">
        <v>632</v>
      </c>
      <c r="I165" s="7" t="s">
        <v>30</v>
      </c>
      <c r="J165" s="48">
        <v>30</v>
      </c>
      <c r="K165" s="48">
        <f t="shared" si="3"/>
        <v>18960</v>
      </c>
      <c r="L165" s="96" t="s">
        <v>39</v>
      </c>
      <c r="M165" s="96" t="s">
        <v>32</v>
      </c>
      <c r="N165" s="96" t="s">
        <v>33</v>
      </c>
      <c r="O165" s="97" t="e">
        <f>IF(F165="","",VLOOKUP(F165,海关监管条件!$A$1:$B$2000,2,FALSE))</f>
        <v>#N/A</v>
      </c>
    </row>
    <row r="166" spans="1:15">
      <c r="A166" s="2">
        <v>43567</v>
      </c>
      <c r="B166" s="3" t="s">
        <v>497</v>
      </c>
      <c r="C166" s="3" t="s">
        <v>498</v>
      </c>
      <c r="D166" s="3" t="s">
        <v>499</v>
      </c>
      <c r="E166" s="3" t="s">
        <v>502</v>
      </c>
      <c r="F166" s="3">
        <v>6104440000</v>
      </c>
      <c r="G166" s="3" t="s">
        <v>38</v>
      </c>
      <c r="H166" s="7">
        <v>634</v>
      </c>
      <c r="I166" s="7" t="s">
        <v>30</v>
      </c>
      <c r="J166" s="48">
        <v>30</v>
      </c>
      <c r="K166" s="48">
        <f t="shared" si="3"/>
        <v>19020</v>
      </c>
      <c r="L166" s="96" t="s">
        <v>39</v>
      </c>
      <c r="M166" s="96" t="s">
        <v>32</v>
      </c>
      <c r="N166" s="96" t="s">
        <v>33</v>
      </c>
      <c r="O166" s="97" t="e">
        <f>IF(F166="","",VLOOKUP(F166,海关监管条件!$A$1:$B$2000,2,FALSE))</f>
        <v>#N/A</v>
      </c>
    </row>
    <row r="167" spans="1:15">
      <c r="A167" s="2">
        <v>43581</v>
      </c>
      <c r="B167" s="3" t="s">
        <v>503</v>
      </c>
      <c r="C167" s="3" t="s">
        <v>504</v>
      </c>
      <c r="D167" s="3" t="s">
        <v>505</v>
      </c>
      <c r="E167" s="3" t="s">
        <v>506</v>
      </c>
      <c r="F167" s="3" t="s">
        <v>99</v>
      </c>
      <c r="G167" s="3" t="s">
        <v>100</v>
      </c>
      <c r="H167" s="7">
        <v>1270</v>
      </c>
      <c r="I167" s="96" t="s">
        <v>30</v>
      </c>
      <c r="J167" s="48">
        <v>10.62</v>
      </c>
      <c r="K167" s="48">
        <f t="shared" si="3"/>
        <v>13487.4</v>
      </c>
      <c r="L167" s="96" t="s">
        <v>31</v>
      </c>
      <c r="M167" s="96" t="s">
        <v>32</v>
      </c>
      <c r="N167" s="96" t="s">
        <v>33</v>
      </c>
      <c r="O167" s="97" t="e">
        <f>IF(F167="","",VLOOKUP(F167,海关监管条件!$A$1:$B$2000,2,FALSE))</f>
        <v>#N/A</v>
      </c>
    </row>
    <row r="168" spans="1:15">
      <c r="A168" s="2">
        <v>43581</v>
      </c>
      <c r="B168" s="3" t="s">
        <v>507</v>
      </c>
      <c r="C168" s="3" t="s">
        <v>508</v>
      </c>
      <c r="D168" s="3" t="s">
        <v>509</v>
      </c>
      <c r="E168" s="3" t="s">
        <v>510</v>
      </c>
      <c r="F168" s="3">
        <v>6110300090</v>
      </c>
      <c r="G168" s="89" t="s">
        <v>511</v>
      </c>
      <c r="H168" s="7">
        <v>412</v>
      </c>
      <c r="I168" s="96" t="s">
        <v>30</v>
      </c>
      <c r="J168" s="48">
        <v>30</v>
      </c>
      <c r="K168" s="48">
        <f t="shared" si="3"/>
        <v>12360</v>
      </c>
      <c r="L168" s="96" t="s">
        <v>39</v>
      </c>
      <c r="M168" s="96" t="s">
        <v>32</v>
      </c>
      <c r="N168" s="96" t="s">
        <v>33</v>
      </c>
      <c r="O168" s="97" t="e">
        <f>IF(F168="","",VLOOKUP(F168,海关监管条件!$A$1:$B$2000,2,FALSE))</f>
        <v>#N/A</v>
      </c>
    </row>
    <row r="169" spans="1:15">
      <c r="A169" s="2">
        <v>43581</v>
      </c>
      <c r="B169" s="3" t="s">
        <v>512</v>
      </c>
      <c r="C169" s="3" t="s">
        <v>513</v>
      </c>
      <c r="D169" s="3" t="s">
        <v>514</v>
      </c>
      <c r="E169" s="3" t="s">
        <v>515</v>
      </c>
      <c r="F169" s="3" t="s">
        <v>362</v>
      </c>
      <c r="G169" s="3" t="s">
        <v>248</v>
      </c>
      <c r="H169" s="7">
        <v>692</v>
      </c>
      <c r="I169" s="96" t="s">
        <v>30</v>
      </c>
      <c r="J169" s="48">
        <v>14.2</v>
      </c>
      <c r="K169" s="48">
        <f t="shared" si="3"/>
        <v>9826.4</v>
      </c>
      <c r="L169" s="96" t="s">
        <v>31</v>
      </c>
      <c r="M169" s="96" t="s">
        <v>32</v>
      </c>
      <c r="N169" s="96" t="s">
        <v>33</v>
      </c>
      <c r="O169" s="97" t="e">
        <f>IF(F169="","",VLOOKUP(F169,海关监管条件!$A$1:$B$2000,2,FALSE))</f>
        <v>#N/A</v>
      </c>
    </row>
    <row r="170" spans="1:15">
      <c r="A170" s="2">
        <v>43584</v>
      </c>
      <c r="B170" s="3" t="s">
        <v>516</v>
      </c>
      <c r="C170" s="3" t="s">
        <v>517</v>
      </c>
      <c r="D170" s="3" t="s">
        <v>518</v>
      </c>
      <c r="E170" s="3" t="s">
        <v>519</v>
      </c>
      <c r="F170" s="3" t="s">
        <v>89</v>
      </c>
      <c r="G170" s="3" t="s">
        <v>490</v>
      </c>
      <c r="H170" s="7">
        <v>372</v>
      </c>
      <c r="I170" s="7" t="s">
        <v>30</v>
      </c>
      <c r="J170" s="48">
        <v>8</v>
      </c>
      <c r="K170" s="48">
        <f t="shared" si="3"/>
        <v>2976</v>
      </c>
      <c r="L170" s="96" t="s">
        <v>31</v>
      </c>
      <c r="M170" s="96" t="s">
        <v>32</v>
      </c>
      <c r="N170" s="96" t="s">
        <v>33</v>
      </c>
      <c r="O170" s="97" t="e">
        <f>IF(F170="","",VLOOKUP(F170,海关监管条件!$A$1:$B$2000,2,FALSE))</f>
        <v>#N/A</v>
      </c>
    </row>
    <row r="171" spans="1:15">
      <c r="A171" s="2">
        <v>43584</v>
      </c>
      <c r="B171" s="3" t="s">
        <v>516</v>
      </c>
      <c r="C171" s="3" t="s">
        <v>517</v>
      </c>
      <c r="D171" s="3" t="s">
        <v>518</v>
      </c>
      <c r="E171" s="3" t="s">
        <v>520</v>
      </c>
      <c r="F171" s="3" t="s">
        <v>362</v>
      </c>
      <c r="G171" s="3" t="s">
        <v>346</v>
      </c>
      <c r="H171" s="7">
        <v>1507</v>
      </c>
      <c r="I171" s="7" t="s">
        <v>30</v>
      </c>
      <c r="J171" s="48">
        <v>28</v>
      </c>
      <c r="K171" s="48">
        <f t="shared" si="3"/>
        <v>42196</v>
      </c>
      <c r="L171" s="96" t="s">
        <v>31</v>
      </c>
      <c r="M171" s="96" t="s">
        <v>32</v>
      </c>
      <c r="N171" s="96" t="s">
        <v>33</v>
      </c>
      <c r="O171" s="97" t="e">
        <f>IF(F171="","",VLOOKUP(F171,海关监管条件!$A$1:$B$2000,2,FALSE))</f>
        <v>#N/A</v>
      </c>
    </row>
    <row r="172" spans="1:15">
      <c r="A172" s="2">
        <v>43591</v>
      </c>
      <c r="B172" s="3" t="s">
        <v>521</v>
      </c>
      <c r="C172" s="3" t="s">
        <v>522</v>
      </c>
      <c r="D172" s="3" t="s">
        <v>523</v>
      </c>
      <c r="E172" s="3" t="s">
        <v>524</v>
      </c>
      <c r="F172" s="3" t="s">
        <v>89</v>
      </c>
      <c r="G172" s="3" t="s">
        <v>248</v>
      </c>
      <c r="H172" s="7">
        <v>909</v>
      </c>
      <c r="I172" s="96" t="s">
        <v>30</v>
      </c>
      <c r="J172" s="48">
        <v>8.8</v>
      </c>
      <c r="K172" s="48">
        <f t="shared" si="3"/>
        <v>7999.2</v>
      </c>
      <c r="L172" s="96" t="s">
        <v>31</v>
      </c>
      <c r="M172" s="96" t="s">
        <v>32</v>
      </c>
      <c r="N172" s="96" t="s">
        <v>33</v>
      </c>
      <c r="O172" s="97" t="e">
        <f>IF(F172="","",VLOOKUP(F172,海关监管条件!$A$1:$B$2000,2,FALSE))</f>
        <v>#N/A</v>
      </c>
    </row>
    <row r="173" spans="1:15">
      <c r="A173" s="2">
        <v>43591</v>
      </c>
      <c r="B173" s="3" t="s">
        <v>525</v>
      </c>
      <c r="C173" s="3" t="s">
        <v>526</v>
      </c>
      <c r="D173" s="3" t="s">
        <v>527</v>
      </c>
      <c r="E173" s="3" t="s">
        <v>528</v>
      </c>
      <c r="F173" s="3" t="s">
        <v>89</v>
      </c>
      <c r="G173" s="3" t="s">
        <v>250</v>
      </c>
      <c r="H173" s="7">
        <v>621</v>
      </c>
      <c r="I173" s="96" t="s">
        <v>30</v>
      </c>
      <c r="J173" s="48">
        <v>30</v>
      </c>
      <c r="K173" s="48">
        <f t="shared" si="3"/>
        <v>18630</v>
      </c>
      <c r="L173" s="96" t="s">
        <v>39</v>
      </c>
      <c r="M173" s="96" t="s">
        <v>32</v>
      </c>
      <c r="N173" s="96" t="s">
        <v>33</v>
      </c>
      <c r="O173" s="97" t="e">
        <f>IF(F173="","",VLOOKUP(F173,海关监管条件!$A$1:$B$2000,2,FALSE))</f>
        <v>#N/A</v>
      </c>
    </row>
    <row r="174" spans="1:15">
      <c r="A174" s="2">
        <v>43591</v>
      </c>
      <c r="B174" s="3" t="s">
        <v>529</v>
      </c>
      <c r="C174" s="3" t="s">
        <v>530</v>
      </c>
      <c r="D174" s="3" t="s">
        <v>531</v>
      </c>
      <c r="E174" s="3" t="s">
        <v>532</v>
      </c>
      <c r="F174" s="3" t="s">
        <v>362</v>
      </c>
      <c r="G174" s="3" t="s">
        <v>309</v>
      </c>
      <c r="H174" s="7">
        <v>1627</v>
      </c>
      <c r="I174" s="96" t="s">
        <v>30</v>
      </c>
      <c r="J174" s="48">
        <v>18</v>
      </c>
      <c r="K174" s="48">
        <f t="shared" si="3"/>
        <v>29286</v>
      </c>
      <c r="L174" s="96" t="s">
        <v>31</v>
      </c>
      <c r="M174" s="96" t="s">
        <v>32</v>
      </c>
      <c r="N174" s="96" t="s">
        <v>33</v>
      </c>
      <c r="O174" s="97" t="e">
        <f>IF(F174="","",VLOOKUP(F174,海关监管条件!$A$1:$B$2000,2,FALSE))</f>
        <v>#N/A</v>
      </c>
    </row>
    <row r="175" spans="1:15">
      <c r="A175" s="2">
        <v>43591</v>
      </c>
      <c r="B175" s="3" t="s">
        <v>529</v>
      </c>
      <c r="C175" s="3" t="s">
        <v>530</v>
      </c>
      <c r="D175" s="3" t="s">
        <v>531</v>
      </c>
      <c r="E175" s="3" t="s">
        <v>533</v>
      </c>
      <c r="F175" s="3" t="s">
        <v>89</v>
      </c>
      <c r="G175" s="3" t="s">
        <v>346</v>
      </c>
      <c r="H175" s="7">
        <v>1233</v>
      </c>
      <c r="I175" s="96" t="s">
        <v>30</v>
      </c>
      <c r="J175" s="48">
        <v>10</v>
      </c>
      <c r="K175" s="48">
        <f t="shared" si="3"/>
        <v>12330</v>
      </c>
      <c r="L175" s="96" t="s">
        <v>31</v>
      </c>
      <c r="M175" s="96" t="s">
        <v>32</v>
      </c>
      <c r="N175" s="96" t="s">
        <v>33</v>
      </c>
      <c r="O175" s="97" t="e">
        <f>IF(F175="","",VLOOKUP(F175,海关监管条件!$A$1:$B$2000,2,FALSE))</f>
        <v>#N/A</v>
      </c>
    </row>
    <row r="176" spans="1:15">
      <c r="A176" s="2">
        <v>43591</v>
      </c>
      <c r="B176" s="3" t="s">
        <v>534</v>
      </c>
      <c r="C176" s="3" t="s">
        <v>535</v>
      </c>
      <c r="D176" s="3" t="s">
        <v>536</v>
      </c>
      <c r="E176" s="3" t="s">
        <v>537</v>
      </c>
      <c r="F176" s="3">
        <v>6204620000</v>
      </c>
      <c r="G176" s="3" t="s">
        <v>217</v>
      </c>
      <c r="H176" s="7">
        <v>604</v>
      </c>
      <c r="I176" s="7" t="s">
        <v>78</v>
      </c>
      <c r="J176" s="48">
        <v>7</v>
      </c>
      <c r="K176" s="48">
        <f t="shared" si="3"/>
        <v>4228</v>
      </c>
      <c r="L176" s="96" t="s">
        <v>31</v>
      </c>
      <c r="M176" s="96" t="s">
        <v>32</v>
      </c>
      <c r="N176" s="96" t="s">
        <v>33</v>
      </c>
      <c r="O176" s="97" t="e">
        <f>IF(F176="","",VLOOKUP(F176,海关监管条件!$A$1:$B$2000,2,FALSE))</f>
        <v>#N/A</v>
      </c>
    </row>
    <row r="177" spans="1:15">
      <c r="A177" s="2">
        <v>43591</v>
      </c>
      <c r="B177" s="3" t="s">
        <v>534</v>
      </c>
      <c r="C177" s="3" t="s">
        <v>535</v>
      </c>
      <c r="D177" s="3" t="s">
        <v>536</v>
      </c>
      <c r="E177" s="3" t="s">
        <v>538</v>
      </c>
      <c r="F177" s="3">
        <v>6204520000</v>
      </c>
      <c r="G177" s="3" t="s">
        <v>434</v>
      </c>
      <c r="H177" s="7">
        <v>611</v>
      </c>
      <c r="I177" s="7" t="s">
        <v>30</v>
      </c>
      <c r="J177" s="48">
        <v>7</v>
      </c>
      <c r="K177" s="48">
        <f t="shared" si="3"/>
        <v>4277</v>
      </c>
      <c r="L177" s="96" t="s">
        <v>31</v>
      </c>
      <c r="M177" s="96" t="s">
        <v>32</v>
      </c>
      <c r="N177" s="96" t="s">
        <v>33</v>
      </c>
      <c r="O177" s="97" t="e">
        <f>IF(F177="","",VLOOKUP(F177,海关监管条件!$A$1:$B$2000,2,FALSE))</f>
        <v>#N/A</v>
      </c>
    </row>
    <row r="178" spans="1:15">
      <c r="A178" s="2">
        <v>43591</v>
      </c>
      <c r="B178" s="3" t="s">
        <v>534</v>
      </c>
      <c r="C178" s="3" t="s">
        <v>535</v>
      </c>
      <c r="D178" s="3" t="s">
        <v>536</v>
      </c>
      <c r="E178" s="3" t="s">
        <v>539</v>
      </c>
      <c r="F178" s="3">
        <v>6204620000</v>
      </c>
      <c r="G178" s="3" t="s">
        <v>540</v>
      </c>
      <c r="H178" s="7">
        <v>714</v>
      </c>
      <c r="I178" s="7" t="s">
        <v>78</v>
      </c>
      <c r="J178" s="48">
        <v>7</v>
      </c>
      <c r="K178" s="48">
        <f t="shared" si="3"/>
        <v>4998</v>
      </c>
      <c r="L178" s="96" t="s">
        <v>31</v>
      </c>
      <c r="M178" s="96" t="s">
        <v>32</v>
      </c>
      <c r="N178" s="96" t="s">
        <v>33</v>
      </c>
      <c r="O178" s="97" t="e">
        <f>IF(F178="","",VLOOKUP(F178,海关监管条件!$A$1:$B$2000,2,FALSE))</f>
        <v>#N/A</v>
      </c>
    </row>
    <row r="179" spans="1:15">
      <c r="A179" s="2">
        <v>43591</v>
      </c>
      <c r="B179" s="3" t="s">
        <v>541</v>
      </c>
      <c r="C179" s="3" t="s">
        <v>542</v>
      </c>
      <c r="D179" s="3" t="s">
        <v>543</v>
      </c>
      <c r="E179" s="3" t="s">
        <v>544</v>
      </c>
      <c r="F179" s="3">
        <v>6104590000</v>
      </c>
      <c r="G179" s="3" t="s">
        <v>57</v>
      </c>
      <c r="H179" s="7">
        <v>546</v>
      </c>
      <c r="I179" s="7" t="s">
        <v>30</v>
      </c>
      <c r="J179" s="48">
        <v>30</v>
      </c>
      <c r="K179" s="48">
        <f t="shared" si="3"/>
        <v>16380</v>
      </c>
      <c r="L179" s="96" t="s">
        <v>39</v>
      </c>
      <c r="M179" s="96" t="s">
        <v>32</v>
      </c>
      <c r="N179" s="96" t="s">
        <v>33</v>
      </c>
      <c r="O179" s="97" t="e">
        <f>IF(F179="","",VLOOKUP(F179,海关监管条件!$A$1:$B$2000,2,FALSE))</f>
        <v>#N/A</v>
      </c>
    </row>
    <row r="180" spans="1:15">
      <c r="A180" s="2">
        <v>43591</v>
      </c>
      <c r="B180" s="3" t="s">
        <v>541</v>
      </c>
      <c r="C180" s="3" t="s">
        <v>542</v>
      </c>
      <c r="D180" s="3" t="s">
        <v>543</v>
      </c>
      <c r="E180" s="3" t="s">
        <v>545</v>
      </c>
      <c r="F180" s="3">
        <v>6104590000</v>
      </c>
      <c r="G180" s="3" t="s">
        <v>57</v>
      </c>
      <c r="H180" s="7">
        <v>938</v>
      </c>
      <c r="I180" s="7" t="s">
        <v>30</v>
      </c>
      <c r="J180" s="48">
        <v>30</v>
      </c>
      <c r="K180" s="48">
        <f t="shared" si="3"/>
        <v>28140</v>
      </c>
      <c r="L180" s="96" t="s">
        <v>39</v>
      </c>
      <c r="M180" s="96" t="s">
        <v>32</v>
      </c>
      <c r="N180" s="96" t="s">
        <v>33</v>
      </c>
      <c r="O180" s="97" t="e">
        <f>IF(F180="","",VLOOKUP(F180,海关监管条件!$A$1:$B$2000,2,FALSE))</f>
        <v>#N/A</v>
      </c>
    </row>
    <row r="181" spans="1:15">
      <c r="A181" s="2">
        <v>43591</v>
      </c>
      <c r="B181" s="3" t="s">
        <v>541</v>
      </c>
      <c r="C181" s="3" t="s">
        <v>542</v>
      </c>
      <c r="D181" s="3" t="s">
        <v>543</v>
      </c>
      <c r="E181" s="3" t="s">
        <v>546</v>
      </c>
      <c r="F181" s="3">
        <v>6104440000</v>
      </c>
      <c r="G181" s="3" t="s">
        <v>38</v>
      </c>
      <c r="H181" s="7">
        <v>799</v>
      </c>
      <c r="I181" s="7" t="s">
        <v>30</v>
      </c>
      <c r="J181" s="48">
        <v>30</v>
      </c>
      <c r="K181" s="48">
        <f t="shared" si="3"/>
        <v>23970</v>
      </c>
      <c r="L181" s="96" t="s">
        <v>39</v>
      </c>
      <c r="M181" s="96" t="s">
        <v>32</v>
      </c>
      <c r="N181" s="96" t="s">
        <v>33</v>
      </c>
      <c r="O181" s="97" t="e">
        <f>IF(F181="","",VLOOKUP(F181,海关监管条件!$A$1:$B$2000,2,FALSE))</f>
        <v>#N/A</v>
      </c>
    </row>
    <row r="182" spans="1:15">
      <c r="A182" s="2">
        <v>43591</v>
      </c>
      <c r="B182" s="3" t="s">
        <v>541</v>
      </c>
      <c r="C182" s="3" t="s">
        <v>542</v>
      </c>
      <c r="D182" s="3" t="s">
        <v>543</v>
      </c>
      <c r="E182" s="3" t="s">
        <v>547</v>
      </c>
      <c r="F182" s="3">
        <v>6110300090</v>
      </c>
      <c r="G182" s="3" t="s">
        <v>179</v>
      </c>
      <c r="H182" s="7">
        <v>1187</v>
      </c>
      <c r="I182" s="7" t="s">
        <v>30</v>
      </c>
      <c r="J182" s="48">
        <v>30</v>
      </c>
      <c r="K182" s="48">
        <f t="shared" si="3"/>
        <v>35610</v>
      </c>
      <c r="L182" s="96" t="s">
        <v>39</v>
      </c>
      <c r="M182" s="96" t="s">
        <v>32</v>
      </c>
      <c r="N182" s="96" t="s">
        <v>33</v>
      </c>
      <c r="O182" s="97" t="e">
        <f>IF(F182="","",VLOOKUP(F182,海关监管条件!$A$1:$B$2000,2,FALSE))</f>
        <v>#N/A</v>
      </c>
    </row>
    <row r="183" spans="1:15">
      <c r="A183" s="2">
        <v>43591</v>
      </c>
      <c r="B183" s="3" t="s">
        <v>541</v>
      </c>
      <c r="C183" s="3" t="s">
        <v>542</v>
      </c>
      <c r="D183" s="3" t="s">
        <v>543</v>
      </c>
      <c r="E183" s="3" t="s">
        <v>548</v>
      </c>
      <c r="F183" s="3">
        <v>6110300090</v>
      </c>
      <c r="G183" s="3" t="s">
        <v>179</v>
      </c>
      <c r="H183" s="7">
        <v>1048</v>
      </c>
      <c r="I183" s="7" t="s">
        <v>30</v>
      </c>
      <c r="J183" s="48">
        <v>30</v>
      </c>
      <c r="K183" s="48">
        <f t="shared" si="3"/>
        <v>31440</v>
      </c>
      <c r="L183" s="96" t="s">
        <v>39</v>
      </c>
      <c r="M183" s="96" t="s">
        <v>32</v>
      </c>
      <c r="N183" s="96" t="s">
        <v>33</v>
      </c>
      <c r="O183" s="97" t="e">
        <f>IF(F183="","",VLOOKUP(F183,海关监管条件!$A$1:$B$2000,2,FALSE))</f>
        <v>#N/A</v>
      </c>
    </row>
    <row r="184" spans="1:15">
      <c r="A184" s="2">
        <v>43594</v>
      </c>
      <c r="B184" s="3" t="s">
        <v>549</v>
      </c>
      <c r="C184" s="3" t="s">
        <v>550</v>
      </c>
      <c r="D184" s="3" t="s">
        <v>551</v>
      </c>
      <c r="E184" s="3" t="s">
        <v>552</v>
      </c>
      <c r="F184" s="3" t="s">
        <v>108</v>
      </c>
      <c r="G184" s="3" t="s">
        <v>257</v>
      </c>
      <c r="H184" s="7">
        <v>313</v>
      </c>
      <c r="I184" s="7" t="s">
        <v>30</v>
      </c>
      <c r="J184" s="48">
        <v>69.6</v>
      </c>
      <c r="K184" s="48">
        <f t="shared" si="3"/>
        <v>21784.8</v>
      </c>
      <c r="L184" s="96" t="s">
        <v>31</v>
      </c>
      <c r="M184" s="96" t="s">
        <v>32</v>
      </c>
      <c r="N184" s="96" t="s">
        <v>33</v>
      </c>
      <c r="O184" s="97" t="e">
        <f>IF(F184="","",VLOOKUP(F184,海关监管条件!$A$1:$B$2000,2,FALSE))</f>
        <v>#N/A</v>
      </c>
    </row>
    <row r="185" spans="1:15">
      <c r="A185" s="2">
        <v>43595</v>
      </c>
      <c r="B185" s="3" t="s">
        <v>553</v>
      </c>
      <c r="C185" s="3" t="s">
        <v>554</v>
      </c>
      <c r="D185" s="3" t="s">
        <v>555</v>
      </c>
      <c r="E185" s="3" t="s">
        <v>556</v>
      </c>
      <c r="F185" s="3" t="s">
        <v>99</v>
      </c>
      <c r="G185" s="3" t="s">
        <v>100</v>
      </c>
      <c r="H185" s="7">
        <v>523</v>
      </c>
      <c r="I185" s="96" t="s">
        <v>30</v>
      </c>
      <c r="J185" s="48">
        <v>12.6</v>
      </c>
      <c r="K185" s="48">
        <f t="shared" si="3"/>
        <v>6589.8</v>
      </c>
      <c r="L185" s="96" t="s">
        <v>31</v>
      </c>
      <c r="M185" s="96" t="s">
        <v>32</v>
      </c>
      <c r="N185" s="96" t="s">
        <v>33</v>
      </c>
      <c r="O185" s="97" t="e">
        <f>IF(F185="","",VLOOKUP(F185,海关监管条件!$A$1:$B$2000,2,FALSE))</f>
        <v>#N/A</v>
      </c>
    </row>
    <row r="186" spans="1:15">
      <c r="A186" s="2">
        <v>43603</v>
      </c>
      <c r="B186" s="3" t="s">
        <v>557</v>
      </c>
      <c r="C186" s="3" t="s">
        <v>558</v>
      </c>
      <c r="D186" s="3" t="s">
        <v>559</v>
      </c>
      <c r="E186" s="3" t="s">
        <v>560</v>
      </c>
      <c r="F186" s="3">
        <v>6204320090</v>
      </c>
      <c r="G186" s="3" t="s">
        <v>447</v>
      </c>
      <c r="H186" s="7">
        <v>194</v>
      </c>
      <c r="I186" s="7" t="s">
        <v>30</v>
      </c>
      <c r="J186" s="48">
        <v>7</v>
      </c>
      <c r="K186" s="48">
        <f t="shared" si="3"/>
        <v>1358</v>
      </c>
      <c r="L186" s="96" t="s">
        <v>31</v>
      </c>
      <c r="M186" s="96" t="s">
        <v>32</v>
      </c>
      <c r="N186" s="96" t="s">
        <v>33</v>
      </c>
      <c r="O186" s="97" t="e">
        <f>IF(F186="","",VLOOKUP(F186,海关监管条件!$A$1:$B$2000,2,FALSE))</f>
        <v>#N/A</v>
      </c>
    </row>
    <row r="187" spans="1:15">
      <c r="A187" s="2">
        <v>43603</v>
      </c>
      <c r="B187" s="3" t="s">
        <v>557</v>
      </c>
      <c r="C187" s="3" t="s">
        <v>558</v>
      </c>
      <c r="D187" s="3" t="s">
        <v>559</v>
      </c>
      <c r="E187" s="3" t="s">
        <v>561</v>
      </c>
      <c r="F187" s="3">
        <v>6204320090</v>
      </c>
      <c r="G187" s="3" t="s">
        <v>447</v>
      </c>
      <c r="H187" s="7">
        <v>102</v>
      </c>
      <c r="I187" s="7" t="s">
        <v>30</v>
      </c>
      <c r="J187" s="48">
        <v>7</v>
      </c>
      <c r="K187" s="48">
        <f t="shared" si="3"/>
        <v>714</v>
      </c>
      <c r="L187" s="96" t="s">
        <v>31</v>
      </c>
      <c r="M187" s="96" t="s">
        <v>32</v>
      </c>
      <c r="N187" s="96" t="s">
        <v>33</v>
      </c>
      <c r="O187" s="97" t="e">
        <f>IF(F187="","",VLOOKUP(F187,海关监管条件!$A$1:$B$2000,2,FALSE))</f>
        <v>#N/A</v>
      </c>
    </row>
    <row r="188" spans="1:15">
      <c r="A188" s="2">
        <v>43602</v>
      </c>
      <c r="B188" s="3" t="s">
        <v>562</v>
      </c>
      <c r="C188" s="3" t="s">
        <v>563</v>
      </c>
      <c r="D188" s="3" t="s">
        <v>564</v>
      </c>
      <c r="E188" s="3" t="s">
        <v>565</v>
      </c>
      <c r="F188" s="3" t="s">
        <v>241</v>
      </c>
      <c r="G188" s="3" t="s">
        <v>248</v>
      </c>
      <c r="H188" s="7">
        <v>1283</v>
      </c>
      <c r="I188" s="96" t="s">
        <v>30</v>
      </c>
      <c r="J188" s="48">
        <v>6.9</v>
      </c>
      <c r="K188" s="48">
        <f t="shared" si="3"/>
        <v>8852.7</v>
      </c>
      <c r="L188" s="96" t="s">
        <v>31</v>
      </c>
      <c r="M188" s="96" t="s">
        <v>32</v>
      </c>
      <c r="N188" s="96" t="s">
        <v>33</v>
      </c>
      <c r="O188" s="97" t="e">
        <f>IF(F188="","",VLOOKUP(F188,海关监管条件!$A$1:$B$2000,2,FALSE))</f>
        <v>#N/A</v>
      </c>
    </row>
    <row r="189" spans="1:15">
      <c r="A189" s="2">
        <v>43603</v>
      </c>
      <c r="B189" s="3" t="s">
        <v>566</v>
      </c>
      <c r="C189" s="3" t="s">
        <v>567</v>
      </c>
      <c r="D189" s="3" t="s">
        <v>568</v>
      </c>
      <c r="E189" s="3" t="s">
        <v>569</v>
      </c>
      <c r="F189" s="3">
        <v>6110300090</v>
      </c>
      <c r="G189" s="3" t="s">
        <v>179</v>
      </c>
      <c r="H189" s="7">
        <v>1039</v>
      </c>
      <c r="I189" s="7" t="s">
        <v>30</v>
      </c>
      <c r="J189" s="48">
        <v>30</v>
      </c>
      <c r="K189" s="48">
        <f t="shared" si="3"/>
        <v>31170</v>
      </c>
      <c r="L189" s="96" t="s">
        <v>39</v>
      </c>
      <c r="M189" s="96" t="s">
        <v>32</v>
      </c>
      <c r="N189" s="96" t="s">
        <v>33</v>
      </c>
      <c r="O189" s="97" t="e">
        <f>IF(F189="","",VLOOKUP(F189,海关监管条件!$A$1:$B$2000,2,FALSE))</f>
        <v>#N/A</v>
      </c>
    </row>
    <row r="190" spans="1:15">
      <c r="A190" s="2">
        <v>43603</v>
      </c>
      <c r="B190" s="3" t="s">
        <v>566</v>
      </c>
      <c r="C190" s="3" t="s">
        <v>567</v>
      </c>
      <c r="D190" s="3" t="s">
        <v>568</v>
      </c>
      <c r="E190" s="3" t="s">
        <v>570</v>
      </c>
      <c r="F190" s="3">
        <v>6104590000</v>
      </c>
      <c r="G190" s="3" t="s">
        <v>57</v>
      </c>
      <c r="H190" s="7">
        <v>377</v>
      </c>
      <c r="I190" s="7" t="s">
        <v>30</v>
      </c>
      <c r="J190" s="48">
        <v>30</v>
      </c>
      <c r="K190" s="48">
        <f t="shared" si="3"/>
        <v>11310</v>
      </c>
      <c r="L190" s="96" t="s">
        <v>39</v>
      </c>
      <c r="M190" s="96" t="s">
        <v>32</v>
      </c>
      <c r="N190" s="96" t="s">
        <v>33</v>
      </c>
      <c r="O190" s="97" t="e">
        <f>IF(F190="","",VLOOKUP(F190,海关监管条件!$A$1:$B$2000,2,FALSE))</f>
        <v>#N/A</v>
      </c>
    </row>
    <row r="191" spans="1:15">
      <c r="A191" s="2">
        <v>43603</v>
      </c>
      <c r="B191" s="3" t="s">
        <v>566</v>
      </c>
      <c r="C191" s="3" t="s">
        <v>567</v>
      </c>
      <c r="D191" s="3" t="s">
        <v>568</v>
      </c>
      <c r="E191" s="3" t="s">
        <v>571</v>
      </c>
      <c r="F191" s="3">
        <v>6104590000</v>
      </c>
      <c r="G191" s="3" t="s">
        <v>57</v>
      </c>
      <c r="H191" s="7">
        <v>1205</v>
      </c>
      <c r="I191" s="7" t="s">
        <v>30</v>
      </c>
      <c r="J191" s="48">
        <v>30</v>
      </c>
      <c r="K191" s="48">
        <f t="shared" si="3"/>
        <v>36150</v>
      </c>
      <c r="L191" s="96" t="s">
        <v>39</v>
      </c>
      <c r="M191" s="96" t="s">
        <v>32</v>
      </c>
      <c r="N191" s="96" t="s">
        <v>33</v>
      </c>
      <c r="O191" s="97" t="e">
        <f>IF(F191="","",VLOOKUP(F191,海关监管条件!$A$1:$B$2000,2,FALSE))</f>
        <v>#N/A</v>
      </c>
    </row>
    <row r="192" spans="1:15">
      <c r="A192" s="2">
        <v>43609</v>
      </c>
      <c r="B192" s="3" t="s">
        <v>572</v>
      </c>
      <c r="C192" s="3" t="s">
        <v>573</v>
      </c>
      <c r="D192" s="3" t="s">
        <v>574</v>
      </c>
      <c r="E192" s="3" t="s">
        <v>575</v>
      </c>
      <c r="F192" s="3" t="s">
        <v>10</v>
      </c>
      <c r="G192" s="3" t="s">
        <v>309</v>
      </c>
      <c r="H192" s="7">
        <v>892</v>
      </c>
      <c r="I192" s="7" t="s">
        <v>30</v>
      </c>
      <c r="J192" s="48">
        <v>13</v>
      </c>
      <c r="K192" s="48">
        <f t="shared" si="3"/>
        <v>11596</v>
      </c>
      <c r="L192" s="96" t="s">
        <v>31</v>
      </c>
      <c r="M192" s="96" t="s">
        <v>32</v>
      </c>
      <c r="N192" s="96" t="s">
        <v>33</v>
      </c>
      <c r="O192" s="97">
        <f>IF(F192="","",VLOOKUP(F192,海关监管条件!$A$1:$B$2000,2,FALSE))</f>
        <v>0</v>
      </c>
    </row>
    <row r="193" spans="1:15">
      <c r="A193" s="2">
        <v>43609</v>
      </c>
      <c r="B193" s="3" t="s">
        <v>572</v>
      </c>
      <c r="C193" s="3" t="s">
        <v>573</v>
      </c>
      <c r="D193" s="3" t="s">
        <v>574</v>
      </c>
      <c r="E193" s="3" t="s">
        <v>576</v>
      </c>
      <c r="F193" s="3" t="s">
        <v>10</v>
      </c>
      <c r="G193" s="3" t="s">
        <v>309</v>
      </c>
      <c r="H193" s="7">
        <v>1132</v>
      </c>
      <c r="I193" s="7" t="s">
        <v>30</v>
      </c>
      <c r="J193" s="48">
        <v>15</v>
      </c>
      <c r="K193" s="48">
        <f t="shared" si="3"/>
        <v>16980</v>
      </c>
      <c r="L193" s="96" t="s">
        <v>31</v>
      </c>
      <c r="M193" s="96" t="s">
        <v>32</v>
      </c>
      <c r="N193" s="96" t="s">
        <v>33</v>
      </c>
      <c r="O193" s="97">
        <f>IF(F193="","",VLOOKUP(F193,海关监管条件!$A$1:$B$2000,2,FALSE))</f>
        <v>0</v>
      </c>
    </row>
    <row r="194" spans="1:15">
      <c r="A194" s="2">
        <v>43609</v>
      </c>
      <c r="B194" s="3" t="s">
        <v>572</v>
      </c>
      <c r="C194" s="3" t="s">
        <v>573</v>
      </c>
      <c r="D194" s="3" t="s">
        <v>574</v>
      </c>
      <c r="E194" s="3" t="s">
        <v>577</v>
      </c>
      <c r="F194" s="3" t="s">
        <v>10</v>
      </c>
      <c r="G194" s="3" t="s">
        <v>309</v>
      </c>
      <c r="H194" s="7">
        <v>262</v>
      </c>
      <c r="I194" s="7" t="s">
        <v>30</v>
      </c>
      <c r="J194" s="48">
        <v>19</v>
      </c>
      <c r="K194" s="48">
        <f t="shared" si="3"/>
        <v>4978</v>
      </c>
      <c r="L194" s="96" t="s">
        <v>31</v>
      </c>
      <c r="M194" s="96" t="s">
        <v>32</v>
      </c>
      <c r="N194" s="96" t="s">
        <v>33</v>
      </c>
      <c r="O194" s="97">
        <f>IF(F194="","",VLOOKUP(F194,海关监管条件!$A$1:$B$2000,2,FALSE))</f>
        <v>0</v>
      </c>
    </row>
    <row r="195" spans="1:15">
      <c r="A195" s="2">
        <v>43619</v>
      </c>
      <c r="B195" s="3" t="s">
        <v>578</v>
      </c>
      <c r="C195" s="3" t="s">
        <v>579</v>
      </c>
      <c r="D195" s="3" t="s">
        <v>580</v>
      </c>
      <c r="E195" s="3" t="s">
        <v>581</v>
      </c>
      <c r="F195" s="3" t="s">
        <v>241</v>
      </c>
      <c r="G195" s="3" t="s">
        <v>248</v>
      </c>
      <c r="H195" s="7">
        <v>748</v>
      </c>
      <c r="I195" s="7" t="s">
        <v>30</v>
      </c>
      <c r="J195" s="48">
        <v>8.1</v>
      </c>
      <c r="K195" s="48">
        <f t="shared" si="3"/>
        <v>6058.8</v>
      </c>
      <c r="L195" s="96" t="s">
        <v>31</v>
      </c>
      <c r="M195" s="96" t="s">
        <v>32</v>
      </c>
      <c r="N195" s="96" t="s">
        <v>33</v>
      </c>
      <c r="O195" s="97" t="e">
        <f>IF(F195="","",VLOOKUP(F195,海关监管条件!$A$1:$B$2000,2,FALSE))</f>
        <v>#N/A</v>
      </c>
    </row>
    <row r="196" spans="1:15">
      <c r="A196" s="2">
        <v>43619</v>
      </c>
      <c r="B196" s="3" t="s">
        <v>578</v>
      </c>
      <c r="C196" s="3" t="s">
        <v>579</v>
      </c>
      <c r="D196" s="3" t="s">
        <v>580</v>
      </c>
      <c r="E196" s="3" t="s">
        <v>582</v>
      </c>
      <c r="F196" s="3" t="s">
        <v>89</v>
      </c>
      <c r="G196" s="3" t="s">
        <v>248</v>
      </c>
      <c r="H196" s="7">
        <v>2087</v>
      </c>
      <c r="I196" s="7" t="s">
        <v>30</v>
      </c>
      <c r="J196" s="48">
        <v>11.7</v>
      </c>
      <c r="K196" s="48">
        <f t="shared" si="3"/>
        <v>24417.9</v>
      </c>
      <c r="L196" s="96" t="s">
        <v>31</v>
      </c>
      <c r="M196" s="96" t="s">
        <v>32</v>
      </c>
      <c r="N196" s="96" t="s">
        <v>33</v>
      </c>
      <c r="O196" s="97" t="e">
        <f>IF(F196="","",VLOOKUP(F196,海关监管条件!$A$1:$B$2000,2,FALSE))</f>
        <v>#N/A</v>
      </c>
    </row>
    <row r="197" spans="1:15">
      <c r="A197" s="2">
        <v>43621</v>
      </c>
      <c r="B197" s="3" t="s">
        <v>583</v>
      </c>
      <c r="C197" s="3" t="s">
        <v>584</v>
      </c>
      <c r="D197" s="3" t="s">
        <v>585</v>
      </c>
      <c r="E197" s="3" t="s">
        <v>586</v>
      </c>
      <c r="F197" s="3">
        <v>6104590000</v>
      </c>
      <c r="G197" s="3" t="s">
        <v>57</v>
      </c>
      <c r="H197" s="7">
        <v>452</v>
      </c>
      <c r="I197" s="7" t="s">
        <v>30</v>
      </c>
      <c r="J197" s="48">
        <v>30</v>
      </c>
      <c r="K197" s="48">
        <f t="shared" si="3"/>
        <v>13560</v>
      </c>
      <c r="L197" s="96" t="s">
        <v>39</v>
      </c>
      <c r="M197" s="96" t="s">
        <v>32</v>
      </c>
      <c r="N197" s="96" t="s">
        <v>33</v>
      </c>
      <c r="O197" s="97" t="e">
        <f>IF(F197="","",VLOOKUP(F197,海关监管条件!$A$1:$B$2000,2,FALSE))</f>
        <v>#N/A</v>
      </c>
    </row>
    <row r="198" spans="1:15">
      <c r="A198" s="2">
        <v>43631</v>
      </c>
      <c r="B198" s="3" t="s">
        <v>587</v>
      </c>
      <c r="C198" s="3" t="s">
        <v>588</v>
      </c>
      <c r="D198" s="3" t="s">
        <v>589</v>
      </c>
      <c r="E198" s="3" t="s">
        <v>590</v>
      </c>
      <c r="F198" s="3" t="s">
        <v>241</v>
      </c>
      <c r="G198" s="3" t="s">
        <v>248</v>
      </c>
      <c r="H198" s="7">
        <v>1043</v>
      </c>
      <c r="I198" s="96" t="s">
        <v>30</v>
      </c>
      <c r="J198" s="48">
        <v>13.4</v>
      </c>
      <c r="K198" s="48">
        <f t="shared" si="3"/>
        <v>13976.2</v>
      </c>
      <c r="L198" s="96" t="s">
        <v>31</v>
      </c>
      <c r="M198" s="96" t="s">
        <v>32</v>
      </c>
      <c r="N198" s="96" t="s">
        <v>33</v>
      </c>
      <c r="O198" s="97" t="e">
        <f>IF(F198="","",VLOOKUP(F198,海关监管条件!$A$1:$B$2000,2,FALSE))</f>
        <v>#N/A</v>
      </c>
    </row>
    <row r="199" spans="1:15">
      <c r="A199" s="2">
        <v>43637</v>
      </c>
      <c r="B199" s="3" t="s">
        <v>591</v>
      </c>
      <c r="C199" s="3" t="s">
        <v>592</v>
      </c>
      <c r="D199" s="3" t="s">
        <v>593</v>
      </c>
      <c r="E199" s="3" t="s">
        <v>594</v>
      </c>
      <c r="F199" s="3" t="s">
        <v>595</v>
      </c>
      <c r="G199" s="3" t="s">
        <v>273</v>
      </c>
      <c r="H199" s="7">
        <v>627</v>
      </c>
      <c r="I199" s="96" t="s">
        <v>30</v>
      </c>
      <c r="J199" s="48">
        <v>12.6</v>
      </c>
      <c r="K199" s="48">
        <f t="shared" si="3"/>
        <v>7900.2</v>
      </c>
      <c r="L199" s="96" t="s">
        <v>31</v>
      </c>
      <c r="M199" s="96" t="s">
        <v>32</v>
      </c>
      <c r="N199" s="96" t="s">
        <v>33</v>
      </c>
      <c r="O199" s="97" t="e">
        <f>IF(F199="","",VLOOKUP(F199,海关监管条件!$A$1:$B$2000,2,FALSE))</f>
        <v>#N/A</v>
      </c>
    </row>
    <row r="200" spans="1:15">
      <c r="A200" s="2">
        <v>43638</v>
      </c>
      <c r="B200" s="3" t="s">
        <v>596</v>
      </c>
      <c r="C200" s="3" t="s">
        <v>597</v>
      </c>
      <c r="D200" s="3" t="s">
        <v>598</v>
      </c>
      <c r="E200" s="3" t="s">
        <v>599</v>
      </c>
      <c r="F200" s="3" t="s">
        <v>10</v>
      </c>
      <c r="G200" s="3" t="s">
        <v>600</v>
      </c>
      <c r="H200" s="7">
        <v>871</v>
      </c>
      <c r="I200" s="7" t="s">
        <v>30</v>
      </c>
      <c r="J200" s="48">
        <v>14.5</v>
      </c>
      <c r="K200" s="48">
        <f t="shared" si="3"/>
        <v>12629.5</v>
      </c>
      <c r="L200" s="96" t="s">
        <v>31</v>
      </c>
      <c r="M200" s="96" t="s">
        <v>32</v>
      </c>
      <c r="N200" s="96" t="s">
        <v>33</v>
      </c>
      <c r="O200" s="97">
        <f>IF(F200="","",VLOOKUP(F200,海关监管条件!$A$1:$B$2000,2,FALSE))</f>
        <v>0</v>
      </c>
    </row>
    <row r="201" spans="1:15">
      <c r="A201" s="2">
        <v>43638</v>
      </c>
      <c r="B201" s="3" t="s">
        <v>596</v>
      </c>
      <c r="C201" s="3" t="s">
        <v>597</v>
      </c>
      <c r="D201" s="3" t="s">
        <v>598</v>
      </c>
      <c r="E201" s="3" t="s">
        <v>601</v>
      </c>
      <c r="F201" s="3" t="s">
        <v>241</v>
      </c>
      <c r="G201" s="3" t="s">
        <v>602</v>
      </c>
      <c r="H201" s="7">
        <v>420</v>
      </c>
      <c r="I201" s="7" t="s">
        <v>30</v>
      </c>
      <c r="J201" s="48">
        <v>8</v>
      </c>
      <c r="K201" s="48">
        <f t="shared" si="3"/>
        <v>3360</v>
      </c>
      <c r="L201" s="96" t="s">
        <v>31</v>
      </c>
      <c r="M201" s="96" t="s">
        <v>32</v>
      </c>
      <c r="N201" s="96" t="s">
        <v>33</v>
      </c>
      <c r="O201" s="97" t="e">
        <f>IF(F201="","",VLOOKUP(F201,海关监管条件!$A$1:$B$2000,2,FALSE))</f>
        <v>#N/A</v>
      </c>
    </row>
    <row r="202" spans="1:15">
      <c r="A202" s="2">
        <v>43638</v>
      </c>
      <c r="B202" s="3" t="s">
        <v>603</v>
      </c>
      <c r="C202" s="3" t="s">
        <v>604</v>
      </c>
      <c r="D202" s="3" t="s">
        <v>605</v>
      </c>
      <c r="E202" s="3" t="s">
        <v>606</v>
      </c>
      <c r="F202" s="108" t="s">
        <v>89</v>
      </c>
      <c r="G202" s="3" t="s">
        <v>248</v>
      </c>
      <c r="H202" s="7">
        <v>356</v>
      </c>
      <c r="I202" s="7" t="s">
        <v>30</v>
      </c>
      <c r="J202" s="48">
        <v>5.8</v>
      </c>
      <c r="K202" s="48">
        <f t="shared" si="3"/>
        <v>2064.8</v>
      </c>
      <c r="L202" s="96" t="s">
        <v>31</v>
      </c>
      <c r="M202" s="96" t="s">
        <v>32</v>
      </c>
      <c r="N202" s="96" t="s">
        <v>33</v>
      </c>
      <c r="O202" s="97" t="e">
        <f>IF(F202="","",VLOOKUP(F202,海关监管条件!$A$1:$B$2000,2,FALSE))</f>
        <v>#N/A</v>
      </c>
    </row>
    <row r="203" spans="1:15">
      <c r="A203" s="2">
        <v>43638</v>
      </c>
      <c r="B203" s="3" t="s">
        <v>607</v>
      </c>
      <c r="C203" s="3" t="s">
        <v>608</v>
      </c>
      <c r="D203" s="3" t="s">
        <v>609</v>
      </c>
      <c r="E203" s="3" t="s">
        <v>610</v>
      </c>
      <c r="F203" s="3">
        <v>6104590000</v>
      </c>
      <c r="G203" s="3" t="s">
        <v>57</v>
      </c>
      <c r="H203" s="7">
        <v>491</v>
      </c>
      <c r="I203" s="7" t="s">
        <v>30</v>
      </c>
      <c r="J203" s="48">
        <v>30</v>
      </c>
      <c r="K203" s="48">
        <f t="shared" si="3"/>
        <v>14730</v>
      </c>
      <c r="L203" s="96" t="s">
        <v>39</v>
      </c>
      <c r="M203" s="96" t="s">
        <v>32</v>
      </c>
      <c r="N203" s="96" t="s">
        <v>33</v>
      </c>
      <c r="O203" s="97" t="e">
        <f>IF(F203="","",VLOOKUP(F203,海关监管条件!$A$1:$B$2000,2,FALSE))</f>
        <v>#N/A</v>
      </c>
    </row>
    <row r="204" spans="1:15">
      <c r="A204" s="2">
        <v>43638</v>
      </c>
      <c r="B204" s="3" t="s">
        <v>607</v>
      </c>
      <c r="C204" s="3" t="s">
        <v>608</v>
      </c>
      <c r="D204" s="3" t="s">
        <v>609</v>
      </c>
      <c r="E204" s="3" t="s">
        <v>611</v>
      </c>
      <c r="F204" s="3">
        <v>6104590000</v>
      </c>
      <c r="G204" s="3" t="s">
        <v>57</v>
      </c>
      <c r="H204" s="7">
        <v>589</v>
      </c>
      <c r="I204" s="7" t="s">
        <v>30</v>
      </c>
      <c r="J204" s="48">
        <v>30</v>
      </c>
      <c r="K204" s="48">
        <f t="shared" si="3"/>
        <v>17670</v>
      </c>
      <c r="L204" s="96" t="s">
        <v>39</v>
      </c>
      <c r="M204" s="96" t="s">
        <v>32</v>
      </c>
      <c r="N204" s="96" t="s">
        <v>33</v>
      </c>
      <c r="O204" s="97" t="e">
        <f>IF(F204="","",VLOOKUP(F204,海关监管条件!$A$1:$B$2000,2,FALSE))</f>
        <v>#N/A</v>
      </c>
    </row>
    <row r="205" spans="1:15">
      <c r="A205" s="2">
        <v>43638</v>
      </c>
      <c r="B205" s="3" t="s">
        <v>607</v>
      </c>
      <c r="C205" s="3" t="s">
        <v>608</v>
      </c>
      <c r="D205" s="3" t="s">
        <v>609</v>
      </c>
      <c r="E205" s="3" t="s">
        <v>612</v>
      </c>
      <c r="F205" s="3">
        <v>6110300090</v>
      </c>
      <c r="G205" s="3" t="s">
        <v>90</v>
      </c>
      <c r="H205" s="7">
        <v>359</v>
      </c>
      <c r="I205" s="7" t="s">
        <v>30</v>
      </c>
      <c r="J205" s="48">
        <v>30</v>
      </c>
      <c r="K205" s="48">
        <f t="shared" si="3"/>
        <v>10770</v>
      </c>
      <c r="L205" s="96" t="s">
        <v>39</v>
      </c>
      <c r="M205" s="96" t="s">
        <v>32</v>
      </c>
      <c r="N205" s="96" t="s">
        <v>33</v>
      </c>
      <c r="O205" s="97" t="e">
        <f>IF(F205="","",VLOOKUP(F205,海关监管条件!$A$1:$B$2000,2,FALSE))</f>
        <v>#N/A</v>
      </c>
    </row>
    <row r="206" spans="1:15">
      <c r="A206" s="2">
        <v>43643</v>
      </c>
      <c r="B206" s="3" t="s">
        <v>613</v>
      </c>
      <c r="C206" s="3" t="s">
        <v>614</v>
      </c>
      <c r="D206" s="3" t="s">
        <v>615</v>
      </c>
      <c r="E206" s="3" t="s">
        <v>616</v>
      </c>
      <c r="F206" s="3" t="s">
        <v>108</v>
      </c>
      <c r="G206" s="3" t="s">
        <v>109</v>
      </c>
      <c r="H206" s="7">
        <v>312</v>
      </c>
      <c r="I206" s="7" t="s">
        <v>30</v>
      </c>
      <c r="J206" s="48">
        <v>91.02</v>
      </c>
      <c r="K206" s="48">
        <f t="shared" si="3"/>
        <v>28398.24</v>
      </c>
      <c r="L206" s="96" t="s">
        <v>31</v>
      </c>
      <c r="M206" s="96" t="s">
        <v>32</v>
      </c>
      <c r="N206" s="96" t="s">
        <v>33</v>
      </c>
      <c r="O206" s="97" t="e">
        <f>IF(F206="","",VLOOKUP(F206,海关监管条件!$A$1:$B$2000,2,FALSE))</f>
        <v>#N/A</v>
      </c>
    </row>
    <row r="207" spans="1:15">
      <c r="A207" s="2">
        <v>43644</v>
      </c>
      <c r="B207" s="3" t="s">
        <v>617</v>
      </c>
      <c r="C207" s="3" t="s">
        <v>618</v>
      </c>
      <c r="D207" s="3" t="s">
        <v>619</v>
      </c>
      <c r="E207" s="3" t="s">
        <v>620</v>
      </c>
      <c r="F207" s="3" t="s">
        <v>241</v>
      </c>
      <c r="G207" s="3" t="s">
        <v>248</v>
      </c>
      <c r="H207" s="7">
        <v>846</v>
      </c>
      <c r="I207" s="7" t="s">
        <v>30</v>
      </c>
      <c r="J207" s="48">
        <v>7.2</v>
      </c>
      <c r="K207" s="48">
        <f t="shared" si="3"/>
        <v>6091.2</v>
      </c>
      <c r="L207" s="96" t="s">
        <v>31</v>
      </c>
      <c r="M207" s="96" t="s">
        <v>32</v>
      </c>
      <c r="N207" s="96" t="s">
        <v>33</v>
      </c>
      <c r="O207" s="97" t="e">
        <f>IF(F207="","",VLOOKUP(F207,海关监管条件!$A$1:$B$2000,2,FALSE))</f>
        <v>#N/A</v>
      </c>
    </row>
    <row r="208" spans="1:15">
      <c r="A208" s="2">
        <v>43644</v>
      </c>
      <c r="B208" s="3" t="s">
        <v>617</v>
      </c>
      <c r="C208" s="3" t="s">
        <v>618</v>
      </c>
      <c r="D208" s="3" t="s">
        <v>619</v>
      </c>
      <c r="E208" s="3" t="s">
        <v>621</v>
      </c>
      <c r="F208" s="3" t="s">
        <v>241</v>
      </c>
      <c r="G208" s="3" t="s">
        <v>248</v>
      </c>
      <c r="H208" s="7">
        <v>95</v>
      </c>
      <c r="I208" s="7" t="s">
        <v>30</v>
      </c>
      <c r="J208" s="48">
        <v>8.9</v>
      </c>
      <c r="K208" s="48">
        <f>J208*H208</f>
        <v>845.5</v>
      </c>
      <c r="L208" s="96" t="s">
        <v>31</v>
      </c>
      <c r="M208" s="96" t="s">
        <v>32</v>
      </c>
      <c r="N208" s="96" t="s">
        <v>33</v>
      </c>
      <c r="O208" s="97" t="e">
        <f>IF(F208="","",VLOOKUP(F208,海关监管条件!$A$1:$B$2000,2,FALSE))</f>
        <v>#N/A</v>
      </c>
    </row>
    <row r="209" spans="1:15">
      <c r="A209" s="2">
        <v>43645</v>
      </c>
      <c r="B209" s="3" t="s">
        <v>622</v>
      </c>
      <c r="C209" s="3" t="s">
        <v>623</v>
      </c>
      <c r="D209" s="3" t="s">
        <v>624</v>
      </c>
      <c r="E209" s="3" t="s">
        <v>625</v>
      </c>
      <c r="F209" s="3">
        <v>6104590000</v>
      </c>
      <c r="G209" s="3" t="s">
        <v>57</v>
      </c>
      <c r="H209" s="7">
        <v>1405</v>
      </c>
      <c r="I209" s="7" t="s">
        <v>30</v>
      </c>
      <c r="J209" s="48">
        <v>25</v>
      </c>
      <c r="K209" s="48">
        <f t="shared" ref="K209:K242" si="4">J209*H209</f>
        <v>35125</v>
      </c>
      <c r="L209" s="96" t="s">
        <v>39</v>
      </c>
      <c r="M209" s="96" t="s">
        <v>32</v>
      </c>
      <c r="N209" s="96" t="s">
        <v>33</v>
      </c>
      <c r="O209" s="97" t="e">
        <f>IF(F209="","",VLOOKUP(F209,海关监管条件!$A$1:$B$2000,2,FALSE))</f>
        <v>#N/A</v>
      </c>
    </row>
    <row r="210" spans="1:15">
      <c r="A210" s="2">
        <v>43645</v>
      </c>
      <c r="B210" s="3" t="s">
        <v>622</v>
      </c>
      <c r="C210" s="3" t="s">
        <v>623</v>
      </c>
      <c r="D210" s="3" t="s">
        <v>624</v>
      </c>
      <c r="E210" s="3" t="s">
        <v>626</v>
      </c>
      <c r="F210" s="3">
        <v>6104590000</v>
      </c>
      <c r="G210" s="3" t="s">
        <v>57</v>
      </c>
      <c r="H210" s="7">
        <v>647</v>
      </c>
      <c r="I210" s="7" t="s">
        <v>30</v>
      </c>
      <c r="J210" s="48">
        <v>30</v>
      </c>
      <c r="K210" s="48">
        <f t="shared" si="4"/>
        <v>19410</v>
      </c>
      <c r="L210" s="96" t="s">
        <v>39</v>
      </c>
      <c r="M210" s="96" t="s">
        <v>32</v>
      </c>
      <c r="N210" s="96" t="s">
        <v>33</v>
      </c>
      <c r="O210" s="97" t="e">
        <f>IF(F210="","",VLOOKUP(F210,海关监管条件!$A$1:$B$2000,2,FALSE))</f>
        <v>#N/A</v>
      </c>
    </row>
    <row r="211" spans="1:15">
      <c r="A211" s="2">
        <v>43645</v>
      </c>
      <c r="B211" s="3" t="s">
        <v>622</v>
      </c>
      <c r="C211" s="3" t="s">
        <v>623</v>
      </c>
      <c r="D211" s="3" t="s">
        <v>624</v>
      </c>
      <c r="E211" s="3" t="s">
        <v>627</v>
      </c>
      <c r="F211" s="3">
        <v>6104440000</v>
      </c>
      <c r="G211" s="3" t="s">
        <v>38</v>
      </c>
      <c r="H211" s="7">
        <v>713</v>
      </c>
      <c r="I211" s="7" t="s">
        <v>30</v>
      </c>
      <c r="J211" s="48">
        <v>25</v>
      </c>
      <c r="K211" s="48">
        <f t="shared" si="4"/>
        <v>17825</v>
      </c>
      <c r="L211" s="96" t="s">
        <v>39</v>
      </c>
      <c r="M211" s="96" t="s">
        <v>32</v>
      </c>
      <c r="N211" s="96" t="s">
        <v>33</v>
      </c>
      <c r="O211" s="97" t="e">
        <f>IF(F211="","",VLOOKUP(F211,海关监管条件!$A$1:$B$2000,2,FALSE))</f>
        <v>#N/A</v>
      </c>
    </row>
    <row r="212" spans="1:15">
      <c r="A212" s="2">
        <v>43645</v>
      </c>
      <c r="B212" s="3" t="s">
        <v>622</v>
      </c>
      <c r="C212" s="3" t="s">
        <v>623</v>
      </c>
      <c r="D212" s="3" t="s">
        <v>624</v>
      </c>
      <c r="E212" s="3" t="s">
        <v>628</v>
      </c>
      <c r="F212" s="3">
        <v>6104440000</v>
      </c>
      <c r="G212" s="3" t="s">
        <v>38</v>
      </c>
      <c r="H212" s="7">
        <v>155</v>
      </c>
      <c r="I212" s="7" t="s">
        <v>30</v>
      </c>
      <c r="J212" s="48">
        <v>30</v>
      </c>
      <c r="K212" s="48">
        <f t="shared" si="4"/>
        <v>4650</v>
      </c>
      <c r="L212" s="96" t="s">
        <v>39</v>
      </c>
      <c r="M212" s="96" t="s">
        <v>32</v>
      </c>
      <c r="N212" s="96" t="s">
        <v>33</v>
      </c>
      <c r="O212" s="97" t="e">
        <f>IF(F212="","",VLOOKUP(F212,海关监管条件!$A$1:$B$2000,2,FALSE))</f>
        <v>#N/A</v>
      </c>
    </row>
    <row r="213" spans="1:15">
      <c r="A213" s="2">
        <v>43645</v>
      </c>
      <c r="B213" s="3" t="s">
        <v>622</v>
      </c>
      <c r="C213" s="3" t="s">
        <v>623</v>
      </c>
      <c r="D213" s="3" t="s">
        <v>624</v>
      </c>
      <c r="E213" s="3" t="s">
        <v>629</v>
      </c>
      <c r="F213" s="3">
        <v>6104440000</v>
      </c>
      <c r="G213" s="3" t="s">
        <v>38</v>
      </c>
      <c r="H213" s="7">
        <v>800</v>
      </c>
      <c r="I213" s="7" t="s">
        <v>30</v>
      </c>
      <c r="J213" s="48">
        <v>30</v>
      </c>
      <c r="K213" s="48">
        <f t="shared" si="4"/>
        <v>24000</v>
      </c>
      <c r="L213" s="96" t="s">
        <v>39</v>
      </c>
      <c r="M213" s="96" t="s">
        <v>32</v>
      </c>
      <c r="N213" s="96" t="s">
        <v>33</v>
      </c>
      <c r="O213" s="97" t="e">
        <f>IF(F213="","",VLOOKUP(F213,海关监管条件!$A$1:$B$2000,2,FALSE))</f>
        <v>#N/A</v>
      </c>
    </row>
    <row r="214" spans="1:15">
      <c r="A214" s="2">
        <v>43645</v>
      </c>
      <c r="B214" s="3" t="s">
        <v>622</v>
      </c>
      <c r="C214" s="3" t="s">
        <v>623</v>
      </c>
      <c r="D214" s="3" t="s">
        <v>624</v>
      </c>
      <c r="E214" s="3" t="s">
        <v>630</v>
      </c>
      <c r="F214" s="3">
        <v>6110300090</v>
      </c>
      <c r="G214" s="3" t="s">
        <v>179</v>
      </c>
      <c r="H214" s="7">
        <v>1199</v>
      </c>
      <c r="I214" s="7" t="s">
        <v>30</v>
      </c>
      <c r="J214" s="48">
        <v>25</v>
      </c>
      <c r="K214" s="48">
        <f t="shared" si="4"/>
        <v>29975</v>
      </c>
      <c r="L214" s="96" t="s">
        <v>39</v>
      </c>
      <c r="M214" s="96" t="s">
        <v>32</v>
      </c>
      <c r="N214" s="96" t="s">
        <v>33</v>
      </c>
      <c r="O214" s="97" t="e">
        <f>IF(F214="","",VLOOKUP(F214,海关监管条件!$A$1:$B$2000,2,FALSE))</f>
        <v>#N/A</v>
      </c>
    </row>
    <row r="215" spans="1:15">
      <c r="A215" s="2">
        <v>43645</v>
      </c>
      <c r="B215" s="3" t="s">
        <v>622</v>
      </c>
      <c r="C215" s="3" t="s">
        <v>623</v>
      </c>
      <c r="D215" s="3" t="s">
        <v>624</v>
      </c>
      <c r="E215" s="3" t="s">
        <v>631</v>
      </c>
      <c r="F215" s="3">
        <v>6110300090</v>
      </c>
      <c r="G215" s="3" t="s">
        <v>179</v>
      </c>
      <c r="H215" s="7">
        <v>630</v>
      </c>
      <c r="I215" s="7" t="s">
        <v>30</v>
      </c>
      <c r="J215" s="48">
        <v>25</v>
      </c>
      <c r="K215" s="48">
        <f t="shared" si="4"/>
        <v>15750</v>
      </c>
      <c r="L215" s="96" t="s">
        <v>39</v>
      </c>
      <c r="M215" s="96" t="s">
        <v>32</v>
      </c>
      <c r="N215" s="96" t="s">
        <v>33</v>
      </c>
      <c r="O215" s="97" t="e">
        <f>IF(F215="","",VLOOKUP(F215,海关监管条件!$A$1:$B$2000,2,FALSE))</f>
        <v>#N/A</v>
      </c>
    </row>
    <row r="216" spans="1:15">
      <c r="A216" s="2">
        <v>43645</v>
      </c>
      <c r="B216" s="3" t="s">
        <v>632</v>
      </c>
      <c r="C216" s="3" t="s">
        <v>633</v>
      </c>
      <c r="D216" s="3" t="s">
        <v>634</v>
      </c>
      <c r="E216" s="3" t="s">
        <v>635</v>
      </c>
      <c r="F216" s="3" t="s">
        <v>2</v>
      </c>
      <c r="G216" s="3" t="s">
        <v>636</v>
      </c>
      <c r="H216" s="7">
        <v>1685</v>
      </c>
      <c r="I216" s="7" t="s">
        <v>30</v>
      </c>
      <c r="J216" s="48">
        <v>14.5</v>
      </c>
      <c r="K216" s="48">
        <f t="shared" si="4"/>
        <v>24432.5</v>
      </c>
      <c r="L216" s="96" t="s">
        <v>31</v>
      </c>
      <c r="M216" s="96" t="s">
        <v>32</v>
      </c>
      <c r="N216" s="96" t="s">
        <v>33</v>
      </c>
      <c r="O216" s="97">
        <f>IF(F216="","",VLOOKUP(F216,海关监管条件!$A$1:$B$2000,2,FALSE))</f>
        <v>0</v>
      </c>
    </row>
    <row r="217" spans="1:15">
      <c r="A217" s="2">
        <v>43645</v>
      </c>
      <c r="B217" s="3" t="s">
        <v>632</v>
      </c>
      <c r="C217" s="3" t="s">
        <v>633</v>
      </c>
      <c r="D217" s="3" t="s">
        <v>634</v>
      </c>
      <c r="E217" s="3" t="s">
        <v>637</v>
      </c>
      <c r="F217" s="3" t="s">
        <v>2</v>
      </c>
      <c r="G217" s="3" t="s">
        <v>636</v>
      </c>
      <c r="H217" s="7">
        <v>262</v>
      </c>
      <c r="I217" s="7" t="s">
        <v>30</v>
      </c>
      <c r="J217" s="48">
        <v>19.5</v>
      </c>
      <c r="K217" s="48">
        <f t="shared" si="4"/>
        <v>5109</v>
      </c>
      <c r="L217" s="96" t="s">
        <v>31</v>
      </c>
      <c r="M217" s="96" t="s">
        <v>32</v>
      </c>
      <c r="N217" s="96" t="s">
        <v>33</v>
      </c>
      <c r="O217" s="97">
        <f>IF(F217="","",VLOOKUP(F217,海关监管条件!$A$1:$B$2000,2,FALSE))</f>
        <v>0</v>
      </c>
    </row>
    <row r="218" spans="1:15">
      <c r="A218" s="2">
        <v>43645</v>
      </c>
      <c r="B218" s="3" t="s">
        <v>632</v>
      </c>
      <c r="C218" s="3" t="s">
        <v>633</v>
      </c>
      <c r="D218" s="3" t="s">
        <v>634</v>
      </c>
      <c r="E218" s="3" t="s">
        <v>638</v>
      </c>
      <c r="F218" s="3" t="s">
        <v>10</v>
      </c>
      <c r="G218" s="3" t="s">
        <v>639</v>
      </c>
      <c r="H218" s="7">
        <v>1339</v>
      </c>
      <c r="I218" s="7" t="s">
        <v>30</v>
      </c>
      <c r="J218" s="48">
        <v>15</v>
      </c>
      <c r="K218" s="48">
        <f t="shared" si="4"/>
        <v>20085</v>
      </c>
      <c r="L218" s="96" t="s">
        <v>31</v>
      </c>
      <c r="M218" s="96" t="s">
        <v>32</v>
      </c>
      <c r="N218" s="96" t="s">
        <v>33</v>
      </c>
      <c r="O218" s="97">
        <f>IF(F218="","",VLOOKUP(F218,海关监管条件!$A$1:$B$2000,2,FALSE))</f>
        <v>0</v>
      </c>
    </row>
    <row r="219" spans="1:15">
      <c r="A219" s="2">
        <v>43647</v>
      </c>
      <c r="B219" s="3" t="s">
        <v>640</v>
      </c>
      <c r="C219" s="3" t="s">
        <v>641</v>
      </c>
      <c r="D219" s="3" t="s">
        <v>642</v>
      </c>
      <c r="E219" s="3" t="s">
        <v>643</v>
      </c>
      <c r="F219" s="3">
        <v>6203429062</v>
      </c>
      <c r="G219" s="3" t="s">
        <v>644</v>
      </c>
      <c r="H219" s="7">
        <v>601</v>
      </c>
      <c r="I219" s="7" t="s">
        <v>78</v>
      </c>
      <c r="J219" s="48">
        <v>6</v>
      </c>
      <c r="K219" s="48">
        <f t="shared" si="4"/>
        <v>3606</v>
      </c>
      <c r="L219" s="96" t="s">
        <v>31</v>
      </c>
      <c r="M219" s="96" t="s">
        <v>32</v>
      </c>
      <c r="N219" s="96" t="s">
        <v>33</v>
      </c>
      <c r="O219" s="97" t="e">
        <f>IF(F219="","",VLOOKUP(F219,海关监管条件!$A$1:$B$2000,2,FALSE))</f>
        <v>#N/A</v>
      </c>
    </row>
    <row r="220" spans="1:15">
      <c r="A220" s="2">
        <v>43647</v>
      </c>
      <c r="B220" s="3" t="s">
        <v>640</v>
      </c>
      <c r="C220" s="3" t="s">
        <v>641</v>
      </c>
      <c r="D220" s="3" t="s">
        <v>642</v>
      </c>
      <c r="E220" s="3" t="s">
        <v>645</v>
      </c>
      <c r="F220" s="3">
        <v>6203429062</v>
      </c>
      <c r="G220" s="3" t="s">
        <v>644</v>
      </c>
      <c r="H220" s="7">
        <v>303</v>
      </c>
      <c r="I220" s="7" t="s">
        <v>78</v>
      </c>
      <c r="J220" s="48">
        <v>6</v>
      </c>
      <c r="K220" s="48">
        <f t="shared" si="4"/>
        <v>1818</v>
      </c>
      <c r="L220" s="96" t="s">
        <v>31</v>
      </c>
      <c r="M220" s="96" t="s">
        <v>32</v>
      </c>
      <c r="N220" s="96" t="s">
        <v>33</v>
      </c>
      <c r="O220" s="97" t="e">
        <f>IF(F220="","",VLOOKUP(F220,海关监管条件!$A$1:$B$2000,2,FALSE))</f>
        <v>#N/A</v>
      </c>
    </row>
    <row r="221" spans="1:15">
      <c r="A221" s="2">
        <v>43647</v>
      </c>
      <c r="B221" s="3" t="s">
        <v>640</v>
      </c>
      <c r="C221" s="3" t="s">
        <v>641</v>
      </c>
      <c r="D221" s="3" t="s">
        <v>642</v>
      </c>
      <c r="E221" s="3" t="s">
        <v>646</v>
      </c>
      <c r="F221" s="3">
        <v>6203429062</v>
      </c>
      <c r="G221" s="3" t="s">
        <v>644</v>
      </c>
      <c r="H221" s="7">
        <v>307</v>
      </c>
      <c r="I221" s="7" t="s">
        <v>78</v>
      </c>
      <c r="J221" s="48">
        <v>6</v>
      </c>
      <c r="K221" s="48">
        <f t="shared" si="4"/>
        <v>1842</v>
      </c>
      <c r="L221" s="96" t="s">
        <v>31</v>
      </c>
      <c r="M221" s="96" t="s">
        <v>32</v>
      </c>
      <c r="N221" s="96" t="s">
        <v>33</v>
      </c>
      <c r="O221" s="97" t="e">
        <f>IF(F221="","",VLOOKUP(F221,海关监管条件!$A$1:$B$2000,2,FALSE))</f>
        <v>#N/A</v>
      </c>
    </row>
    <row r="222" spans="1:15">
      <c r="A222" s="2">
        <v>43648</v>
      </c>
      <c r="B222" s="3" t="s">
        <v>647</v>
      </c>
      <c r="C222" s="3" t="s">
        <v>648</v>
      </c>
      <c r="D222" s="3" t="s">
        <v>649</v>
      </c>
      <c r="E222" s="3" t="s">
        <v>650</v>
      </c>
      <c r="F222" s="3" t="s">
        <v>651</v>
      </c>
      <c r="G222" s="89" t="s">
        <v>165</v>
      </c>
      <c r="H222" s="7">
        <v>443</v>
      </c>
      <c r="I222" s="7" t="s">
        <v>30</v>
      </c>
      <c r="J222" s="48">
        <v>14.37</v>
      </c>
      <c r="K222" s="48">
        <f t="shared" si="4"/>
        <v>6365.91</v>
      </c>
      <c r="L222" s="96" t="s">
        <v>31</v>
      </c>
      <c r="M222" s="96" t="s">
        <v>32</v>
      </c>
      <c r="N222" s="96" t="s">
        <v>33</v>
      </c>
      <c r="O222" s="97" t="e">
        <f>IF(F222="","",VLOOKUP(F222,海关监管条件!$A$1:$B$2000,2,FALSE))</f>
        <v>#N/A</v>
      </c>
    </row>
    <row r="223" spans="1:15">
      <c r="A223" s="2">
        <v>43658</v>
      </c>
      <c r="B223" s="3" t="s">
        <v>652</v>
      </c>
      <c r="C223" s="3" t="s">
        <v>653</v>
      </c>
      <c r="D223" s="3" t="s">
        <v>654</v>
      </c>
      <c r="E223" s="3" t="s">
        <v>655</v>
      </c>
      <c r="F223" s="3" t="s">
        <v>89</v>
      </c>
      <c r="G223" s="3" t="s">
        <v>656</v>
      </c>
      <c r="H223" s="7">
        <v>562</v>
      </c>
      <c r="I223" s="7" t="s">
        <v>30</v>
      </c>
      <c r="J223" s="48">
        <v>36</v>
      </c>
      <c r="K223" s="48">
        <f t="shared" si="4"/>
        <v>20232</v>
      </c>
      <c r="L223" s="96" t="s">
        <v>31</v>
      </c>
      <c r="M223" s="96" t="s">
        <v>32</v>
      </c>
      <c r="N223" s="96" t="s">
        <v>33</v>
      </c>
      <c r="O223" s="97" t="e">
        <f>IF(F223="","",VLOOKUP(F223,海关监管条件!$A$1:$B$2000,2,FALSE))</f>
        <v>#N/A</v>
      </c>
    </row>
    <row r="224" spans="1:15">
      <c r="A224" s="2">
        <v>43666</v>
      </c>
      <c r="B224" s="3" t="s">
        <v>657</v>
      </c>
      <c r="C224" s="3" t="s">
        <v>658</v>
      </c>
      <c r="D224" s="3" t="s">
        <v>659</v>
      </c>
      <c r="E224" s="3" t="s">
        <v>660</v>
      </c>
      <c r="F224" s="3">
        <v>6204620000</v>
      </c>
      <c r="G224" s="3" t="s">
        <v>217</v>
      </c>
      <c r="H224" s="7">
        <v>624</v>
      </c>
      <c r="I224" s="7" t="s">
        <v>78</v>
      </c>
      <c r="J224" s="48">
        <v>6</v>
      </c>
      <c r="K224" s="48">
        <f t="shared" si="4"/>
        <v>3744</v>
      </c>
      <c r="L224" s="96" t="s">
        <v>31</v>
      </c>
      <c r="M224" s="96" t="s">
        <v>32</v>
      </c>
      <c r="N224" s="96" t="s">
        <v>33</v>
      </c>
      <c r="O224" s="97" t="e">
        <f>IF(F224="","",VLOOKUP(F224,海关监管条件!$A$1:$B$2000,2,FALSE))</f>
        <v>#N/A</v>
      </c>
    </row>
    <row r="225" spans="1:15">
      <c r="A225" s="2">
        <v>43666</v>
      </c>
      <c r="B225" s="3" t="s">
        <v>657</v>
      </c>
      <c r="C225" s="3" t="s">
        <v>658</v>
      </c>
      <c r="D225" s="3" t="s">
        <v>659</v>
      </c>
      <c r="E225" s="3" t="s">
        <v>661</v>
      </c>
      <c r="F225" s="3">
        <v>6204620000</v>
      </c>
      <c r="G225" s="3" t="s">
        <v>217</v>
      </c>
      <c r="H225" s="7">
        <v>670</v>
      </c>
      <c r="I225" s="7" t="s">
        <v>78</v>
      </c>
      <c r="J225" s="48">
        <v>6</v>
      </c>
      <c r="K225" s="48">
        <f t="shared" si="4"/>
        <v>4020</v>
      </c>
      <c r="L225" s="96" t="s">
        <v>31</v>
      </c>
      <c r="M225" s="96" t="s">
        <v>32</v>
      </c>
      <c r="N225" s="96" t="s">
        <v>33</v>
      </c>
      <c r="O225" s="97" t="e">
        <f>IF(F225="","",VLOOKUP(F225,海关监管条件!$A$1:$B$2000,2,FALSE))</f>
        <v>#N/A</v>
      </c>
    </row>
    <row r="226" spans="1:15">
      <c r="A226" s="2">
        <v>43665</v>
      </c>
      <c r="B226" s="3" t="s">
        <v>662</v>
      </c>
      <c r="C226" s="3" t="s">
        <v>663</v>
      </c>
      <c r="D226" s="3" t="s">
        <v>664</v>
      </c>
      <c r="E226" s="3" t="s">
        <v>665</v>
      </c>
      <c r="F226" s="3">
        <v>6110300090</v>
      </c>
      <c r="G226" s="3" t="s">
        <v>666</v>
      </c>
      <c r="H226" s="7">
        <v>380</v>
      </c>
      <c r="I226" s="7" t="s">
        <v>30</v>
      </c>
      <c r="J226" s="48">
        <v>19.5</v>
      </c>
      <c r="K226" s="48">
        <f t="shared" si="4"/>
        <v>7410</v>
      </c>
      <c r="L226" s="96" t="s">
        <v>31</v>
      </c>
      <c r="M226" s="96" t="s">
        <v>32</v>
      </c>
      <c r="N226" s="96" t="s">
        <v>33</v>
      </c>
      <c r="O226" s="97" t="e">
        <f>IF(F226="","",VLOOKUP(F226,海关监管条件!$A$1:$B$2000,2,FALSE))</f>
        <v>#N/A</v>
      </c>
    </row>
    <row r="227" spans="1:15">
      <c r="A227" s="2">
        <v>43665</v>
      </c>
      <c r="B227" s="3" t="s">
        <v>662</v>
      </c>
      <c r="C227" s="3" t="s">
        <v>663</v>
      </c>
      <c r="D227" s="3" t="s">
        <v>664</v>
      </c>
      <c r="E227" s="3" t="s">
        <v>667</v>
      </c>
      <c r="F227" s="3">
        <v>6104530000</v>
      </c>
      <c r="G227" s="3" t="s">
        <v>668</v>
      </c>
      <c r="H227" s="7">
        <v>347</v>
      </c>
      <c r="I227" s="7" t="s">
        <v>30</v>
      </c>
      <c r="J227" s="48">
        <v>22.5</v>
      </c>
      <c r="K227" s="48">
        <f t="shared" si="4"/>
        <v>7807.5</v>
      </c>
      <c r="L227" s="96" t="s">
        <v>31</v>
      </c>
      <c r="M227" s="96" t="s">
        <v>32</v>
      </c>
      <c r="N227" s="96" t="s">
        <v>33</v>
      </c>
      <c r="O227" s="97" t="e">
        <f>IF(F227="","",VLOOKUP(F227,海关监管条件!$A$1:$B$2000,2,FALSE))</f>
        <v>#N/A</v>
      </c>
    </row>
    <row r="228" spans="1:15">
      <c r="A228" s="2">
        <v>43665</v>
      </c>
      <c r="B228" s="3" t="s">
        <v>662</v>
      </c>
      <c r="C228" s="3" t="s">
        <v>663</v>
      </c>
      <c r="D228" s="3" t="s">
        <v>664</v>
      </c>
      <c r="E228" s="3" t="s">
        <v>669</v>
      </c>
      <c r="F228" s="3">
        <v>6110300090</v>
      </c>
      <c r="G228" s="3" t="s">
        <v>666</v>
      </c>
      <c r="H228" s="7">
        <v>358</v>
      </c>
      <c r="I228" s="7" t="s">
        <v>30</v>
      </c>
      <c r="J228" s="48">
        <v>19</v>
      </c>
      <c r="K228" s="48">
        <f t="shared" si="4"/>
        <v>6802</v>
      </c>
      <c r="L228" s="96" t="s">
        <v>31</v>
      </c>
      <c r="M228" s="96" t="s">
        <v>32</v>
      </c>
      <c r="N228" s="96" t="s">
        <v>33</v>
      </c>
      <c r="O228" s="97" t="e">
        <f>IF(F228="","",VLOOKUP(F228,海关监管条件!$A$1:$B$2000,2,FALSE))</f>
        <v>#N/A</v>
      </c>
    </row>
    <row r="229" spans="1:15">
      <c r="A229" s="2">
        <v>43665</v>
      </c>
      <c r="B229" s="3" t="s">
        <v>670</v>
      </c>
      <c r="C229" s="3" t="s">
        <v>671</v>
      </c>
      <c r="D229" s="3" t="s">
        <v>672</v>
      </c>
      <c r="E229" s="3" t="s">
        <v>673</v>
      </c>
      <c r="F229" s="3" t="s">
        <v>2</v>
      </c>
      <c r="G229" s="3" t="s">
        <v>636</v>
      </c>
      <c r="H229" s="7">
        <v>1433</v>
      </c>
      <c r="I229" s="7" t="s">
        <v>30</v>
      </c>
      <c r="J229" s="48">
        <v>15</v>
      </c>
      <c r="K229" s="48">
        <f t="shared" si="4"/>
        <v>21495</v>
      </c>
      <c r="L229" s="96" t="s">
        <v>31</v>
      </c>
      <c r="M229" s="96" t="s">
        <v>32</v>
      </c>
      <c r="N229" s="96" t="s">
        <v>33</v>
      </c>
      <c r="O229" s="97">
        <f>IF(F229="","",VLOOKUP(F229,海关监管条件!$A$1:$B$2000,2,FALSE))</f>
        <v>0</v>
      </c>
    </row>
    <row r="230" spans="1:15">
      <c r="A230" s="2">
        <v>43665</v>
      </c>
      <c r="B230" s="3" t="s">
        <v>670</v>
      </c>
      <c r="C230" s="3" t="s">
        <v>671</v>
      </c>
      <c r="D230" s="3" t="s">
        <v>672</v>
      </c>
      <c r="E230" s="3" t="s">
        <v>674</v>
      </c>
      <c r="F230" s="3" t="s">
        <v>89</v>
      </c>
      <c r="G230" s="3" t="s">
        <v>675</v>
      </c>
      <c r="H230" s="7">
        <v>608</v>
      </c>
      <c r="I230" s="7" t="s">
        <v>30</v>
      </c>
      <c r="J230" s="48">
        <v>5.5</v>
      </c>
      <c r="K230" s="48">
        <f t="shared" si="4"/>
        <v>3344</v>
      </c>
      <c r="L230" s="96" t="s">
        <v>31</v>
      </c>
      <c r="M230" s="96" t="s">
        <v>32</v>
      </c>
      <c r="N230" s="96" t="s">
        <v>33</v>
      </c>
      <c r="O230" s="97" t="e">
        <f>IF(F230="","",VLOOKUP(F230,海关监管条件!$A$1:$B$2000,2,FALSE))</f>
        <v>#N/A</v>
      </c>
    </row>
    <row r="231" spans="1:15">
      <c r="A231" s="2">
        <v>43666</v>
      </c>
      <c r="B231" s="3" t="s">
        <v>676</v>
      </c>
      <c r="C231" s="3" t="s">
        <v>677</v>
      </c>
      <c r="D231" s="3" t="s">
        <v>678</v>
      </c>
      <c r="E231" s="3" t="s">
        <v>679</v>
      </c>
      <c r="F231" s="3" t="s">
        <v>680</v>
      </c>
      <c r="G231" s="3" t="s">
        <v>681</v>
      </c>
      <c r="H231" s="7">
        <v>873</v>
      </c>
      <c r="I231" s="7" t="s">
        <v>30</v>
      </c>
      <c r="J231" s="48">
        <v>11.32</v>
      </c>
      <c r="K231" s="48">
        <f t="shared" si="4"/>
        <v>9882.36</v>
      </c>
      <c r="L231" s="96" t="s">
        <v>31</v>
      </c>
      <c r="M231" s="96" t="s">
        <v>32</v>
      </c>
      <c r="N231" s="96" t="s">
        <v>33</v>
      </c>
      <c r="O231" s="97" t="e">
        <f>IF(F231="","",VLOOKUP(F231,海关监管条件!$A$1:$B$2000,2,FALSE))</f>
        <v>#N/A</v>
      </c>
    </row>
    <row r="232" spans="1:15">
      <c r="A232" s="2">
        <v>43666</v>
      </c>
      <c r="B232" s="3" t="s">
        <v>676</v>
      </c>
      <c r="C232" s="3" t="s">
        <v>677</v>
      </c>
      <c r="D232" s="3" t="s">
        <v>678</v>
      </c>
      <c r="E232" s="3" t="s">
        <v>682</v>
      </c>
      <c r="F232" s="3" t="s">
        <v>198</v>
      </c>
      <c r="G232" s="3" t="s">
        <v>52</v>
      </c>
      <c r="H232" s="7">
        <v>615</v>
      </c>
      <c r="I232" s="7" t="s">
        <v>30</v>
      </c>
      <c r="J232" s="48">
        <v>17.3</v>
      </c>
      <c r="K232" s="48">
        <f t="shared" si="4"/>
        <v>10639.5</v>
      </c>
      <c r="L232" s="96" t="s">
        <v>31</v>
      </c>
      <c r="M232" s="96" t="s">
        <v>32</v>
      </c>
      <c r="N232" s="96" t="s">
        <v>33</v>
      </c>
      <c r="O232" s="97" t="e">
        <f>IF(F232="","",VLOOKUP(F232,海关监管条件!$A$1:$B$2000,2,FALSE))</f>
        <v>#N/A</v>
      </c>
    </row>
    <row r="233" spans="1:15">
      <c r="A233" s="2">
        <v>43666</v>
      </c>
      <c r="B233" s="3" t="s">
        <v>676</v>
      </c>
      <c r="C233" s="3" t="s">
        <v>677</v>
      </c>
      <c r="D233" s="3" t="s">
        <v>678</v>
      </c>
      <c r="E233" s="3" t="s">
        <v>683</v>
      </c>
      <c r="F233" s="3" t="s">
        <v>230</v>
      </c>
      <c r="G233" s="3" t="s">
        <v>231</v>
      </c>
      <c r="H233" s="7">
        <v>565</v>
      </c>
      <c r="I233" s="7" t="s">
        <v>30</v>
      </c>
      <c r="J233" s="48">
        <v>11.08</v>
      </c>
      <c r="K233" s="48">
        <f t="shared" si="4"/>
        <v>6260.2</v>
      </c>
      <c r="L233" s="96" t="s">
        <v>31</v>
      </c>
      <c r="M233" s="96" t="s">
        <v>32</v>
      </c>
      <c r="N233" s="96" t="s">
        <v>33</v>
      </c>
      <c r="O233" s="97" t="e">
        <f>IF(F233="","",VLOOKUP(F233,海关监管条件!$A$1:$B$2000,2,FALSE))</f>
        <v>#N/A</v>
      </c>
    </row>
    <row r="234" spans="1:15">
      <c r="A234" s="2">
        <v>43666</v>
      </c>
      <c r="B234" s="3" t="s">
        <v>676</v>
      </c>
      <c r="C234" s="3" t="s">
        <v>677</v>
      </c>
      <c r="D234" s="3" t="s">
        <v>678</v>
      </c>
      <c r="E234" s="3" t="s">
        <v>684</v>
      </c>
      <c r="F234" s="3" t="s">
        <v>5</v>
      </c>
      <c r="G234" s="3" t="s">
        <v>52</v>
      </c>
      <c r="H234" s="7">
        <v>426</v>
      </c>
      <c r="I234" s="7" t="s">
        <v>30</v>
      </c>
      <c r="J234" s="48">
        <v>14.71</v>
      </c>
      <c r="K234" s="48">
        <f t="shared" si="4"/>
        <v>6266.46</v>
      </c>
      <c r="L234" s="96" t="s">
        <v>31</v>
      </c>
      <c r="M234" s="96" t="s">
        <v>32</v>
      </c>
      <c r="N234" s="96" t="s">
        <v>33</v>
      </c>
      <c r="O234" s="97">
        <f>IF(F234="","",VLOOKUP(F234,海关监管条件!$A$1:$B$2000,2,FALSE))</f>
        <v>0</v>
      </c>
    </row>
    <row r="235" spans="1:15">
      <c r="A235" s="2">
        <v>43673</v>
      </c>
      <c r="B235" s="3" t="s">
        <v>685</v>
      </c>
      <c r="C235" s="3" t="s">
        <v>686</v>
      </c>
      <c r="D235" s="3" t="s">
        <v>687</v>
      </c>
      <c r="E235" s="3" t="s">
        <v>688</v>
      </c>
      <c r="F235" s="3" t="s">
        <v>4</v>
      </c>
      <c r="G235" s="3" t="s">
        <v>217</v>
      </c>
      <c r="H235" s="7">
        <v>833</v>
      </c>
      <c r="I235" s="7" t="s">
        <v>78</v>
      </c>
      <c r="J235" s="48">
        <v>6</v>
      </c>
      <c r="K235" s="48">
        <f t="shared" si="4"/>
        <v>4998</v>
      </c>
      <c r="L235" s="96" t="s">
        <v>31</v>
      </c>
      <c r="M235" s="96" t="s">
        <v>32</v>
      </c>
      <c r="N235" s="96" t="s">
        <v>33</v>
      </c>
      <c r="O235" s="97">
        <f>IF(F235="","",VLOOKUP(F235,海关监管条件!$A$1:$B$2000,2,FALSE))</f>
        <v>0</v>
      </c>
    </row>
    <row r="236" spans="1:15">
      <c r="A236" s="2">
        <v>43672</v>
      </c>
      <c r="B236" s="3" t="s">
        <v>689</v>
      </c>
      <c r="C236" s="3" t="s">
        <v>690</v>
      </c>
      <c r="D236" s="3" t="s">
        <v>691</v>
      </c>
      <c r="E236" s="3" t="s">
        <v>692</v>
      </c>
      <c r="F236" s="3" t="s">
        <v>99</v>
      </c>
      <c r="G236" s="3" t="s">
        <v>100</v>
      </c>
      <c r="H236" s="7">
        <v>1254</v>
      </c>
      <c r="I236" s="7" t="s">
        <v>30</v>
      </c>
      <c r="J236" s="48">
        <v>12.6</v>
      </c>
      <c r="K236" s="48">
        <f t="shared" si="4"/>
        <v>15800.4</v>
      </c>
      <c r="L236" s="96" t="s">
        <v>31</v>
      </c>
      <c r="M236" s="96" t="s">
        <v>32</v>
      </c>
      <c r="N236" s="96" t="s">
        <v>33</v>
      </c>
      <c r="O236" s="97" t="e">
        <f>IF(F236="","",VLOOKUP(F236,海关监管条件!$A$1:$B$2000,2,FALSE))</f>
        <v>#N/A</v>
      </c>
    </row>
    <row r="237" spans="1:15">
      <c r="A237" s="2">
        <v>43672</v>
      </c>
      <c r="B237" s="3" t="s">
        <v>693</v>
      </c>
      <c r="C237" s="3" t="s">
        <v>694</v>
      </c>
      <c r="D237" s="3" t="s">
        <v>695</v>
      </c>
      <c r="E237" s="3" t="s">
        <v>696</v>
      </c>
      <c r="F237" s="3" t="s">
        <v>697</v>
      </c>
      <c r="G237" s="3" t="s">
        <v>38</v>
      </c>
      <c r="H237" s="7">
        <v>1041</v>
      </c>
      <c r="I237" s="7" t="s">
        <v>30</v>
      </c>
      <c r="J237" s="48">
        <v>29.5</v>
      </c>
      <c r="K237" s="48">
        <f t="shared" si="4"/>
        <v>30709.5</v>
      </c>
      <c r="L237" s="96" t="s">
        <v>31</v>
      </c>
      <c r="M237" s="96" t="s">
        <v>32</v>
      </c>
      <c r="N237" s="96" t="s">
        <v>33</v>
      </c>
      <c r="O237" s="97" t="e">
        <f>IF(F237="","",VLOOKUP(F237,海关监管条件!$A$1:$B$2000,2,FALSE))</f>
        <v>#N/A</v>
      </c>
    </row>
    <row r="238" spans="1:15">
      <c r="A238" s="2">
        <v>43694</v>
      </c>
      <c r="B238" s="3" t="s">
        <v>698</v>
      </c>
      <c r="C238" s="3" t="s">
        <v>699</v>
      </c>
      <c r="D238" s="3" t="s">
        <v>700</v>
      </c>
      <c r="E238" s="3" t="s">
        <v>701</v>
      </c>
      <c r="F238" s="3" t="s">
        <v>4</v>
      </c>
      <c r="G238" s="3" t="s">
        <v>46</v>
      </c>
      <c r="H238" s="7">
        <v>869</v>
      </c>
      <c r="I238" s="96" t="s">
        <v>78</v>
      </c>
      <c r="J238" s="48">
        <v>6</v>
      </c>
      <c r="K238" s="48">
        <f t="shared" si="4"/>
        <v>5214</v>
      </c>
      <c r="L238" s="96" t="s">
        <v>31</v>
      </c>
      <c r="M238" s="96" t="s">
        <v>32</v>
      </c>
      <c r="N238" s="96" t="s">
        <v>33</v>
      </c>
      <c r="O238" s="97">
        <f>IF(F238="","",VLOOKUP(F238,海关监管条件!$A$1:$B$2000,2,FALSE))</f>
        <v>0</v>
      </c>
    </row>
    <row r="239" spans="1:15">
      <c r="A239" s="2">
        <v>43694</v>
      </c>
      <c r="B239" s="3" t="s">
        <v>698</v>
      </c>
      <c r="C239" s="3" t="s">
        <v>699</v>
      </c>
      <c r="D239" s="3" t="s">
        <v>700</v>
      </c>
      <c r="E239" s="3" t="s">
        <v>702</v>
      </c>
      <c r="F239" s="3" t="s">
        <v>9</v>
      </c>
      <c r="G239" s="3" t="s">
        <v>72</v>
      </c>
      <c r="H239" s="7">
        <v>583</v>
      </c>
      <c r="I239" s="96" t="s">
        <v>30</v>
      </c>
      <c r="J239" s="48">
        <v>6</v>
      </c>
      <c r="K239" s="48">
        <f t="shared" si="4"/>
        <v>3498</v>
      </c>
      <c r="L239" s="96" t="s">
        <v>31</v>
      </c>
      <c r="M239" s="96" t="s">
        <v>32</v>
      </c>
      <c r="N239" s="96" t="s">
        <v>33</v>
      </c>
      <c r="O239" s="97">
        <f>IF(F239="","",VLOOKUP(F239,海关监管条件!$A$1:$B$2000,2,FALSE))</f>
        <v>0</v>
      </c>
    </row>
    <row r="240" spans="1:15">
      <c r="A240" s="2">
        <v>43693</v>
      </c>
      <c r="B240" s="3" t="s">
        <v>703</v>
      </c>
      <c r="C240" s="3" t="s">
        <v>704</v>
      </c>
      <c r="D240" s="3" t="s">
        <v>705</v>
      </c>
      <c r="E240" s="3" t="s">
        <v>706</v>
      </c>
      <c r="F240" s="3" t="s">
        <v>707</v>
      </c>
      <c r="G240" s="3" t="s">
        <v>708</v>
      </c>
      <c r="H240" s="7">
        <v>590</v>
      </c>
      <c r="I240" s="7" t="s">
        <v>30</v>
      </c>
      <c r="J240" s="48">
        <v>12.49</v>
      </c>
      <c r="K240" s="48">
        <f t="shared" si="4"/>
        <v>7369.1</v>
      </c>
      <c r="L240" s="96" t="s">
        <v>31</v>
      </c>
      <c r="M240" s="96" t="s">
        <v>32</v>
      </c>
      <c r="N240" s="96" t="s">
        <v>33</v>
      </c>
      <c r="O240" s="97" t="e">
        <f>IF(F240="","",VLOOKUP(F240,海关监管条件!$A$1:$B$2000,2,FALSE))</f>
        <v>#N/A</v>
      </c>
    </row>
    <row r="241" spans="1:15">
      <c r="A241" s="2">
        <v>43694</v>
      </c>
      <c r="B241" s="3" t="s">
        <v>709</v>
      </c>
      <c r="C241" s="3" t="s">
        <v>710</v>
      </c>
      <c r="D241" s="3" t="s">
        <v>711</v>
      </c>
      <c r="E241" s="3" t="s">
        <v>712</v>
      </c>
      <c r="F241" s="3" t="s">
        <v>10</v>
      </c>
      <c r="G241" s="3" t="s">
        <v>713</v>
      </c>
      <c r="H241" s="7">
        <v>1433</v>
      </c>
      <c r="I241" s="7" t="s">
        <v>30</v>
      </c>
      <c r="J241" s="48">
        <v>13</v>
      </c>
      <c r="K241" s="48">
        <f t="shared" si="4"/>
        <v>18629</v>
      </c>
      <c r="L241" s="96" t="s">
        <v>31</v>
      </c>
      <c r="M241" s="96" t="s">
        <v>32</v>
      </c>
      <c r="N241" s="96" t="s">
        <v>33</v>
      </c>
      <c r="O241" s="97">
        <f>IF(F241="","",VLOOKUP(F241,海关监管条件!$A$1:$B$2000,2,FALSE))</f>
        <v>0</v>
      </c>
    </row>
    <row r="242" spans="1:15">
      <c r="A242" s="2">
        <v>43694</v>
      </c>
      <c r="B242" s="3" t="s">
        <v>709</v>
      </c>
      <c r="C242" s="3" t="s">
        <v>710</v>
      </c>
      <c r="D242" s="3" t="s">
        <v>711</v>
      </c>
      <c r="E242" s="3" t="s">
        <v>714</v>
      </c>
      <c r="F242" s="3" t="s">
        <v>190</v>
      </c>
      <c r="G242" s="3" t="s">
        <v>191</v>
      </c>
      <c r="H242" s="7">
        <v>387</v>
      </c>
      <c r="I242" s="7" t="s">
        <v>30</v>
      </c>
      <c r="J242" s="48">
        <v>9.5</v>
      </c>
      <c r="K242" s="48">
        <f t="shared" si="4"/>
        <v>3676.5</v>
      </c>
      <c r="L242" s="96" t="s">
        <v>31</v>
      </c>
      <c r="M242" s="96" t="s">
        <v>32</v>
      </c>
      <c r="N242" s="96" t="s">
        <v>33</v>
      </c>
      <c r="O242" s="97" t="e">
        <f>IF(F242="","",VLOOKUP(F242,海关监管条件!$A$1:$B$2000,2,FALSE))</f>
        <v>#N/A</v>
      </c>
    </row>
    <row r="243" spans="15:15">
      <c r="O243" s="97" t="str">
        <f>IF(F243="","",VLOOKUP(F243,海关监管条件!$A$1:$B$2000,2,FALSE))</f>
        <v/>
      </c>
    </row>
    <row r="244" spans="15:15">
      <c r="O244" s="97" t="str">
        <f>IF(F244="","",VLOOKUP(F244,海关监管条件!$A$1:$B$2000,2,FALSE))</f>
        <v/>
      </c>
    </row>
    <row r="245" spans="15:15">
      <c r="O245" s="97" t="str">
        <f>IF(F245="","",VLOOKUP(F245,海关监管条件!$A$1:$B$2000,2,FALSE))</f>
        <v/>
      </c>
    </row>
    <row r="246" spans="15:15">
      <c r="O246" s="97" t="str">
        <f>IF(F246="","",VLOOKUP(F246,海关监管条件!$A$1:$B$2000,2,FALSE))</f>
        <v/>
      </c>
    </row>
    <row r="247" spans="15:15">
      <c r="O247" s="97" t="str">
        <f>IF(F247="","",VLOOKUP(F247,海关监管条件!$A$1:$B$2000,2,FALSE))</f>
        <v/>
      </c>
    </row>
    <row r="248" spans="15:15">
      <c r="O248" s="97" t="str">
        <f>IF(F248="","",VLOOKUP(F248,海关监管条件!$A$1:$B$2000,2,FALSE))</f>
        <v/>
      </c>
    </row>
    <row r="249" spans="15:15">
      <c r="O249" s="97" t="str">
        <f>IF(F249="","",VLOOKUP(F249,海关监管条件!$A$1:$B$2000,2,FALSE))</f>
        <v/>
      </c>
    </row>
    <row r="250" spans="15:15">
      <c r="O250" s="97" t="str">
        <f>IF(F250="","",VLOOKUP(F250,海关监管条件!$A$1:$B$2000,2,FALSE))</f>
        <v/>
      </c>
    </row>
    <row r="251" spans="15:15">
      <c r="O251" s="97" t="str">
        <f>IF(F251="","",VLOOKUP(F251,海关监管条件!$A$1:$B$2000,2,FALSE))</f>
        <v/>
      </c>
    </row>
    <row r="252" spans="15:15">
      <c r="O252" s="97" t="str">
        <f>IF(F252="","",VLOOKUP(F252,海关监管条件!$A$1:$B$2000,2,FALSE))</f>
        <v/>
      </c>
    </row>
    <row r="253" spans="15:15">
      <c r="O253" s="97" t="str">
        <f>IF(F253="","",VLOOKUP(F253,海关监管条件!$A$1:$B$2000,2,FALSE))</f>
        <v/>
      </c>
    </row>
    <row r="254" spans="15:15">
      <c r="O254" s="97" t="str">
        <f>IF(F254="","",VLOOKUP(F254,海关监管条件!$A$1:$B$2000,2,FALSE))</f>
        <v/>
      </c>
    </row>
    <row r="255" spans="15:15">
      <c r="O255" s="97" t="str">
        <f>IF(F255="","",VLOOKUP(F255,海关监管条件!$A$1:$B$2000,2,FALSE))</f>
        <v/>
      </c>
    </row>
    <row r="256" spans="15:15">
      <c r="O256" s="97" t="str">
        <f>IF(F256="","",VLOOKUP(F256,海关监管条件!$A$1:$B$2000,2,FALSE))</f>
        <v/>
      </c>
    </row>
    <row r="257" spans="15:15">
      <c r="O257" s="97" t="str">
        <f>IF(F257="","",VLOOKUP(F257,海关监管条件!$A$1:$B$2000,2,FALSE))</f>
        <v/>
      </c>
    </row>
    <row r="258" spans="15:15">
      <c r="O258" s="97" t="str">
        <f>IF(F258="","",VLOOKUP(F258,海关监管条件!$A$1:$B$2000,2,FALSE))</f>
        <v/>
      </c>
    </row>
    <row r="259" spans="15:15">
      <c r="O259" s="97" t="str">
        <f>IF(F259="","",VLOOKUP(F259,海关监管条件!$A$1:$B$2000,2,FALSE))</f>
        <v/>
      </c>
    </row>
    <row r="260" spans="15:15">
      <c r="O260" s="97" t="str">
        <f>IF(F260="","",VLOOKUP(F260,海关监管条件!$A$1:$B$2000,2,FALSE))</f>
        <v/>
      </c>
    </row>
    <row r="261" spans="15:15">
      <c r="O261" s="97" t="str">
        <f>IF(F261="","",VLOOKUP(F261,海关监管条件!$A$1:$B$2000,2,FALSE))</f>
        <v/>
      </c>
    </row>
    <row r="262" spans="15:15">
      <c r="O262" s="97" t="str">
        <f>IF(F262="","",VLOOKUP(F262,海关监管条件!$A$1:$B$2000,2,FALSE))</f>
        <v/>
      </c>
    </row>
    <row r="263" spans="15:15">
      <c r="O263" s="97" t="str">
        <f>IF(F263="","",VLOOKUP(F263,海关监管条件!$A$1:$B$2000,2,FALSE))</f>
        <v/>
      </c>
    </row>
    <row r="264" spans="15:15">
      <c r="O264" s="97" t="str">
        <f>IF(F264="","",VLOOKUP(F264,海关监管条件!$A$1:$B$2000,2,FALSE))</f>
        <v/>
      </c>
    </row>
    <row r="265" spans="15:15">
      <c r="O265" s="97" t="str">
        <f>IF(F265="","",VLOOKUP(F265,海关监管条件!$A$1:$B$2000,2,FALSE))</f>
        <v/>
      </c>
    </row>
    <row r="266" spans="15:15">
      <c r="O266" s="97" t="str">
        <f>IF(F266="","",VLOOKUP(F266,海关监管条件!$A$1:$B$2000,2,FALSE))</f>
        <v/>
      </c>
    </row>
    <row r="267" spans="15:15">
      <c r="O267" s="97" t="str">
        <f>IF(F267="","",VLOOKUP(F267,海关监管条件!$A$1:$B$2000,2,FALSE))</f>
        <v/>
      </c>
    </row>
    <row r="268" spans="15:15">
      <c r="O268" s="97" t="str">
        <f>IF(F268="","",VLOOKUP(F268,海关监管条件!$A$1:$B$2000,2,FALSE))</f>
        <v/>
      </c>
    </row>
    <row r="269" spans="15:15">
      <c r="O269" s="97" t="str">
        <f>IF(F269="","",VLOOKUP(F269,海关监管条件!$A$1:$B$2000,2,FALSE))</f>
        <v/>
      </c>
    </row>
    <row r="270" spans="15:15">
      <c r="O270" s="97" t="str">
        <f>IF(F270="","",VLOOKUP(F270,海关监管条件!$A$1:$B$2000,2,FALSE))</f>
        <v/>
      </c>
    </row>
    <row r="271" spans="15:15">
      <c r="O271" s="97" t="str">
        <f>IF(F271="","",VLOOKUP(F271,海关监管条件!$A$1:$B$2000,2,FALSE))</f>
        <v/>
      </c>
    </row>
    <row r="272" spans="15:15">
      <c r="O272" s="97" t="str">
        <f>IF(F272="","",VLOOKUP(F272,海关监管条件!$A$1:$B$2000,2,FALSE))</f>
        <v/>
      </c>
    </row>
    <row r="273" spans="15:15">
      <c r="O273" s="97" t="str">
        <f>IF(F273="","",VLOOKUP(F273,海关监管条件!$A$1:$B$2000,2,FALSE))</f>
        <v/>
      </c>
    </row>
    <row r="274" spans="15:15">
      <c r="O274" s="97" t="str">
        <f>IF(F274="","",VLOOKUP(F274,海关监管条件!$A$1:$B$2000,2,FALSE))</f>
        <v/>
      </c>
    </row>
    <row r="275" spans="15:15">
      <c r="O275" s="97" t="str">
        <f>IF(F275="","",VLOOKUP(F275,海关监管条件!$A$1:$B$2000,2,FALSE))</f>
        <v/>
      </c>
    </row>
    <row r="276" spans="15:15">
      <c r="O276" s="97" t="str">
        <f>IF(F276="","",VLOOKUP(F276,海关监管条件!$A$1:$B$2000,2,FALSE))</f>
        <v/>
      </c>
    </row>
    <row r="277" spans="15:15">
      <c r="O277" s="97" t="str">
        <f>IF(F277="","",VLOOKUP(F277,海关监管条件!$A$1:$B$2000,2,FALSE))</f>
        <v/>
      </c>
    </row>
    <row r="278" spans="15:15">
      <c r="O278" s="97" t="str">
        <f>IF(F278="","",VLOOKUP(F278,海关监管条件!$A$1:$B$2000,2,FALSE))</f>
        <v/>
      </c>
    </row>
    <row r="279" spans="15:15">
      <c r="O279" s="97" t="str">
        <f>IF(F279="","",VLOOKUP(F279,海关监管条件!$A$1:$B$2000,2,FALSE))</f>
        <v/>
      </c>
    </row>
    <row r="280" spans="15:15">
      <c r="O280" s="97" t="str">
        <f>IF(F280="","",VLOOKUP(F280,海关监管条件!$A$1:$B$2000,2,FALSE))</f>
        <v/>
      </c>
    </row>
    <row r="281" spans="15:15">
      <c r="O281" s="97" t="str">
        <f>IF(F281="","",VLOOKUP(F281,海关监管条件!$A$1:$B$2000,2,FALSE))</f>
        <v/>
      </c>
    </row>
    <row r="282" spans="15:15">
      <c r="O282" s="97" t="str">
        <f>IF(F282="","",VLOOKUP(F282,海关监管条件!$A$1:$B$2000,2,FALSE))</f>
        <v/>
      </c>
    </row>
    <row r="283" spans="15:15">
      <c r="O283" s="97" t="str">
        <f>IF(F283="","",VLOOKUP(F283,海关监管条件!$A$1:$B$2000,2,FALSE))</f>
        <v/>
      </c>
    </row>
    <row r="284" spans="15:15">
      <c r="O284" s="97" t="str">
        <f>IF(F284="","",VLOOKUP(F284,海关监管条件!$A$1:$B$2000,2,FALSE))</f>
        <v/>
      </c>
    </row>
    <row r="285" spans="15:15">
      <c r="O285" s="97" t="str">
        <f>IF(F285="","",VLOOKUP(F285,海关监管条件!$A$1:$B$2000,2,FALSE))</f>
        <v/>
      </c>
    </row>
    <row r="286" spans="15:15">
      <c r="O286" s="97" t="str">
        <f>IF(F286="","",VLOOKUP(F286,海关监管条件!$A$1:$B$2000,2,FALSE))</f>
        <v/>
      </c>
    </row>
    <row r="287" spans="15:15">
      <c r="O287" s="97" t="str">
        <f>IF(F287="","",VLOOKUP(F287,海关监管条件!$A$1:$B$2000,2,FALSE))</f>
        <v/>
      </c>
    </row>
    <row r="288" spans="15:15">
      <c r="O288" s="97" t="str">
        <f>IF(F288="","",VLOOKUP(F288,海关监管条件!$A$1:$B$2000,2,FALSE))</f>
        <v/>
      </c>
    </row>
    <row r="289" spans="15:15">
      <c r="O289" s="97" t="str">
        <f>IF(F289="","",VLOOKUP(F289,海关监管条件!$A$1:$B$2000,2,FALSE))</f>
        <v/>
      </c>
    </row>
    <row r="290" spans="15:15">
      <c r="O290" s="97" t="str">
        <f>IF(F290="","",VLOOKUP(F290,海关监管条件!$A$1:$B$2000,2,FALSE))</f>
        <v/>
      </c>
    </row>
    <row r="291" spans="15:15">
      <c r="O291" s="97" t="str">
        <f>IF(F291="","",VLOOKUP(F291,海关监管条件!$A$1:$B$2000,2,FALSE))</f>
        <v/>
      </c>
    </row>
    <row r="292" spans="15:15">
      <c r="O292" s="97" t="str">
        <f>IF(F292="","",VLOOKUP(F292,海关监管条件!$A$1:$B$2000,2,FALSE))</f>
        <v/>
      </c>
    </row>
    <row r="293" spans="15:15">
      <c r="O293" s="97" t="str">
        <f>IF(F293="","",VLOOKUP(F293,海关监管条件!$A$1:$B$2000,2,FALSE))</f>
        <v/>
      </c>
    </row>
    <row r="294" spans="15:15">
      <c r="O294" s="97" t="str">
        <f>IF(F294="","",VLOOKUP(F294,海关监管条件!$A$1:$B$2000,2,FALSE))</f>
        <v/>
      </c>
    </row>
    <row r="295" spans="15:15">
      <c r="O295" s="97" t="str">
        <f>IF(F295="","",VLOOKUP(F295,海关监管条件!$A$1:$B$2000,2,FALSE))</f>
        <v/>
      </c>
    </row>
    <row r="296" spans="15:15">
      <c r="O296" s="97" t="str">
        <f>IF(F296="","",VLOOKUP(F296,海关监管条件!$A$1:$B$2000,2,FALSE))</f>
        <v/>
      </c>
    </row>
    <row r="297" spans="15:15">
      <c r="O297" s="97" t="str">
        <f>IF(F297="","",VLOOKUP(F297,海关监管条件!$A$1:$B$2000,2,FALSE))</f>
        <v/>
      </c>
    </row>
    <row r="298" spans="15:15">
      <c r="O298" s="97" t="str">
        <f>IF(F298="","",VLOOKUP(F298,海关监管条件!$A$1:$B$2000,2,FALSE))</f>
        <v/>
      </c>
    </row>
    <row r="299" spans="15:15">
      <c r="O299" s="97" t="str">
        <f>IF(F299="","",VLOOKUP(F299,海关监管条件!$A$1:$B$2000,2,FALSE))</f>
        <v/>
      </c>
    </row>
    <row r="300" spans="15:15">
      <c r="O300" s="97" t="str">
        <f>IF(F300="","",VLOOKUP(F300,海关监管条件!$A$1:$B$2000,2,FALSE))</f>
        <v/>
      </c>
    </row>
    <row r="301" spans="15:15">
      <c r="O301" s="97" t="str">
        <f>IF(F301="","",VLOOKUP(F301,海关监管条件!$A$1:$B$2000,2,FALSE))</f>
        <v/>
      </c>
    </row>
    <row r="302" spans="15:15">
      <c r="O302" s="97" t="str">
        <f>IF(F302="","",VLOOKUP(F302,海关监管条件!$A$1:$B$2000,2,FALSE))</f>
        <v/>
      </c>
    </row>
    <row r="303" spans="15:15">
      <c r="O303" s="97" t="str">
        <f>IF(F303="","",VLOOKUP(F303,海关监管条件!$A$1:$B$2000,2,FALSE))</f>
        <v/>
      </c>
    </row>
    <row r="304" spans="15:15">
      <c r="O304" s="97" t="str">
        <f>IF(F304="","",VLOOKUP(F304,海关监管条件!$A$1:$B$2000,2,FALSE))</f>
        <v/>
      </c>
    </row>
    <row r="305" spans="15:15">
      <c r="O305" s="97" t="str">
        <f>IF(F305="","",VLOOKUP(F305,海关监管条件!$A$1:$B$2000,2,FALSE))</f>
        <v/>
      </c>
    </row>
    <row r="306" spans="15:15">
      <c r="O306" s="97" t="str">
        <f>IF(F306="","",VLOOKUP(F306,海关监管条件!$A$1:$B$2000,2,FALSE))</f>
        <v/>
      </c>
    </row>
    <row r="307" spans="15:15">
      <c r="O307" s="97" t="str">
        <f>IF(F307="","",VLOOKUP(F307,海关监管条件!$A$1:$B$2000,2,FALSE))</f>
        <v/>
      </c>
    </row>
    <row r="308" spans="15:15">
      <c r="O308" s="97" t="str">
        <f>IF(F308="","",VLOOKUP(F308,海关监管条件!$A$1:$B$2000,2,FALSE))</f>
        <v/>
      </c>
    </row>
    <row r="309" spans="15:15">
      <c r="O309" s="97" t="str">
        <f>IF(F309="","",VLOOKUP(F309,海关监管条件!$A$1:$B$2000,2,FALSE))</f>
        <v/>
      </c>
    </row>
    <row r="310" spans="15:15">
      <c r="O310" s="97" t="str">
        <f>IF(F310="","",VLOOKUP(F310,海关监管条件!$A$1:$B$2000,2,FALSE))</f>
        <v/>
      </c>
    </row>
    <row r="311" spans="15:15">
      <c r="O311" s="97" t="str">
        <f>IF(F311="","",VLOOKUP(F311,海关监管条件!$A$1:$B$2000,2,FALSE))</f>
        <v/>
      </c>
    </row>
    <row r="312" spans="15:15">
      <c r="O312" s="97" t="str">
        <f>IF(F312="","",VLOOKUP(F312,海关监管条件!$A$1:$B$2000,2,FALSE))</f>
        <v/>
      </c>
    </row>
    <row r="313" spans="15:15">
      <c r="O313" s="97" t="str">
        <f>IF(F313="","",VLOOKUP(F313,海关监管条件!$A$1:$B$2000,2,FALSE))</f>
        <v/>
      </c>
    </row>
    <row r="314" spans="15:15">
      <c r="O314" s="97" t="str">
        <f>IF(F314="","",VLOOKUP(F314,海关监管条件!$A$1:$B$2000,2,FALSE))</f>
        <v/>
      </c>
    </row>
    <row r="315" spans="15:15">
      <c r="O315" s="97" t="str">
        <f>IF(F315="","",VLOOKUP(F315,海关监管条件!$A$1:$B$2000,2,FALSE))</f>
        <v/>
      </c>
    </row>
    <row r="316" spans="15:15">
      <c r="O316" s="97" t="str">
        <f>IF(F316="","",VLOOKUP(F316,海关监管条件!$A$1:$B$2000,2,FALSE))</f>
        <v/>
      </c>
    </row>
    <row r="317" spans="15:15">
      <c r="O317" s="97" t="str">
        <f>IF(F317="","",VLOOKUP(F317,海关监管条件!$A$1:$B$2000,2,FALSE))</f>
        <v/>
      </c>
    </row>
    <row r="318" spans="15:15">
      <c r="O318" s="97" t="str">
        <f>IF(F318="","",VLOOKUP(F318,海关监管条件!$A$1:$B$2000,2,FALSE))</f>
        <v/>
      </c>
    </row>
    <row r="319" spans="15:15">
      <c r="O319" s="97" t="str">
        <f>IF(F319="","",VLOOKUP(F319,海关监管条件!$A$1:$B$2000,2,FALSE))</f>
        <v/>
      </c>
    </row>
    <row r="320" spans="15:15">
      <c r="O320" s="97" t="str">
        <f>IF(F320="","",VLOOKUP(F320,海关监管条件!$A$1:$B$2000,2,FALSE))</f>
        <v/>
      </c>
    </row>
    <row r="321" spans="15:15">
      <c r="O321" s="97" t="str">
        <f>IF(F321="","",VLOOKUP(F321,海关监管条件!$A$1:$B$2000,2,FALSE))</f>
        <v/>
      </c>
    </row>
    <row r="322" spans="15:15">
      <c r="O322" s="97" t="str">
        <f>IF(F322="","",VLOOKUP(F322,海关监管条件!$A$1:$B$2000,2,FALSE))</f>
        <v/>
      </c>
    </row>
    <row r="323" spans="15:15">
      <c r="O323" s="97" t="str">
        <f>IF(F323="","",VLOOKUP(F323,海关监管条件!$A$1:$B$2000,2,FALSE))</f>
        <v/>
      </c>
    </row>
    <row r="324" spans="15:15">
      <c r="O324" s="97" t="str">
        <f>IF(F324="","",VLOOKUP(F324,海关监管条件!$A$1:$B$2000,2,FALSE))</f>
        <v/>
      </c>
    </row>
    <row r="325" spans="15:15">
      <c r="O325" s="97" t="str">
        <f>IF(F325="","",VLOOKUP(F325,海关监管条件!$A$1:$B$2000,2,FALSE))</f>
        <v/>
      </c>
    </row>
    <row r="326" spans="15:15">
      <c r="O326" s="97" t="str">
        <f>IF(F326="","",VLOOKUP(F326,海关监管条件!$A$1:$B$2000,2,FALSE))</f>
        <v/>
      </c>
    </row>
    <row r="327" spans="15:15">
      <c r="O327" s="97" t="str">
        <f>IF(F327="","",VLOOKUP(F327,海关监管条件!$A$1:$B$2000,2,FALSE))</f>
        <v/>
      </c>
    </row>
    <row r="328" spans="15:15">
      <c r="O328" s="97" t="str">
        <f>IF(F328="","",VLOOKUP(F328,海关监管条件!$A$1:$B$2000,2,FALSE))</f>
        <v/>
      </c>
    </row>
    <row r="329" spans="15:15">
      <c r="O329" s="97" t="str">
        <f>IF(F329="","",VLOOKUP(F329,海关监管条件!$A$1:$B$2000,2,FALSE))</f>
        <v/>
      </c>
    </row>
    <row r="330" spans="15:15">
      <c r="O330" s="97" t="str">
        <f>IF(F330="","",VLOOKUP(F330,海关监管条件!$A$1:$B$2000,2,FALSE))</f>
        <v/>
      </c>
    </row>
    <row r="331" spans="15:15">
      <c r="O331" s="97" t="str">
        <f>IF(F331="","",VLOOKUP(F331,海关监管条件!$A$1:$B$2000,2,FALSE))</f>
        <v/>
      </c>
    </row>
    <row r="332" spans="15:15">
      <c r="O332" s="97" t="str">
        <f>IF(F332="","",VLOOKUP(F332,海关监管条件!$A$1:$B$2000,2,FALSE))</f>
        <v/>
      </c>
    </row>
    <row r="333" spans="15:15">
      <c r="O333" s="97" t="str">
        <f>IF(F333="","",VLOOKUP(F333,海关监管条件!$A$1:$B$2000,2,FALSE))</f>
        <v/>
      </c>
    </row>
    <row r="334" spans="15:15">
      <c r="O334" s="97" t="str">
        <f>IF(F334="","",VLOOKUP(F334,海关监管条件!$A$1:$B$2000,2,FALSE))</f>
        <v/>
      </c>
    </row>
    <row r="335" spans="15:15">
      <c r="O335" s="97" t="str">
        <f>IF(F335="","",VLOOKUP(F335,海关监管条件!$A$1:$B$2000,2,FALSE))</f>
        <v/>
      </c>
    </row>
    <row r="336" spans="15:15">
      <c r="O336" s="97" t="str">
        <f>IF(F336="","",VLOOKUP(F336,海关监管条件!$A$1:$B$2000,2,FALSE))</f>
        <v/>
      </c>
    </row>
    <row r="337" spans="15:15">
      <c r="O337" s="97" t="str">
        <f>IF(F337="","",VLOOKUP(F337,海关监管条件!$A$1:$B$2000,2,FALSE))</f>
        <v/>
      </c>
    </row>
    <row r="338" spans="15:15">
      <c r="O338" s="97" t="str">
        <f>IF(F338="","",VLOOKUP(F338,海关监管条件!$A$1:$B$2000,2,FALSE))</f>
        <v/>
      </c>
    </row>
    <row r="339" spans="15:15">
      <c r="O339" s="97" t="str">
        <f>IF(F339="","",VLOOKUP(F339,海关监管条件!$A$1:$B$2000,2,FALSE))</f>
        <v/>
      </c>
    </row>
    <row r="340" spans="15:15">
      <c r="O340" s="97" t="str">
        <f>IF(F340="","",VLOOKUP(F340,海关监管条件!$A$1:$B$2000,2,FALSE))</f>
        <v/>
      </c>
    </row>
    <row r="341" spans="15:15">
      <c r="O341" s="97" t="str">
        <f>IF(F341="","",VLOOKUP(F341,海关监管条件!$A$1:$B$2000,2,FALSE))</f>
        <v/>
      </c>
    </row>
    <row r="342" spans="15:15">
      <c r="O342" s="97" t="str">
        <f>IF(F342="","",VLOOKUP(F342,海关监管条件!$A$1:$B$2000,2,FALSE))</f>
        <v/>
      </c>
    </row>
    <row r="343" spans="15:15">
      <c r="O343" s="97" t="str">
        <f>IF(F343="","",VLOOKUP(F343,海关监管条件!$A$1:$B$2000,2,FALSE))</f>
        <v/>
      </c>
    </row>
    <row r="344" spans="15:15">
      <c r="O344" s="97" t="str">
        <f>IF(F344="","",VLOOKUP(F344,海关监管条件!$A$1:$B$2000,2,FALSE))</f>
        <v/>
      </c>
    </row>
    <row r="345" spans="15:15">
      <c r="O345" s="97" t="str">
        <f>IF(F345="","",VLOOKUP(F345,海关监管条件!$A$1:$B$2000,2,FALSE))</f>
        <v/>
      </c>
    </row>
    <row r="346" spans="15:15">
      <c r="O346" s="97" t="str">
        <f>IF(F346="","",VLOOKUP(F346,海关监管条件!$A$1:$B$2000,2,FALSE))</f>
        <v/>
      </c>
    </row>
    <row r="347" spans="15:15">
      <c r="O347" s="97" t="str">
        <f>IF(F347="","",VLOOKUP(F347,海关监管条件!$A$1:$B$2000,2,FALSE))</f>
        <v/>
      </c>
    </row>
    <row r="348" spans="15:15">
      <c r="O348" s="97" t="str">
        <f>IF(F348="","",VLOOKUP(F348,海关监管条件!$A$1:$B$2000,2,FALSE))</f>
        <v/>
      </c>
    </row>
    <row r="349" spans="15:15">
      <c r="O349" s="97" t="str">
        <f>IF(F349="","",VLOOKUP(F349,海关监管条件!$A$1:$B$2000,2,FALSE))</f>
        <v/>
      </c>
    </row>
    <row r="350" spans="15:15">
      <c r="O350" s="97" t="str">
        <f>IF(F350="","",VLOOKUP(F350,海关监管条件!$A$1:$B$2000,2,FALSE))</f>
        <v/>
      </c>
    </row>
    <row r="351" spans="15:15">
      <c r="O351" s="97" t="str">
        <f>IF(F351="","",VLOOKUP(F351,海关监管条件!$A$1:$B$2000,2,FALSE))</f>
        <v/>
      </c>
    </row>
    <row r="352" spans="15:15">
      <c r="O352" s="97" t="str">
        <f>IF(F352="","",VLOOKUP(F352,海关监管条件!$A$1:$B$2000,2,FALSE))</f>
        <v/>
      </c>
    </row>
    <row r="353" spans="15:15">
      <c r="O353" s="97" t="str">
        <f>IF(F353="","",VLOOKUP(F353,海关监管条件!$A$1:$B$2000,2,FALSE))</f>
        <v/>
      </c>
    </row>
    <row r="354" spans="15:15">
      <c r="O354" s="97" t="str">
        <f>IF(F354="","",VLOOKUP(F354,海关监管条件!$A$1:$B$2000,2,FALSE))</f>
        <v/>
      </c>
    </row>
    <row r="355" spans="15:15">
      <c r="O355" s="97" t="str">
        <f>IF(F355="","",VLOOKUP(F355,海关监管条件!$A$1:$B$2000,2,FALSE))</f>
        <v/>
      </c>
    </row>
    <row r="356" spans="15:15">
      <c r="O356" s="97" t="str">
        <f>IF(F356="","",VLOOKUP(F356,海关监管条件!$A$1:$B$2000,2,FALSE))</f>
        <v/>
      </c>
    </row>
    <row r="357" spans="15:15">
      <c r="O357" s="97" t="str">
        <f>IF(F357="","",VLOOKUP(F357,海关监管条件!$A$1:$B$2000,2,FALSE))</f>
        <v/>
      </c>
    </row>
    <row r="358" spans="15:15">
      <c r="O358" s="97" t="str">
        <f>IF(F358="","",VLOOKUP(F358,海关监管条件!$A$1:$B$2000,2,FALSE))</f>
        <v/>
      </c>
    </row>
    <row r="359" spans="15:15">
      <c r="O359" s="97" t="str">
        <f>IF(F359="","",VLOOKUP(F359,海关监管条件!$A$1:$B$2000,2,FALSE))</f>
        <v/>
      </c>
    </row>
    <row r="360" spans="15:15">
      <c r="O360" s="97" t="str">
        <f>IF(F360="","",VLOOKUP(F360,海关监管条件!$A$1:$B$2000,2,FALSE))</f>
        <v/>
      </c>
    </row>
    <row r="361" spans="15:15">
      <c r="O361" s="97" t="str">
        <f>IF(F361="","",VLOOKUP(F361,海关监管条件!$A$1:$B$2000,2,FALSE))</f>
        <v/>
      </c>
    </row>
    <row r="362" spans="15:15">
      <c r="O362" s="97" t="str">
        <f>IF(F362="","",VLOOKUP(F362,海关监管条件!$A$1:$B$2000,2,FALSE))</f>
        <v/>
      </c>
    </row>
    <row r="363" spans="15:15">
      <c r="O363" s="97" t="str">
        <f>IF(F363="","",VLOOKUP(F363,海关监管条件!$A$1:$B$2000,2,FALSE))</f>
        <v/>
      </c>
    </row>
    <row r="364" spans="15:15">
      <c r="O364" s="97" t="str">
        <f>IF(F364="","",VLOOKUP(F364,海关监管条件!$A$1:$B$2000,2,FALSE))</f>
        <v/>
      </c>
    </row>
    <row r="365" spans="15:15">
      <c r="O365" s="97" t="str">
        <f>IF(F365="","",VLOOKUP(F365,海关监管条件!$A$1:$B$2000,2,FALSE))</f>
        <v/>
      </c>
    </row>
    <row r="366" spans="15:15">
      <c r="O366" s="97" t="str">
        <f>IF(F366="","",VLOOKUP(F366,海关监管条件!$A$1:$B$2000,2,FALSE))</f>
        <v/>
      </c>
    </row>
    <row r="367" spans="15:15">
      <c r="O367" s="97" t="str">
        <f>IF(F367="","",VLOOKUP(F367,海关监管条件!$A$1:$B$2000,2,FALSE))</f>
        <v/>
      </c>
    </row>
    <row r="368" spans="15:15">
      <c r="O368" s="97" t="str">
        <f>IF(F368="","",VLOOKUP(F368,海关监管条件!$A$1:$B$2000,2,FALSE))</f>
        <v/>
      </c>
    </row>
    <row r="369" spans="15:15">
      <c r="O369" s="97" t="str">
        <f>IF(F369="","",VLOOKUP(F369,海关监管条件!$A$1:$B$2000,2,FALSE))</f>
        <v/>
      </c>
    </row>
    <row r="370" spans="15:15">
      <c r="O370" s="97" t="str">
        <f>IF(F370="","",VLOOKUP(F370,海关监管条件!$A$1:$B$2000,2,FALSE))</f>
        <v/>
      </c>
    </row>
    <row r="371" spans="15:15">
      <c r="O371" s="97" t="str">
        <f>IF(F371="","",VLOOKUP(F371,海关监管条件!$A$1:$B$2000,2,FALSE))</f>
        <v/>
      </c>
    </row>
    <row r="372" spans="15:15">
      <c r="O372" s="97" t="str">
        <f>IF(F372="","",VLOOKUP(F372,海关监管条件!$A$1:$B$2000,2,FALSE))</f>
        <v/>
      </c>
    </row>
    <row r="373" spans="15:15">
      <c r="O373" s="97" t="str">
        <f>IF(F373="","",VLOOKUP(F373,海关监管条件!$A$1:$B$2000,2,FALSE))</f>
        <v/>
      </c>
    </row>
    <row r="374" spans="15:15">
      <c r="O374" s="97" t="str">
        <f>IF(F374="","",VLOOKUP(F374,海关监管条件!$A$1:$B$2000,2,FALSE))</f>
        <v/>
      </c>
    </row>
    <row r="375" spans="15:15">
      <c r="O375" s="97" t="str">
        <f>IF(F375="","",VLOOKUP(F375,海关监管条件!$A$1:$B$2000,2,FALSE))</f>
        <v/>
      </c>
    </row>
    <row r="376" spans="15:15">
      <c r="O376" s="97" t="str">
        <f>IF(F376="","",VLOOKUP(F376,海关监管条件!$A$1:$B$2000,2,FALSE))</f>
        <v/>
      </c>
    </row>
    <row r="377" spans="15:15">
      <c r="O377" s="97" t="str">
        <f>IF(F377="","",VLOOKUP(F377,海关监管条件!$A$1:$B$2000,2,FALSE))</f>
        <v/>
      </c>
    </row>
    <row r="378" spans="15:15">
      <c r="O378" s="97" t="str">
        <f>IF(F378="","",VLOOKUP(F378,海关监管条件!$A$1:$B$2000,2,FALSE))</f>
        <v/>
      </c>
    </row>
    <row r="379" spans="15:15">
      <c r="O379" s="97" t="str">
        <f>IF(F379="","",VLOOKUP(F379,海关监管条件!$A$1:$B$2000,2,FALSE))</f>
        <v/>
      </c>
    </row>
    <row r="380" spans="15:15">
      <c r="O380" s="97" t="str">
        <f>IF(F380="","",VLOOKUP(F380,海关监管条件!$A$1:$B$2000,2,FALSE))</f>
        <v/>
      </c>
    </row>
    <row r="381" spans="15:15">
      <c r="O381" s="97" t="str">
        <f>IF(F381="","",VLOOKUP(F381,海关监管条件!$A$1:$B$2000,2,FALSE))</f>
        <v/>
      </c>
    </row>
    <row r="382" spans="15:15">
      <c r="O382" s="97" t="str">
        <f>IF(F382="","",VLOOKUP(F382,海关监管条件!$A$1:$B$2000,2,FALSE))</f>
        <v/>
      </c>
    </row>
    <row r="383" spans="15:15">
      <c r="O383" s="97" t="str">
        <f>IF(F383="","",VLOOKUP(F383,海关监管条件!$A$1:$B$2000,2,FALSE))</f>
        <v/>
      </c>
    </row>
    <row r="384" spans="15:15">
      <c r="O384" s="97" t="str">
        <f>IF(F384="","",VLOOKUP(F384,海关监管条件!$A$1:$B$2000,2,FALSE))</f>
        <v/>
      </c>
    </row>
    <row r="385" spans="15:15">
      <c r="O385" s="97" t="str">
        <f>IF(F385="","",VLOOKUP(F385,海关监管条件!$A$1:$B$2000,2,FALSE))</f>
        <v/>
      </c>
    </row>
    <row r="386" spans="15:15">
      <c r="O386" s="97" t="str">
        <f>IF(F386="","",VLOOKUP(F386,海关监管条件!$A$1:$B$2000,2,FALSE))</f>
        <v/>
      </c>
    </row>
    <row r="387" spans="15:15">
      <c r="O387" s="97" t="str">
        <f>IF(F387="","",VLOOKUP(F387,海关监管条件!$A$1:$B$2000,2,FALSE))</f>
        <v/>
      </c>
    </row>
    <row r="388" spans="15:15">
      <c r="O388" s="97" t="str">
        <f>IF(F388="","",VLOOKUP(F388,海关监管条件!$A$1:$B$2000,2,FALSE))</f>
        <v/>
      </c>
    </row>
    <row r="389" spans="15:15">
      <c r="O389" s="97" t="str">
        <f>IF(F389="","",VLOOKUP(F389,海关监管条件!$A$1:$B$2000,2,FALSE))</f>
        <v/>
      </c>
    </row>
    <row r="390" spans="15:15">
      <c r="O390" s="97" t="str">
        <f>IF(F390="","",VLOOKUP(F390,海关监管条件!$A$1:$B$2000,2,FALSE))</f>
        <v/>
      </c>
    </row>
    <row r="391" spans="15:15">
      <c r="O391" s="97" t="str">
        <f>IF(F391="","",VLOOKUP(F391,海关监管条件!$A$1:$B$2000,2,FALSE))</f>
        <v/>
      </c>
    </row>
    <row r="392" spans="15:15">
      <c r="O392" s="97" t="str">
        <f>IF(F392="","",VLOOKUP(F392,海关监管条件!$A$1:$B$2000,2,FALSE))</f>
        <v/>
      </c>
    </row>
    <row r="393" spans="15:15">
      <c r="O393" s="97" t="str">
        <f>IF(F393="","",VLOOKUP(F393,海关监管条件!$A$1:$B$2000,2,FALSE))</f>
        <v/>
      </c>
    </row>
    <row r="394" spans="15:15">
      <c r="O394" s="97" t="str">
        <f>IF(F394="","",VLOOKUP(F394,海关监管条件!$A$1:$B$2000,2,FALSE))</f>
        <v/>
      </c>
    </row>
    <row r="395" spans="15:15">
      <c r="O395" s="97" t="str">
        <f>IF(F395="","",VLOOKUP(F395,海关监管条件!$A$1:$B$2000,2,FALSE))</f>
        <v/>
      </c>
    </row>
    <row r="396" spans="15:15">
      <c r="O396" s="97" t="str">
        <f>IF(F396="","",VLOOKUP(F396,海关监管条件!$A$1:$B$2000,2,FALSE))</f>
        <v/>
      </c>
    </row>
    <row r="397" spans="15:15">
      <c r="O397" s="97" t="str">
        <f>IF(F397="","",VLOOKUP(F397,海关监管条件!$A$1:$B$2000,2,FALSE))</f>
        <v/>
      </c>
    </row>
    <row r="398" spans="15:15">
      <c r="O398" s="97" t="str">
        <f>IF(F398="","",VLOOKUP(F398,海关监管条件!$A$1:$B$2000,2,FALSE))</f>
        <v/>
      </c>
    </row>
    <row r="399" spans="15:15">
      <c r="O399" s="97" t="str">
        <f>IF(F399="","",VLOOKUP(F399,海关监管条件!$A$1:$B$2000,2,FALSE))</f>
        <v/>
      </c>
    </row>
    <row r="400" spans="15:15">
      <c r="O400" s="97" t="str">
        <f>IF(F400="","",VLOOKUP(F400,海关监管条件!$A$1:$B$2000,2,FALSE))</f>
        <v/>
      </c>
    </row>
    <row r="401" spans="15:15">
      <c r="O401" s="97" t="str">
        <f>IF(F401="","",VLOOKUP(F401,海关监管条件!$A$1:$B$2000,2,FALSE))</f>
        <v/>
      </c>
    </row>
    <row r="402" spans="15:15">
      <c r="O402" s="97" t="str">
        <f>IF(F402="","",VLOOKUP(F402,海关监管条件!$A$1:$B$2000,2,FALSE))</f>
        <v/>
      </c>
    </row>
    <row r="403" spans="15:15">
      <c r="O403" s="97" t="str">
        <f>IF(F403="","",VLOOKUP(F403,海关监管条件!$A$1:$B$2000,2,FALSE))</f>
        <v/>
      </c>
    </row>
    <row r="404" spans="15:15">
      <c r="O404" s="97" t="str">
        <f>IF(F404="","",VLOOKUP(F404,海关监管条件!$A$1:$B$2000,2,FALSE))</f>
        <v/>
      </c>
    </row>
    <row r="405" spans="15:15">
      <c r="O405" s="97" t="str">
        <f>IF(F405="","",VLOOKUP(F405,海关监管条件!$A$1:$B$2000,2,FALSE))</f>
        <v/>
      </c>
    </row>
    <row r="406" spans="15:15">
      <c r="O406" s="97" t="str">
        <f>IF(F406="","",VLOOKUP(F406,海关监管条件!$A$1:$B$2000,2,FALSE))</f>
        <v/>
      </c>
    </row>
    <row r="407" spans="15:15">
      <c r="O407" s="97" t="str">
        <f>IF(F407="","",VLOOKUP(F407,海关监管条件!$A$1:$B$2000,2,FALSE))</f>
        <v/>
      </c>
    </row>
    <row r="408" spans="15:15">
      <c r="O408" s="97" t="str">
        <f>IF(F408="","",VLOOKUP(F408,海关监管条件!$A$1:$B$2000,2,FALSE))</f>
        <v/>
      </c>
    </row>
    <row r="409" spans="15:15">
      <c r="O409" s="97" t="str">
        <f>IF(F409="","",VLOOKUP(F409,海关监管条件!$A$1:$B$2000,2,FALSE))</f>
        <v/>
      </c>
    </row>
    <row r="410" spans="15:15">
      <c r="O410" s="97" t="str">
        <f>IF(F410="","",VLOOKUP(F410,海关监管条件!$A$1:$B$2000,2,FALSE))</f>
        <v/>
      </c>
    </row>
    <row r="411" spans="15:15">
      <c r="O411" s="97" t="str">
        <f>IF(F411="","",VLOOKUP(F411,海关监管条件!$A$1:$B$2000,2,FALSE))</f>
        <v/>
      </c>
    </row>
    <row r="412" spans="15:15">
      <c r="O412" s="97" t="str">
        <f>IF(F412="","",VLOOKUP(F412,海关监管条件!$A$1:$B$2000,2,FALSE))</f>
        <v/>
      </c>
    </row>
    <row r="413" spans="15:15">
      <c r="O413" s="97" t="str">
        <f>IF(F413="","",VLOOKUP(F413,海关监管条件!$A$1:$B$2000,2,FALSE))</f>
        <v/>
      </c>
    </row>
    <row r="414" spans="15:15">
      <c r="O414" s="97" t="str">
        <f>IF(F414="","",VLOOKUP(F414,海关监管条件!$A$1:$B$2000,2,FALSE))</f>
        <v/>
      </c>
    </row>
    <row r="415" spans="15:15">
      <c r="O415" s="97" t="str">
        <f>IF(F415="","",VLOOKUP(F415,海关监管条件!$A$1:$B$2000,2,FALSE))</f>
        <v/>
      </c>
    </row>
    <row r="416" spans="15:15">
      <c r="O416" s="97" t="str">
        <f>IF(F416="","",VLOOKUP(F416,海关监管条件!$A$1:$B$2000,2,FALSE))</f>
        <v/>
      </c>
    </row>
    <row r="417" spans="15:15">
      <c r="O417" s="97" t="str">
        <f>IF(F417="","",VLOOKUP(F417,海关监管条件!$A$1:$B$2000,2,FALSE))</f>
        <v/>
      </c>
    </row>
    <row r="418" spans="15:15">
      <c r="O418" s="97" t="str">
        <f>IF(F418="","",VLOOKUP(F418,海关监管条件!$A$1:$B$2000,2,FALSE))</f>
        <v/>
      </c>
    </row>
    <row r="419" spans="15:15">
      <c r="O419" s="97" t="str">
        <f>IF(F419="","",VLOOKUP(F419,海关监管条件!$A$1:$B$2000,2,FALSE))</f>
        <v/>
      </c>
    </row>
    <row r="420" spans="15:15">
      <c r="O420" s="97" t="str">
        <f>IF(F420="","",VLOOKUP(F420,海关监管条件!$A$1:$B$2000,2,FALSE))</f>
        <v/>
      </c>
    </row>
    <row r="421" spans="15:15">
      <c r="O421" s="97" t="str">
        <f>IF(F421="","",VLOOKUP(F421,海关监管条件!$A$1:$B$2000,2,FALSE))</f>
        <v/>
      </c>
    </row>
    <row r="422" spans="15:15">
      <c r="O422" s="97" t="str">
        <f>IF(F422="","",VLOOKUP(F422,海关监管条件!$A$1:$B$2000,2,FALSE))</f>
        <v/>
      </c>
    </row>
    <row r="423" spans="15:15">
      <c r="O423" s="97" t="str">
        <f>IF(F423="","",VLOOKUP(F423,海关监管条件!$A$1:$B$2000,2,FALSE))</f>
        <v/>
      </c>
    </row>
    <row r="424" spans="15:15">
      <c r="O424" s="97" t="str">
        <f>IF(F424="","",VLOOKUP(F424,海关监管条件!$A$1:$B$2000,2,FALSE))</f>
        <v/>
      </c>
    </row>
    <row r="425" spans="15:15">
      <c r="O425" s="97" t="str">
        <f>IF(F425="","",VLOOKUP(F425,海关监管条件!$A$1:$B$2000,2,FALSE))</f>
        <v/>
      </c>
    </row>
    <row r="426" spans="15:15">
      <c r="O426" s="97" t="str">
        <f>IF(F426="","",VLOOKUP(F426,海关监管条件!$A$1:$B$2000,2,FALSE))</f>
        <v/>
      </c>
    </row>
    <row r="427" spans="15:15">
      <c r="O427" s="97" t="str">
        <f>IF(F427="","",VLOOKUP(F427,海关监管条件!$A$1:$B$2000,2,FALSE))</f>
        <v/>
      </c>
    </row>
    <row r="428" spans="15:15">
      <c r="O428" s="97" t="str">
        <f>IF(F428="","",VLOOKUP(F428,海关监管条件!$A$1:$B$2000,2,FALSE))</f>
        <v/>
      </c>
    </row>
    <row r="429" spans="15:15">
      <c r="O429" s="97" t="str">
        <f>IF(F429="","",VLOOKUP(F429,海关监管条件!$A$1:$B$2000,2,FALSE))</f>
        <v/>
      </c>
    </row>
    <row r="430" spans="15:15">
      <c r="O430" s="97" t="str">
        <f>IF(F430="","",VLOOKUP(F430,海关监管条件!$A$1:$B$2000,2,FALSE))</f>
        <v/>
      </c>
    </row>
    <row r="431" spans="15:15">
      <c r="O431" s="97" t="str">
        <f>IF(F431="","",VLOOKUP(F431,海关监管条件!$A$1:$B$2000,2,FALSE))</f>
        <v/>
      </c>
    </row>
    <row r="432" spans="15:15">
      <c r="O432" s="97" t="str">
        <f>IF(F432="","",VLOOKUP(F432,海关监管条件!$A$1:$B$2000,2,FALSE))</f>
        <v/>
      </c>
    </row>
    <row r="433" spans="15:15">
      <c r="O433" s="97" t="str">
        <f>IF(F433="","",VLOOKUP(F433,海关监管条件!$A$1:$B$2000,2,FALSE))</f>
        <v/>
      </c>
    </row>
    <row r="434" spans="15:15">
      <c r="O434" s="97" t="str">
        <f>IF(F434="","",VLOOKUP(F434,海关监管条件!$A$1:$B$2000,2,FALSE))</f>
        <v/>
      </c>
    </row>
    <row r="435" spans="15:15">
      <c r="O435" s="97" t="str">
        <f>IF(F435="","",VLOOKUP(F435,海关监管条件!$A$1:$B$2000,2,FALSE))</f>
        <v/>
      </c>
    </row>
    <row r="436" spans="15:15">
      <c r="O436" s="97" t="str">
        <f>IF(F436="","",VLOOKUP(F436,海关监管条件!$A$1:$B$2000,2,FALSE))</f>
        <v/>
      </c>
    </row>
    <row r="437" spans="15:15">
      <c r="O437" s="97" t="str">
        <f>IF(F437="","",VLOOKUP(F437,海关监管条件!$A$1:$B$2000,2,FALSE))</f>
        <v/>
      </c>
    </row>
    <row r="438" spans="15:15">
      <c r="O438" s="97" t="str">
        <f>IF(F438="","",VLOOKUP(F438,海关监管条件!$A$1:$B$2000,2,FALSE))</f>
        <v/>
      </c>
    </row>
    <row r="439" spans="15:15">
      <c r="O439" s="97" t="str">
        <f>IF(F439="","",VLOOKUP(F439,海关监管条件!$A$1:$B$2000,2,FALSE))</f>
        <v/>
      </c>
    </row>
    <row r="440" spans="15:15">
      <c r="O440" s="97" t="str">
        <f>IF(F440="","",VLOOKUP(F440,海关监管条件!$A$1:$B$2000,2,FALSE))</f>
        <v/>
      </c>
    </row>
    <row r="441" spans="15:15">
      <c r="O441" s="97" t="str">
        <f>IF(F441="","",VLOOKUP(F441,海关监管条件!$A$1:$B$2000,2,FALSE))</f>
        <v/>
      </c>
    </row>
    <row r="442" spans="15:15">
      <c r="O442" s="97" t="str">
        <f>IF(F442="","",VLOOKUP(F442,海关监管条件!$A$1:$B$2000,2,FALSE))</f>
        <v/>
      </c>
    </row>
    <row r="443" spans="15:15">
      <c r="O443" s="97" t="str">
        <f>IF(F443="","",VLOOKUP(F443,海关监管条件!$A$1:$B$2000,2,FALSE))</f>
        <v/>
      </c>
    </row>
    <row r="444" spans="15:15">
      <c r="O444" s="97" t="str">
        <f>IF(F444="","",VLOOKUP(F444,海关监管条件!$A$1:$B$2000,2,FALSE))</f>
        <v/>
      </c>
    </row>
    <row r="445" spans="15:15">
      <c r="O445" s="97" t="str">
        <f>IF(F445="","",VLOOKUP(F445,海关监管条件!$A$1:$B$2000,2,FALSE))</f>
        <v/>
      </c>
    </row>
    <row r="446" spans="15:15">
      <c r="O446" s="97" t="str">
        <f>IF(F446="","",VLOOKUP(F446,海关监管条件!$A$1:$B$2000,2,FALSE))</f>
        <v/>
      </c>
    </row>
    <row r="447" spans="15:15">
      <c r="O447" s="97" t="str">
        <f>IF(F447="","",VLOOKUP(F447,海关监管条件!$A$1:$B$2000,2,FALSE))</f>
        <v/>
      </c>
    </row>
    <row r="448" spans="15:15">
      <c r="O448" s="97" t="str">
        <f>IF(F448="","",VLOOKUP(F448,海关监管条件!$A$1:$B$2000,2,FALSE))</f>
        <v/>
      </c>
    </row>
    <row r="449" spans="15:15">
      <c r="O449" s="97" t="str">
        <f>IF(F449="","",VLOOKUP(F449,海关监管条件!$A$1:$B$2000,2,FALSE))</f>
        <v/>
      </c>
    </row>
    <row r="450" spans="15:15">
      <c r="O450" s="97" t="str">
        <f>IF(F450="","",VLOOKUP(F450,海关监管条件!$A$1:$B$2000,2,FALSE))</f>
        <v/>
      </c>
    </row>
    <row r="451" spans="15:15">
      <c r="O451" s="97" t="str">
        <f>IF(F451="","",VLOOKUP(F451,海关监管条件!$A$1:$B$2000,2,FALSE))</f>
        <v/>
      </c>
    </row>
    <row r="452" spans="15:15">
      <c r="O452" s="97" t="str">
        <f>IF(F452="","",VLOOKUP(F452,海关监管条件!$A$1:$B$2000,2,FALSE))</f>
        <v/>
      </c>
    </row>
    <row r="453" spans="15:15">
      <c r="O453" s="97" t="str">
        <f>IF(F453="","",VLOOKUP(F453,海关监管条件!$A$1:$B$2000,2,FALSE))</f>
        <v/>
      </c>
    </row>
    <row r="454" spans="15:15">
      <c r="O454" s="97" t="str">
        <f>IF(F454="","",VLOOKUP(F454,海关监管条件!$A$1:$B$2000,2,FALSE))</f>
        <v/>
      </c>
    </row>
    <row r="455" spans="15:15">
      <c r="O455" s="97" t="str">
        <f>IF(F455="","",VLOOKUP(F455,海关监管条件!$A$1:$B$2000,2,FALSE))</f>
        <v/>
      </c>
    </row>
    <row r="456" spans="15:15">
      <c r="O456" s="97" t="str">
        <f>IF(F456="","",VLOOKUP(F456,海关监管条件!$A$1:$B$2000,2,FALSE))</f>
        <v/>
      </c>
    </row>
    <row r="457" spans="15:15">
      <c r="O457" s="97" t="str">
        <f>IF(F457="","",VLOOKUP(F457,海关监管条件!$A$1:$B$2000,2,FALSE))</f>
        <v/>
      </c>
    </row>
    <row r="458" spans="15:15">
      <c r="O458" s="97" t="str">
        <f>IF(F458="","",VLOOKUP(F458,海关监管条件!$A$1:$B$2000,2,FALSE))</f>
        <v/>
      </c>
    </row>
    <row r="459" spans="15:15">
      <c r="O459" s="97" t="str">
        <f>IF(F459="","",VLOOKUP(F459,海关监管条件!$A$1:$B$2000,2,FALSE))</f>
        <v/>
      </c>
    </row>
    <row r="460" spans="15:15">
      <c r="O460" s="97" t="str">
        <f>IF(F460="","",VLOOKUP(F460,海关监管条件!$A$1:$B$2000,2,FALSE))</f>
        <v/>
      </c>
    </row>
    <row r="461" spans="15:15">
      <c r="O461" s="97" t="str">
        <f>IF(F461="","",VLOOKUP(F461,海关监管条件!$A$1:$B$2000,2,FALSE))</f>
        <v/>
      </c>
    </row>
    <row r="462" spans="15:15">
      <c r="O462" s="97" t="str">
        <f>IF(F462="","",VLOOKUP(F462,海关监管条件!$A$1:$B$2000,2,FALSE))</f>
        <v/>
      </c>
    </row>
    <row r="463" spans="15:15">
      <c r="O463" s="97" t="str">
        <f>IF(F463="","",VLOOKUP(F463,海关监管条件!$A$1:$B$2000,2,FALSE))</f>
        <v/>
      </c>
    </row>
    <row r="464" spans="15:15">
      <c r="O464" s="97" t="str">
        <f>IF(F464="","",VLOOKUP(F464,海关监管条件!$A$1:$B$2000,2,FALSE))</f>
        <v/>
      </c>
    </row>
    <row r="465" spans="15:15">
      <c r="O465" s="97" t="str">
        <f>IF(F465="","",VLOOKUP(F465,海关监管条件!$A$1:$B$2000,2,FALSE))</f>
        <v/>
      </c>
    </row>
    <row r="466" spans="15:15">
      <c r="O466" s="97" t="str">
        <f>IF(F466="","",VLOOKUP(F466,海关监管条件!$A$1:$B$2000,2,FALSE))</f>
        <v/>
      </c>
    </row>
    <row r="467" spans="15:15">
      <c r="O467" s="97" t="str">
        <f>IF(F467="","",VLOOKUP(F467,海关监管条件!$A$1:$B$2000,2,FALSE))</f>
        <v/>
      </c>
    </row>
    <row r="468" spans="15:15">
      <c r="O468" s="97" t="str">
        <f>IF(F468="","",VLOOKUP(F468,海关监管条件!$A$1:$B$2000,2,FALSE))</f>
        <v/>
      </c>
    </row>
    <row r="469" spans="15:15">
      <c r="O469" s="97" t="str">
        <f>IF(F469="","",VLOOKUP(F469,海关监管条件!$A$1:$B$2000,2,FALSE))</f>
        <v/>
      </c>
    </row>
    <row r="470" spans="15:15">
      <c r="O470" s="97" t="str">
        <f>IF(F470="","",VLOOKUP(F470,海关监管条件!$A$1:$B$2000,2,FALSE))</f>
        <v/>
      </c>
    </row>
    <row r="471" spans="15:15">
      <c r="O471" s="97" t="str">
        <f>IF(F471="","",VLOOKUP(F471,海关监管条件!$A$1:$B$2000,2,FALSE))</f>
        <v/>
      </c>
    </row>
    <row r="472" spans="15:15">
      <c r="O472" s="97" t="str">
        <f>IF(F472="","",VLOOKUP(F472,海关监管条件!$A$1:$B$2000,2,FALSE))</f>
        <v/>
      </c>
    </row>
    <row r="473" spans="15:15">
      <c r="O473" s="97" t="str">
        <f>IF(F473="","",VLOOKUP(F473,海关监管条件!$A$1:$B$2000,2,FALSE))</f>
        <v/>
      </c>
    </row>
    <row r="474" spans="15:15">
      <c r="O474" s="97" t="str">
        <f>IF(F474="","",VLOOKUP(F474,海关监管条件!$A$1:$B$2000,2,FALSE))</f>
        <v/>
      </c>
    </row>
    <row r="475" spans="15:15">
      <c r="O475" s="97" t="str">
        <f>IF(F475="","",VLOOKUP(F475,海关监管条件!$A$1:$B$2000,2,FALSE))</f>
        <v/>
      </c>
    </row>
    <row r="476" spans="15:15">
      <c r="O476" s="97" t="str">
        <f>IF(F476="","",VLOOKUP(F476,海关监管条件!$A$1:$B$2000,2,FALSE))</f>
        <v/>
      </c>
    </row>
    <row r="477" spans="15:15">
      <c r="O477" s="97" t="str">
        <f>IF(F477="","",VLOOKUP(F477,海关监管条件!$A$1:$B$2000,2,FALSE))</f>
        <v/>
      </c>
    </row>
    <row r="478" spans="15:15">
      <c r="O478" s="97" t="str">
        <f>IF(F478="","",VLOOKUP(F478,海关监管条件!$A$1:$B$2000,2,FALSE))</f>
        <v/>
      </c>
    </row>
    <row r="479" spans="15:15">
      <c r="O479" s="97" t="str">
        <f>IF(F479="","",VLOOKUP(F479,海关监管条件!$A$1:$B$2000,2,FALSE))</f>
        <v/>
      </c>
    </row>
    <row r="480" spans="15:15">
      <c r="O480" s="97" t="str">
        <f>IF(F480="","",VLOOKUP(F480,海关监管条件!$A$1:$B$2000,2,FALSE))</f>
        <v/>
      </c>
    </row>
    <row r="481" spans="15:15">
      <c r="O481" s="97" t="str">
        <f>IF(F481="","",VLOOKUP(F481,海关监管条件!$A$1:$B$2000,2,FALSE))</f>
        <v/>
      </c>
    </row>
    <row r="482" spans="15:15">
      <c r="O482" s="97" t="str">
        <f>IF(F482="","",VLOOKUP(F482,海关监管条件!$A$1:$B$2000,2,FALSE))</f>
        <v/>
      </c>
    </row>
    <row r="483" spans="15:15">
      <c r="O483" s="97" t="str">
        <f>IF(F483="","",VLOOKUP(F483,海关监管条件!$A$1:$B$2000,2,FALSE))</f>
        <v/>
      </c>
    </row>
    <row r="484" spans="15:15">
      <c r="O484" s="97" t="str">
        <f>IF(F484="","",VLOOKUP(F484,海关监管条件!$A$1:$B$2000,2,FALSE))</f>
        <v/>
      </c>
    </row>
    <row r="485" spans="15:15">
      <c r="O485" s="97" t="str">
        <f>IF(F485="","",VLOOKUP(F485,海关监管条件!$A$1:$B$2000,2,FALSE))</f>
        <v/>
      </c>
    </row>
    <row r="486" spans="15:15">
      <c r="O486" s="97" t="str">
        <f>IF(F486="","",VLOOKUP(F486,海关监管条件!$A$1:$B$2000,2,FALSE))</f>
        <v/>
      </c>
    </row>
    <row r="487" spans="15:15">
      <c r="O487" s="97" t="str">
        <f>IF(F487="","",VLOOKUP(F487,海关监管条件!$A$1:$B$2000,2,FALSE))</f>
        <v/>
      </c>
    </row>
    <row r="488" spans="15:15">
      <c r="O488" s="97" t="str">
        <f>IF(F488="","",VLOOKUP(F488,海关监管条件!$A$1:$B$2000,2,FALSE))</f>
        <v/>
      </c>
    </row>
    <row r="489" spans="15:15">
      <c r="O489" s="97" t="str">
        <f>IF(F489="","",VLOOKUP(F489,海关监管条件!$A$1:$B$2000,2,FALSE))</f>
        <v/>
      </c>
    </row>
    <row r="490" spans="15:15">
      <c r="O490" s="97" t="str">
        <f>IF(F490="","",VLOOKUP(F490,海关监管条件!$A$1:$B$2000,2,FALSE))</f>
        <v/>
      </c>
    </row>
    <row r="491" spans="15:15">
      <c r="O491" s="97" t="str">
        <f>IF(F491="","",VLOOKUP(F491,海关监管条件!$A$1:$B$2000,2,FALSE))</f>
        <v/>
      </c>
    </row>
    <row r="492" spans="15:15">
      <c r="O492" s="97" t="str">
        <f>IF(F492="","",VLOOKUP(F492,海关监管条件!$A$1:$B$2000,2,FALSE))</f>
        <v/>
      </c>
    </row>
    <row r="493" spans="15:15">
      <c r="O493" s="97" t="str">
        <f>IF(F493="","",VLOOKUP(F493,海关监管条件!$A$1:$B$2000,2,FALSE))</f>
        <v/>
      </c>
    </row>
    <row r="494" spans="15:15">
      <c r="O494" s="97" t="str">
        <f>IF(F494="","",VLOOKUP(F494,海关监管条件!$A$1:$B$2000,2,FALSE))</f>
        <v/>
      </c>
    </row>
    <row r="495" spans="15:15">
      <c r="O495" s="97" t="str">
        <f>IF(F495="","",VLOOKUP(F495,海关监管条件!$A$1:$B$2000,2,FALSE))</f>
        <v/>
      </c>
    </row>
    <row r="496" spans="15:15">
      <c r="O496" s="97" t="str">
        <f>IF(F496="","",VLOOKUP(F496,海关监管条件!$A$1:$B$2000,2,FALSE))</f>
        <v/>
      </c>
    </row>
    <row r="497" spans="15:15">
      <c r="O497" s="97" t="str">
        <f>IF(F497="","",VLOOKUP(F497,海关监管条件!$A$1:$B$2000,2,FALSE))</f>
        <v/>
      </c>
    </row>
    <row r="498" spans="15:15">
      <c r="O498" s="97" t="str">
        <f>IF(F498="","",VLOOKUP(F498,海关监管条件!$A$1:$B$2000,2,FALSE))</f>
        <v/>
      </c>
    </row>
    <row r="499" spans="15:15">
      <c r="O499" s="97" t="str">
        <f>IF(F499="","",VLOOKUP(F499,海关监管条件!$A$1:$B$2000,2,FALSE))</f>
        <v/>
      </c>
    </row>
    <row r="500" spans="15:15">
      <c r="O500" s="97" t="str">
        <f>IF(F500="","",VLOOKUP(F500,海关监管条件!$A$1:$B$2000,2,FALSE))</f>
        <v/>
      </c>
    </row>
    <row r="501" spans="15:15">
      <c r="O501" s="97" t="str">
        <f>IF(F501="","",VLOOKUP(F501,海关监管条件!$A$1:$B$2000,2,FALSE))</f>
        <v/>
      </c>
    </row>
    <row r="502" spans="15:15">
      <c r="O502" s="97" t="str">
        <f>IF(F502="","",VLOOKUP(F502,海关监管条件!$A$1:$B$2000,2,FALSE))</f>
        <v/>
      </c>
    </row>
    <row r="503" spans="15:15">
      <c r="O503" s="97" t="str">
        <f>IF(F503="","",VLOOKUP(F503,海关监管条件!$A$1:$B$2000,2,FALSE))</f>
        <v/>
      </c>
    </row>
    <row r="504" spans="15:15">
      <c r="O504" s="97" t="str">
        <f>IF(F504="","",VLOOKUP(F504,海关监管条件!$A$1:$B$2000,2,FALSE))</f>
        <v/>
      </c>
    </row>
    <row r="505" spans="15:15">
      <c r="O505" s="97" t="str">
        <f>IF(F505="","",VLOOKUP(F505,海关监管条件!$A$1:$B$2000,2,FALSE))</f>
        <v/>
      </c>
    </row>
    <row r="506" spans="15:15">
      <c r="O506" s="97" t="str">
        <f>IF(F506="","",VLOOKUP(F506,海关监管条件!$A$1:$B$2000,2,FALSE))</f>
        <v/>
      </c>
    </row>
    <row r="507" spans="15:15">
      <c r="O507" s="97" t="str">
        <f>IF(F507="","",VLOOKUP(F507,海关监管条件!$A$1:$B$2000,2,FALSE))</f>
        <v/>
      </c>
    </row>
    <row r="508" spans="15:15">
      <c r="O508" s="97" t="str">
        <f>IF(F508="","",VLOOKUP(F508,海关监管条件!$A$1:$B$2000,2,FALSE))</f>
        <v/>
      </c>
    </row>
    <row r="509" spans="15:15">
      <c r="O509" s="97" t="str">
        <f>IF(F509="","",VLOOKUP(F509,海关监管条件!$A$1:$B$2000,2,FALSE))</f>
        <v/>
      </c>
    </row>
    <row r="510" spans="15:15">
      <c r="O510" s="97" t="str">
        <f>IF(F510="","",VLOOKUP(F510,海关监管条件!$A$1:$B$2000,2,FALSE))</f>
        <v/>
      </c>
    </row>
    <row r="511" spans="15:15">
      <c r="O511" s="97" t="str">
        <f>IF(F511="","",VLOOKUP(F511,海关监管条件!$A$1:$B$2000,2,FALSE))</f>
        <v/>
      </c>
    </row>
    <row r="512" spans="15:15">
      <c r="O512" s="97" t="str">
        <f>IF(F512="","",VLOOKUP(F512,海关监管条件!$A$1:$B$2000,2,FALSE))</f>
        <v/>
      </c>
    </row>
    <row r="513" spans="15:15">
      <c r="O513" s="97" t="str">
        <f>IF(F513="","",VLOOKUP(F513,海关监管条件!$A$1:$B$2000,2,FALSE))</f>
        <v/>
      </c>
    </row>
    <row r="514" spans="15:15">
      <c r="O514" s="97" t="str">
        <f>IF(F514="","",VLOOKUP(F514,海关监管条件!$A$1:$B$2000,2,FALSE))</f>
        <v/>
      </c>
    </row>
    <row r="515" spans="15:15">
      <c r="O515" s="97" t="str">
        <f>IF(F515="","",VLOOKUP(F515,海关监管条件!$A$1:$B$2000,2,FALSE))</f>
        <v/>
      </c>
    </row>
    <row r="516" spans="15:15">
      <c r="O516" s="97" t="str">
        <f>IF(F516="","",VLOOKUP(F516,海关监管条件!$A$1:$B$2000,2,FALSE))</f>
        <v/>
      </c>
    </row>
    <row r="517" spans="15:15">
      <c r="O517" s="97" t="str">
        <f>IF(F517="","",VLOOKUP(F517,海关监管条件!$A$1:$B$2000,2,FALSE))</f>
        <v/>
      </c>
    </row>
    <row r="518" spans="15:15">
      <c r="O518" s="97" t="str">
        <f>IF(F518="","",VLOOKUP(F518,海关监管条件!$A$1:$B$2000,2,FALSE))</f>
        <v/>
      </c>
    </row>
    <row r="519" spans="15:15">
      <c r="O519" s="97" t="str">
        <f>IF(F519="","",VLOOKUP(F519,海关监管条件!$A$1:$B$2000,2,FALSE))</f>
        <v/>
      </c>
    </row>
    <row r="520" spans="15:15">
      <c r="O520" s="97" t="str">
        <f>IF(F520="","",VLOOKUP(F520,海关监管条件!$A$1:$B$2000,2,FALSE))</f>
        <v/>
      </c>
    </row>
    <row r="521" spans="15:15">
      <c r="O521" s="97" t="str">
        <f>IF(F521="","",VLOOKUP(F521,海关监管条件!$A$1:$B$2000,2,FALSE))</f>
        <v/>
      </c>
    </row>
    <row r="522" spans="15:15">
      <c r="O522" s="97" t="str">
        <f>IF(F522="","",VLOOKUP(F522,海关监管条件!$A$1:$B$2000,2,FALSE))</f>
        <v/>
      </c>
    </row>
    <row r="523" spans="15:15">
      <c r="O523" s="97" t="str">
        <f>IF(F523="","",VLOOKUP(F523,海关监管条件!$A$1:$B$2000,2,FALSE))</f>
        <v/>
      </c>
    </row>
    <row r="524" spans="15:15">
      <c r="O524" s="97" t="str">
        <f>IF(F524="","",VLOOKUP(F524,海关监管条件!$A$1:$B$2000,2,FALSE))</f>
        <v/>
      </c>
    </row>
    <row r="525" spans="15:15">
      <c r="O525" s="97" t="str">
        <f>IF(F525="","",VLOOKUP(F525,海关监管条件!$A$1:$B$2000,2,FALSE))</f>
        <v/>
      </c>
    </row>
    <row r="526" spans="15:15">
      <c r="O526" s="97" t="str">
        <f>IF(F526="","",VLOOKUP(F526,海关监管条件!$A$1:$B$2000,2,FALSE))</f>
        <v/>
      </c>
    </row>
    <row r="527" spans="15:15">
      <c r="O527" s="97" t="str">
        <f>IF(F527="","",VLOOKUP(F527,海关监管条件!$A$1:$B$2000,2,FALSE))</f>
        <v/>
      </c>
    </row>
    <row r="528" spans="15:15">
      <c r="O528" s="97" t="str">
        <f>IF(F528="","",VLOOKUP(F528,海关监管条件!$A$1:$B$2000,2,FALSE))</f>
        <v/>
      </c>
    </row>
    <row r="529" spans="15:15">
      <c r="O529" s="97" t="str">
        <f>IF(F529="","",VLOOKUP(F529,海关监管条件!$A$1:$B$2000,2,FALSE))</f>
        <v/>
      </c>
    </row>
    <row r="530" spans="15:15">
      <c r="O530" s="97" t="str">
        <f>IF(F530="","",VLOOKUP(F530,海关监管条件!$A$1:$B$2000,2,FALSE))</f>
        <v/>
      </c>
    </row>
    <row r="531" spans="15:15">
      <c r="O531" s="97" t="str">
        <f>IF(F531="","",VLOOKUP(F531,海关监管条件!$A$1:$B$2000,2,FALSE))</f>
        <v/>
      </c>
    </row>
    <row r="532" spans="15:15">
      <c r="O532" s="97" t="str">
        <f>IF(F532="","",VLOOKUP(F532,海关监管条件!$A$1:$B$2000,2,FALSE))</f>
        <v/>
      </c>
    </row>
    <row r="533" spans="15:15">
      <c r="O533" s="97" t="str">
        <f>IF(F533="","",VLOOKUP(F533,海关监管条件!$A$1:$B$2000,2,FALSE))</f>
        <v/>
      </c>
    </row>
    <row r="534" spans="15:15">
      <c r="O534" s="97" t="str">
        <f>IF(F534="","",VLOOKUP(F534,海关监管条件!$A$1:$B$2000,2,FALSE))</f>
        <v/>
      </c>
    </row>
    <row r="535" spans="15:15">
      <c r="O535" s="97" t="str">
        <f>IF(F535="","",VLOOKUP(F535,海关监管条件!$A$1:$B$2000,2,FALSE))</f>
        <v/>
      </c>
    </row>
    <row r="536" spans="15:15">
      <c r="O536" s="97" t="str">
        <f>IF(F536="","",VLOOKUP(F536,海关监管条件!$A$1:$B$2000,2,FALSE))</f>
        <v/>
      </c>
    </row>
    <row r="537" spans="15:15">
      <c r="O537" s="97" t="str">
        <f>IF(F537="","",VLOOKUP(F537,海关监管条件!$A$1:$B$2000,2,FALSE))</f>
        <v/>
      </c>
    </row>
    <row r="538" spans="15:15">
      <c r="O538" s="97" t="str">
        <f>IF(F538="","",VLOOKUP(F538,海关监管条件!$A$1:$B$2000,2,FALSE))</f>
        <v/>
      </c>
    </row>
    <row r="539" spans="15:15">
      <c r="O539" s="97" t="str">
        <f>IF(F539="","",VLOOKUP(F539,海关监管条件!$A$1:$B$2000,2,FALSE))</f>
        <v/>
      </c>
    </row>
    <row r="540" spans="15:15">
      <c r="O540" s="97" t="str">
        <f>IF(F540="","",VLOOKUP(F540,海关监管条件!$A$1:$B$2000,2,FALSE))</f>
        <v/>
      </c>
    </row>
    <row r="541" spans="15:15">
      <c r="O541" s="97" t="str">
        <f>IF(F541="","",VLOOKUP(F541,海关监管条件!$A$1:$B$2000,2,FALSE))</f>
        <v/>
      </c>
    </row>
    <row r="542" spans="15:15">
      <c r="O542" s="97" t="str">
        <f>IF(F542="","",VLOOKUP(F542,海关监管条件!$A$1:$B$2000,2,FALSE))</f>
        <v/>
      </c>
    </row>
    <row r="543" spans="15:15">
      <c r="O543" s="97" t="str">
        <f>IF(F543="","",VLOOKUP(F543,海关监管条件!$A$1:$B$2000,2,FALSE))</f>
        <v/>
      </c>
    </row>
    <row r="544" spans="15:15">
      <c r="O544" s="97" t="str">
        <f>IF(F544="","",VLOOKUP(F544,海关监管条件!$A$1:$B$2000,2,FALSE))</f>
        <v/>
      </c>
    </row>
    <row r="545" spans="15:15">
      <c r="O545" s="97" t="str">
        <f>IF(F545="","",VLOOKUP(F545,海关监管条件!$A$1:$B$2000,2,FALSE))</f>
        <v/>
      </c>
    </row>
    <row r="546" spans="15:15">
      <c r="O546" s="97" t="str">
        <f>IF(F546="","",VLOOKUP(F546,海关监管条件!$A$1:$B$2000,2,FALSE))</f>
        <v/>
      </c>
    </row>
    <row r="547" spans="15:15">
      <c r="O547" s="97" t="str">
        <f>IF(F547="","",VLOOKUP(F547,海关监管条件!$A$1:$B$2000,2,FALSE))</f>
        <v/>
      </c>
    </row>
    <row r="548" spans="15:15">
      <c r="O548" s="97" t="str">
        <f>IF(F548="","",VLOOKUP(F548,海关监管条件!$A$1:$B$2000,2,FALSE))</f>
        <v/>
      </c>
    </row>
    <row r="549" spans="15:15">
      <c r="O549" s="97" t="str">
        <f>IF(F549="","",VLOOKUP(F549,海关监管条件!$A$1:$B$2000,2,FALSE))</f>
        <v/>
      </c>
    </row>
    <row r="550" spans="15:15">
      <c r="O550" s="97" t="str">
        <f>IF(F550="","",VLOOKUP(F550,海关监管条件!$A$1:$B$2000,2,FALSE))</f>
        <v/>
      </c>
    </row>
    <row r="551" spans="15:15">
      <c r="O551" s="97" t="str">
        <f>IF(F551="","",VLOOKUP(F551,海关监管条件!$A$1:$B$2000,2,FALSE))</f>
        <v/>
      </c>
    </row>
    <row r="552" spans="15:15">
      <c r="O552" s="97" t="str">
        <f>IF(F552="","",VLOOKUP(F552,海关监管条件!$A$1:$B$2000,2,FALSE))</f>
        <v/>
      </c>
    </row>
    <row r="553" spans="15:15">
      <c r="O553" s="97" t="str">
        <f>IF(F553="","",VLOOKUP(F553,海关监管条件!$A$1:$B$2000,2,FALSE))</f>
        <v/>
      </c>
    </row>
    <row r="554" spans="15:15">
      <c r="O554" s="97" t="str">
        <f>IF(F554="","",VLOOKUP(F554,海关监管条件!$A$1:$B$2000,2,FALSE))</f>
        <v/>
      </c>
    </row>
    <row r="555" spans="15:15">
      <c r="O555" s="97" t="str">
        <f>IF(F555="","",VLOOKUP(F555,海关监管条件!$A$1:$B$2000,2,FALSE))</f>
        <v/>
      </c>
    </row>
    <row r="556" spans="15:15">
      <c r="O556" s="97" t="str">
        <f>IF(F556="","",VLOOKUP(F556,海关监管条件!$A$1:$B$2000,2,FALSE))</f>
        <v/>
      </c>
    </row>
    <row r="557" spans="15:15">
      <c r="O557" s="97" t="str">
        <f>IF(F557="","",VLOOKUP(F557,海关监管条件!$A$1:$B$2000,2,FALSE))</f>
        <v/>
      </c>
    </row>
    <row r="558" spans="15:15">
      <c r="O558" s="97" t="str">
        <f>IF(F558="","",VLOOKUP(F558,海关监管条件!$A$1:$B$2000,2,FALSE))</f>
        <v/>
      </c>
    </row>
    <row r="559" spans="15:15">
      <c r="O559" s="97" t="str">
        <f>IF(F559="","",VLOOKUP(F559,海关监管条件!$A$1:$B$2000,2,FALSE))</f>
        <v/>
      </c>
    </row>
    <row r="560" spans="15:15">
      <c r="O560" s="97" t="str">
        <f>IF(F560="","",VLOOKUP(F560,海关监管条件!$A$1:$B$2000,2,FALSE))</f>
        <v/>
      </c>
    </row>
    <row r="561" spans="15:15">
      <c r="O561" s="97" t="str">
        <f>IF(F561="","",VLOOKUP(F561,海关监管条件!$A$1:$B$2000,2,FALSE))</f>
        <v/>
      </c>
    </row>
    <row r="562" spans="15:15">
      <c r="O562" s="97" t="str">
        <f>IF(F562="","",VLOOKUP(F562,海关监管条件!$A$1:$B$2000,2,FALSE))</f>
        <v/>
      </c>
    </row>
    <row r="563" spans="15:15">
      <c r="O563" s="97" t="str">
        <f>IF(F563="","",VLOOKUP(F563,海关监管条件!$A$1:$B$2000,2,FALSE))</f>
        <v/>
      </c>
    </row>
    <row r="564" spans="15:15">
      <c r="O564" s="97" t="str">
        <f>IF(F564="","",VLOOKUP(F564,海关监管条件!$A$1:$B$2000,2,FALSE))</f>
        <v/>
      </c>
    </row>
    <row r="565" spans="15:15">
      <c r="O565" s="97" t="str">
        <f>IF(F565="","",VLOOKUP(F565,海关监管条件!$A$1:$B$2000,2,FALSE))</f>
        <v/>
      </c>
    </row>
    <row r="566" spans="15:15">
      <c r="O566" s="97" t="str">
        <f>IF(F566="","",VLOOKUP(F566,海关监管条件!$A$1:$B$2000,2,FALSE))</f>
        <v/>
      </c>
    </row>
    <row r="567" spans="15:15">
      <c r="O567" s="97" t="str">
        <f>IF(F567="","",VLOOKUP(F567,海关监管条件!$A$1:$B$2000,2,FALSE))</f>
        <v/>
      </c>
    </row>
    <row r="568" spans="15:15">
      <c r="O568" s="97" t="str">
        <f>IF(F568="","",VLOOKUP(F568,海关监管条件!$A$1:$B$2000,2,FALSE))</f>
        <v/>
      </c>
    </row>
    <row r="569" spans="15:15">
      <c r="O569" s="97" t="str">
        <f>IF(F569="","",VLOOKUP(F569,海关监管条件!$A$1:$B$2000,2,FALSE))</f>
        <v/>
      </c>
    </row>
    <row r="570" spans="15:15">
      <c r="O570" s="97" t="str">
        <f>IF(F570="","",VLOOKUP(F570,海关监管条件!$A$1:$B$2000,2,FALSE))</f>
        <v/>
      </c>
    </row>
    <row r="571" spans="15:15">
      <c r="O571" s="97" t="str">
        <f>IF(F571="","",VLOOKUP(F571,海关监管条件!$A$1:$B$2000,2,FALSE))</f>
        <v/>
      </c>
    </row>
    <row r="572" spans="15:15">
      <c r="O572" s="97" t="str">
        <f>IF(F572="","",VLOOKUP(F572,海关监管条件!$A$1:$B$2000,2,FALSE))</f>
        <v/>
      </c>
    </row>
    <row r="573" spans="15:15">
      <c r="O573" s="97" t="str">
        <f>IF(F573="","",VLOOKUP(F573,海关监管条件!$A$1:$B$2000,2,FALSE))</f>
        <v/>
      </c>
    </row>
    <row r="574" spans="15:15">
      <c r="O574" s="97" t="str">
        <f>IF(F574="","",VLOOKUP(F574,海关监管条件!$A$1:$B$2000,2,FALSE))</f>
        <v/>
      </c>
    </row>
    <row r="575" spans="15:15">
      <c r="O575" s="97" t="str">
        <f>IF(F575="","",VLOOKUP(F575,海关监管条件!$A$1:$B$2000,2,FALSE))</f>
        <v/>
      </c>
    </row>
    <row r="576" spans="15:15">
      <c r="O576" s="97" t="str">
        <f>IF(F576="","",VLOOKUP(F576,海关监管条件!$A$1:$B$2000,2,FALSE))</f>
        <v/>
      </c>
    </row>
    <row r="577" spans="15:15">
      <c r="O577" s="97" t="str">
        <f>IF(F577="","",VLOOKUP(F577,海关监管条件!$A$1:$B$2000,2,FALSE))</f>
        <v/>
      </c>
    </row>
    <row r="578" spans="15:15">
      <c r="O578" s="97" t="str">
        <f>IF(F578="","",VLOOKUP(F578,海关监管条件!$A$1:$B$2000,2,FALSE))</f>
        <v/>
      </c>
    </row>
    <row r="579" spans="15:15">
      <c r="O579" s="97" t="str">
        <f>IF(F579="","",VLOOKUP(F579,海关监管条件!$A$1:$B$2000,2,FALSE))</f>
        <v/>
      </c>
    </row>
    <row r="580" spans="15:15">
      <c r="O580" s="97" t="str">
        <f>IF(F580="","",VLOOKUP(F580,海关监管条件!$A$1:$B$2000,2,FALSE))</f>
        <v/>
      </c>
    </row>
    <row r="581" spans="15:15">
      <c r="O581" s="97" t="str">
        <f>IF(F581="","",VLOOKUP(F581,海关监管条件!$A$1:$B$2000,2,FALSE))</f>
        <v/>
      </c>
    </row>
    <row r="582" spans="15:15">
      <c r="O582" s="97" t="str">
        <f>IF(F582="","",VLOOKUP(F582,海关监管条件!$A$1:$B$2000,2,FALSE))</f>
        <v/>
      </c>
    </row>
    <row r="583" spans="15:15">
      <c r="O583" s="97" t="str">
        <f>IF(F583="","",VLOOKUP(F583,海关监管条件!$A$1:$B$2000,2,FALSE))</f>
        <v/>
      </c>
    </row>
    <row r="584" spans="15:15">
      <c r="O584" s="97" t="str">
        <f>IF(F584="","",VLOOKUP(F584,海关监管条件!$A$1:$B$2000,2,FALSE))</f>
        <v/>
      </c>
    </row>
    <row r="585" spans="15:15">
      <c r="O585" s="97" t="str">
        <f>IF(F585="","",VLOOKUP(F585,海关监管条件!$A$1:$B$2000,2,FALSE))</f>
        <v/>
      </c>
    </row>
    <row r="586" spans="15:15">
      <c r="O586" s="97" t="str">
        <f>IF(F586="","",VLOOKUP(F586,海关监管条件!$A$1:$B$2000,2,FALSE))</f>
        <v/>
      </c>
    </row>
    <row r="587" spans="15:15">
      <c r="O587" s="97" t="str">
        <f>IF(F587="","",VLOOKUP(F587,海关监管条件!$A$1:$B$2000,2,FALSE))</f>
        <v/>
      </c>
    </row>
    <row r="588" spans="15:15">
      <c r="O588" s="97" t="str">
        <f>IF(F588="","",VLOOKUP(F588,海关监管条件!$A$1:$B$2000,2,FALSE))</f>
        <v/>
      </c>
    </row>
    <row r="589" spans="15:15">
      <c r="O589" s="97" t="str">
        <f>IF(F589="","",VLOOKUP(F589,海关监管条件!$A$1:$B$2000,2,FALSE))</f>
        <v/>
      </c>
    </row>
    <row r="590" spans="15:15">
      <c r="O590" s="97" t="str">
        <f>IF(F590="","",VLOOKUP(F590,海关监管条件!$A$1:$B$2000,2,FALSE))</f>
        <v/>
      </c>
    </row>
    <row r="591" spans="15:15">
      <c r="O591" s="97" t="str">
        <f>IF(F591="","",VLOOKUP(F591,海关监管条件!$A$1:$B$2000,2,FALSE))</f>
        <v/>
      </c>
    </row>
    <row r="592" spans="15:15">
      <c r="O592" s="97" t="str">
        <f>IF(F592="","",VLOOKUP(F592,海关监管条件!$A$1:$B$2000,2,FALSE))</f>
        <v/>
      </c>
    </row>
    <row r="593" spans="15:15">
      <c r="O593" s="97" t="str">
        <f>IF(F593="","",VLOOKUP(F593,海关监管条件!$A$1:$B$2000,2,FALSE))</f>
        <v/>
      </c>
    </row>
    <row r="594" spans="15:15">
      <c r="O594" s="97" t="str">
        <f>IF(F594="","",VLOOKUP(F594,海关监管条件!$A$1:$B$2000,2,FALSE))</f>
        <v/>
      </c>
    </row>
    <row r="595" spans="15:15">
      <c r="O595" s="97" t="str">
        <f>IF(F595="","",VLOOKUP(F595,海关监管条件!$A$1:$B$2000,2,FALSE))</f>
        <v/>
      </c>
    </row>
    <row r="596" spans="15:15">
      <c r="O596" s="97" t="str">
        <f>IF(F596="","",VLOOKUP(F596,海关监管条件!$A$1:$B$2000,2,FALSE))</f>
        <v/>
      </c>
    </row>
    <row r="597" spans="15:15">
      <c r="O597" s="97" t="str">
        <f>IF(F597="","",VLOOKUP(F597,海关监管条件!$A$1:$B$2000,2,FALSE))</f>
        <v/>
      </c>
    </row>
    <row r="598" spans="15:15">
      <c r="O598" s="97" t="str">
        <f>IF(F598="","",VLOOKUP(F598,海关监管条件!$A$1:$B$2000,2,FALSE))</f>
        <v/>
      </c>
    </row>
    <row r="599" spans="15:15">
      <c r="O599" s="97" t="str">
        <f>IF(F599="","",VLOOKUP(F599,海关监管条件!$A$1:$B$2000,2,FALSE))</f>
        <v/>
      </c>
    </row>
    <row r="600" spans="15:15">
      <c r="O600" s="97" t="str">
        <f>IF(F600="","",VLOOKUP(F600,海关监管条件!$A$1:$B$2000,2,FALSE))</f>
        <v/>
      </c>
    </row>
    <row r="601" spans="15:15">
      <c r="O601" s="97" t="str">
        <f>IF(F601="","",VLOOKUP(F601,海关监管条件!$A$1:$B$2000,2,FALSE))</f>
        <v/>
      </c>
    </row>
    <row r="602" spans="15:15">
      <c r="O602" s="97" t="str">
        <f>IF(F602="","",VLOOKUP(F602,海关监管条件!$A$1:$B$2000,2,FALSE))</f>
        <v/>
      </c>
    </row>
    <row r="603" spans="15:15">
      <c r="O603" s="97" t="str">
        <f>IF(F603="","",VLOOKUP(F603,海关监管条件!$A$1:$B$2000,2,FALSE))</f>
        <v/>
      </c>
    </row>
    <row r="604" spans="15:15">
      <c r="O604" s="97" t="str">
        <f>IF(F604="","",VLOOKUP(F604,海关监管条件!$A$1:$B$2000,2,FALSE))</f>
        <v/>
      </c>
    </row>
    <row r="605" spans="15:15">
      <c r="O605" s="97" t="str">
        <f>IF(F605="","",VLOOKUP(F605,海关监管条件!$A$1:$B$2000,2,FALSE))</f>
        <v/>
      </c>
    </row>
    <row r="606" spans="15:15">
      <c r="O606" s="97" t="str">
        <f>IF(F606="","",VLOOKUP(F606,海关监管条件!$A$1:$B$2000,2,FALSE))</f>
        <v/>
      </c>
    </row>
    <row r="607" spans="15:15">
      <c r="O607" s="97" t="str">
        <f>IF(F607="","",VLOOKUP(F607,海关监管条件!$A$1:$B$2000,2,FALSE))</f>
        <v/>
      </c>
    </row>
    <row r="608" spans="15:15">
      <c r="O608" s="97" t="str">
        <f>IF(F608="","",VLOOKUP(F608,海关监管条件!$A$1:$B$2000,2,FALSE))</f>
        <v/>
      </c>
    </row>
    <row r="609" spans="15:15">
      <c r="O609" s="97" t="str">
        <f>IF(F609="","",VLOOKUP(F609,海关监管条件!$A$1:$B$2000,2,FALSE))</f>
        <v/>
      </c>
    </row>
    <row r="610" spans="15:15">
      <c r="O610" s="97" t="str">
        <f>IF(F610="","",VLOOKUP(F610,海关监管条件!$A$1:$B$2000,2,FALSE))</f>
        <v/>
      </c>
    </row>
    <row r="611" spans="15:15">
      <c r="O611" s="97" t="str">
        <f>IF(F611="","",VLOOKUP(F611,海关监管条件!$A$1:$B$2000,2,FALSE))</f>
        <v/>
      </c>
    </row>
    <row r="612" spans="15:15">
      <c r="O612" s="97" t="str">
        <f>IF(F612="","",VLOOKUP(F612,海关监管条件!$A$1:$B$2000,2,FALSE))</f>
        <v/>
      </c>
    </row>
    <row r="613" spans="15:15">
      <c r="O613" s="97" t="str">
        <f>IF(F613="","",VLOOKUP(F613,海关监管条件!$A$1:$B$2000,2,FALSE))</f>
        <v/>
      </c>
    </row>
    <row r="614" spans="15:15">
      <c r="O614" s="97" t="str">
        <f>IF(F614="","",VLOOKUP(F614,海关监管条件!$A$1:$B$2000,2,FALSE))</f>
        <v/>
      </c>
    </row>
    <row r="615" spans="15:15">
      <c r="O615" s="97" t="str">
        <f>IF(F615="","",VLOOKUP(F615,海关监管条件!$A$1:$B$2000,2,FALSE))</f>
        <v/>
      </c>
    </row>
    <row r="616" spans="15:15">
      <c r="O616" s="97" t="str">
        <f>IF(F616="","",VLOOKUP(F616,海关监管条件!$A$1:$B$2000,2,FALSE))</f>
        <v/>
      </c>
    </row>
    <row r="617" spans="15:15">
      <c r="O617" s="97" t="str">
        <f>IF(F617="","",VLOOKUP(F617,海关监管条件!$A$1:$B$2000,2,FALSE))</f>
        <v/>
      </c>
    </row>
    <row r="618" spans="15:15">
      <c r="O618" s="97" t="str">
        <f>IF(F618="","",VLOOKUP(F618,海关监管条件!$A$1:$B$2000,2,FALSE))</f>
        <v/>
      </c>
    </row>
    <row r="619" spans="15:15">
      <c r="O619" s="97" t="str">
        <f>IF(F619="","",VLOOKUP(F619,海关监管条件!$A$1:$B$2000,2,FALSE))</f>
        <v/>
      </c>
    </row>
    <row r="620" spans="15:15">
      <c r="O620" s="97" t="str">
        <f>IF(F620="","",VLOOKUP(F620,海关监管条件!$A$1:$B$2000,2,FALSE))</f>
        <v/>
      </c>
    </row>
    <row r="621" spans="15:15">
      <c r="O621" s="97" t="str">
        <f>IF(F621="","",VLOOKUP(F621,海关监管条件!$A$1:$B$2000,2,FALSE))</f>
        <v/>
      </c>
    </row>
    <row r="622" spans="15:15">
      <c r="O622" s="97" t="str">
        <f>IF(F622="","",VLOOKUP(F622,海关监管条件!$A$1:$B$2000,2,FALSE))</f>
        <v/>
      </c>
    </row>
    <row r="623" spans="15:15">
      <c r="O623" s="97" t="str">
        <f>IF(F623="","",VLOOKUP(F623,海关监管条件!$A$1:$B$2000,2,FALSE))</f>
        <v/>
      </c>
    </row>
    <row r="624" spans="15:15">
      <c r="O624" s="97" t="str">
        <f>IF(F624="","",VLOOKUP(F624,海关监管条件!$A$1:$B$2000,2,FALSE))</f>
        <v/>
      </c>
    </row>
    <row r="625" spans="15:15">
      <c r="O625" s="97" t="str">
        <f>IF(F625="","",VLOOKUP(F625,海关监管条件!$A$1:$B$2000,2,FALSE))</f>
        <v/>
      </c>
    </row>
    <row r="626" spans="15:15">
      <c r="O626" s="97" t="str">
        <f>IF(F626="","",VLOOKUP(F626,海关监管条件!$A$1:$B$2000,2,FALSE))</f>
        <v/>
      </c>
    </row>
    <row r="627" spans="15:15">
      <c r="O627" s="97" t="str">
        <f>IF(F627="","",VLOOKUP(F627,海关监管条件!$A$1:$B$2000,2,FALSE))</f>
        <v/>
      </c>
    </row>
    <row r="628" spans="15:15">
      <c r="O628" s="97" t="str">
        <f>IF(F628="","",VLOOKUP(F628,海关监管条件!$A$1:$B$2000,2,FALSE))</f>
        <v/>
      </c>
    </row>
    <row r="629" spans="15:15">
      <c r="O629" s="97" t="str">
        <f>IF(F629="","",VLOOKUP(F629,海关监管条件!$A$1:$B$2000,2,FALSE))</f>
        <v/>
      </c>
    </row>
    <row r="630" spans="15:15">
      <c r="O630" s="97" t="str">
        <f>IF(F630="","",VLOOKUP(F630,海关监管条件!$A$1:$B$2000,2,FALSE))</f>
        <v/>
      </c>
    </row>
    <row r="631" spans="15:15">
      <c r="O631" s="97" t="str">
        <f>IF(F631="","",VLOOKUP(F631,海关监管条件!$A$1:$B$2000,2,FALSE))</f>
        <v/>
      </c>
    </row>
    <row r="632" spans="15:15">
      <c r="O632" s="97" t="str">
        <f>IF(F632="","",VLOOKUP(F632,海关监管条件!$A$1:$B$2000,2,FALSE))</f>
        <v/>
      </c>
    </row>
    <row r="633" spans="15:15">
      <c r="O633" s="97" t="str">
        <f>IF(F633="","",VLOOKUP(F633,海关监管条件!$A$1:$B$2000,2,FALSE))</f>
        <v/>
      </c>
    </row>
    <row r="634" spans="15:15">
      <c r="O634" s="97" t="str">
        <f>IF(F634="","",VLOOKUP(F634,海关监管条件!$A$1:$B$2000,2,FALSE))</f>
        <v/>
      </c>
    </row>
    <row r="635" spans="15:15">
      <c r="O635" s="97" t="str">
        <f>IF(F635="","",VLOOKUP(F635,海关监管条件!$A$1:$B$2000,2,FALSE))</f>
        <v/>
      </c>
    </row>
    <row r="636" spans="15:15">
      <c r="O636" s="97" t="str">
        <f>IF(F636="","",VLOOKUP(F636,海关监管条件!$A$1:$B$2000,2,FALSE))</f>
        <v/>
      </c>
    </row>
    <row r="637" spans="15:15">
      <c r="O637" s="97" t="str">
        <f>IF(F637="","",VLOOKUP(F637,海关监管条件!$A$1:$B$2000,2,FALSE))</f>
        <v/>
      </c>
    </row>
    <row r="638" spans="15:15">
      <c r="O638" s="97" t="str">
        <f>IF(F638="","",VLOOKUP(F638,海关监管条件!$A$1:$B$2000,2,FALSE))</f>
        <v/>
      </c>
    </row>
    <row r="639" spans="15:15">
      <c r="O639" s="97" t="str">
        <f>IF(F639="","",VLOOKUP(F639,海关监管条件!$A$1:$B$2000,2,FALSE))</f>
        <v/>
      </c>
    </row>
    <row r="640" spans="15:15">
      <c r="O640" s="97" t="str">
        <f>IF(F640="","",VLOOKUP(F640,海关监管条件!$A$1:$B$2000,2,FALSE))</f>
        <v/>
      </c>
    </row>
    <row r="641" spans="15:15">
      <c r="O641" s="97" t="str">
        <f>IF(F641="","",VLOOKUP(F641,海关监管条件!$A$1:$B$2000,2,FALSE))</f>
        <v/>
      </c>
    </row>
    <row r="642" spans="15:15">
      <c r="O642" s="97" t="str">
        <f>IF(F642="","",VLOOKUP(F642,海关监管条件!$A$1:$B$2000,2,FALSE))</f>
        <v/>
      </c>
    </row>
    <row r="643" spans="15:15">
      <c r="O643" s="97" t="str">
        <f>IF(F643="","",VLOOKUP(F643,海关监管条件!$A$1:$B$2000,2,FALSE))</f>
        <v/>
      </c>
    </row>
    <row r="644" spans="15:15">
      <c r="O644" s="97" t="str">
        <f>IF(F644="","",VLOOKUP(F644,海关监管条件!$A$1:$B$2000,2,FALSE))</f>
        <v/>
      </c>
    </row>
    <row r="645" spans="15:15">
      <c r="O645" s="97" t="str">
        <f>IF(F645="","",VLOOKUP(F645,海关监管条件!$A$1:$B$2000,2,FALSE))</f>
        <v/>
      </c>
    </row>
    <row r="646" spans="15:15">
      <c r="O646" s="97" t="str">
        <f>IF(F646="","",VLOOKUP(F646,海关监管条件!$A$1:$B$2000,2,FALSE))</f>
        <v/>
      </c>
    </row>
    <row r="647" spans="15:15">
      <c r="O647" s="97" t="str">
        <f>IF(F647="","",VLOOKUP(F647,海关监管条件!$A$1:$B$2000,2,FALSE))</f>
        <v/>
      </c>
    </row>
    <row r="648" spans="15:15">
      <c r="O648" s="97" t="str">
        <f>IF(F648="","",VLOOKUP(F648,海关监管条件!$A$1:$B$2000,2,FALSE))</f>
        <v/>
      </c>
    </row>
    <row r="649" spans="15:15">
      <c r="O649" s="97" t="str">
        <f>IF(F649="","",VLOOKUP(F649,海关监管条件!$A$1:$B$2000,2,FALSE))</f>
        <v/>
      </c>
    </row>
    <row r="650" spans="15:15">
      <c r="O650" s="97" t="str">
        <f>IF(F650="","",VLOOKUP(F650,海关监管条件!$A$1:$B$2000,2,FALSE))</f>
        <v/>
      </c>
    </row>
    <row r="651" spans="15:15">
      <c r="O651" s="97" t="str">
        <f>IF(F651="","",VLOOKUP(F651,海关监管条件!$A$1:$B$2000,2,FALSE))</f>
        <v/>
      </c>
    </row>
    <row r="652" spans="15:15">
      <c r="O652" s="97" t="str">
        <f>IF(F652="","",VLOOKUP(F652,海关监管条件!$A$1:$B$2000,2,FALSE))</f>
        <v/>
      </c>
    </row>
    <row r="653" spans="15:15">
      <c r="O653" s="97" t="str">
        <f>IF(F653="","",VLOOKUP(F653,海关监管条件!$A$1:$B$2000,2,FALSE))</f>
        <v/>
      </c>
    </row>
    <row r="654" spans="15:15">
      <c r="O654" s="97" t="str">
        <f>IF(F654="","",VLOOKUP(F654,海关监管条件!$A$1:$B$2000,2,FALSE))</f>
        <v/>
      </c>
    </row>
    <row r="655" spans="15:15">
      <c r="O655" s="97" t="str">
        <f>IF(F655="","",VLOOKUP(F655,海关监管条件!$A$1:$B$2000,2,FALSE))</f>
        <v/>
      </c>
    </row>
    <row r="656" spans="15:15">
      <c r="O656" s="97" t="str">
        <f>IF(F656="","",VLOOKUP(F656,海关监管条件!$A$1:$B$2000,2,FALSE))</f>
        <v/>
      </c>
    </row>
    <row r="657" spans="15:15">
      <c r="O657" s="97" t="str">
        <f>IF(F657="","",VLOOKUP(F657,海关监管条件!$A$1:$B$2000,2,FALSE))</f>
        <v/>
      </c>
    </row>
    <row r="658" spans="15:15">
      <c r="O658" s="97" t="str">
        <f>IF(F658="","",VLOOKUP(F658,海关监管条件!$A$1:$B$2000,2,FALSE))</f>
        <v/>
      </c>
    </row>
    <row r="659" spans="15:15">
      <c r="O659" s="97" t="str">
        <f>IF(F659="","",VLOOKUP(F659,海关监管条件!$A$1:$B$2000,2,FALSE))</f>
        <v/>
      </c>
    </row>
    <row r="660" spans="15:15">
      <c r="O660" s="97" t="str">
        <f>IF(F660="","",VLOOKUP(F660,海关监管条件!$A$1:$B$2000,2,FALSE))</f>
        <v/>
      </c>
    </row>
    <row r="661" spans="15:15">
      <c r="O661" s="97" t="str">
        <f>IF(F661="","",VLOOKUP(F661,海关监管条件!$A$1:$B$2000,2,FALSE))</f>
        <v/>
      </c>
    </row>
    <row r="662" spans="15:15">
      <c r="O662" s="97" t="str">
        <f>IF(F662="","",VLOOKUP(F662,海关监管条件!$A$1:$B$2000,2,FALSE))</f>
        <v/>
      </c>
    </row>
    <row r="663" spans="15:15">
      <c r="O663" s="97" t="str">
        <f>IF(F663="","",VLOOKUP(F663,海关监管条件!$A$1:$B$2000,2,FALSE))</f>
        <v/>
      </c>
    </row>
    <row r="664" spans="15:15">
      <c r="O664" s="97" t="str">
        <f>IF(F664="","",VLOOKUP(F664,海关监管条件!$A$1:$B$2000,2,FALSE))</f>
        <v/>
      </c>
    </row>
    <row r="665" spans="15:15">
      <c r="O665" s="97" t="str">
        <f>IF(F665="","",VLOOKUP(F665,海关监管条件!$A$1:$B$2000,2,FALSE))</f>
        <v/>
      </c>
    </row>
    <row r="666" spans="15:15">
      <c r="O666" s="97" t="str">
        <f>IF(F666="","",VLOOKUP(F666,海关监管条件!$A$1:$B$2000,2,FALSE))</f>
        <v/>
      </c>
    </row>
    <row r="667" spans="15:15">
      <c r="O667" s="97" t="str">
        <f>IF(F667="","",VLOOKUP(F667,海关监管条件!$A$1:$B$2000,2,FALSE))</f>
        <v/>
      </c>
    </row>
    <row r="668" spans="15:15">
      <c r="O668" s="97" t="str">
        <f>IF(F668="","",VLOOKUP(F668,海关监管条件!$A$1:$B$2000,2,FALSE))</f>
        <v/>
      </c>
    </row>
    <row r="669" spans="15:15">
      <c r="O669" s="97" t="str">
        <f>IF(F669="","",VLOOKUP(F669,海关监管条件!$A$1:$B$2000,2,FALSE))</f>
        <v/>
      </c>
    </row>
    <row r="670" spans="15:15">
      <c r="O670" s="97" t="str">
        <f>IF(F670="","",VLOOKUP(F670,海关监管条件!$A$1:$B$2000,2,FALSE))</f>
        <v/>
      </c>
    </row>
    <row r="671" spans="15:15">
      <c r="O671" s="97" t="str">
        <f>IF(F671="","",VLOOKUP(F671,海关监管条件!$A$1:$B$2000,2,FALSE))</f>
        <v/>
      </c>
    </row>
    <row r="672" spans="15:15">
      <c r="O672" s="97" t="str">
        <f>IF(F672="","",VLOOKUP(F672,海关监管条件!$A$1:$B$2000,2,FALSE))</f>
        <v/>
      </c>
    </row>
    <row r="673" spans="15:15">
      <c r="O673" s="97" t="str">
        <f>IF(F673="","",VLOOKUP(F673,海关监管条件!$A$1:$B$2000,2,FALSE))</f>
        <v/>
      </c>
    </row>
    <row r="674" spans="15:15">
      <c r="O674" s="97" t="str">
        <f>IF(F674="","",VLOOKUP(F674,海关监管条件!$A$1:$B$2000,2,FALSE))</f>
        <v/>
      </c>
    </row>
    <row r="675" spans="15:15">
      <c r="O675" s="97" t="str">
        <f>IF(F675="","",VLOOKUP(F675,海关监管条件!$A$1:$B$2000,2,FALSE))</f>
        <v/>
      </c>
    </row>
    <row r="676" spans="15:15">
      <c r="O676" s="97" t="str">
        <f>IF(F676="","",VLOOKUP(F676,海关监管条件!$A$1:$B$2000,2,FALSE))</f>
        <v/>
      </c>
    </row>
    <row r="677" spans="15:15">
      <c r="O677" s="97" t="str">
        <f>IF(F677="","",VLOOKUP(F677,海关监管条件!$A$1:$B$2000,2,FALSE))</f>
        <v/>
      </c>
    </row>
    <row r="678" spans="15:15">
      <c r="O678" s="97" t="str">
        <f>IF(F678="","",VLOOKUP(F678,海关监管条件!$A$1:$B$2000,2,FALSE))</f>
        <v/>
      </c>
    </row>
    <row r="679" spans="15:15">
      <c r="O679" s="97" t="str">
        <f>IF(F679="","",VLOOKUP(F679,海关监管条件!$A$1:$B$2000,2,FALSE))</f>
        <v/>
      </c>
    </row>
    <row r="680" spans="15:15">
      <c r="O680" s="97" t="str">
        <f>IF(F680="","",VLOOKUP(F680,海关监管条件!$A$1:$B$2000,2,FALSE))</f>
        <v/>
      </c>
    </row>
    <row r="681" spans="15:15">
      <c r="O681" s="97" t="str">
        <f>IF(F681="","",VLOOKUP(F681,海关监管条件!$A$1:$B$2000,2,FALSE))</f>
        <v/>
      </c>
    </row>
    <row r="682" spans="15:15">
      <c r="O682" s="97" t="str">
        <f>IF(F682="","",VLOOKUP(F682,海关监管条件!$A$1:$B$2000,2,FALSE))</f>
        <v/>
      </c>
    </row>
    <row r="683" spans="15:15">
      <c r="O683" s="97" t="str">
        <f>IF(F683="","",VLOOKUP(F683,海关监管条件!$A$1:$B$2000,2,FALSE))</f>
        <v/>
      </c>
    </row>
    <row r="684" spans="15:15">
      <c r="O684" s="97" t="str">
        <f>IF(F684="","",VLOOKUP(F684,海关监管条件!$A$1:$B$2000,2,FALSE))</f>
        <v/>
      </c>
    </row>
    <row r="685" spans="15:15">
      <c r="O685" s="97" t="str">
        <f>IF(F685="","",VLOOKUP(F685,海关监管条件!$A$1:$B$2000,2,FALSE))</f>
        <v/>
      </c>
    </row>
    <row r="686" spans="15:15">
      <c r="O686" s="97" t="str">
        <f>IF(F686="","",VLOOKUP(F686,海关监管条件!$A$1:$B$2000,2,FALSE))</f>
        <v/>
      </c>
    </row>
    <row r="687" spans="15:15">
      <c r="O687" s="97" t="str">
        <f>IF(F687="","",VLOOKUP(F687,海关监管条件!$A$1:$B$2000,2,FALSE))</f>
        <v/>
      </c>
    </row>
    <row r="688" spans="15:15">
      <c r="O688" s="97" t="str">
        <f>IF(F688="","",VLOOKUP(F688,海关监管条件!$A$1:$B$2000,2,FALSE))</f>
        <v/>
      </c>
    </row>
    <row r="689" spans="15:15">
      <c r="O689" s="97" t="str">
        <f>IF(F689="","",VLOOKUP(F689,海关监管条件!$A$1:$B$2000,2,FALSE))</f>
        <v/>
      </c>
    </row>
    <row r="690" spans="15:15">
      <c r="O690" s="97" t="str">
        <f>IF(F690="","",VLOOKUP(F690,海关监管条件!$A$1:$B$2000,2,FALSE))</f>
        <v/>
      </c>
    </row>
    <row r="691" spans="15:15">
      <c r="O691" s="97" t="str">
        <f>IF(F691="","",VLOOKUP(F691,海关监管条件!$A$1:$B$2000,2,FALSE))</f>
        <v/>
      </c>
    </row>
    <row r="692" spans="15:15">
      <c r="O692" s="97" t="str">
        <f>IF(F692="","",VLOOKUP(F692,海关监管条件!$A$1:$B$2000,2,FALSE))</f>
        <v/>
      </c>
    </row>
    <row r="693" spans="15:15">
      <c r="O693" s="97" t="str">
        <f>IF(F693="","",VLOOKUP(F693,海关监管条件!$A$1:$B$2000,2,FALSE))</f>
        <v/>
      </c>
    </row>
    <row r="694" spans="15:15">
      <c r="O694" s="97" t="str">
        <f>IF(F694="","",VLOOKUP(F694,海关监管条件!$A$1:$B$2000,2,FALSE))</f>
        <v/>
      </c>
    </row>
    <row r="695" spans="15:15">
      <c r="O695" s="97" t="str">
        <f>IF(F695="","",VLOOKUP(F695,海关监管条件!$A$1:$B$2000,2,FALSE))</f>
        <v/>
      </c>
    </row>
    <row r="696" spans="15:15">
      <c r="O696" s="97" t="str">
        <f>IF(F696="","",VLOOKUP(F696,海关监管条件!$A$1:$B$2000,2,FALSE))</f>
        <v/>
      </c>
    </row>
    <row r="697" spans="15:15">
      <c r="O697" s="97" t="str">
        <f>IF(F697="","",VLOOKUP(F697,海关监管条件!$A$1:$B$2000,2,FALSE))</f>
        <v/>
      </c>
    </row>
    <row r="698" spans="15:15">
      <c r="O698" s="97" t="str">
        <f>IF(F698="","",VLOOKUP(F698,海关监管条件!$A$1:$B$2000,2,FALSE))</f>
        <v/>
      </c>
    </row>
    <row r="699" spans="15:15">
      <c r="O699" s="97" t="str">
        <f>IF(F699="","",VLOOKUP(F699,海关监管条件!$A$1:$B$2000,2,FALSE))</f>
        <v/>
      </c>
    </row>
    <row r="700" spans="15:15">
      <c r="O700" s="97" t="str">
        <f>IF(F700="","",VLOOKUP(F700,海关监管条件!$A$1:$B$2000,2,FALSE))</f>
        <v/>
      </c>
    </row>
    <row r="701" spans="15:15">
      <c r="O701" s="97" t="str">
        <f>IF(F701="","",VLOOKUP(F701,海关监管条件!$A$1:$B$2000,2,FALSE))</f>
        <v/>
      </c>
    </row>
    <row r="702" spans="15:15">
      <c r="O702" s="97" t="str">
        <f>IF(F702="","",VLOOKUP(F702,海关监管条件!$A$1:$B$2000,2,FALSE))</f>
        <v/>
      </c>
    </row>
    <row r="703" spans="15:15">
      <c r="O703" s="97" t="str">
        <f>IF(F703="","",VLOOKUP(F703,海关监管条件!$A$1:$B$2000,2,FALSE))</f>
        <v/>
      </c>
    </row>
    <row r="704" spans="15:15">
      <c r="O704" s="97" t="str">
        <f>IF(F704="","",VLOOKUP(F704,海关监管条件!$A$1:$B$2000,2,FALSE))</f>
        <v/>
      </c>
    </row>
    <row r="705" spans="15:15">
      <c r="O705" s="97" t="str">
        <f>IF(F705="","",VLOOKUP(F705,海关监管条件!$A$1:$B$2000,2,FALSE))</f>
        <v/>
      </c>
    </row>
    <row r="706" spans="15:15">
      <c r="O706" s="97" t="str">
        <f>IF(F706="","",VLOOKUP(F706,海关监管条件!$A$1:$B$2000,2,FALSE))</f>
        <v/>
      </c>
    </row>
    <row r="707" spans="15:15">
      <c r="O707" s="97" t="str">
        <f>IF(F707="","",VLOOKUP(F707,海关监管条件!$A$1:$B$2000,2,FALSE))</f>
        <v/>
      </c>
    </row>
    <row r="708" spans="15:15">
      <c r="O708" s="97" t="str">
        <f>IF(F708="","",VLOOKUP(F708,海关监管条件!$A$1:$B$2000,2,FALSE))</f>
        <v/>
      </c>
    </row>
    <row r="709" spans="15:15">
      <c r="O709" s="97" t="str">
        <f>IF(F709="","",VLOOKUP(F709,海关监管条件!$A$1:$B$2000,2,FALSE))</f>
        <v/>
      </c>
    </row>
    <row r="710" spans="15:15">
      <c r="O710" s="97" t="str">
        <f>IF(F710="","",VLOOKUP(F710,海关监管条件!$A$1:$B$2000,2,FALSE))</f>
        <v/>
      </c>
    </row>
    <row r="711" spans="15:15">
      <c r="O711" s="97" t="str">
        <f>IF(F711="","",VLOOKUP(F711,海关监管条件!$A$1:$B$2000,2,FALSE))</f>
        <v/>
      </c>
    </row>
    <row r="712" spans="15:15">
      <c r="O712" s="97" t="str">
        <f>IF(F712="","",VLOOKUP(F712,海关监管条件!$A$1:$B$2000,2,FALSE))</f>
        <v/>
      </c>
    </row>
    <row r="713" spans="15:15">
      <c r="O713" s="97" t="str">
        <f>IF(F713="","",VLOOKUP(F713,海关监管条件!$A$1:$B$2000,2,FALSE))</f>
        <v/>
      </c>
    </row>
    <row r="714" spans="15:15">
      <c r="O714" s="97" t="str">
        <f>IF(F714="","",VLOOKUP(F714,海关监管条件!$A$1:$B$2000,2,FALSE))</f>
        <v/>
      </c>
    </row>
    <row r="715" spans="15:15">
      <c r="O715" s="97" t="str">
        <f>IF(F715="","",VLOOKUP(F715,海关监管条件!$A$1:$B$2000,2,FALSE))</f>
        <v/>
      </c>
    </row>
    <row r="716" spans="15:15">
      <c r="O716" s="97" t="str">
        <f>IF(F716="","",VLOOKUP(F716,海关监管条件!$A$1:$B$2000,2,FALSE))</f>
        <v/>
      </c>
    </row>
    <row r="717" spans="15:15">
      <c r="O717" s="97" t="str">
        <f>IF(F717="","",VLOOKUP(F717,海关监管条件!$A$1:$B$2000,2,FALSE))</f>
        <v/>
      </c>
    </row>
    <row r="718" spans="15:15">
      <c r="O718" s="97" t="str">
        <f>IF(F718="","",VLOOKUP(F718,海关监管条件!$A$1:$B$2000,2,FALSE))</f>
        <v/>
      </c>
    </row>
    <row r="719" spans="15:15">
      <c r="O719" s="97" t="str">
        <f>IF(F719="","",VLOOKUP(F719,海关监管条件!$A$1:$B$2000,2,FALSE))</f>
        <v/>
      </c>
    </row>
    <row r="720" spans="15:15">
      <c r="O720" s="97" t="str">
        <f>IF(F720="","",VLOOKUP(F720,海关监管条件!$A$1:$B$2000,2,FALSE))</f>
        <v/>
      </c>
    </row>
    <row r="721" spans="15:15">
      <c r="O721" s="97" t="str">
        <f>IF(F721="","",VLOOKUP(F721,海关监管条件!$A$1:$B$2000,2,FALSE))</f>
        <v/>
      </c>
    </row>
    <row r="722" spans="15:15">
      <c r="O722" s="97" t="str">
        <f>IF(F722="","",VLOOKUP(F722,海关监管条件!$A$1:$B$2000,2,FALSE))</f>
        <v/>
      </c>
    </row>
    <row r="723" spans="15:15">
      <c r="O723" s="97" t="str">
        <f>IF(F723="","",VLOOKUP(F723,海关监管条件!$A$1:$B$2000,2,FALSE))</f>
        <v/>
      </c>
    </row>
    <row r="724" spans="15:15">
      <c r="O724" s="97" t="str">
        <f>IF(F724="","",VLOOKUP(F724,海关监管条件!$A$1:$B$2000,2,FALSE))</f>
        <v/>
      </c>
    </row>
    <row r="725" spans="15:15">
      <c r="O725" s="97" t="str">
        <f>IF(F725="","",VLOOKUP(F725,海关监管条件!$A$1:$B$2000,2,FALSE))</f>
        <v/>
      </c>
    </row>
    <row r="726" spans="15:15">
      <c r="O726" s="97" t="str">
        <f>IF(F726="","",VLOOKUP(F726,海关监管条件!$A$1:$B$2000,2,FALSE))</f>
        <v/>
      </c>
    </row>
    <row r="727" spans="15:15">
      <c r="O727" s="97" t="str">
        <f>IF(F727="","",VLOOKUP(F727,海关监管条件!$A$1:$B$2000,2,FALSE))</f>
        <v/>
      </c>
    </row>
    <row r="728" spans="15:15">
      <c r="O728" s="97" t="str">
        <f>IF(F728="","",VLOOKUP(F728,海关监管条件!$A$1:$B$2000,2,FALSE))</f>
        <v/>
      </c>
    </row>
    <row r="729" spans="15:15">
      <c r="O729" s="97" t="str">
        <f>IF(F729="","",VLOOKUP(F729,海关监管条件!$A$1:$B$2000,2,FALSE))</f>
        <v/>
      </c>
    </row>
    <row r="730" spans="15:15">
      <c r="O730" s="97" t="str">
        <f>IF(F730="","",VLOOKUP(F730,海关监管条件!$A$1:$B$2000,2,FALSE))</f>
        <v/>
      </c>
    </row>
    <row r="731" spans="15:15">
      <c r="O731" s="97" t="str">
        <f>IF(F731="","",VLOOKUP(F731,海关监管条件!$A$1:$B$2000,2,FALSE))</f>
        <v/>
      </c>
    </row>
    <row r="732" spans="15:15">
      <c r="O732" s="97" t="str">
        <f>IF(F732="","",VLOOKUP(F732,海关监管条件!$A$1:$B$2000,2,FALSE))</f>
        <v/>
      </c>
    </row>
    <row r="733" spans="15:15">
      <c r="O733" s="97" t="str">
        <f>IF(F733="","",VLOOKUP(F733,海关监管条件!$A$1:$B$2000,2,FALSE))</f>
        <v/>
      </c>
    </row>
    <row r="734" spans="15:15">
      <c r="O734" s="97" t="str">
        <f>IF(F734="","",VLOOKUP(F734,海关监管条件!$A$1:$B$2000,2,FALSE))</f>
        <v/>
      </c>
    </row>
    <row r="735" spans="15:15">
      <c r="O735" s="97" t="str">
        <f>IF(F735="","",VLOOKUP(F735,海关监管条件!$A$1:$B$2000,2,FALSE))</f>
        <v/>
      </c>
    </row>
    <row r="736" spans="15:15">
      <c r="O736" s="97" t="str">
        <f>IF(F736="","",VLOOKUP(F736,海关监管条件!$A$1:$B$2000,2,FALSE))</f>
        <v/>
      </c>
    </row>
    <row r="737" spans="15:15">
      <c r="O737" s="97" t="str">
        <f>IF(F737="","",VLOOKUP(F737,海关监管条件!$A$1:$B$2000,2,FALSE))</f>
        <v/>
      </c>
    </row>
    <row r="738" spans="15:15">
      <c r="O738" s="97" t="str">
        <f>IF(F738="","",VLOOKUP(F738,海关监管条件!$A$1:$B$2000,2,FALSE))</f>
        <v/>
      </c>
    </row>
    <row r="739" spans="15:15">
      <c r="O739" s="97" t="str">
        <f>IF(F739="","",VLOOKUP(F739,海关监管条件!$A$1:$B$2000,2,FALSE))</f>
        <v/>
      </c>
    </row>
    <row r="740" spans="15:15">
      <c r="O740" s="97" t="str">
        <f>IF(F740="","",VLOOKUP(F740,海关监管条件!$A$1:$B$2000,2,FALSE))</f>
        <v/>
      </c>
    </row>
    <row r="741" spans="15:15">
      <c r="O741" s="97" t="str">
        <f>IF(F741="","",VLOOKUP(F741,海关监管条件!$A$1:$B$2000,2,FALSE))</f>
        <v/>
      </c>
    </row>
    <row r="742" spans="15:15">
      <c r="O742" s="97" t="str">
        <f>IF(F742="","",VLOOKUP(F742,海关监管条件!$A$1:$B$2000,2,FALSE))</f>
        <v/>
      </c>
    </row>
    <row r="743" spans="15:15">
      <c r="O743" s="97" t="str">
        <f>IF(F743="","",VLOOKUP(F743,海关监管条件!$A$1:$B$2000,2,FALSE))</f>
        <v/>
      </c>
    </row>
    <row r="744" spans="15:15">
      <c r="O744" s="97" t="str">
        <f>IF(F744="","",VLOOKUP(F744,海关监管条件!$A$1:$B$2000,2,FALSE))</f>
        <v/>
      </c>
    </row>
    <row r="745" spans="15:15">
      <c r="O745" s="97" t="str">
        <f>IF(F745="","",VLOOKUP(F745,海关监管条件!$A$1:$B$2000,2,FALSE))</f>
        <v/>
      </c>
    </row>
    <row r="746" spans="15:15">
      <c r="O746" s="97" t="str">
        <f>IF(F746="","",VLOOKUP(F746,海关监管条件!$A$1:$B$2000,2,FALSE))</f>
        <v/>
      </c>
    </row>
    <row r="747" spans="15:15">
      <c r="O747" s="97" t="str">
        <f>IF(F747="","",VLOOKUP(F747,海关监管条件!$A$1:$B$2000,2,FALSE))</f>
        <v/>
      </c>
    </row>
    <row r="748" spans="15:15">
      <c r="O748" s="97" t="str">
        <f>IF(F748="","",VLOOKUP(F748,海关监管条件!$A$1:$B$2000,2,FALSE))</f>
        <v/>
      </c>
    </row>
    <row r="749" spans="15:15">
      <c r="O749" s="97" t="str">
        <f>IF(F749="","",VLOOKUP(F749,海关监管条件!$A$1:$B$2000,2,FALSE))</f>
        <v/>
      </c>
    </row>
    <row r="750" spans="15:15">
      <c r="O750" s="97" t="str">
        <f>IF(F750="","",VLOOKUP(F750,海关监管条件!$A$1:$B$2000,2,FALSE))</f>
        <v/>
      </c>
    </row>
    <row r="751" spans="15:15">
      <c r="O751" s="97" t="str">
        <f>IF(F751="","",VLOOKUP(F751,海关监管条件!$A$1:$B$2000,2,FALSE))</f>
        <v/>
      </c>
    </row>
    <row r="752" spans="15:15">
      <c r="O752" s="97" t="str">
        <f>IF(F752="","",VLOOKUP(F752,海关监管条件!$A$1:$B$2000,2,FALSE))</f>
        <v/>
      </c>
    </row>
    <row r="753" spans="15:15">
      <c r="O753" s="97" t="str">
        <f>IF(F753="","",VLOOKUP(F753,海关监管条件!$A$1:$B$2000,2,FALSE))</f>
        <v/>
      </c>
    </row>
    <row r="754" spans="15:15">
      <c r="O754" s="97" t="str">
        <f>IF(F754="","",VLOOKUP(F754,海关监管条件!$A$1:$B$2000,2,FALSE))</f>
        <v/>
      </c>
    </row>
    <row r="755" spans="15:15">
      <c r="O755" s="97" t="str">
        <f>IF(F755="","",VLOOKUP(F755,海关监管条件!$A$1:$B$2000,2,FALSE))</f>
        <v/>
      </c>
    </row>
    <row r="756" spans="15:15">
      <c r="O756" s="97" t="str">
        <f>IF(F756="","",VLOOKUP(F756,海关监管条件!$A$1:$B$2000,2,FALSE))</f>
        <v/>
      </c>
    </row>
    <row r="757" spans="15:15">
      <c r="O757" s="97" t="str">
        <f>IF(F757="","",VLOOKUP(F757,海关监管条件!$A$1:$B$2000,2,FALSE))</f>
        <v/>
      </c>
    </row>
    <row r="758" spans="15:15">
      <c r="O758" s="97" t="str">
        <f>IF(F758="","",VLOOKUP(F758,海关监管条件!$A$1:$B$2000,2,FALSE))</f>
        <v/>
      </c>
    </row>
    <row r="759" spans="15:15">
      <c r="O759" s="97" t="str">
        <f>IF(F759="","",VLOOKUP(F759,海关监管条件!$A$1:$B$2000,2,FALSE))</f>
        <v/>
      </c>
    </row>
    <row r="760" spans="15:15">
      <c r="O760" s="97" t="str">
        <f>IF(F760="","",VLOOKUP(F760,海关监管条件!$A$1:$B$2000,2,FALSE))</f>
        <v/>
      </c>
    </row>
    <row r="761" spans="15:15">
      <c r="O761" s="97" t="str">
        <f>IF(F761="","",VLOOKUP(F761,海关监管条件!$A$1:$B$2000,2,FALSE))</f>
        <v/>
      </c>
    </row>
    <row r="762" spans="15:15">
      <c r="O762" s="97" t="str">
        <f>IF(F762="","",VLOOKUP(F762,海关监管条件!$A$1:$B$2000,2,FALSE))</f>
        <v/>
      </c>
    </row>
    <row r="763" spans="15:15">
      <c r="O763" s="97" t="str">
        <f>IF(F763="","",VLOOKUP(F763,海关监管条件!$A$1:$B$2000,2,FALSE))</f>
        <v/>
      </c>
    </row>
    <row r="764" spans="15:15">
      <c r="O764" s="97" t="str">
        <f>IF(F764="","",VLOOKUP(F764,海关监管条件!$A$1:$B$2000,2,FALSE))</f>
        <v/>
      </c>
    </row>
    <row r="765" spans="15:15">
      <c r="O765" s="97" t="str">
        <f>IF(F765="","",VLOOKUP(F765,海关监管条件!$A$1:$B$2000,2,FALSE))</f>
        <v/>
      </c>
    </row>
    <row r="766" spans="15:15">
      <c r="O766" s="97" t="str">
        <f>IF(F766="","",VLOOKUP(F766,海关监管条件!$A$1:$B$2000,2,FALSE))</f>
        <v/>
      </c>
    </row>
    <row r="767" spans="15:15">
      <c r="O767" s="97" t="str">
        <f>IF(F767="","",VLOOKUP(F767,海关监管条件!$A$1:$B$2000,2,FALSE))</f>
        <v/>
      </c>
    </row>
    <row r="768" spans="15:15">
      <c r="O768" s="97" t="str">
        <f>IF(F768="","",VLOOKUP(F768,海关监管条件!$A$1:$B$2000,2,FALSE))</f>
        <v/>
      </c>
    </row>
    <row r="769" spans="15:15">
      <c r="O769" s="97" t="str">
        <f>IF(F769="","",VLOOKUP(F769,海关监管条件!$A$1:$B$2000,2,FALSE))</f>
        <v/>
      </c>
    </row>
    <row r="770" spans="15:15">
      <c r="O770" s="97" t="str">
        <f>IF(F770="","",VLOOKUP(F770,海关监管条件!$A$1:$B$2000,2,FALSE))</f>
        <v/>
      </c>
    </row>
    <row r="771" spans="15:15">
      <c r="O771" s="97" t="str">
        <f>IF(F771="","",VLOOKUP(F771,海关监管条件!$A$1:$B$2000,2,FALSE))</f>
        <v/>
      </c>
    </row>
    <row r="772" spans="15:15">
      <c r="O772" s="97" t="str">
        <f>IF(F772="","",VLOOKUP(F772,海关监管条件!$A$1:$B$2000,2,FALSE))</f>
        <v/>
      </c>
    </row>
    <row r="773" spans="15:15">
      <c r="O773" s="97" t="str">
        <f>IF(F773="","",VLOOKUP(F773,海关监管条件!$A$1:$B$2000,2,FALSE))</f>
        <v/>
      </c>
    </row>
    <row r="774" spans="15:15">
      <c r="O774" s="97" t="str">
        <f>IF(F774="","",VLOOKUP(F774,海关监管条件!$A$1:$B$2000,2,FALSE))</f>
        <v/>
      </c>
    </row>
    <row r="775" spans="15:15">
      <c r="O775" s="97" t="str">
        <f>IF(F775="","",VLOOKUP(F775,海关监管条件!$A$1:$B$2000,2,FALSE))</f>
        <v/>
      </c>
    </row>
    <row r="776" spans="15:15">
      <c r="O776" s="97" t="str">
        <f>IF(F776="","",VLOOKUP(F776,海关监管条件!$A$1:$B$2000,2,FALSE))</f>
        <v/>
      </c>
    </row>
    <row r="777" spans="15:15">
      <c r="O777" s="97" t="str">
        <f>IF(F777="","",VLOOKUP(F777,海关监管条件!$A$1:$B$2000,2,FALSE))</f>
        <v/>
      </c>
    </row>
    <row r="778" spans="15:15">
      <c r="O778" s="97" t="str">
        <f>IF(F778="","",VLOOKUP(F778,海关监管条件!$A$1:$B$2000,2,FALSE))</f>
        <v/>
      </c>
    </row>
    <row r="779" spans="15:15">
      <c r="O779" s="97" t="str">
        <f>IF(F779="","",VLOOKUP(F779,海关监管条件!$A$1:$B$2000,2,FALSE))</f>
        <v/>
      </c>
    </row>
    <row r="780" spans="15:15">
      <c r="O780" s="97" t="str">
        <f>IF(F780="","",VLOOKUP(F780,海关监管条件!$A$1:$B$2000,2,FALSE))</f>
        <v/>
      </c>
    </row>
    <row r="781" spans="15:15">
      <c r="O781" s="97" t="str">
        <f>IF(F781="","",VLOOKUP(F781,海关监管条件!$A$1:$B$2000,2,FALSE))</f>
        <v/>
      </c>
    </row>
    <row r="782" spans="15:15">
      <c r="O782" s="97" t="str">
        <f>IF(F782="","",VLOOKUP(F782,海关监管条件!$A$1:$B$2000,2,FALSE))</f>
        <v/>
      </c>
    </row>
    <row r="783" spans="15:15">
      <c r="O783" s="97" t="str">
        <f>IF(F783="","",VLOOKUP(F783,海关监管条件!$A$1:$B$2000,2,FALSE))</f>
        <v/>
      </c>
    </row>
    <row r="784" spans="15:15">
      <c r="O784" s="97" t="str">
        <f>IF(F784="","",VLOOKUP(F784,海关监管条件!$A$1:$B$2000,2,FALSE))</f>
        <v/>
      </c>
    </row>
    <row r="785" spans="15:15">
      <c r="O785" s="97" t="str">
        <f>IF(F785="","",VLOOKUP(F785,海关监管条件!$A$1:$B$2000,2,FALSE))</f>
        <v/>
      </c>
    </row>
    <row r="786" spans="15:15">
      <c r="O786" s="97" t="str">
        <f>IF(F786="","",VLOOKUP(F786,海关监管条件!$A$1:$B$2000,2,FALSE))</f>
        <v/>
      </c>
    </row>
    <row r="787" spans="15:15">
      <c r="O787" s="97" t="str">
        <f>IF(F787="","",VLOOKUP(F787,海关监管条件!$A$1:$B$2000,2,FALSE))</f>
        <v/>
      </c>
    </row>
    <row r="788" spans="15:15">
      <c r="O788" s="97" t="str">
        <f>IF(F788="","",VLOOKUP(F788,海关监管条件!$A$1:$B$2000,2,FALSE))</f>
        <v/>
      </c>
    </row>
    <row r="789" spans="15:15">
      <c r="O789" s="97" t="str">
        <f>IF(F789="","",VLOOKUP(F789,海关监管条件!$A$1:$B$2000,2,FALSE))</f>
        <v/>
      </c>
    </row>
    <row r="790" spans="15:15">
      <c r="O790" s="97" t="str">
        <f>IF(F790="","",VLOOKUP(F790,海关监管条件!$A$1:$B$2000,2,FALSE))</f>
        <v/>
      </c>
    </row>
    <row r="791" spans="15:15">
      <c r="O791" s="97" t="str">
        <f>IF(F791="","",VLOOKUP(F791,海关监管条件!$A$1:$B$2000,2,FALSE))</f>
        <v/>
      </c>
    </row>
    <row r="792" spans="15:15">
      <c r="O792" s="97" t="str">
        <f>IF(F792="","",VLOOKUP(F792,海关监管条件!$A$1:$B$2000,2,FALSE))</f>
        <v/>
      </c>
    </row>
    <row r="793" spans="15:15">
      <c r="O793" s="97" t="str">
        <f>IF(F793="","",VLOOKUP(F793,海关监管条件!$A$1:$B$2000,2,FALSE))</f>
        <v/>
      </c>
    </row>
    <row r="794" spans="15:15">
      <c r="O794" s="97" t="str">
        <f>IF(F794="","",VLOOKUP(F794,海关监管条件!$A$1:$B$2000,2,FALSE))</f>
        <v/>
      </c>
    </row>
    <row r="795" spans="15:15">
      <c r="O795" s="97" t="str">
        <f>IF(F795="","",VLOOKUP(F795,海关监管条件!$A$1:$B$2000,2,FALSE))</f>
        <v/>
      </c>
    </row>
    <row r="796" spans="15:15">
      <c r="O796" s="97" t="str">
        <f>IF(F796="","",VLOOKUP(F796,海关监管条件!$A$1:$B$2000,2,FALSE))</f>
        <v/>
      </c>
    </row>
    <row r="797" spans="15:15">
      <c r="O797" s="97" t="str">
        <f>IF(F797="","",VLOOKUP(F797,海关监管条件!$A$1:$B$2000,2,FALSE))</f>
        <v/>
      </c>
    </row>
    <row r="798" spans="15:15">
      <c r="O798" s="97" t="str">
        <f>IF(F798="","",VLOOKUP(F798,海关监管条件!$A$1:$B$2000,2,FALSE))</f>
        <v/>
      </c>
    </row>
    <row r="799" spans="15:15">
      <c r="O799" s="97" t="str">
        <f>IF(F799="","",VLOOKUP(F799,海关监管条件!$A$1:$B$2000,2,FALSE))</f>
        <v/>
      </c>
    </row>
    <row r="800" spans="15:15">
      <c r="O800" s="97" t="str">
        <f>IF(F800="","",VLOOKUP(F800,海关监管条件!$A$1:$B$2000,2,FALSE))</f>
        <v/>
      </c>
    </row>
    <row r="801" spans="15:15">
      <c r="O801" s="97" t="str">
        <f>IF(F801="","",VLOOKUP(F801,海关监管条件!$A$1:$B$2000,2,FALSE))</f>
        <v/>
      </c>
    </row>
    <row r="802" spans="15:15">
      <c r="O802" s="97" t="str">
        <f>IF(F802="","",VLOOKUP(F802,海关监管条件!$A$1:$B$2000,2,FALSE))</f>
        <v/>
      </c>
    </row>
    <row r="803" spans="15:15">
      <c r="O803" s="97" t="str">
        <f>IF(F803="","",VLOOKUP(F803,海关监管条件!$A$1:$B$2000,2,FALSE))</f>
        <v/>
      </c>
    </row>
    <row r="804" spans="15:15">
      <c r="O804" s="97" t="str">
        <f>IF(F804="","",VLOOKUP(F804,海关监管条件!$A$1:$B$2000,2,FALSE))</f>
        <v/>
      </c>
    </row>
    <row r="805" spans="15:15">
      <c r="O805" s="97" t="str">
        <f>IF(F805="","",VLOOKUP(F805,海关监管条件!$A$1:$B$2000,2,FALSE))</f>
        <v/>
      </c>
    </row>
    <row r="806" spans="15:15">
      <c r="O806" s="97" t="str">
        <f>IF(F806="","",VLOOKUP(F806,海关监管条件!$A$1:$B$2000,2,FALSE))</f>
        <v/>
      </c>
    </row>
    <row r="807" spans="15:15">
      <c r="O807" s="97" t="str">
        <f>IF(F807="","",VLOOKUP(F807,海关监管条件!$A$1:$B$2000,2,FALSE))</f>
        <v/>
      </c>
    </row>
    <row r="808" spans="15:15">
      <c r="O808" s="97" t="str">
        <f>IF(F808="","",VLOOKUP(F808,海关监管条件!$A$1:$B$2000,2,FALSE))</f>
        <v/>
      </c>
    </row>
    <row r="809" spans="15:15">
      <c r="O809" s="97" t="str">
        <f>IF(F809="","",VLOOKUP(F809,海关监管条件!$A$1:$B$2000,2,FALSE))</f>
        <v/>
      </c>
    </row>
    <row r="810" spans="15:15">
      <c r="O810" s="97" t="str">
        <f>IF(F810="","",VLOOKUP(F810,海关监管条件!$A$1:$B$2000,2,FALSE))</f>
        <v/>
      </c>
    </row>
    <row r="811" spans="15:15">
      <c r="O811" s="97" t="str">
        <f>IF(F811="","",VLOOKUP(F811,海关监管条件!$A$1:$B$2000,2,FALSE))</f>
        <v/>
      </c>
    </row>
    <row r="812" spans="15:15">
      <c r="O812" s="97" t="str">
        <f>IF(F812="","",VLOOKUP(F812,海关监管条件!$A$1:$B$2000,2,FALSE))</f>
        <v/>
      </c>
    </row>
    <row r="813" spans="15:15">
      <c r="O813" s="97" t="str">
        <f>IF(F813="","",VLOOKUP(F813,海关监管条件!$A$1:$B$2000,2,FALSE))</f>
        <v/>
      </c>
    </row>
    <row r="814" spans="15:15">
      <c r="O814" s="97" t="str">
        <f>IF(F814="","",VLOOKUP(F814,海关监管条件!$A$1:$B$2000,2,FALSE))</f>
        <v/>
      </c>
    </row>
    <row r="815" spans="15:15">
      <c r="O815" s="97" t="str">
        <f>IF(F815="","",VLOOKUP(F815,海关监管条件!$A$1:$B$2000,2,FALSE))</f>
        <v/>
      </c>
    </row>
    <row r="816" spans="15:15">
      <c r="O816" s="97" t="str">
        <f>IF(F816="","",VLOOKUP(F816,海关监管条件!$A$1:$B$2000,2,FALSE))</f>
        <v/>
      </c>
    </row>
    <row r="817" spans="15:15">
      <c r="O817" s="97" t="str">
        <f>IF(F817="","",VLOOKUP(F817,海关监管条件!$A$1:$B$2000,2,FALSE))</f>
        <v/>
      </c>
    </row>
    <row r="818" spans="15:15">
      <c r="O818" s="97" t="str">
        <f>IF(F818="","",VLOOKUP(F818,海关监管条件!$A$1:$B$2000,2,FALSE))</f>
        <v/>
      </c>
    </row>
    <row r="819" spans="15:15">
      <c r="O819" s="97" t="str">
        <f>IF(F819="","",VLOOKUP(F819,海关监管条件!$A$1:$B$2000,2,FALSE))</f>
        <v/>
      </c>
    </row>
    <row r="820" spans="15:15">
      <c r="O820" s="97" t="str">
        <f>IF(F820="","",VLOOKUP(F820,海关监管条件!$A$1:$B$2000,2,FALSE))</f>
        <v/>
      </c>
    </row>
    <row r="821" spans="15:15">
      <c r="O821" s="97" t="str">
        <f>IF(F821="","",VLOOKUP(F821,海关监管条件!$A$1:$B$2000,2,FALSE))</f>
        <v/>
      </c>
    </row>
    <row r="822" spans="15:15">
      <c r="O822" s="97" t="str">
        <f>IF(F822="","",VLOOKUP(F822,海关监管条件!$A$1:$B$2000,2,FALSE))</f>
        <v/>
      </c>
    </row>
    <row r="823" spans="15:15">
      <c r="O823" s="97" t="str">
        <f>IF(F823="","",VLOOKUP(F823,海关监管条件!$A$1:$B$2000,2,FALSE))</f>
        <v/>
      </c>
    </row>
    <row r="824" spans="15:15">
      <c r="O824" s="97" t="str">
        <f>IF(F824="","",VLOOKUP(F824,海关监管条件!$A$1:$B$2000,2,FALSE))</f>
        <v/>
      </c>
    </row>
    <row r="825" spans="15:15">
      <c r="O825" s="97" t="str">
        <f>IF(F825="","",VLOOKUP(F825,海关监管条件!$A$1:$B$2000,2,FALSE))</f>
        <v/>
      </c>
    </row>
    <row r="826" spans="15:15">
      <c r="O826" s="97" t="str">
        <f>IF(F826="","",VLOOKUP(F826,海关监管条件!$A$1:$B$2000,2,FALSE))</f>
        <v/>
      </c>
    </row>
    <row r="827" spans="15:15">
      <c r="O827" s="97" t="str">
        <f>IF(F827="","",VLOOKUP(F827,海关监管条件!$A$1:$B$2000,2,FALSE))</f>
        <v/>
      </c>
    </row>
    <row r="828" spans="15:15">
      <c r="O828" s="97" t="str">
        <f>IF(F828="","",VLOOKUP(F828,海关监管条件!$A$1:$B$2000,2,FALSE))</f>
        <v/>
      </c>
    </row>
    <row r="829" spans="15:15">
      <c r="O829" s="97" t="str">
        <f>IF(F829="","",VLOOKUP(F829,海关监管条件!$A$1:$B$2000,2,FALSE))</f>
        <v/>
      </c>
    </row>
    <row r="830" spans="15:15">
      <c r="O830" s="97" t="str">
        <f>IF(F830="","",VLOOKUP(F830,海关监管条件!$A$1:$B$2000,2,FALSE))</f>
        <v/>
      </c>
    </row>
    <row r="831" spans="15:15">
      <c r="O831" s="97" t="str">
        <f>IF(F831="","",VLOOKUP(F831,海关监管条件!$A$1:$B$2000,2,FALSE))</f>
        <v/>
      </c>
    </row>
    <row r="832" spans="15:15">
      <c r="O832" s="97" t="str">
        <f>IF(F832="","",VLOOKUP(F832,海关监管条件!$A$1:$B$2000,2,FALSE))</f>
        <v/>
      </c>
    </row>
    <row r="833" spans="15:15">
      <c r="O833" s="97" t="str">
        <f>IF(F833="","",VLOOKUP(F833,海关监管条件!$A$1:$B$2000,2,FALSE))</f>
        <v/>
      </c>
    </row>
    <row r="834" spans="15:15">
      <c r="O834" s="97" t="str">
        <f>IF(F834="","",VLOOKUP(F834,海关监管条件!$A$1:$B$2000,2,FALSE))</f>
        <v/>
      </c>
    </row>
    <row r="835" spans="15:15">
      <c r="O835" s="97" t="str">
        <f>IF(F835="","",VLOOKUP(F835,海关监管条件!$A$1:$B$2000,2,FALSE))</f>
        <v/>
      </c>
    </row>
    <row r="836" spans="15:15">
      <c r="O836" s="97" t="str">
        <f>IF(F836="","",VLOOKUP(F836,海关监管条件!$A$1:$B$2000,2,FALSE))</f>
        <v/>
      </c>
    </row>
    <row r="837" spans="15:15">
      <c r="O837" s="97" t="str">
        <f>IF(F837="","",VLOOKUP(F837,海关监管条件!$A$1:$B$2000,2,FALSE))</f>
        <v/>
      </c>
    </row>
    <row r="838" spans="15:15">
      <c r="O838" s="97" t="str">
        <f>IF(F838="","",VLOOKUP(F838,海关监管条件!$A$1:$B$2000,2,FALSE))</f>
        <v/>
      </c>
    </row>
    <row r="839" spans="15:15">
      <c r="O839" s="97" t="str">
        <f>IF(F839="","",VLOOKUP(F839,海关监管条件!$A$1:$B$2000,2,FALSE))</f>
        <v/>
      </c>
    </row>
    <row r="840" spans="15:15">
      <c r="O840" s="97" t="str">
        <f>IF(F840="","",VLOOKUP(F840,海关监管条件!$A$1:$B$2000,2,FALSE))</f>
        <v/>
      </c>
    </row>
    <row r="841" spans="15:15">
      <c r="O841" s="97" t="str">
        <f>IF(F841="","",VLOOKUP(F841,海关监管条件!$A$1:$B$2000,2,FALSE))</f>
        <v/>
      </c>
    </row>
    <row r="842" spans="15:15">
      <c r="O842" s="97" t="str">
        <f>IF(F842="","",VLOOKUP(F842,海关监管条件!$A$1:$B$2000,2,FALSE))</f>
        <v/>
      </c>
    </row>
    <row r="843" spans="15:15">
      <c r="O843" s="97" t="str">
        <f>IF(F843="","",VLOOKUP(F843,海关监管条件!$A$1:$B$2000,2,FALSE))</f>
        <v/>
      </c>
    </row>
    <row r="844" spans="15:15">
      <c r="O844" s="97" t="str">
        <f>IF(F844="","",VLOOKUP(F844,海关监管条件!$A$1:$B$2000,2,FALSE))</f>
        <v/>
      </c>
    </row>
    <row r="845" spans="15:15">
      <c r="O845" s="97" t="str">
        <f>IF(F845="","",VLOOKUP(F845,海关监管条件!$A$1:$B$2000,2,FALSE))</f>
        <v/>
      </c>
    </row>
    <row r="846" spans="15:15">
      <c r="O846" s="97" t="str">
        <f>IF(F846="","",VLOOKUP(F846,海关监管条件!$A$1:$B$2000,2,FALSE))</f>
        <v/>
      </c>
    </row>
    <row r="847" spans="15:15">
      <c r="O847" s="97" t="str">
        <f>IF(F847="","",VLOOKUP(F847,海关监管条件!$A$1:$B$2000,2,FALSE))</f>
        <v/>
      </c>
    </row>
    <row r="848" spans="15:15">
      <c r="O848" s="97" t="str">
        <f>IF(F848="","",VLOOKUP(F848,海关监管条件!$A$1:$B$2000,2,FALSE))</f>
        <v/>
      </c>
    </row>
    <row r="849" spans="15:15">
      <c r="O849" s="97" t="str">
        <f>IF(F849="","",VLOOKUP(F849,海关监管条件!$A$1:$B$2000,2,FALSE))</f>
        <v/>
      </c>
    </row>
    <row r="850" spans="15:15">
      <c r="O850" s="97" t="str">
        <f>IF(F850="","",VLOOKUP(F850,海关监管条件!$A$1:$B$2000,2,FALSE))</f>
        <v/>
      </c>
    </row>
    <row r="851" spans="15:15">
      <c r="O851" s="97" t="str">
        <f>IF(F851="","",VLOOKUP(F851,海关监管条件!$A$1:$B$2000,2,FALSE))</f>
        <v/>
      </c>
    </row>
    <row r="852" spans="15:15">
      <c r="O852" s="97" t="str">
        <f>IF(F852="","",VLOOKUP(F852,海关监管条件!$A$1:$B$2000,2,FALSE))</f>
        <v/>
      </c>
    </row>
    <row r="853" spans="15:15">
      <c r="O853" s="97" t="str">
        <f>IF(F853="","",VLOOKUP(F853,海关监管条件!$A$1:$B$2000,2,FALSE))</f>
        <v/>
      </c>
    </row>
    <row r="854" spans="15:15">
      <c r="O854" s="97" t="str">
        <f>IF(F854="","",VLOOKUP(F854,海关监管条件!$A$1:$B$2000,2,FALSE))</f>
        <v/>
      </c>
    </row>
    <row r="855" spans="15:15">
      <c r="O855" s="97" t="str">
        <f>IF(F855="","",VLOOKUP(F855,海关监管条件!$A$1:$B$2000,2,FALSE))</f>
        <v/>
      </c>
    </row>
    <row r="856" spans="15:15">
      <c r="O856" s="97" t="str">
        <f>IF(F856="","",VLOOKUP(F856,海关监管条件!$A$1:$B$2000,2,FALSE))</f>
        <v/>
      </c>
    </row>
    <row r="857" spans="15:15">
      <c r="O857" s="97" t="str">
        <f>IF(F857="","",VLOOKUP(F857,海关监管条件!$A$1:$B$2000,2,FALSE))</f>
        <v/>
      </c>
    </row>
    <row r="858" spans="15:15">
      <c r="O858" s="97" t="str">
        <f>IF(F858="","",VLOOKUP(F858,海关监管条件!$A$1:$B$2000,2,FALSE))</f>
        <v/>
      </c>
    </row>
    <row r="859" spans="15:15">
      <c r="O859" s="97" t="str">
        <f>IF(F859="","",VLOOKUP(F859,海关监管条件!$A$1:$B$2000,2,FALSE))</f>
        <v/>
      </c>
    </row>
    <row r="860" spans="15:15">
      <c r="O860" s="97" t="str">
        <f>IF(F860="","",VLOOKUP(F860,海关监管条件!$A$1:$B$2000,2,FALSE))</f>
        <v/>
      </c>
    </row>
    <row r="861" spans="15:15">
      <c r="O861" s="97" t="str">
        <f>IF(F861="","",VLOOKUP(F861,海关监管条件!$A$1:$B$2000,2,FALSE))</f>
        <v/>
      </c>
    </row>
    <row r="862" spans="15:15">
      <c r="O862" s="97" t="str">
        <f>IF(F862="","",VLOOKUP(F862,海关监管条件!$A$1:$B$2000,2,FALSE))</f>
        <v/>
      </c>
    </row>
    <row r="863" spans="15:15">
      <c r="O863" s="97" t="str">
        <f>IF(F863="","",VLOOKUP(F863,海关监管条件!$A$1:$B$2000,2,FALSE))</f>
        <v/>
      </c>
    </row>
    <row r="864" spans="15:15">
      <c r="O864" s="97" t="str">
        <f>IF(F864="","",VLOOKUP(F864,海关监管条件!$A$1:$B$2000,2,FALSE))</f>
        <v/>
      </c>
    </row>
    <row r="865" spans="15:15">
      <c r="O865" s="97" t="str">
        <f>IF(F865="","",VLOOKUP(F865,海关监管条件!$A$1:$B$2000,2,FALSE))</f>
        <v/>
      </c>
    </row>
    <row r="866" spans="15:15">
      <c r="O866" s="97" t="str">
        <f>IF(F866="","",VLOOKUP(F866,海关监管条件!$A$1:$B$2000,2,FALSE))</f>
        <v/>
      </c>
    </row>
    <row r="867" spans="15:15">
      <c r="O867" s="97" t="str">
        <f>IF(F867="","",VLOOKUP(F867,海关监管条件!$A$1:$B$2000,2,FALSE))</f>
        <v/>
      </c>
    </row>
    <row r="868" spans="15:15">
      <c r="O868" s="97" t="str">
        <f>IF(F868="","",VLOOKUP(F868,海关监管条件!$A$1:$B$2000,2,FALSE))</f>
        <v/>
      </c>
    </row>
    <row r="869" spans="15:15">
      <c r="O869" s="97" t="str">
        <f>IF(F869="","",VLOOKUP(F869,海关监管条件!$A$1:$B$2000,2,FALSE))</f>
        <v/>
      </c>
    </row>
    <row r="870" spans="15:15">
      <c r="O870" s="97" t="str">
        <f>IF(F870="","",VLOOKUP(F870,海关监管条件!$A$1:$B$2000,2,FALSE))</f>
        <v/>
      </c>
    </row>
    <row r="871" spans="15:15">
      <c r="O871" s="97" t="str">
        <f>IF(F871="","",VLOOKUP(F871,海关监管条件!$A$1:$B$2000,2,FALSE))</f>
        <v/>
      </c>
    </row>
    <row r="872" spans="15:15">
      <c r="O872" s="97" t="str">
        <f>IF(F872="","",VLOOKUP(F872,海关监管条件!$A$1:$B$2000,2,FALSE))</f>
        <v/>
      </c>
    </row>
    <row r="873" spans="15:15">
      <c r="O873" s="97" t="str">
        <f>IF(F873="","",VLOOKUP(F873,海关监管条件!$A$1:$B$2000,2,FALSE))</f>
        <v/>
      </c>
    </row>
    <row r="874" spans="15:15">
      <c r="O874" s="97" t="str">
        <f>IF(F874="","",VLOOKUP(F874,海关监管条件!$A$1:$B$2000,2,FALSE))</f>
        <v/>
      </c>
    </row>
    <row r="875" spans="15:15">
      <c r="O875" s="97" t="str">
        <f>IF(F875="","",VLOOKUP(F875,海关监管条件!$A$1:$B$2000,2,FALSE))</f>
        <v/>
      </c>
    </row>
    <row r="876" spans="15:15">
      <c r="O876" s="97" t="str">
        <f>IF(F876="","",VLOOKUP(F876,海关监管条件!$A$1:$B$2000,2,FALSE))</f>
        <v/>
      </c>
    </row>
    <row r="877" spans="15:15">
      <c r="O877" s="97" t="str">
        <f>IF(F877="","",VLOOKUP(F877,海关监管条件!$A$1:$B$2000,2,FALSE))</f>
        <v/>
      </c>
    </row>
    <row r="878" spans="15:15">
      <c r="O878" s="97" t="str">
        <f>IF(F878="","",VLOOKUP(F878,海关监管条件!$A$1:$B$2000,2,FALSE))</f>
        <v/>
      </c>
    </row>
    <row r="879" spans="15:15">
      <c r="O879" s="97" t="str">
        <f>IF(F879="","",VLOOKUP(F879,海关监管条件!$A$1:$B$2000,2,FALSE))</f>
        <v/>
      </c>
    </row>
    <row r="880" spans="15:15">
      <c r="O880" s="97" t="str">
        <f>IF(F880="","",VLOOKUP(F880,海关监管条件!$A$1:$B$2000,2,FALSE))</f>
        <v/>
      </c>
    </row>
    <row r="881" spans="15:15">
      <c r="O881" s="97" t="str">
        <f>IF(F881="","",VLOOKUP(F881,海关监管条件!$A$1:$B$2000,2,FALSE))</f>
        <v/>
      </c>
    </row>
    <row r="882" spans="15:15">
      <c r="O882" s="97" t="str">
        <f>IF(F882="","",VLOOKUP(F882,海关监管条件!$A$1:$B$2000,2,FALSE))</f>
        <v/>
      </c>
    </row>
    <row r="883" spans="15:15">
      <c r="O883" s="97" t="str">
        <f>IF(F883="","",VLOOKUP(F883,海关监管条件!$A$1:$B$2000,2,FALSE))</f>
        <v/>
      </c>
    </row>
    <row r="884" spans="15:15">
      <c r="O884" s="97" t="str">
        <f>IF(F884="","",VLOOKUP(F884,海关监管条件!$A$1:$B$2000,2,FALSE))</f>
        <v/>
      </c>
    </row>
    <row r="885" spans="15:15">
      <c r="O885" s="97" t="str">
        <f>IF(F885="","",VLOOKUP(F885,海关监管条件!$A$1:$B$2000,2,FALSE))</f>
        <v/>
      </c>
    </row>
    <row r="886" spans="15:15">
      <c r="O886" s="97" t="str">
        <f>IF(F886="","",VLOOKUP(F886,海关监管条件!$A$1:$B$2000,2,FALSE))</f>
        <v/>
      </c>
    </row>
    <row r="887" spans="15:15">
      <c r="O887" s="97" t="str">
        <f>IF(F887="","",VLOOKUP(F887,海关监管条件!$A$1:$B$2000,2,FALSE))</f>
        <v/>
      </c>
    </row>
    <row r="888" spans="15:15">
      <c r="O888" s="97" t="str">
        <f>IF(F888="","",VLOOKUP(F888,海关监管条件!$A$1:$B$2000,2,FALSE))</f>
        <v/>
      </c>
    </row>
    <row r="889" spans="15:15">
      <c r="O889" s="97" t="str">
        <f>IF(F889="","",VLOOKUP(F889,海关监管条件!$A$1:$B$2000,2,FALSE))</f>
        <v/>
      </c>
    </row>
    <row r="890" spans="15:15">
      <c r="O890" s="97" t="str">
        <f>IF(F890="","",VLOOKUP(F890,海关监管条件!$A$1:$B$2000,2,FALSE))</f>
        <v/>
      </c>
    </row>
    <row r="891" spans="15:15">
      <c r="O891" s="97" t="str">
        <f>IF(F891="","",VLOOKUP(F891,海关监管条件!$A$1:$B$2000,2,FALSE))</f>
        <v/>
      </c>
    </row>
    <row r="892" spans="15:15">
      <c r="O892" s="97" t="str">
        <f>IF(F892="","",VLOOKUP(F892,海关监管条件!$A$1:$B$2000,2,FALSE))</f>
        <v/>
      </c>
    </row>
    <row r="893" spans="15:15">
      <c r="O893" s="97" t="str">
        <f>IF(F893="","",VLOOKUP(F893,海关监管条件!$A$1:$B$2000,2,FALSE))</f>
        <v/>
      </c>
    </row>
    <row r="894" spans="15:15">
      <c r="O894" s="97" t="str">
        <f>IF(F894="","",VLOOKUP(F894,海关监管条件!$A$1:$B$2000,2,FALSE))</f>
        <v/>
      </c>
    </row>
    <row r="895" spans="15:15">
      <c r="O895" s="97" t="str">
        <f>IF(F895="","",VLOOKUP(F895,海关监管条件!$A$1:$B$2000,2,FALSE))</f>
        <v/>
      </c>
    </row>
    <row r="896" spans="15:15">
      <c r="O896" s="97" t="str">
        <f>IF(F896="","",VLOOKUP(F896,海关监管条件!$A$1:$B$2000,2,FALSE))</f>
        <v/>
      </c>
    </row>
    <row r="897" spans="15:15">
      <c r="O897" s="97" t="str">
        <f>IF(F897="","",VLOOKUP(F897,海关监管条件!$A$1:$B$2000,2,FALSE))</f>
        <v/>
      </c>
    </row>
    <row r="898" spans="15:15">
      <c r="O898" s="97" t="str">
        <f>IF(F898="","",VLOOKUP(F898,海关监管条件!$A$1:$B$2000,2,FALSE))</f>
        <v/>
      </c>
    </row>
    <row r="899" spans="15:15">
      <c r="O899" s="97" t="str">
        <f>IF(F899="","",VLOOKUP(F899,海关监管条件!$A$1:$B$2000,2,FALSE))</f>
        <v/>
      </c>
    </row>
    <row r="900" spans="15:15">
      <c r="O900" s="97" t="str">
        <f>IF(F900="","",VLOOKUP(F900,海关监管条件!$A$1:$B$2000,2,FALSE))</f>
        <v/>
      </c>
    </row>
    <row r="901" spans="15:15">
      <c r="O901" s="97" t="str">
        <f>IF(F901="","",VLOOKUP(F901,海关监管条件!$A$1:$B$2000,2,FALSE))</f>
        <v/>
      </c>
    </row>
    <row r="902" spans="15:15">
      <c r="O902" s="97" t="str">
        <f>IF(F902="","",VLOOKUP(F902,海关监管条件!$A$1:$B$2000,2,FALSE))</f>
        <v/>
      </c>
    </row>
    <row r="903" spans="15:15">
      <c r="O903" s="97" t="str">
        <f>IF(F903="","",VLOOKUP(F903,海关监管条件!$A$1:$B$2000,2,FALSE))</f>
        <v/>
      </c>
    </row>
    <row r="904" spans="15:15">
      <c r="O904" s="97" t="str">
        <f>IF(F904="","",VLOOKUP(F904,海关监管条件!$A$1:$B$2000,2,FALSE))</f>
        <v/>
      </c>
    </row>
    <row r="905" spans="15:15">
      <c r="O905" s="97" t="str">
        <f>IF(F905="","",VLOOKUP(F905,海关监管条件!$A$1:$B$2000,2,FALSE))</f>
        <v/>
      </c>
    </row>
    <row r="906" spans="15:15">
      <c r="O906" s="97" t="str">
        <f>IF(F906="","",VLOOKUP(F906,海关监管条件!$A$1:$B$2000,2,FALSE))</f>
        <v/>
      </c>
    </row>
    <row r="907" spans="15:15">
      <c r="O907" s="97" t="str">
        <f>IF(F907="","",VLOOKUP(F907,海关监管条件!$A$1:$B$2000,2,FALSE))</f>
        <v/>
      </c>
    </row>
    <row r="908" spans="15:15">
      <c r="O908" s="97" t="str">
        <f>IF(F908="","",VLOOKUP(F908,海关监管条件!$A$1:$B$2000,2,FALSE))</f>
        <v/>
      </c>
    </row>
    <row r="909" spans="15:15">
      <c r="O909" s="97" t="str">
        <f>IF(F909="","",VLOOKUP(F909,海关监管条件!$A$1:$B$2000,2,FALSE))</f>
        <v/>
      </c>
    </row>
    <row r="910" spans="15:15">
      <c r="O910" s="97" t="str">
        <f>IF(F910="","",VLOOKUP(F910,海关监管条件!$A$1:$B$2000,2,FALSE))</f>
        <v/>
      </c>
    </row>
    <row r="911" spans="15:15">
      <c r="O911" s="97" t="str">
        <f>IF(F911="","",VLOOKUP(F911,海关监管条件!$A$1:$B$2000,2,FALSE))</f>
        <v/>
      </c>
    </row>
    <row r="912" spans="15:15">
      <c r="O912" s="97" t="str">
        <f>IF(F912="","",VLOOKUP(F912,海关监管条件!$A$1:$B$2000,2,FALSE))</f>
        <v/>
      </c>
    </row>
    <row r="913" spans="15:15">
      <c r="O913" s="97" t="str">
        <f>IF(F913="","",VLOOKUP(F913,海关监管条件!$A$1:$B$2000,2,FALSE))</f>
        <v/>
      </c>
    </row>
    <row r="914" spans="15:15">
      <c r="O914" s="97" t="str">
        <f>IF(F914="","",VLOOKUP(F914,海关监管条件!$A$1:$B$2000,2,FALSE))</f>
        <v/>
      </c>
    </row>
    <row r="915" spans="15:15">
      <c r="O915" s="97" t="str">
        <f>IF(F915="","",VLOOKUP(F915,海关监管条件!$A$1:$B$2000,2,FALSE))</f>
        <v/>
      </c>
    </row>
    <row r="916" spans="15:15">
      <c r="O916" s="97" t="str">
        <f>IF(F916="","",VLOOKUP(F916,海关监管条件!$A$1:$B$2000,2,FALSE))</f>
        <v/>
      </c>
    </row>
    <row r="917" spans="15:15">
      <c r="O917" s="97" t="str">
        <f>IF(F917="","",VLOOKUP(F917,海关监管条件!$A$1:$B$2000,2,FALSE))</f>
        <v/>
      </c>
    </row>
    <row r="918" spans="15:15">
      <c r="O918" s="97" t="str">
        <f>IF(F918="","",VLOOKUP(F918,海关监管条件!$A$1:$B$2000,2,FALSE))</f>
        <v/>
      </c>
    </row>
    <row r="919" spans="15:15">
      <c r="O919" s="97" t="str">
        <f>IF(F919="","",VLOOKUP(F919,海关监管条件!$A$1:$B$2000,2,FALSE))</f>
        <v/>
      </c>
    </row>
    <row r="920" spans="15:15">
      <c r="O920" s="97" t="str">
        <f>IF(F920="","",VLOOKUP(F920,海关监管条件!$A$1:$B$2000,2,FALSE))</f>
        <v/>
      </c>
    </row>
    <row r="921" spans="15:15">
      <c r="O921" s="97" t="str">
        <f>IF(F921="","",VLOOKUP(F921,海关监管条件!$A$1:$B$2000,2,FALSE))</f>
        <v/>
      </c>
    </row>
    <row r="922" spans="15:15">
      <c r="O922" s="97" t="str">
        <f>IF(F922="","",VLOOKUP(F922,海关监管条件!$A$1:$B$2000,2,FALSE))</f>
        <v/>
      </c>
    </row>
    <row r="923" spans="15:15">
      <c r="O923" s="97" t="str">
        <f>IF(F923="","",VLOOKUP(F923,海关监管条件!$A$1:$B$2000,2,FALSE))</f>
        <v/>
      </c>
    </row>
    <row r="924" spans="15:15">
      <c r="O924" s="97" t="str">
        <f>IF(F924="","",VLOOKUP(F924,海关监管条件!$A$1:$B$2000,2,FALSE))</f>
        <v/>
      </c>
    </row>
    <row r="925" spans="15:15">
      <c r="O925" s="97" t="str">
        <f>IF(F925="","",VLOOKUP(F925,海关监管条件!$A$1:$B$2000,2,FALSE))</f>
        <v/>
      </c>
    </row>
    <row r="926" spans="15:15">
      <c r="O926" s="97" t="str">
        <f>IF(F926="","",VLOOKUP(F926,海关监管条件!$A$1:$B$2000,2,FALSE))</f>
        <v/>
      </c>
    </row>
    <row r="927" spans="15:15">
      <c r="O927" s="97" t="str">
        <f>IF(F927="","",VLOOKUP(F927,海关监管条件!$A$1:$B$2000,2,FALSE))</f>
        <v/>
      </c>
    </row>
    <row r="928" spans="15:15">
      <c r="O928" s="97" t="str">
        <f>IF(F928="","",VLOOKUP(F928,海关监管条件!$A$1:$B$2000,2,FALSE))</f>
        <v/>
      </c>
    </row>
    <row r="929" spans="15:15">
      <c r="O929" s="97" t="str">
        <f>IF(F929="","",VLOOKUP(F929,海关监管条件!$A$1:$B$2000,2,FALSE))</f>
        <v/>
      </c>
    </row>
    <row r="930" spans="15:15">
      <c r="O930" s="97" t="str">
        <f>IF(F930="","",VLOOKUP(F930,海关监管条件!$A$1:$B$2000,2,FALSE))</f>
        <v/>
      </c>
    </row>
    <row r="931" spans="15:15">
      <c r="O931" s="97" t="str">
        <f>IF(F931="","",VLOOKUP(F931,海关监管条件!$A$1:$B$2000,2,FALSE))</f>
        <v/>
      </c>
    </row>
    <row r="932" spans="15:15">
      <c r="O932" s="97" t="str">
        <f>IF(F932="","",VLOOKUP(F932,海关监管条件!$A$1:$B$2000,2,FALSE))</f>
        <v/>
      </c>
    </row>
    <row r="933" spans="15:15">
      <c r="O933" s="97" t="str">
        <f>IF(F933="","",VLOOKUP(F933,海关监管条件!$A$1:$B$2000,2,FALSE))</f>
        <v/>
      </c>
    </row>
    <row r="934" spans="15:15">
      <c r="O934" s="97" t="str">
        <f>IF(F934="","",VLOOKUP(F934,海关监管条件!$A$1:$B$2000,2,FALSE))</f>
        <v/>
      </c>
    </row>
    <row r="935" spans="15:15">
      <c r="O935" s="97" t="str">
        <f>IF(F935="","",VLOOKUP(F935,海关监管条件!$A$1:$B$2000,2,FALSE))</f>
        <v/>
      </c>
    </row>
    <row r="936" spans="15:15">
      <c r="O936" s="97" t="str">
        <f>IF(F936="","",VLOOKUP(F936,海关监管条件!$A$1:$B$2000,2,FALSE))</f>
        <v/>
      </c>
    </row>
    <row r="937" spans="15:15">
      <c r="O937" s="97" t="str">
        <f>IF(F937="","",VLOOKUP(F937,海关监管条件!$A$1:$B$2000,2,FALSE))</f>
        <v/>
      </c>
    </row>
    <row r="938" spans="15:15">
      <c r="O938" s="97" t="str">
        <f>IF(F938="","",VLOOKUP(F938,海关监管条件!$A$1:$B$2000,2,FALSE))</f>
        <v/>
      </c>
    </row>
    <row r="939" spans="15:15">
      <c r="O939" s="97" t="str">
        <f>IF(F939="","",VLOOKUP(F939,海关监管条件!$A$1:$B$2000,2,FALSE))</f>
        <v/>
      </c>
    </row>
    <row r="940" spans="15:15">
      <c r="O940" s="97" t="str">
        <f>IF(F940="","",VLOOKUP(F940,海关监管条件!$A$1:$B$2000,2,FALSE))</f>
        <v/>
      </c>
    </row>
    <row r="941" spans="15:15">
      <c r="O941" s="97" t="str">
        <f>IF(F941="","",VLOOKUP(F941,海关监管条件!$A$1:$B$2000,2,FALSE))</f>
        <v/>
      </c>
    </row>
    <row r="942" spans="15:15">
      <c r="O942" s="97" t="str">
        <f>IF(F942="","",VLOOKUP(F942,海关监管条件!$A$1:$B$2000,2,FALSE))</f>
        <v/>
      </c>
    </row>
    <row r="943" spans="15:15">
      <c r="O943" s="97" t="str">
        <f>IF(F943="","",VLOOKUP(F943,海关监管条件!$A$1:$B$2000,2,FALSE))</f>
        <v/>
      </c>
    </row>
    <row r="944" spans="15:15">
      <c r="O944" s="97" t="str">
        <f>IF(F944="","",VLOOKUP(F944,海关监管条件!$A$1:$B$2000,2,FALSE))</f>
        <v/>
      </c>
    </row>
    <row r="945" spans="15:15">
      <c r="O945" s="97" t="str">
        <f>IF(F945="","",VLOOKUP(F945,海关监管条件!$A$1:$B$2000,2,FALSE))</f>
        <v/>
      </c>
    </row>
    <row r="946" spans="15:15">
      <c r="O946" s="97" t="str">
        <f>IF(F946="","",VLOOKUP(F946,海关监管条件!$A$1:$B$2000,2,FALSE))</f>
        <v/>
      </c>
    </row>
    <row r="947" spans="15:15">
      <c r="O947" s="97" t="str">
        <f>IF(F947="","",VLOOKUP(F947,海关监管条件!$A$1:$B$2000,2,FALSE))</f>
        <v/>
      </c>
    </row>
    <row r="948" spans="15:15">
      <c r="O948" s="97" t="str">
        <f>IF(F948="","",VLOOKUP(F948,海关监管条件!$A$1:$B$2000,2,FALSE))</f>
        <v/>
      </c>
    </row>
    <row r="949" spans="15:15">
      <c r="O949" s="97" t="str">
        <f>IF(F949="","",VLOOKUP(F949,海关监管条件!$A$1:$B$2000,2,FALSE))</f>
        <v/>
      </c>
    </row>
    <row r="950" spans="15:15">
      <c r="O950" s="97" t="str">
        <f>IF(F950="","",VLOOKUP(F950,海关监管条件!$A$1:$B$2000,2,FALSE))</f>
        <v/>
      </c>
    </row>
    <row r="951" spans="15:15">
      <c r="O951" s="97" t="str">
        <f>IF(F951="","",VLOOKUP(F951,海关监管条件!$A$1:$B$2000,2,FALSE))</f>
        <v/>
      </c>
    </row>
    <row r="952" spans="15:15">
      <c r="O952" s="97" t="str">
        <f>IF(F952="","",VLOOKUP(F952,海关监管条件!$A$1:$B$2000,2,FALSE))</f>
        <v/>
      </c>
    </row>
    <row r="953" spans="15:15">
      <c r="O953" s="97" t="str">
        <f>IF(F953="","",VLOOKUP(F953,海关监管条件!$A$1:$B$2000,2,FALSE))</f>
        <v/>
      </c>
    </row>
    <row r="954" spans="15:15">
      <c r="O954" s="97" t="str">
        <f>IF(F954="","",VLOOKUP(F954,海关监管条件!$A$1:$B$2000,2,FALSE))</f>
        <v/>
      </c>
    </row>
    <row r="955" spans="15:15">
      <c r="O955" s="97" t="str">
        <f>IF(F955="","",VLOOKUP(F955,海关监管条件!$A$1:$B$2000,2,FALSE))</f>
        <v/>
      </c>
    </row>
    <row r="956" spans="15:15">
      <c r="O956" s="97" t="str">
        <f>IF(F956="","",VLOOKUP(F956,海关监管条件!$A$1:$B$2000,2,FALSE))</f>
        <v/>
      </c>
    </row>
    <row r="957" spans="15:15">
      <c r="O957" s="97" t="str">
        <f>IF(F957="","",VLOOKUP(F957,海关监管条件!$A$1:$B$2000,2,FALSE))</f>
        <v/>
      </c>
    </row>
    <row r="958" spans="15:15">
      <c r="O958" s="97" t="str">
        <f>IF(F958="","",VLOOKUP(F958,海关监管条件!$A$1:$B$2000,2,FALSE))</f>
        <v/>
      </c>
    </row>
    <row r="959" spans="15:15">
      <c r="O959" s="97" t="str">
        <f>IF(F959="","",VLOOKUP(F959,海关监管条件!$A$1:$B$2000,2,FALSE))</f>
        <v/>
      </c>
    </row>
    <row r="960" spans="15:15">
      <c r="O960" s="97" t="str">
        <f>IF(F960="","",VLOOKUP(F960,海关监管条件!$A$1:$B$2000,2,FALSE))</f>
        <v/>
      </c>
    </row>
    <row r="961" spans="15:15">
      <c r="O961" s="97" t="str">
        <f>IF(F961="","",VLOOKUP(F961,海关监管条件!$A$1:$B$2000,2,FALSE))</f>
        <v/>
      </c>
    </row>
    <row r="962" spans="15:15">
      <c r="O962" s="97" t="str">
        <f>IF(F962="","",VLOOKUP(F962,海关监管条件!$A$1:$B$2000,2,FALSE))</f>
        <v/>
      </c>
    </row>
    <row r="963" spans="15:15">
      <c r="O963" s="97" t="str">
        <f>IF(F963="","",VLOOKUP(F963,海关监管条件!$A$1:$B$2000,2,FALSE))</f>
        <v/>
      </c>
    </row>
    <row r="964" spans="15:15">
      <c r="O964" s="97" t="str">
        <f>IF(F964="","",VLOOKUP(F964,海关监管条件!$A$1:$B$2000,2,FALSE))</f>
        <v/>
      </c>
    </row>
    <row r="965" spans="15:15">
      <c r="O965" s="97" t="str">
        <f>IF(F965="","",VLOOKUP(F965,海关监管条件!$A$1:$B$2000,2,FALSE))</f>
        <v/>
      </c>
    </row>
    <row r="966" spans="15:15">
      <c r="O966" s="97" t="str">
        <f>IF(F966="","",VLOOKUP(F966,海关监管条件!$A$1:$B$2000,2,FALSE))</f>
        <v/>
      </c>
    </row>
    <row r="967" spans="15:15">
      <c r="O967" s="97" t="str">
        <f>IF(F967="","",VLOOKUP(F967,海关监管条件!$A$1:$B$2000,2,FALSE))</f>
        <v/>
      </c>
    </row>
    <row r="968" spans="15:15">
      <c r="O968" s="97" t="str">
        <f>IF(F968="","",VLOOKUP(F968,海关监管条件!$A$1:$B$2000,2,FALSE))</f>
        <v/>
      </c>
    </row>
    <row r="969" spans="15:15">
      <c r="O969" s="97" t="str">
        <f>IF(F969="","",VLOOKUP(F969,海关监管条件!$A$1:$B$2000,2,FALSE))</f>
        <v/>
      </c>
    </row>
    <row r="970" spans="15:15">
      <c r="O970" s="97" t="str">
        <f>IF(F970="","",VLOOKUP(F970,海关监管条件!$A$1:$B$2000,2,FALSE))</f>
        <v/>
      </c>
    </row>
    <row r="971" spans="15:15">
      <c r="O971" s="97" t="str">
        <f>IF(F971="","",VLOOKUP(F971,海关监管条件!$A$1:$B$2000,2,FALSE))</f>
        <v/>
      </c>
    </row>
    <row r="972" spans="15:15">
      <c r="O972" s="97" t="str">
        <f>IF(F972="","",VLOOKUP(F972,海关监管条件!$A$1:$B$2000,2,FALSE))</f>
        <v/>
      </c>
    </row>
    <row r="973" spans="15:15">
      <c r="O973" s="97" t="str">
        <f>IF(F973="","",VLOOKUP(F973,海关监管条件!$A$1:$B$2000,2,FALSE))</f>
        <v/>
      </c>
    </row>
    <row r="974" spans="15:15">
      <c r="O974" s="97" t="str">
        <f>IF(F974="","",VLOOKUP(F974,海关监管条件!$A$1:$B$2000,2,FALSE))</f>
        <v/>
      </c>
    </row>
    <row r="975" spans="15:15">
      <c r="O975" s="97" t="str">
        <f>IF(F975="","",VLOOKUP(F975,海关监管条件!$A$1:$B$2000,2,FALSE))</f>
        <v/>
      </c>
    </row>
    <row r="976" spans="15:15">
      <c r="O976" s="97" t="str">
        <f>IF(F976="","",VLOOKUP(F976,海关监管条件!$A$1:$B$2000,2,FALSE))</f>
        <v/>
      </c>
    </row>
    <row r="977" spans="15:15">
      <c r="O977" s="97" t="str">
        <f>IF(F977="","",VLOOKUP(F977,海关监管条件!$A$1:$B$2000,2,FALSE))</f>
        <v/>
      </c>
    </row>
    <row r="978" spans="15:15">
      <c r="O978" s="97" t="str">
        <f>IF(F978="","",VLOOKUP(F978,海关监管条件!$A$1:$B$2000,2,FALSE))</f>
        <v/>
      </c>
    </row>
    <row r="979" spans="15:15">
      <c r="O979" s="97" t="str">
        <f>IF(F979="","",VLOOKUP(F979,海关监管条件!$A$1:$B$2000,2,FALSE))</f>
        <v/>
      </c>
    </row>
    <row r="980" spans="15:15">
      <c r="O980" s="97" t="str">
        <f>IF(F980="","",VLOOKUP(F980,海关监管条件!$A$1:$B$2000,2,FALSE))</f>
        <v/>
      </c>
    </row>
    <row r="981" spans="15:15">
      <c r="O981" s="97" t="str">
        <f>IF(F981="","",VLOOKUP(F981,海关监管条件!$A$1:$B$2000,2,FALSE))</f>
        <v/>
      </c>
    </row>
    <row r="982" spans="15:15">
      <c r="O982" s="97" t="str">
        <f>IF(F982="","",VLOOKUP(F982,海关监管条件!$A$1:$B$2000,2,FALSE))</f>
        <v/>
      </c>
    </row>
    <row r="983" spans="15:15">
      <c r="O983" s="97" t="str">
        <f>IF(F983="","",VLOOKUP(F983,海关监管条件!$A$1:$B$2000,2,FALSE))</f>
        <v/>
      </c>
    </row>
    <row r="984" spans="15:15">
      <c r="O984" s="97" t="str">
        <f>IF(F984="","",VLOOKUP(F984,海关监管条件!$A$1:$B$2000,2,FALSE))</f>
        <v/>
      </c>
    </row>
    <row r="985" spans="15:15">
      <c r="O985" s="97" t="str">
        <f>IF(F985="","",VLOOKUP(F985,海关监管条件!$A$1:$B$2000,2,FALSE))</f>
        <v/>
      </c>
    </row>
    <row r="986" spans="15:15">
      <c r="O986" s="97" t="str">
        <f>IF(F986="","",VLOOKUP(F986,海关监管条件!$A$1:$B$2000,2,FALSE))</f>
        <v/>
      </c>
    </row>
    <row r="987" spans="15:15">
      <c r="O987" s="97" t="str">
        <f>IF(F987="","",VLOOKUP(F987,海关监管条件!$A$1:$B$2000,2,FALSE))</f>
        <v/>
      </c>
    </row>
    <row r="988" spans="15:15">
      <c r="O988" s="97" t="str">
        <f>IF(F988="","",VLOOKUP(F988,海关监管条件!$A$1:$B$2000,2,FALSE))</f>
        <v/>
      </c>
    </row>
    <row r="989" spans="15:15">
      <c r="O989" s="97" t="str">
        <f>IF(F989="","",VLOOKUP(F989,海关监管条件!$A$1:$B$2000,2,FALSE))</f>
        <v/>
      </c>
    </row>
    <row r="990" spans="15:15">
      <c r="O990" s="97" t="str">
        <f>IF(F990="","",VLOOKUP(F990,海关监管条件!$A$1:$B$2000,2,FALSE))</f>
        <v/>
      </c>
    </row>
    <row r="991" spans="15:15">
      <c r="O991" s="97" t="str">
        <f>IF(F991="","",VLOOKUP(F991,海关监管条件!$A$1:$B$2000,2,FALSE))</f>
        <v/>
      </c>
    </row>
    <row r="992" spans="15:15">
      <c r="O992" s="97" t="str">
        <f>IF(F992="","",VLOOKUP(F992,海关监管条件!$A$1:$B$2000,2,FALSE))</f>
        <v/>
      </c>
    </row>
    <row r="993" spans="15:15">
      <c r="O993" s="97" t="str">
        <f>IF(F993="","",VLOOKUP(F993,海关监管条件!$A$1:$B$2000,2,FALSE))</f>
        <v/>
      </c>
    </row>
    <row r="994" spans="15:15">
      <c r="O994" s="97" t="str">
        <f>IF(F994="","",VLOOKUP(F994,海关监管条件!$A$1:$B$2000,2,FALSE))</f>
        <v/>
      </c>
    </row>
    <row r="995" spans="15:15">
      <c r="O995" s="97" t="str">
        <f>IF(F995="","",VLOOKUP(F995,海关监管条件!$A$1:$B$2000,2,FALSE))</f>
        <v/>
      </c>
    </row>
    <row r="996" spans="15:15">
      <c r="O996" s="97" t="str">
        <f>IF(F996="","",VLOOKUP(F996,海关监管条件!$A$1:$B$2000,2,FALSE))</f>
        <v/>
      </c>
    </row>
    <row r="997" spans="15:15">
      <c r="O997" s="97" t="str">
        <f>IF(F997="","",VLOOKUP(F997,海关监管条件!$A$1:$B$2000,2,FALSE))</f>
        <v/>
      </c>
    </row>
    <row r="998" spans="15:15">
      <c r="O998" s="97" t="str">
        <f>IF(F998="","",VLOOKUP(F998,海关监管条件!$A$1:$B$2000,2,FALSE))</f>
        <v/>
      </c>
    </row>
    <row r="999" spans="15:15">
      <c r="O999" s="97" t="str">
        <f>IF(F999="","",VLOOKUP(F999,海关监管条件!$A$1:$B$2000,2,FALSE))</f>
        <v/>
      </c>
    </row>
    <row r="1000" spans="15:15">
      <c r="O1000" s="97" t="str">
        <f>IF(F1000="","",VLOOKUP(F1000,海关监管条件!$A$1:$B$2000,2,FALSE))</f>
        <v/>
      </c>
    </row>
  </sheetData>
  <sheetProtection formatColumns="0" insertRows="0" deleteRows="0" autoFilter="0" pivotTables="0"/>
  <autoFilter ref="A2:N242">
    <extLst/>
  </autoFilter>
  <conditionalFormatting sqref="O2">
    <cfRule type="containsText" dxfId="0" priority="1" operator="between" text="B">
      <formula>NOT(ISERROR(SEARCH("B",O2)))</formula>
    </cfRule>
  </conditionalFormatting>
  <printOptions horizontalCentered="1"/>
  <pageMargins left="0.393055555555556" right="0.393055555555556" top="0.393055555555556" bottom="0.393055555555556" header="0.196527777777778" footer="0.196527777777778"/>
  <pageSetup paperSize="9" scale="55" fitToHeight="10" orientation="landscape"/>
  <headerFooter>
    <oddHeader>&amp;C&amp;A</oddHeader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A2:AG2000"/>
  <sheetViews>
    <sheetView tabSelected="1" workbookViewId="0">
      <pane xSplit="2" ySplit="2" topLeftCell="C227" activePane="bottomRight" state="frozen"/>
      <selection/>
      <selection pane="topRight"/>
      <selection pane="bottomLeft"/>
      <selection pane="bottomRight" activeCell="L248" sqref="L248:L249"/>
    </sheetView>
  </sheetViews>
  <sheetFormatPr defaultColWidth="9.16666666666667" defaultRowHeight="10.5"/>
  <cols>
    <col min="1" max="1" width="39" style="46" customWidth="1"/>
    <col min="2" max="2" width="21.6666666666667" style="24" customWidth="1"/>
    <col min="3" max="3" width="16.8333333333333" style="24" customWidth="1"/>
    <col min="4" max="4" width="18.1666666666667" style="24" customWidth="1"/>
    <col min="5" max="5" width="43.5" style="47" hidden="1" customWidth="1"/>
    <col min="6" max="6" width="18.3333333333333" style="24" customWidth="1"/>
    <col min="7" max="7" width="20.5" style="24" customWidth="1"/>
    <col min="8" max="8" width="14" style="2" customWidth="1"/>
    <col min="9" max="9" width="11.3333333333333" style="7" customWidth="1"/>
    <col min="10" max="10" width="9.83333333333333" style="7" customWidth="1"/>
    <col min="11" max="11" width="9.83333333333333" style="5" customWidth="1"/>
    <col min="12" max="12" width="11.8333333333333" style="48" customWidth="1"/>
    <col min="13" max="13" width="11.8333333333333" style="49" customWidth="1"/>
    <col min="14" max="15" width="11.1666666666667" style="7" customWidth="1"/>
    <col min="16" max="16" width="12.5" style="7" customWidth="1"/>
    <col min="17" max="18" width="11.8333333333333" style="50" customWidth="1"/>
    <col min="19" max="19" width="17.5" style="50" customWidth="1"/>
    <col min="20" max="20" width="15.3333333333333" style="14" customWidth="1"/>
    <col min="21" max="21" width="35.6666666666667" style="51" customWidth="1"/>
    <col min="22" max="22" width="17.5" style="5" customWidth="1"/>
    <col min="23" max="23" width="17.6666666666667" style="5" customWidth="1"/>
    <col min="24" max="24" width="18.6666666666667" style="49" customWidth="1"/>
    <col min="25" max="26" width="17.1666666666667" style="49" customWidth="1"/>
    <col min="27" max="27" width="18.6666666666667" style="52" customWidth="1"/>
    <col min="28" max="28" width="17.5" style="52" customWidth="1"/>
    <col min="29" max="30" width="18.6666666666667" style="49" customWidth="1"/>
    <col min="31" max="31" width="25" style="49" customWidth="1"/>
    <col min="32" max="32" width="14.6666666666667" style="52" customWidth="1"/>
    <col min="33" max="33" width="42.8333333333333" style="46" customWidth="1"/>
    <col min="34" max="16384" width="9.16666666666667" style="53"/>
  </cols>
  <sheetData>
    <row r="2" s="1" customFormat="1" ht="40.9" customHeight="1" spans="1:33">
      <c r="A2" s="54" t="s">
        <v>715</v>
      </c>
      <c r="B2" s="54" t="s">
        <v>716</v>
      </c>
      <c r="C2" s="54" t="s">
        <v>717</v>
      </c>
      <c r="D2" s="54" t="s">
        <v>718</v>
      </c>
      <c r="E2" s="55" t="s">
        <v>719</v>
      </c>
      <c r="F2" s="54" t="s">
        <v>720</v>
      </c>
      <c r="G2" s="54" t="s">
        <v>721</v>
      </c>
      <c r="H2" s="56" t="s">
        <v>722</v>
      </c>
      <c r="I2" s="64" t="s">
        <v>723</v>
      </c>
      <c r="J2" s="64" t="s">
        <v>724</v>
      </c>
      <c r="K2" s="65" t="s">
        <v>725</v>
      </c>
      <c r="L2" s="66" t="s">
        <v>726</v>
      </c>
      <c r="M2" s="67" t="s">
        <v>727</v>
      </c>
      <c r="N2" s="64" t="s">
        <v>728</v>
      </c>
      <c r="O2" s="64" t="s">
        <v>729</v>
      </c>
      <c r="P2" s="64" t="s">
        <v>730</v>
      </c>
      <c r="Q2" s="67" t="s">
        <v>731</v>
      </c>
      <c r="R2" s="67" t="s">
        <v>732</v>
      </c>
      <c r="S2" s="67" t="s">
        <v>733</v>
      </c>
      <c r="T2" s="72" t="s">
        <v>734</v>
      </c>
      <c r="U2" s="73" t="s">
        <v>735</v>
      </c>
      <c r="V2" s="74" t="s">
        <v>736</v>
      </c>
      <c r="W2" s="74" t="s">
        <v>737</v>
      </c>
      <c r="X2" s="75" t="s">
        <v>738</v>
      </c>
      <c r="Y2" s="75" t="s">
        <v>739</v>
      </c>
      <c r="Z2" s="75" t="s">
        <v>740</v>
      </c>
      <c r="AA2" s="79" t="s">
        <v>741</v>
      </c>
      <c r="AB2" s="79" t="s">
        <v>742</v>
      </c>
      <c r="AC2" s="80" t="s">
        <v>743</v>
      </c>
      <c r="AD2" s="80" t="s">
        <v>744</v>
      </c>
      <c r="AE2" s="80" t="s">
        <v>745</v>
      </c>
      <c r="AF2" s="65" t="s">
        <v>746</v>
      </c>
      <c r="AG2" s="64" t="s">
        <v>747</v>
      </c>
    </row>
    <row r="3" spans="1:32">
      <c r="A3" s="57" t="s">
        <v>748</v>
      </c>
      <c r="B3" s="24" t="s">
        <v>25</v>
      </c>
      <c r="C3" s="24" t="s">
        <v>749</v>
      </c>
      <c r="D3" s="24" t="s">
        <v>750</v>
      </c>
      <c r="E3" s="58" t="str">
        <f>IF(D3="","",B3&amp;"/"&amp;C3&amp;"/"&amp;D3)</f>
        <v>APGHKG18070011 /154308/113963</v>
      </c>
      <c r="F3" s="24" t="s">
        <v>27</v>
      </c>
      <c r="G3" s="24" t="s">
        <v>28</v>
      </c>
      <c r="H3" s="2">
        <v>43311</v>
      </c>
      <c r="I3" s="7">
        <v>155</v>
      </c>
      <c r="J3" s="7">
        <v>3702</v>
      </c>
      <c r="K3" s="68">
        <f>IF(J3="","",J3/I3)</f>
        <v>23.8838709677419</v>
      </c>
      <c r="L3" s="48">
        <v>10.72</v>
      </c>
      <c r="M3" s="69">
        <f>IF(L3="","",ROUND(I3*L3,3))</f>
        <v>1661.6</v>
      </c>
      <c r="N3" s="7">
        <v>41</v>
      </c>
      <c r="O3" s="7">
        <v>42</v>
      </c>
      <c r="P3" s="7">
        <v>43</v>
      </c>
      <c r="Q3" s="76">
        <f>IF(P3="","",ROUND(N3*O3*P3/1000000,3))</f>
        <v>0.074</v>
      </c>
      <c r="R3" s="68">
        <f>IF(Q3="","",ROUND(N3*O3*P3/1000000*I3,2))</f>
        <v>11.48</v>
      </c>
      <c r="S3" s="76">
        <f>IF(T3="","",ROUND(T3/J3,3))</f>
        <v>0.394</v>
      </c>
      <c r="T3" s="77">
        <v>1460</v>
      </c>
      <c r="U3" s="78"/>
      <c r="V3" s="23">
        <f>IF(E3="","",SUMIF(OUTBOUND!$G:$G,WMS!E3,OUTBOUND!$L:$L))</f>
        <v>155</v>
      </c>
      <c r="W3" s="23">
        <f>IF(E3="","",SUMIF(OUTBOUND!$G:$G,WMS!E3,OUTBOUND!$M:$M))</f>
        <v>3702</v>
      </c>
      <c r="X3" s="76">
        <f>IF(E3="","",SUMIF(OUTBOUND!$G:$G,WMS!E3,OUTBOUND!$O:$O))</f>
        <v>1661.6</v>
      </c>
      <c r="Y3" s="76">
        <f>IF(E3="","",SUMIF(OUTBOUND!$G:$G,WMS!E3,OUTBOUND!$AC:$AC))</f>
        <v>1458.588</v>
      </c>
      <c r="Z3" s="76">
        <f>IF(E3="","",SUMIF(OUTBOUND!$G:$G,WMS!E3,OUTBOUND!$P:$P))</f>
        <v>11.47</v>
      </c>
      <c r="AA3" s="23">
        <f>IF(I3="","",I3-V3)</f>
        <v>0</v>
      </c>
      <c r="AB3" s="23">
        <f>IF(J3="","",J3-W3)</f>
        <v>0</v>
      </c>
      <c r="AC3" s="76">
        <f>IF(M3="","",M3-X3)</f>
        <v>0</v>
      </c>
      <c r="AD3" s="76">
        <f>IF(T3="","",T3-Y3)</f>
        <v>1.41200000000003</v>
      </c>
      <c r="AE3" s="76">
        <f>IF(R3="","",R3-Z3)</f>
        <v>0.0100000000000016</v>
      </c>
      <c r="AF3" s="81" t="e">
        <f>IF(AB3="","",EXACT(K3,AB3/AA3))</f>
        <v>#DIV/0!</v>
      </c>
    </row>
    <row r="4" spans="1:32">
      <c r="A4" s="57" t="s">
        <v>751</v>
      </c>
      <c r="B4" s="24" t="s">
        <v>34</v>
      </c>
      <c r="C4" s="24" t="s">
        <v>752</v>
      </c>
      <c r="D4" s="24" t="s">
        <v>753</v>
      </c>
      <c r="E4" s="58" t="str">
        <f t="shared" ref="E4:E67" si="0">IF(D4="","",B4&amp;"/"&amp;C4&amp;"/"&amp;D4)</f>
        <v>APGHKG18070013/154557/WS18255</v>
      </c>
      <c r="F4" s="24" t="s">
        <v>36</v>
      </c>
      <c r="G4" s="24" t="s">
        <v>37</v>
      </c>
      <c r="H4" s="2">
        <v>43312</v>
      </c>
      <c r="I4" s="7">
        <v>34</v>
      </c>
      <c r="J4" s="7">
        <v>690</v>
      </c>
      <c r="K4" s="68">
        <f t="shared" ref="K4:K67" si="1">IF(J4="","",J4/I4)</f>
        <v>20.2941176470588</v>
      </c>
      <c r="L4" s="48">
        <v>14.88</v>
      </c>
      <c r="M4" s="69">
        <f t="shared" ref="M4:M67" si="2">IF(L4="","",ROUND(I4*L4,3))</f>
        <v>505.92</v>
      </c>
      <c r="N4" s="7">
        <v>60</v>
      </c>
      <c r="O4" s="7">
        <v>40</v>
      </c>
      <c r="P4" s="7">
        <v>31</v>
      </c>
      <c r="Q4" s="76">
        <f t="shared" ref="Q4:Q67" si="3">IF(P4="","",ROUND(N4*O4*P4/1000000,3))</f>
        <v>0.074</v>
      </c>
      <c r="R4" s="68">
        <f t="shared" ref="R4:R67" si="4">IF(Q4="","",ROUND(N4*O4*P4/1000000*I4,2))</f>
        <v>2.53</v>
      </c>
      <c r="S4" s="76">
        <f t="shared" ref="S4:S67" si="5">IF(T4="","",ROUND(T4/J4,3))</f>
        <v>0.696</v>
      </c>
      <c r="T4" s="77">
        <v>480</v>
      </c>
      <c r="U4" s="78"/>
      <c r="V4" s="23">
        <f>IF(E4="","",SUMIF(OUTBOUND!$G:$G,WMS!E4,OUTBOUND!$L:$L))</f>
        <v>34</v>
      </c>
      <c r="W4" s="23">
        <f>IF(E4="","",SUMIF(OUTBOUND!$G:$G,WMS!E4,OUTBOUND!$M:$M))</f>
        <v>690</v>
      </c>
      <c r="X4" s="76">
        <f>IF(E4="","",SUMIF(OUTBOUND!$G:$G,WMS!E4,OUTBOUND!$O:$O))</f>
        <v>505.92</v>
      </c>
      <c r="Y4" s="76">
        <f>IF(E4="","",SUMIF(OUTBOUND!$G:$G,WMS!E4,OUTBOUND!$AC:$AC))</f>
        <v>480.24</v>
      </c>
      <c r="Z4" s="76">
        <f>IF(E4="","",SUMIF(OUTBOUND!$G:$G,WMS!E4,OUTBOUND!$P:$P))</f>
        <v>2.516</v>
      </c>
      <c r="AA4" s="23">
        <f t="shared" ref="AA4:AA67" si="6">IF(I4="","",I4-V4)</f>
        <v>0</v>
      </c>
      <c r="AB4" s="23">
        <f t="shared" ref="AB4:AB67" si="7">IF(J4="","",J4-W4)</f>
        <v>0</v>
      </c>
      <c r="AC4" s="76">
        <f t="shared" ref="AC4:AC67" si="8">IF(M4="","",M4-X4)</f>
        <v>0</v>
      </c>
      <c r="AD4" s="76">
        <f t="shared" ref="AD4:AD67" si="9">IF(T4="","",T4-Y4)</f>
        <v>-0.239999999999952</v>
      </c>
      <c r="AE4" s="76">
        <f t="shared" ref="AE4:AE67" si="10">IF(R4="","",R4-Z4)</f>
        <v>0.0139999999999998</v>
      </c>
      <c r="AF4" s="81" t="e">
        <f t="shared" ref="AF4:AF67" si="11">IF(AB4="","",EXACT(K4,AB4/AA4))</f>
        <v>#DIV/0!</v>
      </c>
    </row>
    <row r="5" spans="1:32">
      <c r="A5" s="57" t="s">
        <v>754</v>
      </c>
      <c r="B5" s="3" t="s">
        <v>40</v>
      </c>
      <c r="C5" s="24" t="s">
        <v>755</v>
      </c>
      <c r="D5" s="24" t="s">
        <v>756</v>
      </c>
      <c r="E5" s="58" t="str">
        <f t="shared" si="0"/>
        <v>APGHKG18070007/153582/JWS182257</v>
      </c>
      <c r="F5" s="24" t="s">
        <v>42</v>
      </c>
      <c r="G5" s="24" t="s">
        <v>43</v>
      </c>
      <c r="H5" s="2">
        <v>43311</v>
      </c>
      <c r="I5" s="7">
        <v>41</v>
      </c>
      <c r="J5" s="7">
        <v>819</v>
      </c>
      <c r="K5" s="68">
        <f t="shared" si="1"/>
        <v>19.9756097560976</v>
      </c>
      <c r="L5" s="48">
        <v>11.048</v>
      </c>
      <c r="M5" s="69">
        <f t="shared" si="2"/>
        <v>452.968</v>
      </c>
      <c r="N5" s="7">
        <v>58</v>
      </c>
      <c r="O5" s="7">
        <v>38</v>
      </c>
      <c r="P5" s="7">
        <v>20</v>
      </c>
      <c r="Q5" s="76">
        <f t="shared" si="3"/>
        <v>0.044</v>
      </c>
      <c r="R5" s="68">
        <f t="shared" si="4"/>
        <v>1.81</v>
      </c>
      <c r="S5" s="76">
        <f t="shared" si="5"/>
        <v>0.503</v>
      </c>
      <c r="T5" s="77">
        <v>412</v>
      </c>
      <c r="U5" s="78"/>
      <c r="V5" s="23">
        <f>IF(E5="","",SUMIF(OUTBOUND!$G:$G,WMS!E5,OUTBOUND!$L:$L))</f>
        <v>41</v>
      </c>
      <c r="W5" s="23">
        <f>IF(E5="","",SUMIF(OUTBOUND!$G:$G,WMS!E5,OUTBOUND!$M:$M))</f>
        <v>819</v>
      </c>
      <c r="X5" s="76">
        <f>IF(E5="","",SUMIF(OUTBOUND!$G:$G,WMS!E5,OUTBOUND!$O:$O))</f>
        <v>452.968</v>
      </c>
      <c r="Y5" s="76">
        <f>IF(E5="","",SUMIF(OUTBOUND!$G:$G,WMS!E5,OUTBOUND!$AC:$AC))</f>
        <v>411.957</v>
      </c>
      <c r="Z5" s="76">
        <f>IF(E5="","",SUMIF(OUTBOUND!$G:$G,WMS!E5,OUTBOUND!$P:$P))</f>
        <v>1.804</v>
      </c>
      <c r="AA5" s="23">
        <f t="shared" si="6"/>
        <v>0</v>
      </c>
      <c r="AB5" s="23">
        <f t="shared" si="7"/>
        <v>0</v>
      </c>
      <c r="AC5" s="76">
        <f t="shared" si="8"/>
        <v>0</v>
      </c>
      <c r="AD5" s="76">
        <f t="shared" si="9"/>
        <v>0.0430000000000064</v>
      </c>
      <c r="AE5" s="76">
        <f t="shared" si="10"/>
        <v>0.00600000000000023</v>
      </c>
      <c r="AF5" s="81" t="e">
        <f t="shared" si="11"/>
        <v>#DIV/0!</v>
      </c>
    </row>
    <row r="6" spans="1:32">
      <c r="A6" s="46" t="s">
        <v>754</v>
      </c>
      <c r="B6" s="3" t="s">
        <v>40</v>
      </c>
      <c r="C6" s="24" t="s">
        <v>757</v>
      </c>
      <c r="D6" s="24" t="s">
        <v>758</v>
      </c>
      <c r="E6" s="58" t="str">
        <f t="shared" si="0"/>
        <v>APGHKG18070007/153578/JWS184059</v>
      </c>
      <c r="F6" s="24" t="s">
        <v>42</v>
      </c>
      <c r="G6" s="24" t="s">
        <v>45</v>
      </c>
      <c r="H6" s="2">
        <v>43311</v>
      </c>
      <c r="I6" s="7">
        <v>43</v>
      </c>
      <c r="J6" s="7">
        <v>1062</v>
      </c>
      <c r="K6" s="68">
        <f t="shared" si="1"/>
        <v>24.6976744186047</v>
      </c>
      <c r="L6" s="48">
        <v>9.186</v>
      </c>
      <c r="M6" s="69">
        <f t="shared" si="2"/>
        <v>394.998</v>
      </c>
      <c r="N6" s="7">
        <v>55</v>
      </c>
      <c r="O6" s="7">
        <v>35</v>
      </c>
      <c r="P6" s="7">
        <v>30</v>
      </c>
      <c r="Q6" s="76">
        <f t="shared" si="3"/>
        <v>0.058</v>
      </c>
      <c r="R6" s="68">
        <f t="shared" si="4"/>
        <v>2.48</v>
      </c>
      <c r="S6" s="76">
        <f t="shared" si="5"/>
        <v>0.331</v>
      </c>
      <c r="T6" s="77">
        <v>352</v>
      </c>
      <c r="U6" s="78"/>
      <c r="V6" s="23">
        <f>IF(E6="","",SUMIF(OUTBOUND!$G:$G,WMS!E6,OUTBOUND!$L:$L))</f>
        <v>43</v>
      </c>
      <c r="W6" s="23">
        <f>IF(E6="","",SUMIF(OUTBOUND!$G:$G,WMS!E6,OUTBOUND!$M:$M))</f>
        <v>1062</v>
      </c>
      <c r="X6" s="76">
        <f>IF(E6="","",SUMIF(OUTBOUND!$G:$G,WMS!E6,OUTBOUND!$O:$O))</f>
        <v>394.998</v>
      </c>
      <c r="Y6" s="76">
        <f>IF(E6="","",SUMIF(OUTBOUND!$G:$G,WMS!E6,OUTBOUND!$AC:$AC))</f>
        <v>351.522</v>
      </c>
      <c r="Z6" s="76">
        <f>IF(E6="","",SUMIF(OUTBOUND!$G:$G,WMS!E6,OUTBOUND!$P:$P))</f>
        <v>2.494</v>
      </c>
      <c r="AA6" s="23">
        <f t="shared" si="6"/>
        <v>0</v>
      </c>
      <c r="AB6" s="23">
        <f t="shared" si="7"/>
        <v>0</v>
      </c>
      <c r="AC6" s="76">
        <f t="shared" si="8"/>
        <v>0</v>
      </c>
      <c r="AD6" s="76">
        <f t="shared" si="9"/>
        <v>0.478000000000009</v>
      </c>
      <c r="AE6" s="76">
        <f t="shared" si="10"/>
        <v>-0.0140000000000002</v>
      </c>
      <c r="AF6" s="81" t="e">
        <f t="shared" si="11"/>
        <v>#DIV/0!</v>
      </c>
    </row>
    <row r="7" spans="1:32">
      <c r="A7" s="46" t="s">
        <v>754</v>
      </c>
      <c r="B7" s="3" t="s">
        <v>40</v>
      </c>
      <c r="C7" s="24" t="s">
        <v>759</v>
      </c>
      <c r="D7" s="24" t="s">
        <v>760</v>
      </c>
      <c r="E7" s="58" t="str">
        <f t="shared" si="0"/>
        <v>APGHKG18070007/153580/JWS182314</v>
      </c>
      <c r="F7" s="24" t="s">
        <v>42</v>
      </c>
      <c r="G7" s="24" t="s">
        <v>47</v>
      </c>
      <c r="H7" s="2">
        <v>43311</v>
      </c>
      <c r="I7" s="7">
        <v>29</v>
      </c>
      <c r="J7" s="7">
        <v>682</v>
      </c>
      <c r="K7" s="68">
        <f t="shared" si="1"/>
        <v>23.5172413793103</v>
      </c>
      <c r="L7" s="48">
        <v>13.897</v>
      </c>
      <c r="M7" s="69">
        <f t="shared" si="2"/>
        <v>403.013</v>
      </c>
      <c r="N7" s="7">
        <v>55</v>
      </c>
      <c r="O7" s="7">
        <v>38</v>
      </c>
      <c r="P7" s="7">
        <v>20</v>
      </c>
      <c r="Q7" s="76">
        <f t="shared" si="3"/>
        <v>0.042</v>
      </c>
      <c r="R7" s="68">
        <f t="shared" si="4"/>
        <v>1.21</v>
      </c>
      <c r="S7" s="76">
        <f t="shared" si="5"/>
        <v>0.548</v>
      </c>
      <c r="T7" s="77">
        <v>374</v>
      </c>
      <c r="U7" s="78"/>
      <c r="V7" s="23">
        <f>IF(E7="","",SUMIF(OUTBOUND!$G:$G,WMS!E7,OUTBOUND!$L:$L))</f>
        <v>29</v>
      </c>
      <c r="W7" s="23">
        <f>IF(E7="","",SUMIF(OUTBOUND!$G:$G,WMS!E7,OUTBOUND!$M:$M))</f>
        <v>682</v>
      </c>
      <c r="X7" s="76">
        <f>IF(E7="","",SUMIF(OUTBOUND!$G:$G,WMS!E7,OUTBOUND!$O:$O))</f>
        <v>403.013</v>
      </c>
      <c r="Y7" s="76">
        <f>IF(E7="","",SUMIF(OUTBOUND!$G:$G,WMS!E7,OUTBOUND!$AC:$AC))</f>
        <v>373.736</v>
      </c>
      <c r="Z7" s="76">
        <f>IF(E7="","",SUMIF(OUTBOUND!$G:$G,WMS!E7,OUTBOUND!$P:$P))</f>
        <v>1.218</v>
      </c>
      <c r="AA7" s="23">
        <f t="shared" si="6"/>
        <v>0</v>
      </c>
      <c r="AB7" s="23">
        <f t="shared" si="7"/>
        <v>0</v>
      </c>
      <c r="AC7" s="76">
        <f t="shared" si="8"/>
        <v>0</v>
      </c>
      <c r="AD7" s="76">
        <f t="shared" si="9"/>
        <v>0.263999999999953</v>
      </c>
      <c r="AE7" s="76">
        <f t="shared" si="10"/>
        <v>-0.00800000000000001</v>
      </c>
      <c r="AF7" s="81" t="e">
        <f t="shared" si="11"/>
        <v>#DIV/0!</v>
      </c>
    </row>
    <row r="8" spans="1:32">
      <c r="A8" s="57" t="s">
        <v>761</v>
      </c>
      <c r="B8" s="24" t="s">
        <v>48</v>
      </c>
      <c r="C8" s="24" t="s">
        <v>762</v>
      </c>
      <c r="D8" s="24" t="s">
        <v>763</v>
      </c>
      <c r="E8" s="58" t="str">
        <f t="shared" si="0"/>
        <v>APGHKG18080007/47707/WS18227</v>
      </c>
      <c r="F8" s="3" t="s">
        <v>50</v>
      </c>
      <c r="G8" s="3" t="s">
        <v>51</v>
      </c>
      <c r="H8" s="2">
        <v>43330</v>
      </c>
      <c r="I8" s="7">
        <v>13</v>
      </c>
      <c r="J8" s="7">
        <v>396</v>
      </c>
      <c r="K8" s="68">
        <f t="shared" si="1"/>
        <v>30.4615384615385</v>
      </c>
      <c r="L8" s="48">
        <v>16.154</v>
      </c>
      <c r="M8" s="69">
        <f t="shared" si="2"/>
        <v>210.002</v>
      </c>
      <c r="N8" s="7">
        <v>95</v>
      </c>
      <c r="O8" s="7">
        <v>54</v>
      </c>
      <c r="P8" s="7">
        <v>21</v>
      </c>
      <c r="Q8" s="76">
        <f t="shared" si="3"/>
        <v>0.108</v>
      </c>
      <c r="R8" s="68">
        <f t="shared" si="4"/>
        <v>1.4</v>
      </c>
      <c r="S8" s="76">
        <f t="shared" si="5"/>
        <v>0.409</v>
      </c>
      <c r="T8" s="77">
        <v>162</v>
      </c>
      <c r="U8" s="78"/>
      <c r="V8" s="23">
        <f>IF(E8="","",SUMIF(OUTBOUND!$G:$G,WMS!E8,OUTBOUND!$L:$L))</f>
        <v>13</v>
      </c>
      <c r="W8" s="23">
        <f>IF(E8="","",SUMIF(OUTBOUND!$G:$G,WMS!E8,OUTBOUND!$M:$M))</f>
        <v>396</v>
      </c>
      <c r="X8" s="76">
        <f>IF(E8="","",SUMIF(OUTBOUND!$G:$G,WMS!E8,OUTBOUND!$O:$O))</f>
        <v>210.002</v>
      </c>
      <c r="Y8" s="76">
        <f>IF(E8="","",SUMIF(OUTBOUND!$G:$G,WMS!E8,OUTBOUND!$AC:$AC))</f>
        <v>161.964</v>
      </c>
      <c r="Z8" s="76">
        <f>IF(E8="","",SUMIF(OUTBOUND!$G:$G,WMS!E8,OUTBOUND!$P:$P))</f>
        <v>1.404</v>
      </c>
      <c r="AA8" s="23">
        <f t="shared" si="6"/>
        <v>0</v>
      </c>
      <c r="AB8" s="23">
        <f t="shared" si="7"/>
        <v>0</v>
      </c>
      <c r="AC8" s="76">
        <f t="shared" si="8"/>
        <v>0</v>
      </c>
      <c r="AD8" s="76">
        <f t="shared" si="9"/>
        <v>0.0360000000000014</v>
      </c>
      <c r="AE8" s="76">
        <f t="shared" si="10"/>
        <v>-0.004</v>
      </c>
      <c r="AF8" s="81" t="e">
        <f t="shared" si="11"/>
        <v>#DIV/0!</v>
      </c>
    </row>
    <row r="9" spans="1:32">
      <c r="A9" s="57" t="s">
        <v>751</v>
      </c>
      <c r="B9" s="3" t="s">
        <v>53</v>
      </c>
      <c r="C9" s="24" t="s">
        <v>764</v>
      </c>
      <c r="D9" s="24" t="s">
        <v>765</v>
      </c>
      <c r="E9" s="58" t="str">
        <f t="shared" si="0"/>
        <v>APGHKG18080005/154397/WS18838</v>
      </c>
      <c r="F9" s="24" t="s">
        <v>55</v>
      </c>
      <c r="G9" s="24" t="s">
        <v>56</v>
      </c>
      <c r="H9" s="2">
        <v>43330</v>
      </c>
      <c r="I9" s="7">
        <v>13</v>
      </c>
      <c r="J9" s="7">
        <v>386</v>
      </c>
      <c r="K9" s="68">
        <f t="shared" si="1"/>
        <v>29.6923076923077</v>
      </c>
      <c r="L9" s="48">
        <v>13.54</v>
      </c>
      <c r="M9" s="69">
        <f t="shared" si="2"/>
        <v>176.02</v>
      </c>
      <c r="N9" s="7">
        <v>58</v>
      </c>
      <c r="O9" s="7">
        <v>39</v>
      </c>
      <c r="P9" s="7">
        <v>30</v>
      </c>
      <c r="Q9" s="76">
        <f t="shared" si="3"/>
        <v>0.068</v>
      </c>
      <c r="R9" s="68">
        <f t="shared" si="4"/>
        <v>0.88</v>
      </c>
      <c r="S9" s="76">
        <f t="shared" si="5"/>
        <v>0.401</v>
      </c>
      <c r="T9" s="77">
        <v>154.7</v>
      </c>
      <c r="U9" s="78"/>
      <c r="V9" s="23">
        <f>IF(E9="","",SUMIF(OUTBOUND!$G:$G,WMS!E9,OUTBOUND!$L:$L))</f>
        <v>13</v>
      </c>
      <c r="W9" s="23">
        <f>IF(E9="","",SUMIF(OUTBOUND!$G:$G,WMS!E9,OUTBOUND!$M:$M))</f>
        <v>386</v>
      </c>
      <c r="X9" s="76">
        <f>IF(E9="","",SUMIF(OUTBOUND!$G:$G,WMS!E9,OUTBOUND!$O:$O))</f>
        <v>176.02</v>
      </c>
      <c r="Y9" s="76">
        <f>IF(E9="","",SUMIF(OUTBOUND!$G:$G,WMS!E9,OUTBOUND!$AC:$AC))</f>
        <v>154.786</v>
      </c>
      <c r="Z9" s="76">
        <f>IF(E9="","",SUMIF(OUTBOUND!$G:$G,WMS!E9,OUTBOUND!$P:$P))</f>
        <v>0.884</v>
      </c>
      <c r="AA9" s="23">
        <f t="shared" si="6"/>
        <v>0</v>
      </c>
      <c r="AB9" s="23">
        <f t="shared" si="7"/>
        <v>0</v>
      </c>
      <c r="AC9" s="76">
        <f t="shared" si="8"/>
        <v>0</v>
      </c>
      <c r="AD9" s="76">
        <f t="shared" si="9"/>
        <v>-0.0860000000000127</v>
      </c>
      <c r="AE9" s="76">
        <f t="shared" si="10"/>
        <v>-0.00400000000000011</v>
      </c>
      <c r="AF9" s="81" t="e">
        <f t="shared" si="11"/>
        <v>#DIV/0!</v>
      </c>
    </row>
    <row r="10" spans="1:32">
      <c r="A10" s="57" t="s">
        <v>751</v>
      </c>
      <c r="B10" s="3" t="s">
        <v>53</v>
      </c>
      <c r="C10" s="24" t="s">
        <v>766</v>
      </c>
      <c r="D10" s="24" t="s">
        <v>767</v>
      </c>
      <c r="E10" s="58" t="str">
        <f t="shared" si="0"/>
        <v>APGHKG18080005/156683/WS18842</v>
      </c>
      <c r="F10" s="24" t="s">
        <v>55</v>
      </c>
      <c r="G10" s="24" t="s">
        <v>56</v>
      </c>
      <c r="H10" s="2">
        <v>43330</v>
      </c>
      <c r="I10" s="7">
        <v>7</v>
      </c>
      <c r="J10" s="7">
        <v>202</v>
      </c>
      <c r="K10" s="68">
        <f t="shared" si="1"/>
        <v>28.8571428571429</v>
      </c>
      <c r="L10" s="48">
        <v>12.86</v>
      </c>
      <c r="M10" s="69">
        <f t="shared" si="2"/>
        <v>90.02</v>
      </c>
      <c r="N10" s="7">
        <v>58</v>
      </c>
      <c r="O10" s="7">
        <v>39</v>
      </c>
      <c r="P10" s="7">
        <v>30</v>
      </c>
      <c r="Q10" s="76">
        <f t="shared" si="3"/>
        <v>0.068</v>
      </c>
      <c r="R10" s="68">
        <f t="shared" si="4"/>
        <v>0.48</v>
      </c>
      <c r="S10" s="76">
        <f t="shared" si="5"/>
        <v>0.412</v>
      </c>
      <c r="T10" s="77">
        <v>83.3</v>
      </c>
      <c r="U10" s="78"/>
      <c r="V10" s="23">
        <f>IF(E10="","",SUMIF(OUTBOUND!$G:$G,WMS!E10,OUTBOUND!$L:$L))</f>
        <v>7</v>
      </c>
      <c r="W10" s="23">
        <f>IF(E10="","",SUMIF(OUTBOUND!$G:$G,WMS!E10,OUTBOUND!$M:$M))</f>
        <v>202</v>
      </c>
      <c r="X10" s="76">
        <f>IF(E10="","",SUMIF(OUTBOUND!$G:$G,WMS!E10,OUTBOUND!$O:$O))</f>
        <v>90.02</v>
      </c>
      <c r="Y10" s="76">
        <f>IF(E10="","",SUMIF(OUTBOUND!$G:$G,WMS!E10,OUTBOUND!$AC:$AC))</f>
        <v>83.224</v>
      </c>
      <c r="Z10" s="76">
        <f>IF(E10="","",SUMIF(OUTBOUND!$G:$G,WMS!E10,OUTBOUND!$P:$P))</f>
        <v>0.476</v>
      </c>
      <c r="AA10" s="23">
        <f t="shared" si="6"/>
        <v>0</v>
      </c>
      <c r="AB10" s="23">
        <f t="shared" si="7"/>
        <v>0</v>
      </c>
      <c r="AC10" s="76">
        <f t="shared" si="8"/>
        <v>0</v>
      </c>
      <c r="AD10" s="76">
        <f t="shared" si="9"/>
        <v>0.0760000000000076</v>
      </c>
      <c r="AE10" s="76">
        <f t="shared" si="10"/>
        <v>0.00399999999999995</v>
      </c>
      <c r="AF10" s="81" t="e">
        <f t="shared" si="11"/>
        <v>#DIV/0!</v>
      </c>
    </row>
    <row r="11" spans="1:32">
      <c r="A11" s="57" t="s">
        <v>751</v>
      </c>
      <c r="B11" s="3" t="s">
        <v>53</v>
      </c>
      <c r="C11" s="24" t="s">
        <v>768</v>
      </c>
      <c r="D11" s="24" t="s">
        <v>769</v>
      </c>
      <c r="E11" s="58" t="str">
        <f t="shared" si="0"/>
        <v>APGHKG18080005/156684/WS18510</v>
      </c>
      <c r="F11" s="24" t="s">
        <v>55</v>
      </c>
      <c r="G11" s="24" t="s">
        <v>58</v>
      </c>
      <c r="H11" s="2">
        <v>43330</v>
      </c>
      <c r="I11" s="7">
        <v>6</v>
      </c>
      <c r="J11" s="7">
        <v>193</v>
      </c>
      <c r="K11" s="68">
        <f t="shared" si="1"/>
        <v>32.1666666666667</v>
      </c>
      <c r="L11" s="48">
        <v>13.34</v>
      </c>
      <c r="M11" s="69">
        <f t="shared" si="2"/>
        <v>80.04</v>
      </c>
      <c r="N11" s="7">
        <v>58</v>
      </c>
      <c r="O11" s="7">
        <v>39</v>
      </c>
      <c r="P11" s="7">
        <v>30</v>
      </c>
      <c r="Q11" s="76">
        <f t="shared" si="3"/>
        <v>0.068</v>
      </c>
      <c r="R11" s="68">
        <f t="shared" si="4"/>
        <v>0.41</v>
      </c>
      <c r="S11" s="76">
        <f t="shared" si="5"/>
        <v>0.352</v>
      </c>
      <c r="T11" s="77">
        <v>68</v>
      </c>
      <c r="U11" s="78"/>
      <c r="V11" s="23">
        <f>IF(E11="","",SUMIF(OUTBOUND!$G:$G,WMS!E11,OUTBOUND!$L:$L))</f>
        <v>6</v>
      </c>
      <c r="W11" s="23">
        <f>IF(E11="","",SUMIF(OUTBOUND!$G:$G,WMS!E11,OUTBOUND!$M:$M))</f>
        <v>193</v>
      </c>
      <c r="X11" s="76">
        <f>IF(E11="","",SUMIF(OUTBOUND!$G:$G,WMS!E11,OUTBOUND!$O:$O))</f>
        <v>80.04</v>
      </c>
      <c r="Y11" s="76">
        <f>IF(E11="","",SUMIF(OUTBOUND!$G:$G,WMS!E11,OUTBOUND!$AC:$AC))</f>
        <v>67.936</v>
      </c>
      <c r="Z11" s="76">
        <f>IF(E11="","",SUMIF(OUTBOUND!$G:$G,WMS!E11,OUTBOUND!$P:$P))</f>
        <v>0.408</v>
      </c>
      <c r="AA11" s="23">
        <f t="shared" si="6"/>
        <v>0</v>
      </c>
      <c r="AB11" s="23">
        <f t="shared" si="7"/>
        <v>0</v>
      </c>
      <c r="AC11" s="76">
        <f t="shared" si="8"/>
        <v>0</v>
      </c>
      <c r="AD11" s="76">
        <f t="shared" si="9"/>
        <v>0.0640000000000072</v>
      </c>
      <c r="AE11" s="76">
        <f t="shared" si="10"/>
        <v>0.00199999999999995</v>
      </c>
      <c r="AF11" s="81" t="e">
        <f t="shared" si="11"/>
        <v>#DIV/0!</v>
      </c>
    </row>
    <row r="12" spans="1:32">
      <c r="A12" s="57" t="s">
        <v>751</v>
      </c>
      <c r="B12" s="24" t="s">
        <v>60</v>
      </c>
      <c r="C12" s="24" t="s">
        <v>770</v>
      </c>
      <c r="D12" s="24" t="s">
        <v>771</v>
      </c>
      <c r="E12" s="58" t="str">
        <f t="shared" si="0"/>
        <v>APGHKG18080011/154494/WS18228</v>
      </c>
      <c r="F12" s="3" t="s">
        <v>62</v>
      </c>
      <c r="G12" s="3" t="s">
        <v>63</v>
      </c>
      <c r="H12" s="2">
        <v>43344</v>
      </c>
      <c r="I12" s="7">
        <v>36</v>
      </c>
      <c r="J12" s="7">
        <v>649</v>
      </c>
      <c r="K12" s="68">
        <f t="shared" si="1"/>
        <v>18.0277777777778</v>
      </c>
      <c r="L12" s="48">
        <v>11.63888</v>
      </c>
      <c r="M12" s="69">
        <f t="shared" si="2"/>
        <v>419</v>
      </c>
      <c r="N12" s="7">
        <v>60</v>
      </c>
      <c r="O12" s="7">
        <v>41</v>
      </c>
      <c r="P12" s="7">
        <v>30.4</v>
      </c>
      <c r="Q12" s="76">
        <f t="shared" si="3"/>
        <v>0.075</v>
      </c>
      <c r="R12" s="68">
        <f t="shared" si="4"/>
        <v>2.69</v>
      </c>
      <c r="S12" s="76">
        <f t="shared" si="5"/>
        <v>0.592</v>
      </c>
      <c r="T12" s="77">
        <v>384</v>
      </c>
      <c r="U12" s="78"/>
      <c r="V12" s="23">
        <f>IF(E12="","",SUMIF(OUTBOUND!$G:$G,WMS!E12,OUTBOUND!$L:$L))</f>
        <v>36</v>
      </c>
      <c r="W12" s="23">
        <f>IF(E12="","",SUMIF(OUTBOUND!$G:$G,WMS!E12,OUTBOUND!$M:$M))</f>
        <v>649</v>
      </c>
      <c r="X12" s="76">
        <f>IF(E12="","",SUMIF(OUTBOUND!$G:$G,WMS!E12,OUTBOUND!$O:$O))</f>
        <v>418.99968</v>
      </c>
      <c r="Y12" s="76">
        <f>IF(E12="","",SUMIF(OUTBOUND!$G:$G,WMS!E12,OUTBOUND!$AC:$AC))</f>
        <v>384.208</v>
      </c>
      <c r="Z12" s="76">
        <f>IF(E12="","",SUMIF(OUTBOUND!$G:$G,WMS!E12,OUTBOUND!$P:$P))</f>
        <v>2.7</v>
      </c>
      <c r="AA12" s="23">
        <f t="shared" si="6"/>
        <v>0</v>
      </c>
      <c r="AB12" s="23">
        <f t="shared" si="7"/>
        <v>0</v>
      </c>
      <c r="AC12" s="76">
        <f t="shared" si="8"/>
        <v>0.000319999999987886</v>
      </c>
      <c r="AD12" s="76">
        <f t="shared" si="9"/>
        <v>-0.20799999999997</v>
      </c>
      <c r="AE12" s="76">
        <f t="shared" si="10"/>
        <v>-0.00999999999999979</v>
      </c>
      <c r="AF12" s="81" t="e">
        <f t="shared" si="11"/>
        <v>#DIV/0!</v>
      </c>
    </row>
    <row r="13" spans="1:32">
      <c r="A13" s="57" t="s">
        <v>751</v>
      </c>
      <c r="B13" s="24" t="s">
        <v>60</v>
      </c>
      <c r="C13" s="24" t="s">
        <v>772</v>
      </c>
      <c r="D13" s="24" t="s">
        <v>773</v>
      </c>
      <c r="E13" s="58" t="str">
        <f t="shared" si="0"/>
        <v>APGHKG18080011/154489/WS18810</v>
      </c>
      <c r="F13" s="3" t="s">
        <v>62</v>
      </c>
      <c r="G13" s="3" t="s">
        <v>64</v>
      </c>
      <c r="H13" s="2">
        <v>43344</v>
      </c>
      <c r="I13" s="7">
        <v>54</v>
      </c>
      <c r="J13" s="7">
        <v>1245</v>
      </c>
      <c r="K13" s="68">
        <f t="shared" si="1"/>
        <v>23.0555555555556</v>
      </c>
      <c r="L13" s="48">
        <v>13.07407</v>
      </c>
      <c r="M13" s="69">
        <f t="shared" si="2"/>
        <v>706</v>
      </c>
      <c r="N13" s="7">
        <v>60.2</v>
      </c>
      <c r="O13" s="7">
        <v>41</v>
      </c>
      <c r="P13" s="7">
        <v>30.5</v>
      </c>
      <c r="Q13" s="76">
        <f t="shared" si="3"/>
        <v>0.075</v>
      </c>
      <c r="R13" s="68">
        <f t="shared" si="4"/>
        <v>4.07</v>
      </c>
      <c r="S13" s="76">
        <f t="shared" si="5"/>
        <v>0.524</v>
      </c>
      <c r="T13" s="77">
        <v>652</v>
      </c>
      <c r="U13" s="78"/>
      <c r="V13" s="23">
        <f>IF(E13="","",SUMIF(OUTBOUND!$G:$G,WMS!E13,OUTBOUND!$L:$L))</f>
        <v>54</v>
      </c>
      <c r="W13" s="23">
        <f>IF(E13="","",SUMIF(OUTBOUND!$G:$G,WMS!E13,OUTBOUND!$M:$M))</f>
        <v>1245</v>
      </c>
      <c r="X13" s="76">
        <f>IF(E13="","",SUMIF(OUTBOUND!$G:$G,WMS!E13,OUTBOUND!$O:$O))</f>
        <v>705.99978</v>
      </c>
      <c r="Y13" s="76">
        <f>IF(E13="","",SUMIF(OUTBOUND!$G:$G,WMS!E13,OUTBOUND!$AC:$AC))</f>
        <v>652.38</v>
      </c>
      <c r="Z13" s="76">
        <f>IF(E13="","",SUMIF(OUTBOUND!$G:$G,WMS!E13,OUTBOUND!$P:$P))</f>
        <v>4.05</v>
      </c>
      <c r="AA13" s="23">
        <f t="shared" si="6"/>
        <v>0</v>
      </c>
      <c r="AB13" s="23">
        <f t="shared" si="7"/>
        <v>0</v>
      </c>
      <c r="AC13" s="76">
        <f t="shared" si="8"/>
        <v>0.000220000000012988</v>
      </c>
      <c r="AD13" s="76">
        <f t="shared" si="9"/>
        <v>-0.379999999999995</v>
      </c>
      <c r="AE13" s="76">
        <f t="shared" si="10"/>
        <v>0.0200000000000005</v>
      </c>
      <c r="AF13" s="81" t="e">
        <f t="shared" si="11"/>
        <v>#DIV/0!</v>
      </c>
    </row>
    <row r="14" spans="1:32">
      <c r="A14" s="57" t="s">
        <v>751</v>
      </c>
      <c r="B14" s="24" t="s">
        <v>60</v>
      </c>
      <c r="C14" s="24" t="s">
        <v>774</v>
      </c>
      <c r="D14" s="24" t="s">
        <v>775</v>
      </c>
      <c r="E14" s="58" t="str">
        <f t="shared" si="0"/>
        <v>APGHKG18080011/154496/WS18512</v>
      </c>
      <c r="F14" s="3" t="s">
        <v>62</v>
      </c>
      <c r="G14" s="3" t="s">
        <v>65</v>
      </c>
      <c r="H14" s="2">
        <v>43344</v>
      </c>
      <c r="I14" s="7">
        <v>13</v>
      </c>
      <c r="J14" s="7">
        <v>858</v>
      </c>
      <c r="K14" s="68">
        <f t="shared" si="1"/>
        <v>66</v>
      </c>
      <c r="L14" s="48">
        <v>13</v>
      </c>
      <c r="M14" s="69">
        <f t="shared" si="2"/>
        <v>169</v>
      </c>
      <c r="N14" s="7">
        <v>60</v>
      </c>
      <c r="O14" s="7">
        <v>41</v>
      </c>
      <c r="P14" s="7">
        <v>30.5</v>
      </c>
      <c r="Q14" s="76">
        <f t="shared" si="3"/>
        <v>0.075</v>
      </c>
      <c r="R14" s="68">
        <f t="shared" si="4"/>
        <v>0.98</v>
      </c>
      <c r="S14" s="76">
        <f t="shared" si="5"/>
        <v>0.182</v>
      </c>
      <c r="T14" s="77">
        <v>156</v>
      </c>
      <c r="U14" s="78"/>
      <c r="V14" s="23">
        <f>IF(E14="","",SUMIF(OUTBOUND!$G:$G,WMS!E14,OUTBOUND!$L:$L))</f>
        <v>13</v>
      </c>
      <c r="W14" s="23">
        <f>IF(E14="","",SUMIF(OUTBOUND!$G:$G,WMS!E14,OUTBOUND!$M:$M))</f>
        <v>858</v>
      </c>
      <c r="X14" s="76">
        <f>IF(E14="","",SUMIF(OUTBOUND!$G:$G,WMS!E14,OUTBOUND!$O:$O))</f>
        <v>169</v>
      </c>
      <c r="Y14" s="76">
        <f>IF(E14="","",SUMIF(OUTBOUND!$G:$G,WMS!E14,OUTBOUND!$AC:$AC))</f>
        <v>156.156</v>
      </c>
      <c r="Z14" s="76">
        <f>IF(E14="","",SUMIF(OUTBOUND!$G:$G,WMS!E14,OUTBOUND!$P:$P))</f>
        <v>0.975</v>
      </c>
      <c r="AA14" s="23">
        <f t="shared" si="6"/>
        <v>0</v>
      </c>
      <c r="AB14" s="23">
        <f t="shared" si="7"/>
        <v>0</v>
      </c>
      <c r="AC14" s="76">
        <f t="shared" si="8"/>
        <v>0</v>
      </c>
      <c r="AD14" s="76">
        <f t="shared" si="9"/>
        <v>-0.156000000000006</v>
      </c>
      <c r="AE14" s="76">
        <f t="shared" si="10"/>
        <v>0.005</v>
      </c>
      <c r="AF14" s="81" t="e">
        <f t="shared" si="11"/>
        <v>#DIV/0!</v>
      </c>
    </row>
    <row r="15" spans="1:32">
      <c r="A15" s="57" t="s">
        <v>751</v>
      </c>
      <c r="B15" s="24" t="s">
        <v>60</v>
      </c>
      <c r="C15" s="24" t="s">
        <v>776</v>
      </c>
      <c r="D15" s="24" t="s">
        <v>777</v>
      </c>
      <c r="E15" s="58" t="str">
        <f t="shared" si="0"/>
        <v>APGHKG18080011/154495/WS18524</v>
      </c>
      <c r="F15" s="3" t="s">
        <v>62</v>
      </c>
      <c r="G15" s="3" t="s">
        <v>66</v>
      </c>
      <c r="H15" s="2">
        <v>43344</v>
      </c>
      <c r="I15" s="7">
        <v>14</v>
      </c>
      <c r="J15" s="7">
        <v>680</v>
      </c>
      <c r="K15" s="68">
        <f t="shared" si="1"/>
        <v>48.5714285714286</v>
      </c>
      <c r="L15" s="48">
        <v>12.571428</v>
      </c>
      <c r="M15" s="69">
        <f t="shared" si="2"/>
        <v>176</v>
      </c>
      <c r="N15" s="7">
        <v>60</v>
      </c>
      <c r="O15" s="7">
        <v>41</v>
      </c>
      <c r="P15" s="7">
        <v>30.4</v>
      </c>
      <c r="Q15" s="76">
        <f t="shared" si="3"/>
        <v>0.075</v>
      </c>
      <c r="R15" s="68">
        <f t="shared" si="4"/>
        <v>1.05</v>
      </c>
      <c r="S15" s="76">
        <f t="shared" si="5"/>
        <v>0.238</v>
      </c>
      <c r="T15" s="77">
        <v>162</v>
      </c>
      <c r="U15" s="78"/>
      <c r="V15" s="23">
        <f>IF(E15="","",SUMIF(OUTBOUND!$G:$G,WMS!E15,OUTBOUND!$L:$L))</f>
        <v>14</v>
      </c>
      <c r="W15" s="23">
        <f>IF(E15="","",SUMIF(OUTBOUND!$G:$G,WMS!E15,OUTBOUND!$M:$M))</f>
        <v>680</v>
      </c>
      <c r="X15" s="76">
        <f>IF(E15="","",SUMIF(OUTBOUND!$G:$G,WMS!E15,OUTBOUND!$O:$O))</f>
        <v>175.999992</v>
      </c>
      <c r="Y15" s="76">
        <f>IF(E15="","",SUMIF(OUTBOUND!$G:$G,WMS!E15,OUTBOUND!$AC:$AC))</f>
        <v>161.84</v>
      </c>
      <c r="Z15" s="76">
        <f>IF(E15="","",SUMIF(OUTBOUND!$G:$G,WMS!E15,OUTBOUND!$P:$P))</f>
        <v>1.05</v>
      </c>
      <c r="AA15" s="23">
        <f t="shared" si="6"/>
        <v>0</v>
      </c>
      <c r="AB15" s="23">
        <f t="shared" si="7"/>
        <v>0</v>
      </c>
      <c r="AC15" s="76">
        <f t="shared" si="8"/>
        <v>8.00000000822365e-6</v>
      </c>
      <c r="AD15" s="76">
        <f t="shared" si="9"/>
        <v>0.159999999999997</v>
      </c>
      <c r="AE15" s="76">
        <f t="shared" si="10"/>
        <v>0</v>
      </c>
      <c r="AF15" s="81" t="e">
        <f t="shared" si="11"/>
        <v>#DIV/0!</v>
      </c>
    </row>
    <row r="16" spans="1:32">
      <c r="A16" s="57" t="s">
        <v>754</v>
      </c>
      <c r="B16" s="3" t="s">
        <v>68</v>
      </c>
      <c r="C16" s="24" t="s">
        <v>778</v>
      </c>
      <c r="D16" s="24" t="s">
        <v>779</v>
      </c>
      <c r="E16" s="58" t="str">
        <f t="shared" si="0"/>
        <v>APGHKG18080008/155073/JWS185103</v>
      </c>
      <c r="F16" s="3" t="s">
        <v>70</v>
      </c>
      <c r="G16" s="3" t="s">
        <v>71</v>
      </c>
      <c r="H16" s="2">
        <v>43353</v>
      </c>
      <c r="I16" s="7">
        <v>17</v>
      </c>
      <c r="J16" s="7">
        <v>404</v>
      </c>
      <c r="K16" s="68">
        <f t="shared" si="1"/>
        <v>23.7647058823529</v>
      </c>
      <c r="L16" s="48">
        <v>10.7647</v>
      </c>
      <c r="M16" s="69">
        <f t="shared" si="2"/>
        <v>183</v>
      </c>
      <c r="N16" s="7">
        <v>56.1</v>
      </c>
      <c r="O16" s="7">
        <v>31.3</v>
      </c>
      <c r="P16" s="7">
        <v>26.5</v>
      </c>
      <c r="Q16" s="76">
        <f t="shared" si="3"/>
        <v>0.047</v>
      </c>
      <c r="R16" s="68">
        <f t="shared" si="4"/>
        <v>0.79</v>
      </c>
      <c r="S16" s="76">
        <f t="shared" si="5"/>
        <v>0.411</v>
      </c>
      <c r="T16" s="77">
        <v>166</v>
      </c>
      <c r="U16" s="78"/>
      <c r="V16" s="23">
        <f>IF(E16="","",SUMIF(OUTBOUND!$G:$G,WMS!E16,OUTBOUND!$L:$L))</f>
        <v>17</v>
      </c>
      <c r="W16" s="23">
        <f>IF(E16="","",SUMIF(OUTBOUND!$G:$G,WMS!E16,OUTBOUND!$M:$M))</f>
        <v>404</v>
      </c>
      <c r="X16" s="76">
        <f>IF(E16="","",SUMIF(OUTBOUND!$G:$G,WMS!E16,OUTBOUND!$O:$O))</f>
        <v>182.9999</v>
      </c>
      <c r="Y16" s="76">
        <f>IF(E16="","",SUMIF(OUTBOUND!$G:$G,WMS!E16,OUTBOUND!$AC:$AC))</f>
        <v>166.044</v>
      </c>
      <c r="Z16" s="76">
        <f>IF(E16="","",SUMIF(OUTBOUND!$G:$G,WMS!E16,OUTBOUND!$P:$P))</f>
        <v>0.799</v>
      </c>
      <c r="AA16" s="23">
        <f t="shared" si="6"/>
        <v>0</v>
      </c>
      <c r="AB16" s="23">
        <f t="shared" si="7"/>
        <v>0</v>
      </c>
      <c r="AC16" s="76">
        <f t="shared" si="8"/>
        <v>0.00010000000000332</v>
      </c>
      <c r="AD16" s="76">
        <f t="shared" si="9"/>
        <v>-0.0439999999999827</v>
      </c>
      <c r="AE16" s="76">
        <f t="shared" si="10"/>
        <v>-0.00900000000000001</v>
      </c>
      <c r="AF16" s="81" t="e">
        <f t="shared" si="11"/>
        <v>#DIV/0!</v>
      </c>
    </row>
    <row r="17" spans="1:32">
      <c r="A17" s="57" t="s">
        <v>780</v>
      </c>
      <c r="B17" s="3" t="s">
        <v>73</v>
      </c>
      <c r="C17" s="24" t="s">
        <v>781</v>
      </c>
      <c r="D17" s="24" t="s">
        <v>782</v>
      </c>
      <c r="E17" s="58" t="str">
        <f t="shared" si="0"/>
        <v>APGHKG18080023/155867/DWW1815</v>
      </c>
      <c r="F17" s="3" t="s">
        <v>75</v>
      </c>
      <c r="G17" s="3" t="s">
        <v>76</v>
      </c>
      <c r="H17" s="2">
        <v>43353</v>
      </c>
      <c r="I17" s="7">
        <v>21</v>
      </c>
      <c r="J17" s="7">
        <v>410</v>
      </c>
      <c r="K17" s="68">
        <f t="shared" si="1"/>
        <v>19.5238095238095</v>
      </c>
      <c r="L17" s="48">
        <v>8.35428</v>
      </c>
      <c r="M17" s="69">
        <f t="shared" si="2"/>
        <v>175.44</v>
      </c>
      <c r="N17" s="7">
        <v>55</v>
      </c>
      <c r="O17" s="7">
        <v>31</v>
      </c>
      <c r="P17" s="7">
        <v>26.9</v>
      </c>
      <c r="Q17" s="76">
        <f t="shared" si="3"/>
        <v>0.046</v>
      </c>
      <c r="R17" s="68">
        <f t="shared" si="4"/>
        <v>0.96</v>
      </c>
      <c r="S17" s="76">
        <f t="shared" si="5"/>
        <v>0.381</v>
      </c>
      <c r="T17" s="77">
        <v>156.07</v>
      </c>
      <c r="U17" s="78"/>
      <c r="V17" s="23">
        <f>IF(E17="","",SUMIF(OUTBOUND!$G:$G,WMS!E17,OUTBOUND!$L:$L))</f>
        <v>21</v>
      </c>
      <c r="W17" s="23">
        <f>IF(E17="","",SUMIF(OUTBOUND!$G:$G,WMS!E17,OUTBOUND!$M:$M))</f>
        <v>410</v>
      </c>
      <c r="X17" s="76">
        <f>IF(E17="","",SUMIF(OUTBOUND!$G:$G,WMS!E17,OUTBOUND!$O:$O))</f>
        <v>175.43988</v>
      </c>
      <c r="Y17" s="76">
        <f>IF(E17="","",SUMIF(OUTBOUND!$G:$G,WMS!E17,OUTBOUND!$AC:$AC))</f>
        <v>156.21</v>
      </c>
      <c r="Z17" s="76">
        <f>IF(E17="","",SUMIF(OUTBOUND!$G:$G,WMS!E17,OUTBOUND!$P:$P))</f>
        <v>0.966</v>
      </c>
      <c r="AA17" s="23">
        <f t="shared" si="6"/>
        <v>0</v>
      </c>
      <c r="AB17" s="23">
        <f t="shared" si="7"/>
        <v>0</v>
      </c>
      <c r="AC17" s="76">
        <f t="shared" si="8"/>
        <v>0.000120000000009668</v>
      </c>
      <c r="AD17" s="76">
        <f t="shared" si="9"/>
        <v>-0.140000000000015</v>
      </c>
      <c r="AE17" s="76">
        <f t="shared" si="10"/>
        <v>-0.00600000000000001</v>
      </c>
      <c r="AF17" s="81" t="e">
        <f t="shared" si="11"/>
        <v>#DIV/0!</v>
      </c>
    </row>
    <row r="18" spans="1:32">
      <c r="A18" s="57" t="s">
        <v>748</v>
      </c>
      <c r="B18" s="3" t="s">
        <v>80</v>
      </c>
      <c r="C18" s="24" t="s">
        <v>783</v>
      </c>
      <c r="D18" s="24" t="s">
        <v>784</v>
      </c>
      <c r="E18" s="58" t="str">
        <f t="shared" si="0"/>
        <v>APGHKG18090001/154332/114023</v>
      </c>
      <c r="F18" s="3" t="s">
        <v>82</v>
      </c>
      <c r="G18" s="3" t="s">
        <v>83</v>
      </c>
      <c r="H18" s="2">
        <v>43353</v>
      </c>
      <c r="I18" s="7">
        <v>43</v>
      </c>
      <c r="J18" s="7">
        <v>1526</v>
      </c>
      <c r="K18" s="68">
        <f t="shared" si="1"/>
        <v>35.4883720930233</v>
      </c>
      <c r="L18" s="48">
        <v>11.958139</v>
      </c>
      <c r="M18" s="69">
        <f t="shared" si="2"/>
        <v>514.2</v>
      </c>
      <c r="N18" s="7">
        <v>58</v>
      </c>
      <c r="O18" s="7">
        <v>38</v>
      </c>
      <c r="P18" s="7">
        <v>37.4</v>
      </c>
      <c r="Q18" s="76">
        <f t="shared" si="3"/>
        <v>0.082</v>
      </c>
      <c r="R18" s="68">
        <f t="shared" si="4"/>
        <v>3.54</v>
      </c>
      <c r="S18" s="76">
        <f t="shared" si="5"/>
        <v>0.3</v>
      </c>
      <c r="T18" s="77">
        <v>458.3</v>
      </c>
      <c r="U18" s="78"/>
      <c r="V18" s="23">
        <f>IF(E18="","",SUMIF(OUTBOUND!$G:$G,WMS!E18,OUTBOUND!$L:$L))</f>
        <v>43</v>
      </c>
      <c r="W18" s="23">
        <f>IF(E18="","",SUMIF(OUTBOUND!$G:$G,WMS!E18,OUTBOUND!$M:$M))</f>
        <v>1526</v>
      </c>
      <c r="X18" s="76">
        <f>IF(E18="","",SUMIF(OUTBOUND!$G:$G,WMS!E18,OUTBOUND!$O:$O))</f>
        <v>514.199977</v>
      </c>
      <c r="Y18" s="76">
        <f>IF(E18="","",SUMIF(OUTBOUND!$G:$G,WMS!E18,OUTBOUND!$AC:$AC))</f>
        <v>457.8</v>
      </c>
      <c r="Z18" s="76">
        <f>IF(E18="","",SUMIF(OUTBOUND!$G:$G,WMS!E18,OUTBOUND!$P:$P))</f>
        <v>3.526</v>
      </c>
      <c r="AA18" s="23">
        <f t="shared" si="6"/>
        <v>0</v>
      </c>
      <c r="AB18" s="23">
        <f t="shared" si="7"/>
        <v>0</v>
      </c>
      <c r="AC18" s="76">
        <f t="shared" si="8"/>
        <v>2.30000000556174e-5</v>
      </c>
      <c r="AD18" s="76">
        <f t="shared" si="9"/>
        <v>0.5</v>
      </c>
      <c r="AE18" s="76">
        <f t="shared" si="10"/>
        <v>0.0139999999999998</v>
      </c>
      <c r="AF18" s="81" t="e">
        <f t="shared" si="11"/>
        <v>#DIV/0!</v>
      </c>
    </row>
    <row r="19" spans="1:32">
      <c r="A19" s="57" t="s">
        <v>785</v>
      </c>
      <c r="B19" s="24" t="s">
        <v>85</v>
      </c>
      <c r="C19" s="24" t="s">
        <v>786</v>
      </c>
      <c r="D19" s="24" t="s">
        <v>787</v>
      </c>
      <c r="E19" s="58" t="str">
        <f t="shared" si="0"/>
        <v>APGHKG18080019/155581/WS18525</v>
      </c>
      <c r="F19" s="3" t="s">
        <v>87</v>
      </c>
      <c r="G19" s="3" t="s">
        <v>88</v>
      </c>
      <c r="H19" s="2">
        <v>43357</v>
      </c>
      <c r="I19" s="7">
        <v>10</v>
      </c>
      <c r="J19" s="7">
        <v>302</v>
      </c>
      <c r="K19" s="68">
        <f t="shared" si="1"/>
        <v>30.2</v>
      </c>
      <c r="L19" s="48">
        <v>9.2</v>
      </c>
      <c r="M19" s="69">
        <f t="shared" si="2"/>
        <v>92</v>
      </c>
      <c r="N19" s="7">
        <v>60</v>
      </c>
      <c r="O19" s="7">
        <v>39.3</v>
      </c>
      <c r="P19" s="7">
        <v>31</v>
      </c>
      <c r="Q19" s="76">
        <f t="shared" si="3"/>
        <v>0.073</v>
      </c>
      <c r="R19" s="68">
        <f t="shared" si="4"/>
        <v>0.73</v>
      </c>
      <c r="S19" s="76">
        <f t="shared" si="5"/>
        <v>0.258</v>
      </c>
      <c r="T19" s="77">
        <v>78</v>
      </c>
      <c r="U19" s="78"/>
      <c r="V19" s="23">
        <f>IF(E19="","",SUMIF(OUTBOUND!$G:$G,WMS!E19,OUTBOUND!$L:$L))</f>
        <v>10</v>
      </c>
      <c r="W19" s="23">
        <f>IF(E19="","",SUMIF(OUTBOUND!$G:$G,WMS!E19,OUTBOUND!$M:$M))</f>
        <v>302</v>
      </c>
      <c r="X19" s="76">
        <f>IF(E19="","",SUMIF(OUTBOUND!$G:$G,WMS!E19,OUTBOUND!$O:$O))</f>
        <v>92</v>
      </c>
      <c r="Y19" s="76">
        <f>IF(E19="","",SUMIF(OUTBOUND!$G:$G,WMS!E19,OUTBOUND!$AC:$AC))</f>
        <v>77.916</v>
      </c>
      <c r="Z19" s="76">
        <f>IF(E19="","",SUMIF(OUTBOUND!$G:$G,WMS!E19,OUTBOUND!$P:$P))</f>
        <v>0.73</v>
      </c>
      <c r="AA19" s="23">
        <f t="shared" si="6"/>
        <v>0</v>
      </c>
      <c r="AB19" s="23">
        <f t="shared" si="7"/>
        <v>0</v>
      </c>
      <c r="AC19" s="76">
        <f t="shared" si="8"/>
        <v>0</v>
      </c>
      <c r="AD19" s="76">
        <f t="shared" si="9"/>
        <v>0.0840000000000032</v>
      </c>
      <c r="AE19" s="76">
        <f t="shared" si="10"/>
        <v>0</v>
      </c>
      <c r="AF19" s="81" t="e">
        <f t="shared" si="11"/>
        <v>#DIV/0!</v>
      </c>
    </row>
    <row r="20" spans="1:32">
      <c r="A20" s="57" t="s">
        <v>754</v>
      </c>
      <c r="B20" s="3" t="s">
        <v>91</v>
      </c>
      <c r="C20" s="24" t="s">
        <v>788</v>
      </c>
      <c r="D20" s="24" t="s">
        <v>789</v>
      </c>
      <c r="E20" s="58" t="str">
        <f t="shared" si="0"/>
        <v>APGHKG18080012/154821/DWS1805</v>
      </c>
      <c r="F20" s="59" t="s">
        <v>93</v>
      </c>
      <c r="G20" s="59" t="s">
        <v>94</v>
      </c>
      <c r="H20" s="2">
        <v>43358</v>
      </c>
      <c r="I20" s="7">
        <v>18</v>
      </c>
      <c r="J20" s="7">
        <v>434</v>
      </c>
      <c r="K20" s="68">
        <f t="shared" si="1"/>
        <v>24.1111111111111</v>
      </c>
      <c r="L20" s="48">
        <v>13.2222</v>
      </c>
      <c r="M20" s="69">
        <f t="shared" si="2"/>
        <v>238</v>
      </c>
      <c r="N20" s="7">
        <v>58</v>
      </c>
      <c r="O20" s="7">
        <v>38</v>
      </c>
      <c r="P20" s="7">
        <v>20</v>
      </c>
      <c r="Q20" s="76">
        <f t="shared" si="3"/>
        <v>0.044</v>
      </c>
      <c r="R20" s="68">
        <f t="shared" si="4"/>
        <v>0.79</v>
      </c>
      <c r="S20" s="76">
        <f t="shared" si="5"/>
        <v>0.507</v>
      </c>
      <c r="T20" s="77">
        <v>220</v>
      </c>
      <c r="U20" s="78"/>
      <c r="V20" s="23">
        <f>IF(E20="","",SUMIF(OUTBOUND!$G:$G,WMS!E20,OUTBOUND!$L:$L))</f>
        <v>18</v>
      </c>
      <c r="W20" s="23">
        <f>IF(E20="","",SUMIF(OUTBOUND!$G:$G,WMS!E20,OUTBOUND!$M:$M))</f>
        <v>434</v>
      </c>
      <c r="X20" s="76">
        <f>IF(E20="","",SUMIF(OUTBOUND!$G:$G,WMS!E20,OUTBOUND!$O:$O))</f>
        <v>237.9996</v>
      </c>
      <c r="Y20" s="76">
        <f>IF(E20="","",SUMIF(OUTBOUND!$G:$G,WMS!E20,OUTBOUND!$AC:$AC))</f>
        <v>220.038</v>
      </c>
      <c r="Z20" s="76">
        <f>IF(E20="","",SUMIF(OUTBOUND!$G:$G,WMS!E20,OUTBOUND!$P:$P))</f>
        <v>0.792</v>
      </c>
      <c r="AA20" s="23">
        <f t="shared" si="6"/>
        <v>0</v>
      </c>
      <c r="AB20" s="23">
        <f t="shared" si="7"/>
        <v>0</v>
      </c>
      <c r="AC20" s="76">
        <f t="shared" si="8"/>
        <v>0.000399999999984857</v>
      </c>
      <c r="AD20" s="76">
        <f t="shared" si="9"/>
        <v>-0.0380000000000109</v>
      </c>
      <c r="AE20" s="76">
        <f t="shared" si="10"/>
        <v>-0.00199999999999989</v>
      </c>
      <c r="AF20" s="81" t="e">
        <f t="shared" si="11"/>
        <v>#DIV/0!</v>
      </c>
    </row>
    <row r="21" spans="1:32">
      <c r="A21" s="57" t="s">
        <v>761</v>
      </c>
      <c r="B21" s="3" t="s">
        <v>95</v>
      </c>
      <c r="C21" s="24" t="s">
        <v>790</v>
      </c>
      <c r="D21" s="24" t="s">
        <v>791</v>
      </c>
      <c r="E21" s="58" t="str">
        <f t="shared" si="0"/>
        <v>APGHKG18090011/47709/WS18912</v>
      </c>
      <c r="F21" s="59" t="s">
        <v>97</v>
      </c>
      <c r="G21" s="59" t="s">
        <v>98</v>
      </c>
      <c r="H21" s="2">
        <v>43358</v>
      </c>
      <c r="I21" s="7">
        <v>9</v>
      </c>
      <c r="J21" s="7">
        <v>434</v>
      </c>
      <c r="K21" s="68">
        <f t="shared" si="1"/>
        <v>48.2222222222222</v>
      </c>
      <c r="L21" s="48">
        <v>12.888888</v>
      </c>
      <c r="M21" s="69">
        <f t="shared" si="2"/>
        <v>116</v>
      </c>
      <c r="N21" s="7">
        <v>65</v>
      </c>
      <c r="O21" s="7">
        <v>57</v>
      </c>
      <c r="P21" s="7">
        <v>16.5</v>
      </c>
      <c r="Q21" s="76">
        <f t="shared" si="3"/>
        <v>0.061</v>
      </c>
      <c r="R21" s="68">
        <f t="shared" si="4"/>
        <v>0.55</v>
      </c>
      <c r="S21" s="76">
        <f t="shared" si="5"/>
        <v>0.23</v>
      </c>
      <c r="T21" s="77">
        <v>100</v>
      </c>
      <c r="U21" s="78"/>
      <c r="V21" s="23">
        <f>IF(E21="","",SUMIF(OUTBOUND!$G:$G,WMS!E21,OUTBOUND!$L:$L))</f>
        <v>9</v>
      </c>
      <c r="W21" s="23">
        <f>IF(E21="","",SUMIF(OUTBOUND!$G:$G,WMS!E21,OUTBOUND!$M:$M))</f>
        <v>434</v>
      </c>
      <c r="X21" s="76">
        <f>IF(E21="","",SUMIF(OUTBOUND!$G:$G,WMS!E21,OUTBOUND!$O:$O))</f>
        <v>115.999992</v>
      </c>
      <c r="Y21" s="76">
        <f>IF(E21="","",SUMIF(OUTBOUND!$G:$G,WMS!E21,OUTBOUND!$AC:$AC))</f>
        <v>99.82</v>
      </c>
      <c r="Z21" s="76">
        <f>IF(E21="","",SUMIF(OUTBOUND!$G:$G,WMS!E21,OUTBOUND!$P:$P))</f>
        <v>0.549</v>
      </c>
      <c r="AA21" s="23">
        <f t="shared" si="6"/>
        <v>0</v>
      </c>
      <c r="AB21" s="23">
        <f t="shared" si="7"/>
        <v>0</v>
      </c>
      <c r="AC21" s="76">
        <f t="shared" si="8"/>
        <v>8.00000000822365e-6</v>
      </c>
      <c r="AD21" s="76">
        <f t="shared" si="9"/>
        <v>0.179999999999993</v>
      </c>
      <c r="AE21" s="76">
        <f t="shared" si="10"/>
        <v>0.00100000000000011</v>
      </c>
      <c r="AF21" s="81" t="e">
        <f t="shared" si="11"/>
        <v>#DIV/0!</v>
      </c>
    </row>
    <row r="22" spans="1:32">
      <c r="A22" s="57" t="s">
        <v>761</v>
      </c>
      <c r="B22" s="3" t="s">
        <v>95</v>
      </c>
      <c r="C22" s="24" t="s">
        <v>792</v>
      </c>
      <c r="D22" s="24" t="s">
        <v>793</v>
      </c>
      <c r="E22" s="58" t="str">
        <f t="shared" si="0"/>
        <v>APGHKG18090011/47710/WS18814</v>
      </c>
      <c r="F22" s="59" t="s">
        <v>97</v>
      </c>
      <c r="G22" s="59" t="s">
        <v>101</v>
      </c>
      <c r="H22" s="2">
        <v>43358</v>
      </c>
      <c r="I22" s="7">
        <v>22</v>
      </c>
      <c r="J22" s="7">
        <v>665</v>
      </c>
      <c r="K22" s="68">
        <f t="shared" si="1"/>
        <v>30.2272727272727</v>
      </c>
      <c r="L22" s="48">
        <v>15.31818</v>
      </c>
      <c r="M22" s="69">
        <f t="shared" si="2"/>
        <v>337</v>
      </c>
      <c r="N22" s="7">
        <v>85</v>
      </c>
      <c r="O22" s="7">
        <v>70</v>
      </c>
      <c r="P22" s="7">
        <v>16.5</v>
      </c>
      <c r="Q22" s="76">
        <f t="shared" si="3"/>
        <v>0.098</v>
      </c>
      <c r="R22" s="68">
        <f t="shared" si="4"/>
        <v>2.16</v>
      </c>
      <c r="S22" s="76">
        <f t="shared" si="5"/>
        <v>0.441</v>
      </c>
      <c r="T22" s="77">
        <v>293</v>
      </c>
      <c r="U22" s="78"/>
      <c r="V22" s="23">
        <f>IF(E22="","",SUMIF(OUTBOUND!$G:$G,WMS!E22,OUTBOUND!$L:$L))</f>
        <v>22</v>
      </c>
      <c r="W22" s="23">
        <f>IF(E22="","",SUMIF(OUTBOUND!$G:$G,WMS!E22,OUTBOUND!$M:$M))</f>
        <v>665</v>
      </c>
      <c r="X22" s="76">
        <f>IF(E22="","",SUMIF(OUTBOUND!$G:$G,WMS!E22,OUTBOUND!$O:$O))</f>
        <v>336.99996</v>
      </c>
      <c r="Y22" s="76">
        <f>IF(E22="","",SUMIF(OUTBOUND!$G:$G,WMS!E22,OUTBOUND!$AC:$AC))</f>
        <v>293.265</v>
      </c>
      <c r="Z22" s="76">
        <f>IF(E22="","",SUMIF(OUTBOUND!$G:$G,WMS!E22,OUTBOUND!$P:$P))</f>
        <v>2.156</v>
      </c>
      <c r="AA22" s="23">
        <f t="shared" si="6"/>
        <v>0</v>
      </c>
      <c r="AB22" s="23">
        <f t="shared" si="7"/>
        <v>0</v>
      </c>
      <c r="AC22" s="76">
        <f t="shared" si="8"/>
        <v>4.00000000126965e-5</v>
      </c>
      <c r="AD22" s="76">
        <f t="shared" si="9"/>
        <v>-0.264999999999986</v>
      </c>
      <c r="AE22" s="76">
        <f t="shared" si="10"/>
        <v>0.004</v>
      </c>
      <c r="AF22" s="81" t="e">
        <f t="shared" si="11"/>
        <v>#DIV/0!</v>
      </c>
    </row>
    <row r="23" s="45" customFormat="1" spans="1:33">
      <c r="A23" s="60" t="s">
        <v>794</v>
      </c>
      <c r="B23" s="25" t="s">
        <v>104</v>
      </c>
      <c r="C23" s="61" t="s">
        <v>795</v>
      </c>
      <c r="D23" s="61" t="s">
        <v>796</v>
      </c>
      <c r="E23" s="62" t="str">
        <f t="shared" si="0"/>
        <v>APGHKG18090009/156616/WW18343</v>
      </c>
      <c r="F23" s="25" t="s">
        <v>106</v>
      </c>
      <c r="G23" s="25" t="s">
        <v>107</v>
      </c>
      <c r="H23" s="63">
        <v>43363</v>
      </c>
      <c r="I23" s="70">
        <v>20</v>
      </c>
      <c r="J23" s="70">
        <v>200</v>
      </c>
      <c r="K23" s="68">
        <f t="shared" si="1"/>
        <v>10</v>
      </c>
      <c r="L23" s="71">
        <v>10.75</v>
      </c>
      <c r="M23" s="69">
        <f t="shared" si="2"/>
        <v>215</v>
      </c>
      <c r="N23" s="70">
        <v>70.2</v>
      </c>
      <c r="O23" s="70">
        <v>61</v>
      </c>
      <c r="P23" s="70">
        <v>21</v>
      </c>
      <c r="Q23" s="76">
        <f t="shared" si="3"/>
        <v>0.09</v>
      </c>
      <c r="R23" s="68">
        <f t="shared" si="4"/>
        <v>1.8</v>
      </c>
      <c r="S23" s="76">
        <f t="shared" si="5"/>
        <v>0.73</v>
      </c>
      <c r="T23" s="77">
        <v>146</v>
      </c>
      <c r="U23" s="78"/>
      <c r="V23" s="23">
        <f>IF(E23="","",SUMIF(OUTBOUND!$G:$G,WMS!E23,OUTBOUND!$L:$L))</f>
        <v>0</v>
      </c>
      <c r="W23" s="23">
        <f>IF(E23="","",SUMIF(OUTBOUND!$G:$G,WMS!E23,OUTBOUND!$M:$M))</f>
        <v>0</v>
      </c>
      <c r="X23" s="76">
        <f>IF(E23="","",SUMIF(OUTBOUND!$G:$G,WMS!E23,OUTBOUND!$O:$O))</f>
        <v>0</v>
      </c>
      <c r="Y23" s="76">
        <f>IF(E23="","",SUMIF(OUTBOUND!$G:$G,WMS!E23,OUTBOUND!$AC:$AC))</f>
        <v>0</v>
      </c>
      <c r="Z23" s="76">
        <f>IF(E23="","",SUMIF(OUTBOUND!$G:$G,WMS!E23,OUTBOUND!$P:$P))</f>
        <v>0</v>
      </c>
      <c r="AA23" s="23">
        <f t="shared" si="6"/>
        <v>20</v>
      </c>
      <c r="AB23" s="23">
        <f t="shared" si="7"/>
        <v>200</v>
      </c>
      <c r="AC23" s="76">
        <f t="shared" si="8"/>
        <v>215</v>
      </c>
      <c r="AD23" s="76">
        <f t="shared" si="9"/>
        <v>146</v>
      </c>
      <c r="AE23" s="76">
        <f t="shared" si="10"/>
        <v>1.8</v>
      </c>
      <c r="AF23" s="81" t="b">
        <f t="shared" si="11"/>
        <v>1</v>
      </c>
      <c r="AG23" s="60"/>
    </row>
    <row r="24" s="45" customFormat="1" spans="1:33">
      <c r="A24" s="60" t="s">
        <v>797</v>
      </c>
      <c r="B24" s="25" t="s">
        <v>110</v>
      </c>
      <c r="C24" s="61" t="s">
        <v>798</v>
      </c>
      <c r="D24" s="61" t="s">
        <v>750</v>
      </c>
      <c r="E24" s="62" t="str">
        <f t="shared" si="0"/>
        <v>APGHKG18090007/155679/113963</v>
      </c>
      <c r="F24" s="25" t="s">
        <v>112</v>
      </c>
      <c r="G24" s="25" t="s">
        <v>113</v>
      </c>
      <c r="H24" s="63">
        <v>43364</v>
      </c>
      <c r="I24" s="70">
        <v>26</v>
      </c>
      <c r="J24" s="70">
        <v>599</v>
      </c>
      <c r="K24" s="68">
        <f t="shared" si="1"/>
        <v>23.0384615384615</v>
      </c>
      <c r="L24" s="71">
        <v>10.1230769</v>
      </c>
      <c r="M24" s="69">
        <f t="shared" si="2"/>
        <v>263.2</v>
      </c>
      <c r="N24" s="70">
        <v>58</v>
      </c>
      <c r="O24" s="70">
        <v>32.5</v>
      </c>
      <c r="P24" s="70">
        <v>40.2</v>
      </c>
      <c r="Q24" s="76">
        <f t="shared" si="3"/>
        <v>0.076</v>
      </c>
      <c r="R24" s="68">
        <f t="shared" si="4"/>
        <v>1.97</v>
      </c>
      <c r="S24" s="76">
        <f t="shared" si="5"/>
        <v>0.383</v>
      </c>
      <c r="T24" s="77">
        <v>229.4</v>
      </c>
      <c r="U24" s="78"/>
      <c r="V24" s="23">
        <f>IF(E24="","",SUMIF(OUTBOUND!$G:$G,WMS!E24,OUTBOUND!$L:$L))</f>
        <v>0</v>
      </c>
      <c r="W24" s="23">
        <f>IF(E24="","",SUMIF(OUTBOUND!$G:$G,WMS!E24,OUTBOUND!$M:$M))</f>
        <v>0</v>
      </c>
      <c r="X24" s="76">
        <f>IF(E24="","",SUMIF(OUTBOUND!$G:$G,WMS!E24,OUTBOUND!$O:$O))</f>
        <v>0</v>
      </c>
      <c r="Y24" s="76">
        <f>IF(E24="","",SUMIF(OUTBOUND!$G:$G,WMS!E24,OUTBOUND!$AC:$AC))</f>
        <v>0</v>
      </c>
      <c r="Z24" s="76">
        <f>IF(E24="","",SUMIF(OUTBOUND!$G:$G,WMS!E24,OUTBOUND!$P:$P))</f>
        <v>0</v>
      </c>
      <c r="AA24" s="23">
        <f t="shared" si="6"/>
        <v>26</v>
      </c>
      <c r="AB24" s="23">
        <f t="shared" si="7"/>
        <v>599</v>
      </c>
      <c r="AC24" s="76">
        <f t="shared" si="8"/>
        <v>263.2</v>
      </c>
      <c r="AD24" s="76">
        <f t="shared" si="9"/>
        <v>229.4</v>
      </c>
      <c r="AE24" s="76">
        <f t="shared" si="10"/>
        <v>1.97</v>
      </c>
      <c r="AF24" s="81" t="b">
        <f t="shared" si="11"/>
        <v>1</v>
      </c>
      <c r="AG24" s="60"/>
    </row>
    <row r="25" s="45" customFormat="1" spans="1:33">
      <c r="A25" s="60" t="s">
        <v>797</v>
      </c>
      <c r="B25" s="25" t="s">
        <v>110</v>
      </c>
      <c r="C25" s="61" t="s">
        <v>799</v>
      </c>
      <c r="D25" s="61" t="s">
        <v>784</v>
      </c>
      <c r="E25" s="62" t="str">
        <f t="shared" si="0"/>
        <v>APGHKG18090007/155680/114023</v>
      </c>
      <c r="F25" s="25" t="s">
        <v>112</v>
      </c>
      <c r="G25" s="25" t="s">
        <v>115</v>
      </c>
      <c r="H25" s="63">
        <v>43364</v>
      </c>
      <c r="I25" s="70">
        <v>44</v>
      </c>
      <c r="J25" s="70">
        <v>1548</v>
      </c>
      <c r="K25" s="68">
        <f t="shared" si="1"/>
        <v>35.1818181818182</v>
      </c>
      <c r="L25" s="71">
        <v>11.815909</v>
      </c>
      <c r="M25" s="69">
        <f t="shared" si="2"/>
        <v>519.9</v>
      </c>
      <c r="N25" s="70">
        <v>57</v>
      </c>
      <c r="O25" s="70">
        <v>38.5</v>
      </c>
      <c r="P25" s="70">
        <v>38</v>
      </c>
      <c r="Q25" s="76">
        <f t="shared" si="3"/>
        <v>0.083</v>
      </c>
      <c r="R25" s="68">
        <f t="shared" si="4"/>
        <v>3.67</v>
      </c>
      <c r="S25" s="76">
        <f t="shared" si="5"/>
        <v>0.299</v>
      </c>
      <c r="T25" s="77">
        <v>462.7</v>
      </c>
      <c r="U25" s="78"/>
      <c r="V25" s="23">
        <f>IF(E25="","",SUMIF(OUTBOUND!$G:$G,WMS!E25,OUTBOUND!$L:$L))</f>
        <v>0</v>
      </c>
      <c r="W25" s="23">
        <f>IF(E25="","",SUMIF(OUTBOUND!$G:$G,WMS!E25,OUTBOUND!$M:$M))</f>
        <v>0</v>
      </c>
      <c r="X25" s="76">
        <f>IF(E25="","",SUMIF(OUTBOUND!$G:$G,WMS!E25,OUTBOUND!$O:$O))</f>
        <v>0</v>
      </c>
      <c r="Y25" s="76">
        <f>IF(E25="","",SUMIF(OUTBOUND!$G:$G,WMS!E25,OUTBOUND!$AC:$AC))</f>
        <v>0</v>
      </c>
      <c r="Z25" s="76">
        <f>IF(E25="","",SUMIF(OUTBOUND!$G:$G,WMS!E25,OUTBOUND!$P:$P))</f>
        <v>0</v>
      </c>
      <c r="AA25" s="23">
        <f t="shared" si="6"/>
        <v>44</v>
      </c>
      <c r="AB25" s="23">
        <f t="shared" si="7"/>
        <v>1548</v>
      </c>
      <c r="AC25" s="76">
        <f t="shared" si="8"/>
        <v>519.9</v>
      </c>
      <c r="AD25" s="76">
        <f t="shared" si="9"/>
        <v>462.7</v>
      </c>
      <c r="AE25" s="76">
        <f t="shared" si="10"/>
        <v>3.67</v>
      </c>
      <c r="AF25" s="81" t="b">
        <f t="shared" si="11"/>
        <v>1</v>
      </c>
      <c r="AG25" s="60"/>
    </row>
    <row r="26" s="45" customFormat="1" spans="1:33">
      <c r="A26" s="60" t="s">
        <v>800</v>
      </c>
      <c r="B26" s="25" t="s">
        <v>116</v>
      </c>
      <c r="C26" s="61" t="s">
        <v>801</v>
      </c>
      <c r="D26" s="61" t="s">
        <v>802</v>
      </c>
      <c r="E26" s="62" t="str">
        <f t="shared" si="0"/>
        <v>APGHKG18080015/155465/DWS1807</v>
      </c>
      <c r="F26" s="25" t="s">
        <v>118</v>
      </c>
      <c r="G26" s="25" t="s">
        <v>119</v>
      </c>
      <c r="H26" s="63">
        <v>43364</v>
      </c>
      <c r="I26" s="70">
        <v>17</v>
      </c>
      <c r="J26" s="70">
        <v>410</v>
      </c>
      <c r="K26" s="68">
        <f t="shared" si="1"/>
        <v>24.1176470588235</v>
      </c>
      <c r="L26" s="71">
        <v>13.117647</v>
      </c>
      <c r="M26" s="69">
        <f t="shared" si="2"/>
        <v>223</v>
      </c>
      <c r="N26" s="70">
        <v>59</v>
      </c>
      <c r="O26" s="70">
        <v>39.5</v>
      </c>
      <c r="P26" s="70">
        <v>20.5</v>
      </c>
      <c r="Q26" s="76">
        <f t="shared" si="3"/>
        <v>0.048</v>
      </c>
      <c r="R26" s="68">
        <f t="shared" si="4"/>
        <v>0.81</v>
      </c>
      <c r="S26" s="76">
        <f t="shared" si="5"/>
        <v>0.502</v>
      </c>
      <c r="T26" s="77">
        <v>206</v>
      </c>
      <c r="U26" s="78"/>
      <c r="V26" s="23">
        <f>IF(E26="","",SUMIF(OUTBOUND!$G:$G,WMS!E26,OUTBOUND!$L:$L))</f>
        <v>0</v>
      </c>
      <c r="W26" s="23">
        <f>IF(E26="","",SUMIF(OUTBOUND!$G:$G,WMS!E26,OUTBOUND!$M:$M))</f>
        <v>0</v>
      </c>
      <c r="X26" s="76">
        <f>IF(E26="","",SUMIF(OUTBOUND!$G:$G,WMS!E26,OUTBOUND!$O:$O))</f>
        <v>0</v>
      </c>
      <c r="Y26" s="76">
        <f>IF(E26="","",SUMIF(OUTBOUND!$G:$G,WMS!E26,OUTBOUND!$AC:$AC))</f>
        <v>0</v>
      </c>
      <c r="Z26" s="76">
        <f>IF(E26="","",SUMIF(OUTBOUND!$G:$G,WMS!E26,OUTBOUND!$P:$P))</f>
        <v>0</v>
      </c>
      <c r="AA26" s="23">
        <f t="shared" si="6"/>
        <v>17</v>
      </c>
      <c r="AB26" s="23">
        <f t="shared" si="7"/>
        <v>410</v>
      </c>
      <c r="AC26" s="76">
        <f t="shared" si="8"/>
        <v>223</v>
      </c>
      <c r="AD26" s="76">
        <f t="shared" si="9"/>
        <v>206</v>
      </c>
      <c r="AE26" s="76">
        <f t="shared" si="10"/>
        <v>0.81</v>
      </c>
      <c r="AF26" s="81" t="b">
        <f t="shared" si="11"/>
        <v>1</v>
      </c>
      <c r="AG26" s="60"/>
    </row>
    <row r="27" s="45" customFormat="1" spans="1:33">
      <c r="A27" s="60" t="s">
        <v>800</v>
      </c>
      <c r="B27" s="25" t="s">
        <v>116</v>
      </c>
      <c r="C27" s="61" t="s">
        <v>803</v>
      </c>
      <c r="D27" s="61" t="s">
        <v>804</v>
      </c>
      <c r="E27" s="62" t="str">
        <f t="shared" si="0"/>
        <v>APGHKG18080015/155467/WS18828</v>
      </c>
      <c r="F27" s="25" t="s">
        <v>118</v>
      </c>
      <c r="G27" s="25" t="s">
        <v>120</v>
      </c>
      <c r="H27" s="63">
        <v>43364</v>
      </c>
      <c r="I27" s="70">
        <v>29</v>
      </c>
      <c r="J27" s="70">
        <v>880</v>
      </c>
      <c r="K27" s="68">
        <f t="shared" si="1"/>
        <v>30.3448275862069</v>
      </c>
      <c r="L27" s="71">
        <v>13.3793</v>
      </c>
      <c r="M27" s="69">
        <f t="shared" si="2"/>
        <v>388</v>
      </c>
      <c r="N27" s="70">
        <v>56.5</v>
      </c>
      <c r="O27" s="70">
        <v>30.5</v>
      </c>
      <c r="P27" s="70">
        <v>26</v>
      </c>
      <c r="Q27" s="76">
        <f t="shared" si="3"/>
        <v>0.045</v>
      </c>
      <c r="R27" s="68">
        <f t="shared" si="4"/>
        <v>1.3</v>
      </c>
      <c r="S27" s="76">
        <f t="shared" si="5"/>
        <v>0.408</v>
      </c>
      <c r="T27" s="77">
        <v>359</v>
      </c>
      <c r="U27" s="78"/>
      <c r="V27" s="23">
        <f>IF(E27="","",SUMIF(OUTBOUND!$G:$G,WMS!E27,OUTBOUND!$L:$L))</f>
        <v>0</v>
      </c>
      <c r="W27" s="23">
        <f>IF(E27="","",SUMIF(OUTBOUND!$G:$G,WMS!E27,OUTBOUND!$M:$M))</f>
        <v>0</v>
      </c>
      <c r="X27" s="76">
        <f>IF(E27="","",SUMIF(OUTBOUND!$G:$G,WMS!E27,OUTBOUND!$O:$O))</f>
        <v>0</v>
      </c>
      <c r="Y27" s="76">
        <f>IF(E27="","",SUMIF(OUTBOUND!$G:$G,WMS!E27,OUTBOUND!$AC:$AC))</f>
        <v>0</v>
      </c>
      <c r="Z27" s="76">
        <f>IF(E27="","",SUMIF(OUTBOUND!$G:$G,WMS!E27,OUTBOUND!$P:$P))</f>
        <v>0</v>
      </c>
      <c r="AA27" s="23">
        <f t="shared" si="6"/>
        <v>29</v>
      </c>
      <c r="AB27" s="23">
        <f t="shared" si="7"/>
        <v>880</v>
      </c>
      <c r="AC27" s="76">
        <f t="shared" si="8"/>
        <v>388</v>
      </c>
      <c r="AD27" s="76">
        <f t="shared" si="9"/>
        <v>359</v>
      </c>
      <c r="AE27" s="76">
        <f t="shared" si="10"/>
        <v>1.3</v>
      </c>
      <c r="AF27" s="81" t="b">
        <f t="shared" si="11"/>
        <v>1</v>
      </c>
      <c r="AG27" s="60"/>
    </row>
    <row r="28" s="45" customFormat="1" spans="1:33">
      <c r="A28" s="60" t="s">
        <v>800</v>
      </c>
      <c r="B28" s="25" t="s">
        <v>116</v>
      </c>
      <c r="C28" s="61" t="s">
        <v>805</v>
      </c>
      <c r="D28" s="61" t="s">
        <v>806</v>
      </c>
      <c r="E28" s="62" t="str">
        <f t="shared" si="0"/>
        <v>APGHKG18080015/155469/WS18829</v>
      </c>
      <c r="F28" s="25" t="s">
        <v>118</v>
      </c>
      <c r="G28" s="25" t="s">
        <v>121</v>
      </c>
      <c r="H28" s="63">
        <v>43364</v>
      </c>
      <c r="I28" s="70">
        <v>40</v>
      </c>
      <c r="J28" s="70">
        <v>996</v>
      </c>
      <c r="K28" s="68">
        <f t="shared" si="1"/>
        <v>24.9</v>
      </c>
      <c r="L28" s="71">
        <v>11.425</v>
      </c>
      <c r="M28" s="69">
        <f t="shared" si="2"/>
        <v>457</v>
      </c>
      <c r="N28" s="70">
        <v>55.2</v>
      </c>
      <c r="O28" s="70">
        <v>33</v>
      </c>
      <c r="P28" s="70">
        <v>25.2</v>
      </c>
      <c r="Q28" s="76">
        <f t="shared" si="3"/>
        <v>0.046</v>
      </c>
      <c r="R28" s="68">
        <f t="shared" si="4"/>
        <v>1.84</v>
      </c>
      <c r="S28" s="76">
        <f t="shared" si="5"/>
        <v>0.419</v>
      </c>
      <c r="T28" s="77">
        <v>417</v>
      </c>
      <c r="U28" s="78"/>
      <c r="V28" s="23">
        <f>IF(E28="","",SUMIF(OUTBOUND!$G:$G,WMS!E28,OUTBOUND!$L:$L))</f>
        <v>0</v>
      </c>
      <c r="W28" s="23">
        <f>IF(E28="","",SUMIF(OUTBOUND!$G:$G,WMS!E28,OUTBOUND!$M:$M))</f>
        <v>0</v>
      </c>
      <c r="X28" s="76">
        <f>IF(E28="","",SUMIF(OUTBOUND!$G:$G,WMS!E28,OUTBOUND!$O:$O))</f>
        <v>0</v>
      </c>
      <c r="Y28" s="76">
        <f>IF(E28="","",SUMIF(OUTBOUND!$G:$G,WMS!E28,OUTBOUND!$AC:$AC))</f>
        <v>0</v>
      </c>
      <c r="Z28" s="76">
        <f>IF(E28="","",SUMIF(OUTBOUND!$G:$G,WMS!E28,OUTBOUND!$P:$P))</f>
        <v>0</v>
      </c>
      <c r="AA28" s="23">
        <f t="shared" si="6"/>
        <v>40</v>
      </c>
      <c r="AB28" s="23">
        <f t="shared" si="7"/>
        <v>996</v>
      </c>
      <c r="AC28" s="76">
        <f t="shared" si="8"/>
        <v>457</v>
      </c>
      <c r="AD28" s="76">
        <f t="shared" si="9"/>
        <v>417</v>
      </c>
      <c r="AE28" s="76">
        <f t="shared" si="10"/>
        <v>1.84</v>
      </c>
      <c r="AF28" s="81" t="b">
        <f t="shared" si="11"/>
        <v>1</v>
      </c>
      <c r="AG28" s="60"/>
    </row>
    <row r="29" s="45" customFormat="1" spans="1:33">
      <c r="A29" s="60" t="s">
        <v>800</v>
      </c>
      <c r="B29" s="25" t="s">
        <v>116</v>
      </c>
      <c r="C29" s="61" t="s">
        <v>807</v>
      </c>
      <c r="D29" s="61" t="s">
        <v>808</v>
      </c>
      <c r="E29" s="62" t="str">
        <f t="shared" si="0"/>
        <v>APGHKG18080015/155238/JWS187617</v>
      </c>
      <c r="F29" s="25" t="s">
        <v>118</v>
      </c>
      <c r="G29" s="25" t="s">
        <v>122</v>
      </c>
      <c r="H29" s="63">
        <v>43364</v>
      </c>
      <c r="I29" s="70">
        <v>15</v>
      </c>
      <c r="J29" s="70">
        <v>436</v>
      </c>
      <c r="K29" s="68">
        <f t="shared" si="1"/>
        <v>29.0666666666667</v>
      </c>
      <c r="L29" s="71">
        <v>12.86666</v>
      </c>
      <c r="M29" s="69">
        <f t="shared" si="2"/>
        <v>193</v>
      </c>
      <c r="N29" s="70">
        <v>55</v>
      </c>
      <c r="O29" s="70">
        <v>33</v>
      </c>
      <c r="P29" s="70">
        <v>25.5</v>
      </c>
      <c r="Q29" s="76">
        <f t="shared" si="3"/>
        <v>0.046</v>
      </c>
      <c r="R29" s="68">
        <f t="shared" si="4"/>
        <v>0.69</v>
      </c>
      <c r="S29" s="76">
        <f t="shared" si="5"/>
        <v>0.408</v>
      </c>
      <c r="T29" s="77">
        <v>178</v>
      </c>
      <c r="U29" s="78"/>
      <c r="V29" s="23">
        <f>IF(E29="","",SUMIF(OUTBOUND!$G:$G,WMS!E29,OUTBOUND!$L:$L))</f>
        <v>0</v>
      </c>
      <c r="W29" s="23">
        <f>IF(E29="","",SUMIF(OUTBOUND!$G:$G,WMS!E29,OUTBOUND!$M:$M))</f>
        <v>0</v>
      </c>
      <c r="X29" s="76">
        <f>IF(E29="","",SUMIF(OUTBOUND!$G:$G,WMS!E29,OUTBOUND!$O:$O))</f>
        <v>0</v>
      </c>
      <c r="Y29" s="76">
        <f>IF(E29="","",SUMIF(OUTBOUND!$G:$G,WMS!E29,OUTBOUND!$AC:$AC))</f>
        <v>0</v>
      </c>
      <c r="Z29" s="76">
        <f>IF(E29="","",SUMIF(OUTBOUND!$G:$G,WMS!E29,OUTBOUND!$P:$P))</f>
        <v>0</v>
      </c>
      <c r="AA29" s="23">
        <f t="shared" si="6"/>
        <v>15</v>
      </c>
      <c r="AB29" s="23">
        <f t="shared" si="7"/>
        <v>436</v>
      </c>
      <c r="AC29" s="76">
        <f t="shared" si="8"/>
        <v>193</v>
      </c>
      <c r="AD29" s="76">
        <f t="shared" si="9"/>
        <v>178</v>
      </c>
      <c r="AE29" s="76">
        <f t="shared" si="10"/>
        <v>0.69</v>
      </c>
      <c r="AF29" s="81" t="b">
        <f t="shared" si="11"/>
        <v>1</v>
      </c>
      <c r="AG29" s="60"/>
    </row>
    <row r="30" s="45" customFormat="1" spans="1:33">
      <c r="A30" s="60" t="s">
        <v>800</v>
      </c>
      <c r="B30" s="25" t="s">
        <v>116</v>
      </c>
      <c r="C30" s="61" t="s">
        <v>809</v>
      </c>
      <c r="D30" s="61" t="s">
        <v>810</v>
      </c>
      <c r="E30" s="62" t="str">
        <f t="shared" si="0"/>
        <v>APGHKG18080015/155259/JWS197753</v>
      </c>
      <c r="F30" s="25" t="s">
        <v>118</v>
      </c>
      <c r="G30" s="25" t="s">
        <v>123</v>
      </c>
      <c r="H30" s="63">
        <v>43364</v>
      </c>
      <c r="I30" s="70">
        <v>12</v>
      </c>
      <c r="J30" s="70">
        <v>301</v>
      </c>
      <c r="K30" s="68">
        <f t="shared" si="1"/>
        <v>25.0833333333333</v>
      </c>
      <c r="L30" s="71">
        <v>12.66666</v>
      </c>
      <c r="M30" s="69">
        <f t="shared" si="2"/>
        <v>152</v>
      </c>
      <c r="N30" s="70">
        <v>43</v>
      </c>
      <c r="O30" s="70">
        <v>36.2</v>
      </c>
      <c r="P30" s="70">
        <v>26</v>
      </c>
      <c r="Q30" s="76">
        <f t="shared" si="3"/>
        <v>0.04</v>
      </c>
      <c r="R30" s="68">
        <f t="shared" si="4"/>
        <v>0.49</v>
      </c>
      <c r="S30" s="76">
        <f t="shared" si="5"/>
        <v>0.465</v>
      </c>
      <c r="T30" s="77">
        <v>140</v>
      </c>
      <c r="U30" s="78"/>
      <c r="V30" s="23">
        <f>IF(E30="","",SUMIF(OUTBOUND!$G:$G,WMS!E30,OUTBOUND!$L:$L))</f>
        <v>0</v>
      </c>
      <c r="W30" s="23">
        <f>IF(E30="","",SUMIF(OUTBOUND!$G:$G,WMS!E30,OUTBOUND!$M:$M))</f>
        <v>0</v>
      </c>
      <c r="X30" s="76">
        <f>IF(E30="","",SUMIF(OUTBOUND!$G:$G,WMS!E30,OUTBOUND!$O:$O))</f>
        <v>0</v>
      </c>
      <c r="Y30" s="76">
        <f>IF(E30="","",SUMIF(OUTBOUND!$G:$G,WMS!E30,OUTBOUND!$AC:$AC))</f>
        <v>0</v>
      </c>
      <c r="Z30" s="76">
        <f>IF(E30="","",SUMIF(OUTBOUND!$G:$G,WMS!E30,OUTBOUND!$P:$P))</f>
        <v>0</v>
      </c>
      <c r="AA30" s="23">
        <f t="shared" si="6"/>
        <v>12</v>
      </c>
      <c r="AB30" s="23">
        <f t="shared" si="7"/>
        <v>301</v>
      </c>
      <c r="AC30" s="76">
        <f t="shared" si="8"/>
        <v>152</v>
      </c>
      <c r="AD30" s="76">
        <f t="shared" si="9"/>
        <v>140</v>
      </c>
      <c r="AE30" s="76">
        <f t="shared" si="10"/>
        <v>0.49</v>
      </c>
      <c r="AF30" s="81" t="b">
        <f t="shared" si="11"/>
        <v>1</v>
      </c>
      <c r="AG30" s="60"/>
    </row>
    <row r="31" s="45" customFormat="1" spans="1:33">
      <c r="A31" s="60" t="s">
        <v>811</v>
      </c>
      <c r="B31" s="25" t="s">
        <v>124</v>
      </c>
      <c r="C31" s="61" t="s">
        <v>812</v>
      </c>
      <c r="D31" s="61" t="s">
        <v>813</v>
      </c>
      <c r="E31" s="62" t="str">
        <f t="shared" si="0"/>
        <v>APGHKG18090013/47902/114224</v>
      </c>
      <c r="F31" s="25" t="s">
        <v>126</v>
      </c>
      <c r="G31" s="25" t="s">
        <v>127</v>
      </c>
      <c r="H31" s="63">
        <v>43364</v>
      </c>
      <c r="I31" s="70">
        <v>38</v>
      </c>
      <c r="J31" s="70">
        <v>589</v>
      </c>
      <c r="K31" s="68">
        <f t="shared" si="1"/>
        <v>15.5</v>
      </c>
      <c r="L31" s="71">
        <v>8.6578947</v>
      </c>
      <c r="M31" s="69">
        <f t="shared" si="2"/>
        <v>329</v>
      </c>
      <c r="N31" s="70">
        <v>66</v>
      </c>
      <c r="O31" s="70">
        <v>66</v>
      </c>
      <c r="P31" s="70">
        <v>17</v>
      </c>
      <c r="Q31" s="76">
        <f t="shared" si="3"/>
        <v>0.074</v>
      </c>
      <c r="R31" s="68">
        <f t="shared" si="4"/>
        <v>2.81</v>
      </c>
      <c r="S31" s="76">
        <f t="shared" si="5"/>
        <v>0.39</v>
      </c>
      <c r="T31" s="77">
        <v>230</v>
      </c>
      <c r="U31" s="78"/>
      <c r="V31" s="23">
        <f>IF(E31="","",SUMIF(OUTBOUND!$G:$G,WMS!E31,OUTBOUND!$L:$L))</f>
        <v>0</v>
      </c>
      <c r="W31" s="23">
        <f>IF(E31="","",SUMIF(OUTBOUND!$G:$G,WMS!E31,OUTBOUND!$M:$M))</f>
        <v>0</v>
      </c>
      <c r="X31" s="76">
        <f>IF(E31="","",SUMIF(OUTBOUND!$G:$G,WMS!E31,OUTBOUND!$O:$O))</f>
        <v>0</v>
      </c>
      <c r="Y31" s="76">
        <f>IF(E31="","",SUMIF(OUTBOUND!$G:$G,WMS!E31,OUTBOUND!$AC:$AC))</f>
        <v>0</v>
      </c>
      <c r="Z31" s="76">
        <f>IF(E31="","",SUMIF(OUTBOUND!$G:$G,WMS!E31,OUTBOUND!$P:$P))</f>
        <v>0</v>
      </c>
      <c r="AA31" s="23">
        <f t="shared" si="6"/>
        <v>38</v>
      </c>
      <c r="AB31" s="23">
        <f t="shared" si="7"/>
        <v>589</v>
      </c>
      <c r="AC31" s="76">
        <f t="shared" si="8"/>
        <v>329</v>
      </c>
      <c r="AD31" s="76">
        <f t="shared" si="9"/>
        <v>230</v>
      </c>
      <c r="AE31" s="76">
        <f t="shared" si="10"/>
        <v>2.81</v>
      </c>
      <c r="AF31" s="81" t="b">
        <f t="shared" si="11"/>
        <v>1</v>
      </c>
      <c r="AG31" s="60"/>
    </row>
    <row r="32" s="45" customFormat="1" spans="1:33">
      <c r="A32" s="60" t="s">
        <v>811</v>
      </c>
      <c r="B32" s="25" t="s">
        <v>130</v>
      </c>
      <c r="C32" s="61" t="s">
        <v>814</v>
      </c>
      <c r="D32" s="61" t="s">
        <v>815</v>
      </c>
      <c r="E32" s="62" t="str">
        <f t="shared" si="0"/>
        <v>APGHKG18090012/155977/WS18959</v>
      </c>
      <c r="F32" s="25" t="s">
        <v>132</v>
      </c>
      <c r="G32" s="25" t="s">
        <v>133</v>
      </c>
      <c r="H32" s="63">
        <v>43364</v>
      </c>
      <c r="I32" s="70">
        <v>10</v>
      </c>
      <c r="J32" s="70">
        <v>447</v>
      </c>
      <c r="K32" s="68">
        <f t="shared" si="1"/>
        <v>44.7</v>
      </c>
      <c r="L32" s="71">
        <v>7.6</v>
      </c>
      <c r="M32" s="69">
        <f t="shared" si="2"/>
        <v>76</v>
      </c>
      <c r="N32" s="70">
        <v>58</v>
      </c>
      <c r="O32" s="70">
        <v>45</v>
      </c>
      <c r="P32" s="70">
        <v>20</v>
      </c>
      <c r="Q32" s="76">
        <f t="shared" si="3"/>
        <v>0.052</v>
      </c>
      <c r="R32" s="68">
        <f t="shared" si="4"/>
        <v>0.52</v>
      </c>
      <c r="S32" s="76">
        <f t="shared" si="5"/>
        <v>0.101</v>
      </c>
      <c r="T32" s="77">
        <v>45</v>
      </c>
      <c r="U32" s="78"/>
      <c r="V32" s="23">
        <f>IF(E32="","",SUMIF(OUTBOUND!$G:$G,WMS!E32,OUTBOUND!$L:$L))</f>
        <v>0</v>
      </c>
      <c r="W32" s="23">
        <f>IF(E32="","",SUMIF(OUTBOUND!$G:$G,WMS!E32,OUTBOUND!$M:$M))</f>
        <v>0</v>
      </c>
      <c r="X32" s="76">
        <f>IF(E32="","",SUMIF(OUTBOUND!$G:$G,WMS!E32,OUTBOUND!$O:$O))</f>
        <v>0</v>
      </c>
      <c r="Y32" s="76">
        <f>IF(E32="","",SUMIF(OUTBOUND!$G:$G,WMS!E32,OUTBOUND!$AC:$AC))</f>
        <v>0</v>
      </c>
      <c r="Z32" s="76">
        <f>IF(E32="","",SUMIF(OUTBOUND!$G:$G,WMS!E32,OUTBOUND!$P:$P))</f>
        <v>0</v>
      </c>
      <c r="AA32" s="23">
        <f t="shared" si="6"/>
        <v>10</v>
      </c>
      <c r="AB32" s="23">
        <f t="shared" si="7"/>
        <v>447</v>
      </c>
      <c r="AC32" s="76">
        <f t="shared" si="8"/>
        <v>76</v>
      </c>
      <c r="AD32" s="76">
        <f t="shared" si="9"/>
        <v>45</v>
      </c>
      <c r="AE32" s="76">
        <f t="shared" si="10"/>
        <v>0.52</v>
      </c>
      <c r="AF32" s="81" t="b">
        <f t="shared" si="11"/>
        <v>1</v>
      </c>
      <c r="AG32" s="60"/>
    </row>
    <row r="33" spans="1:32">
      <c r="A33" s="46" t="s">
        <v>811</v>
      </c>
      <c r="B33" s="3" t="s">
        <v>136</v>
      </c>
      <c r="C33" s="24" t="s">
        <v>816</v>
      </c>
      <c r="D33" s="24" t="s">
        <v>817</v>
      </c>
      <c r="E33" s="58" t="str">
        <f t="shared" si="0"/>
        <v>APGHKG18090016/47886/WS18938</v>
      </c>
      <c r="F33" s="3" t="s">
        <v>138</v>
      </c>
      <c r="G33" s="3" t="s">
        <v>139</v>
      </c>
      <c r="H33" s="2">
        <v>43371</v>
      </c>
      <c r="I33" s="7">
        <v>15</v>
      </c>
      <c r="J33" s="7">
        <v>746</v>
      </c>
      <c r="K33" s="68">
        <f t="shared" si="1"/>
        <v>49.7333333333333</v>
      </c>
      <c r="L33" s="48">
        <v>12.86</v>
      </c>
      <c r="M33" s="69">
        <f t="shared" si="2"/>
        <v>192.9</v>
      </c>
      <c r="N33" s="7">
        <v>82.3</v>
      </c>
      <c r="O33" s="7">
        <v>16.5</v>
      </c>
      <c r="P33" s="7">
        <v>57.6</v>
      </c>
      <c r="Q33" s="76">
        <f t="shared" si="3"/>
        <v>0.078</v>
      </c>
      <c r="R33" s="68">
        <f t="shared" si="4"/>
        <v>1.17</v>
      </c>
      <c r="S33" s="76">
        <f t="shared" si="5"/>
        <v>0.19</v>
      </c>
      <c r="T33" s="77">
        <v>142</v>
      </c>
      <c r="U33" s="78"/>
      <c r="V33" s="23">
        <f>IF(E33="","",SUMIF(OUTBOUND!$G:$G,WMS!E33,OUTBOUND!$L:$L))</f>
        <v>15</v>
      </c>
      <c r="W33" s="23">
        <f>IF(E33="","",SUMIF(OUTBOUND!$G:$G,WMS!E33,OUTBOUND!$M:$M))</f>
        <v>746</v>
      </c>
      <c r="X33" s="76">
        <f>IF(E33="","",SUMIF(OUTBOUND!$G:$G,WMS!E33,OUTBOUND!$O:$O))</f>
        <v>192.9</v>
      </c>
      <c r="Y33" s="76">
        <f>IF(E33="","",SUMIF(OUTBOUND!$G:$G,WMS!E33,OUTBOUND!$AC:$AC))</f>
        <v>141.74</v>
      </c>
      <c r="Z33" s="76">
        <f>IF(E33="","",SUMIF(OUTBOUND!$G:$G,WMS!E33,OUTBOUND!$P:$P))</f>
        <v>1.17</v>
      </c>
      <c r="AA33" s="23">
        <f t="shared" si="6"/>
        <v>0</v>
      </c>
      <c r="AB33" s="23">
        <f t="shared" si="7"/>
        <v>0</v>
      </c>
      <c r="AC33" s="76">
        <f t="shared" si="8"/>
        <v>0</v>
      </c>
      <c r="AD33" s="76">
        <f t="shared" si="9"/>
        <v>0.259999999999991</v>
      </c>
      <c r="AE33" s="76">
        <f t="shared" si="10"/>
        <v>0</v>
      </c>
      <c r="AF33" s="81" t="e">
        <f t="shared" si="11"/>
        <v>#DIV/0!</v>
      </c>
    </row>
    <row r="34" spans="1:32">
      <c r="A34" s="60" t="s">
        <v>800</v>
      </c>
      <c r="B34" s="24" t="s">
        <v>140</v>
      </c>
      <c r="C34" s="24" t="s">
        <v>818</v>
      </c>
      <c r="D34" s="24" t="s">
        <v>819</v>
      </c>
      <c r="E34" s="58" t="str">
        <f t="shared" si="0"/>
        <v>APGHKG18090002/155466/DWS1808</v>
      </c>
      <c r="F34" s="3" t="s">
        <v>142</v>
      </c>
      <c r="G34" s="3" t="s">
        <v>143</v>
      </c>
      <c r="H34" s="2">
        <v>43372</v>
      </c>
      <c r="I34" s="7">
        <v>19</v>
      </c>
      <c r="J34" s="7">
        <v>387</v>
      </c>
      <c r="K34" s="68">
        <f t="shared" si="1"/>
        <v>20.3684210526316</v>
      </c>
      <c r="L34" s="48">
        <v>11.31</v>
      </c>
      <c r="M34" s="69">
        <f t="shared" si="2"/>
        <v>214.89</v>
      </c>
      <c r="N34" s="7">
        <v>58</v>
      </c>
      <c r="O34" s="7">
        <v>38</v>
      </c>
      <c r="P34" s="7">
        <v>21</v>
      </c>
      <c r="Q34" s="76">
        <f t="shared" si="3"/>
        <v>0.046</v>
      </c>
      <c r="R34" s="68">
        <f t="shared" si="4"/>
        <v>0.88</v>
      </c>
      <c r="S34" s="76">
        <f t="shared" si="5"/>
        <v>0.506</v>
      </c>
      <c r="T34" s="77">
        <v>196</v>
      </c>
      <c r="U34" s="78"/>
      <c r="V34" s="23">
        <f>IF(E34="","",SUMIF(OUTBOUND!$G:$G,WMS!E34,OUTBOUND!$L:$L))</f>
        <v>19</v>
      </c>
      <c r="W34" s="23">
        <f>IF(E34="","",SUMIF(OUTBOUND!$G:$G,WMS!E34,OUTBOUND!$M:$M))</f>
        <v>387</v>
      </c>
      <c r="X34" s="76">
        <f>IF(E34="","",SUMIF(OUTBOUND!$G:$G,WMS!E34,OUTBOUND!$O:$O))</f>
        <v>214.89</v>
      </c>
      <c r="Y34" s="76">
        <f>IF(E34="","",SUMIF(OUTBOUND!$G:$G,WMS!E34,OUTBOUND!$AC:$AC))</f>
        <v>195.822</v>
      </c>
      <c r="Z34" s="76">
        <f>IF(E34="","",SUMIF(OUTBOUND!$G:$G,WMS!E34,OUTBOUND!$P:$P))</f>
        <v>0.874</v>
      </c>
      <c r="AA34" s="23">
        <f t="shared" si="6"/>
        <v>0</v>
      </c>
      <c r="AB34" s="23">
        <f t="shared" si="7"/>
        <v>0</v>
      </c>
      <c r="AC34" s="76">
        <f t="shared" si="8"/>
        <v>0</v>
      </c>
      <c r="AD34" s="76">
        <f t="shared" si="9"/>
        <v>0.177999999999997</v>
      </c>
      <c r="AE34" s="76">
        <f t="shared" si="10"/>
        <v>0.00600000000000001</v>
      </c>
      <c r="AF34" s="81" t="e">
        <f t="shared" si="11"/>
        <v>#DIV/0!</v>
      </c>
    </row>
    <row r="35" spans="1:32">
      <c r="A35" s="60" t="s">
        <v>797</v>
      </c>
      <c r="B35" s="3" t="s">
        <v>144</v>
      </c>
      <c r="C35" s="24" t="s">
        <v>820</v>
      </c>
      <c r="D35" s="24" t="s">
        <v>821</v>
      </c>
      <c r="E35" s="58" t="str">
        <f t="shared" si="0"/>
        <v>APGHKG18090020/155672/WS18249</v>
      </c>
      <c r="F35" s="3" t="s">
        <v>146</v>
      </c>
      <c r="G35" s="3" t="s">
        <v>147</v>
      </c>
      <c r="H35" s="2">
        <v>43381</v>
      </c>
      <c r="I35" s="7">
        <v>43</v>
      </c>
      <c r="J35" s="7">
        <v>775</v>
      </c>
      <c r="K35" s="68">
        <f t="shared" si="1"/>
        <v>18.0232558139535</v>
      </c>
      <c r="L35" s="48">
        <v>8.814</v>
      </c>
      <c r="M35" s="69">
        <f t="shared" si="2"/>
        <v>379.002</v>
      </c>
      <c r="N35" s="7">
        <v>45.8</v>
      </c>
      <c r="O35" s="7">
        <v>40.9</v>
      </c>
      <c r="P35" s="7">
        <v>31.2</v>
      </c>
      <c r="Q35" s="76">
        <f t="shared" si="3"/>
        <v>0.058</v>
      </c>
      <c r="R35" s="68">
        <f t="shared" si="4"/>
        <v>2.51</v>
      </c>
      <c r="S35" s="76">
        <f t="shared" si="5"/>
        <v>0.434</v>
      </c>
      <c r="T35" s="77">
        <v>336</v>
      </c>
      <c r="U35" s="78"/>
      <c r="V35" s="23">
        <f>IF(E35="","",SUMIF(OUTBOUND!$G:$G,WMS!E35,OUTBOUND!$L:$L))</f>
        <v>43</v>
      </c>
      <c r="W35" s="23">
        <f>IF(E35="","",SUMIF(OUTBOUND!$G:$G,WMS!E35,OUTBOUND!$M:$M))</f>
        <v>775</v>
      </c>
      <c r="X35" s="76">
        <f>IF(E35="","",SUMIF(OUTBOUND!$G:$G,WMS!E35,OUTBOUND!$O:$O))</f>
        <v>379.002</v>
      </c>
      <c r="Y35" s="76">
        <f>IF(E35="","",SUMIF(OUTBOUND!$G:$G,WMS!E35,OUTBOUND!$AC:$AC))</f>
        <v>336.35</v>
      </c>
      <c r="Z35" s="76">
        <f>IF(E35="","",SUMIF(OUTBOUND!$G:$G,WMS!E35,OUTBOUND!$P:$P))</f>
        <v>2.494</v>
      </c>
      <c r="AA35" s="23">
        <f t="shared" si="6"/>
        <v>0</v>
      </c>
      <c r="AB35" s="23">
        <f t="shared" si="7"/>
        <v>0</v>
      </c>
      <c r="AC35" s="76">
        <f t="shared" si="8"/>
        <v>0</v>
      </c>
      <c r="AD35" s="76">
        <f t="shared" si="9"/>
        <v>-0.350000000000023</v>
      </c>
      <c r="AE35" s="76">
        <f t="shared" si="10"/>
        <v>0.0159999999999996</v>
      </c>
      <c r="AF35" s="81" t="e">
        <f t="shared" si="11"/>
        <v>#DIV/0!</v>
      </c>
    </row>
    <row r="36" spans="1:32">
      <c r="A36" s="60" t="s">
        <v>797</v>
      </c>
      <c r="B36" s="3" t="s">
        <v>148</v>
      </c>
      <c r="C36" s="24" t="s">
        <v>822</v>
      </c>
      <c r="D36" s="24" t="s">
        <v>823</v>
      </c>
      <c r="E36" s="58" t="str">
        <f t="shared" si="0"/>
        <v>APGHKG18090019/155584/WS18518</v>
      </c>
      <c r="F36" s="3" t="s">
        <v>150</v>
      </c>
      <c r="G36" s="3" t="s">
        <v>151</v>
      </c>
      <c r="H36" s="2">
        <v>43381</v>
      </c>
      <c r="I36" s="7">
        <v>31</v>
      </c>
      <c r="J36" s="7">
        <v>735</v>
      </c>
      <c r="K36" s="68">
        <f t="shared" si="1"/>
        <v>23.7096774193548</v>
      </c>
      <c r="L36" s="48">
        <v>5.5</v>
      </c>
      <c r="M36" s="69">
        <f t="shared" si="2"/>
        <v>170.5</v>
      </c>
      <c r="N36" s="7">
        <v>48.3</v>
      </c>
      <c r="O36" s="7">
        <v>28.8</v>
      </c>
      <c r="P36" s="7">
        <v>26</v>
      </c>
      <c r="Q36" s="76">
        <f t="shared" si="3"/>
        <v>0.036</v>
      </c>
      <c r="R36" s="68">
        <f t="shared" si="4"/>
        <v>1.12</v>
      </c>
      <c r="S36" s="76">
        <f t="shared" si="5"/>
        <v>0.198</v>
      </c>
      <c r="T36" s="77">
        <v>145.5</v>
      </c>
      <c r="U36" s="78"/>
      <c r="V36" s="23">
        <f>IF(E36="","",SUMIF(OUTBOUND!$G:$G,WMS!E36,OUTBOUND!$L:$L))</f>
        <v>31</v>
      </c>
      <c r="W36" s="23">
        <f>IF(E36="","",SUMIF(OUTBOUND!$G:$G,WMS!E36,OUTBOUND!$M:$M))</f>
        <v>735</v>
      </c>
      <c r="X36" s="76">
        <f>IF(E36="","",SUMIF(OUTBOUND!$G:$G,WMS!E36,OUTBOUND!$O:$O))</f>
        <v>170.5</v>
      </c>
      <c r="Y36" s="76">
        <f>IF(E36="","",SUMIF(OUTBOUND!$G:$G,WMS!E36,OUTBOUND!$AC:$AC))</f>
        <v>145.53</v>
      </c>
      <c r="Z36" s="76">
        <f>IF(E36="","",SUMIF(OUTBOUND!$G:$G,WMS!E36,OUTBOUND!$P:$P))</f>
        <v>1.116</v>
      </c>
      <c r="AA36" s="23">
        <f t="shared" si="6"/>
        <v>0</v>
      </c>
      <c r="AB36" s="23">
        <f t="shared" si="7"/>
        <v>0</v>
      </c>
      <c r="AC36" s="76">
        <f t="shared" si="8"/>
        <v>0</v>
      </c>
      <c r="AD36" s="76">
        <f t="shared" si="9"/>
        <v>-0.0300000000000011</v>
      </c>
      <c r="AE36" s="76">
        <f t="shared" si="10"/>
        <v>0.00400000000000023</v>
      </c>
      <c r="AF36" s="81" t="e">
        <f t="shared" si="11"/>
        <v>#DIV/0!</v>
      </c>
    </row>
    <row r="37" spans="1:32">
      <c r="A37" s="60" t="s">
        <v>797</v>
      </c>
      <c r="B37" s="3" t="s">
        <v>148</v>
      </c>
      <c r="C37" s="24" t="s">
        <v>824</v>
      </c>
      <c r="D37" s="24" t="s">
        <v>825</v>
      </c>
      <c r="E37" s="58" t="str">
        <f t="shared" si="0"/>
        <v>APGHKG18090019/155582/WS18521</v>
      </c>
      <c r="F37" s="3" t="s">
        <v>150</v>
      </c>
      <c r="G37" s="3" t="s">
        <v>153</v>
      </c>
      <c r="H37" s="2">
        <v>43381</v>
      </c>
      <c r="I37" s="7">
        <v>22</v>
      </c>
      <c r="J37" s="7">
        <v>755</v>
      </c>
      <c r="K37" s="68">
        <f t="shared" si="1"/>
        <v>34.3181818181818</v>
      </c>
      <c r="L37" s="48">
        <v>8.8</v>
      </c>
      <c r="M37" s="69">
        <f t="shared" si="2"/>
        <v>193.6</v>
      </c>
      <c r="N37" s="7">
        <v>60.7</v>
      </c>
      <c r="O37" s="7">
        <v>37.9</v>
      </c>
      <c r="P37" s="7">
        <v>21.5</v>
      </c>
      <c r="Q37" s="76">
        <f t="shared" si="3"/>
        <v>0.049</v>
      </c>
      <c r="R37" s="68">
        <f t="shared" si="4"/>
        <v>1.09</v>
      </c>
      <c r="S37" s="76">
        <f t="shared" si="5"/>
        <v>0.226</v>
      </c>
      <c r="T37" s="77">
        <v>171</v>
      </c>
      <c r="U37" s="78"/>
      <c r="V37" s="23">
        <f>IF(E37="","",SUMIF(OUTBOUND!$G:$G,WMS!E37,OUTBOUND!$L:$L))</f>
        <v>22</v>
      </c>
      <c r="W37" s="23">
        <f>IF(E37="","",SUMIF(OUTBOUND!$G:$G,WMS!E37,OUTBOUND!$M:$M))</f>
        <v>755</v>
      </c>
      <c r="X37" s="76">
        <f>IF(E37="","",SUMIF(OUTBOUND!$G:$G,WMS!E37,OUTBOUND!$O:$O))</f>
        <v>193.6</v>
      </c>
      <c r="Y37" s="76">
        <f>IF(E37="","",SUMIF(OUTBOUND!$G:$G,WMS!E37,OUTBOUND!$AC:$AC))</f>
        <v>170.63</v>
      </c>
      <c r="Z37" s="76">
        <f>IF(E37="","",SUMIF(OUTBOUND!$G:$G,WMS!E37,OUTBOUND!$P:$P))</f>
        <v>1.078</v>
      </c>
      <c r="AA37" s="23">
        <f t="shared" si="6"/>
        <v>0</v>
      </c>
      <c r="AB37" s="23">
        <f t="shared" si="7"/>
        <v>0</v>
      </c>
      <c r="AC37" s="76">
        <f t="shared" si="8"/>
        <v>0</v>
      </c>
      <c r="AD37" s="76">
        <f t="shared" si="9"/>
        <v>0.370000000000005</v>
      </c>
      <c r="AE37" s="76">
        <f t="shared" si="10"/>
        <v>0.012</v>
      </c>
      <c r="AF37" s="81" t="e">
        <f t="shared" si="11"/>
        <v>#DIV/0!</v>
      </c>
    </row>
    <row r="38" spans="1:32">
      <c r="A38" s="57" t="s">
        <v>754</v>
      </c>
      <c r="B38" s="24" t="s">
        <v>154</v>
      </c>
      <c r="C38" s="24" t="s">
        <v>826</v>
      </c>
      <c r="D38" s="24" t="s">
        <v>827</v>
      </c>
      <c r="E38" s="58" t="str">
        <f t="shared" si="0"/>
        <v>APGHKG18100003/155148/JWS182308</v>
      </c>
      <c r="F38" s="3" t="s">
        <v>156</v>
      </c>
      <c r="G38" s="3" t="s">
        <v>157</v>
      </c>
      <c r="H38" s="2">
        <v>43400</v>
      </c>
      <c r="I38" s="7">
        <v>18</v>
      </c>
      <c r="J38" s="7">
        <v>347</v>
      </c>
      <c r="K38" s="68">
        <f t="shared" si="1"/>
        <v>19.2777777777778</v>
      </c>
      <c r="L38" s="48">
        <v>13.05555</v>
      </c>
      <c r="M38" s="69">
        <f t="shared" si="2"/>
        <v>235</v>
      </c>
      <c r="N38" s="7">
        <v>59</v>
      </c>
      <c r="O38" s="7">
        <v>39.6</v>
      </c>
      <c r="P38" s="7">
        <v>21.6</v>
      </c>
      <c r="Q38" s="76">
        <f t="shared" si="3"/>
        <v>0.05</v>
      </c>
      <c r="R38" s="68">
        <f t="shared" si="4"/>
        <v>0.91</v>
      </c>
      <c r="S38" s="76">
        <f t="shared" si="5"/>
        <v>0.625</v>
      </c>
      <c r="T38" s="77">
        <v>217</v>
      </c>
      <c r="U38" s="78"/>
      <c r="V38" s="23">
        <f>IF(E38="","",SUMIF(OUTBOUND!$G:$G,WMS!E38,OUTBOUND!$L:$L))</f>
        <v>18</v>
      </c>
      <c r="W38" s="23">
        <f>IF(E38="","",SUMIF(OUTBOUND!$G:$G,WMS!E38,OUTBOUND!$M:$M))</f>
        <v>347</v>
      </c>
      <c r="X38" s="76">
        <f>IF(E38="","",SUMIF(OUTBOUND!$G:$G,WMS!E38,OUTBOUND!$O:$O))</f>
        <v>234.9999</v>
      </c>
      <c r="Y38" s="76">
        <f>IF(E38="","",SUMIF(OUTBOUND!$G:$G,WMS!E38,OUTBOUND!$AC:$AC))</f>
        <v>216.875</v>
      </c>
      <c r="Z38" s="76">
        <f>IF(E38="","",SUMIF(OUTBOUND!$G:$G,WMS!E38,OUTBOUND!$P:$P))</f>
        <v>0.9</v>
      </c>
      <c r="AA38" s="23">
        <f t="shared" si="6"/>
        <v>0</v>
      </c>
      <c r="AB38" s="23">
        <f t="shared" si="7"/>
        <v>0</v>
      </c>
      <c r="AC38" s="76">
        <f t="shared" si="8"/>
        <v>0.00010000000000332</v>
      </c>
      <c r="AD38" s="76">
        <f t="shared" si="9"/>
        <v>0.125</v>
      </c>
      <c r="AE38" s="76">
        <f t="shared" si="10"/>
        <v>0.01</v>
      </c>
      <c r="AF38" s="81" t="e">
        <f t="shared" si="11"/>
        <v>#DIV/0!</v>
      </c>
    </row>
    <row r="39" spans="1:32">
      <c r="A39" s="57" t="s">
        <v>761</v>
      </c>
      <c r="B39" s="3" t="s">
        <v>158</v>
      </c>
      <c r="C39" s="24" t="s">
        <v>828</v>
      </c>
      <c r="D39" s="24" t="s">
        <v>829</v>
      </c>
      <c r="E39" s="58" t="str">
        <f t="shared" si="0"/>
        <v>APGHKG18100009/47884/WS18237</v>
      </c>
      <c r="F39" s="3" t="s">
        <v>160</v>
      </c>
      <c r="G39" s="3" t="s">
        <v>161</v>
      </c>
      <c r="H39" s="2">
        <v>43400</v>
      </c>
      <c r="I39" s="7">
        <v>23</v>
      </c>
      <c r="J39" s="7">
        <v>553</v>
      </c>
      <c r="K39" s="68">
        <f t="shared" si="1"/>
        <v>24.0434782608696</v>
      </c>
      <c r="L39" s="48">
        <v>12.304347</v>
      </c>
      <c r="M39" s="69">
        <f t="shared" si="2"/>
        <v>283</v>
      </c>
      <c r="N39" s="7">
        <v>79.9</v>
      </c>
      <c r="O39" s="7">
        <v>55</v>
      </c>
      <c r="P39" s="7">
        <v>15.8</v>
      </c>
      <c r="Q39" s="76">
        <f t="shared" si="3"/>
        <v>0.069</v>
      </c>
      <c r="R39" s="68">
        <f t="shared" si="4"/>
        <v>1.6</v>
      </c>
      <c r="S39" s="76">
        <f t="shared" si="5"/>
        <v>0.42</v>
      </c>
      <c r="T39" s="77">
        <v>232</v>
      </c>
      <c r="U39" s="78"/>
      <c r="V39" s="23">
        <f>IF(E39="","",SUMIF(OUTBOUND!$G:$G,WMS!E39,OUTBOUND!$L:$L))</f>
        <v>23</v>
      </c>
      <c r="W39" s="23">
        <f>IF(E39="","",SUMIF(OUTBOUND!$G:$G,WMS!E39,OUTBOUND!$M:$M))</f>
        <v>553</v>
      </c>
      <c r="X39" s="76">
        <f>IF(E39="","",SUMIF(OUTBOUND!$G:$G,WMS!E39,OUTBOUND!$O:$O))</f>
        <v>282.999981</v>
      </c>
      <c r="Y39" s="76">
        <f>IF(E39="","",SUMIF(OUTBOUND!$G:$G,WMS!E39,OUTBOUND!$AC:$AC))</f>
        <v>232.26</v>
      </c>
      <c r="Z39" s="76">
        <f>IF(E39="","",SUMIF(OUTBOUND!$G:$G,WMS!E39,OUTBOUND!$P:$P))</f>
        <v>1.587</v>
      </c>
      <c r="AA39" s="23">
        <f t="shared" si="6"/>
        <v>0</v>
      </c>
      <c r="AB39" s="23">
        <f t="shared" si="7"/>
        <v>0</v>
      </c>
      <c r="AC39" s="76">
        <f t="shared" si="8"/>
        <v>1.9000000008873e-5</v>
      </c>
      <c r="AD39" s="76">
        <f t="shared" si="9"/>
        <v>-0.259999999999991</v>
      </c>
      <c r="AE39" s="76">
        <f t="shared" si="10"/>
        <v>0.0129999999999999</v>
      </c>
      <c r="AF39" s="81" t="e">
        <f t="shared" si="11"/>
        <v>#DIV/0!</v>
      </c>
    </row>
    <row r="40" spans="1:32">
      <c r="A40" s="57" t="s">
        <v>761</v>
      </c>
      <c r="B40" s="3" t="s">
        <v>158</v>
      </c>
      <c r="C40" s="24" t="s">
        <v>830</v>
      </c>
      <c r="D40" s="24" t="s">
        <v>831</v>
      </c>
      <c r="E40" s="58" t="str">
        <f t="shared" si="0"/>
        <v>APGHKG18100009/47939/WS18266</v>
      </c>
      <c r="F40" s="3" t="s">
        <v>163</v>
      </c>
      <c r="G40" s="3" t="s">
        <v>164</v>
      </c>
      <c r="H40" s="2">
        <v>43400</v>
      </c>
      <c r="I40" s="7">
        <v>20</v>
      </c>
      <c r="J40" s="7">
        <v>406</v>
      </c>
      <c r="K40" s="68">
        <f t="shared" si="1"/>
        <v>20.3</v>
      </c>
      <c r="L40" s="48">
        <v>14.6</v>
      </c>
      <c r="M40" s="69">
        <f t="shared" si="2"/>
        <v>292</v>
      </c>
      <c r="N40" s="7">
        <v>72.5</v>
      </c>
      <c r="O40" s="7">
        <v>72.2</v>
      </c>
      <c r="P40" s="7">
        <v>16</v>
      </c>
      <c r="Q40" s="76">
        <f t="shared" si="3"/>
        <v>0.084</v>
      </c>
      <c r="R40" s="68">
        <f t="shared" si="4"/>
        <v>1.68</v>
      </c>
      <c r="S40" s="76">
        <f t="shared" si="5"/>
        <v>0.581</v>
      </c>
      <c r="T40" s="77">
        <v>236</v>
      </c>
      <c r="U40" s="78"/>
      <c r="V40" s="23">
        <f>IF(E40="","",SUMIF(OUTBOUND!$G:$G,WMS!E40,OUTBOUND!$L:$L))</f>
        <v>20</v>
      </c>
      <c r="W40" s="23">
        <f>IF(E40="","",SUMIF(OUTBOUND!$G:$G,WMS!E40,OUTBOUND!$M:$M))</f>
        <v>406</v>
      </c>
      <c r="X40" s="76">
        <f>IF(E40="","",SUMIF(OUTBOUND!$G:$G,WMS!E40,OUTBOUND!$O:$O))</f>
        <v>292</v>
      </c>
      <c r="Y40" s="76">
        <f>IF(E40="","",SUMIF(OUTBOUND!$G:$G,WMS!E40,OUTBOUND!$AC:$AC))</f>
        <v>235.886</v>
      </c>
      <c r="Z40" s="76">
        <f>IF(E40="","",SUMIF(OUTBOUND!$G:$G,WMS!E40,OUTBOUND!$P:$P))</f>
        <v>1.68</v>
      </c>
      <c r="AA40" s="23">
        <f t="shared" si="6"/>
        <v>0</v>
      </c>
      <c r="AB40" s="23">
        <f t="shared" si="7"/>
        <v>0</v>
      </c>
      <c r="AC40" s="76">
        <f t="shared" si="8"/>
        <v>0</v>
      </c>
      <c r="AD40" s="76">
        <f t="shared" si="9"/>
        <v>0.114000000000004</v>
      </c>
      <c r="AE40" s="76">
        <f t="shared" si="10"/>
        <v>0</v>
      </c>
      <c r="AF40" s="81" t="e">
        <f t="shared" si="11"/>
        <v>#DIV/0!</v>
      </c>
    </row>
    <row r="41" spans="1:32">
      <c r="A41" s="57" t="s">
        <v>748</v>
      </c>
      <c r="B41" s="3" t="s">
        <v>166</v>
      </c>
      <c r="C41" s="24" t="s">
        <v>832</v>
      </c>
      <c r="D41" s="24" t="s">
        <v>833</v>
      </c>
      <c r="E41" s="58" t="str">
        <f t="shared" si="0"/>
        <v>APGHKG18100011/155550/114283</v>
      </c>
      <c r="F41" s="3" t="s">
        <v>168</v>
      </c>
      <c r="G41" s="3" t="s">
        <v>169</v>
      </c>
      <c r="H41" s="2">
        <v>43402</v>
      </c>
      <c r="I41" s="7">
        <v>33</v>
      </c>
      <c r="J41" s="7">
        <v>1309</v>
      </c>
      <c r="K41" s="68">
        <f t="shared" si="1"/>
        <v>39.6666666666667</v>
      </c>
      <c r="L41" s="48">
        <v>10.06666</v>
      </c>
      <c r="M41" s="69">
        <f t="shared" si="2"/>
        <v>332.2</v>
      </c>
      <c r="N41" s="7">
        <v>59.6</v>
      </c>
      <c r="O41" s="7">
        <v>34.1</v>
      </c>
      <c r="P41" s="7">
        <v>26.1</v>
      </c>
      <c r="Q41" s="76">
        <f t="shared" si="3"/>
        <v>0.053</v>
      </c>
      <c r="R41" s="68">
        <f t="shared" si="4"/>
        <v>1.75</v>
      </c>
      <c r="S41" s="76">
        <f t="shared" si="5"/>
        <v>0.226</v>
      </c>
      <c r="T41" s="77">
        <v>295.9</v>
      </c>
      <c r="U41" s="78"/>
      <c r="V41" s="23">
        <f>IF(E41="","",SUMIF(OUTBOUND!$G:$G,WMS!E41,OUTBOUND!$L:$L))</f>
        <v>33</v>
      </c>
      <c r="W41" s="23">
        <f>IF(E41="","",SUMIF(OUTBOUND!$G:$G,WMS!E41,OUTBOUND!$M:$M))</f>
        <v>1309</v>
      </c>
      <c r="X41" s="76">
        <f>IF(E41="","",SUMIF(OUTBOUND!$G:$G,WMS!E41,OUTBOUND!$O:$O))</f>
        <v>332.19978</v>
      </c>
      <c r="Y41" s="76">
        <f>IF(E41="","",SUMIF(OUTBOUND!$G:$G,WMS!E41,OUTBOUND!$AC:$AC))</f>
        <v>295.834</v>
      </c>
      <c r="Z41" s="76">
        <f>IF(E41="","",SUMIF(OUTBOUND!$G:$G,WMS!E41,OUTBOUND!$P:$P))</f>
        <v>1.749</v>
      </c>
      <c r="AA41" s="23">
        <f t="shared" si="6"/>
        <v>0</v>
      </c>
      <c r="AB41" s="23">
        <f t="shared" si="7"/>
        <v>0</v>
      </c>
      <c r="AC41" s="76">
        <f t="shared" si="8"/>
        <v>0.000219999999956144</v>
      </c>
      <c r="AD41" s="76">
        <f t="shared" si="9"/>
        <v>0.0659999999999741</v>
      </c>
      <c r="AE41" s="76">
        <f t="shared" si="10"/>
        <v>0.00100000000000011</v>
      </c>
      <c r="AF41" s="81" t="e">
        <f t="shared" si="11"/>
        <v>#DIV/0!</v>
      </c>
    </row>
    <row r="42" spans="1:32">
      <c r="A42" s="57" t="s">
        <v>748</v>
      </c>
      <c r="B42" s="3" t="s">
        <v>166</v>
      </c>
      <c r="C42" s="24" t="s">
        <v>834</v>
      </c>
      <c r="D42" s="24" t="s">
        <v>823</v>
      </c>
      <c r="E42" s="58" t="str">
        <f t="shared" si="0"/>
        <v>APGHKG18100011/155583/WS18518</v>
      </c>
      <c r="F42" s="3" t="s">
        <v>168</v>
      </c>
      <c r="G42" s="3" t="s">
        <v>170</v>
      </c>
      <c r="H42" s="2">
        <v>43402</v>
      </c>
      <c r="I42" s="7">
        <v>31</v>
      </c>
      <c r="J42" s="7">
        <v>735</v>
      </c>
      <c r="K42" s="68">
        <f t="shared" si="1"/>
        <v>23.7096774193548</v>
      </c>
      <c r="L42" s="48">
        <v>5.487096</v>
      </c>
      <c r="M42" s="69">
        <f t="shared" si="2"/>
        <v>170.1</v>
      </c>
      <c r="N42" s="7">
        <v>47.9</v>
      </c>
      <c r="O42" s="7">
        <v>28.4</v>
      </c>
      <c r="P42" s="7">
        <v>25.6</v>
      </c>
      <c r="Q42" s="76">
        <f t="shared" si="3"/>
        <v>0.035</v>
      </c>
      <c r="R42" s="68">
        <f t="shared" si="4"/>
        <v>1.08</v>
      </c>
      <c r="S42" s="76">
        <f t="shared" si="5"/>
        <v>0.198</v>
      </c>
      <c r="T42" s="77">
        <v>145.3</v>
      </c>
      <c r="U42" s="78"/>
      <c r="V42" s="23">
        <f>IF(E42="","",SUMIF(OUTBOUND!$G:$G,WMS!E42,OUTBOUND!$L:$L))</f>
        <v>31</v>
      </c>
      <c r="W42" s="23">
        <f>IF(E42="","",SUMIF(OUTBOUND!$G:$G,WMS!E42,OUTBOUND!$M:$M))</f>
        <v>735</v>
      </c>
      <c r="X42" s="76">
        <f>IF(E42="","",SUMIF(OUTBOUND!$G:$G,WMS!E42,OUTBOUND!$O:$O))</f>
        <v>170.099976</v>
      </c>
      <c r="Y42" s="76">
        <f>IF(E42="","",SUMIF(OUTBOUND!$G:$G,WMS!E42,OUTBOUND!$AC:$AC))</f>
        <v>145.53</v>
      </c>
      <c r="Z42" s="76">
        <f>IF(E42="","",SUMIF(OUTBOUND!$G:$G,WMS!E42,OUTBOUND!$P:$P))</f>
        <v>1.085</v>
      </c>
      <c r="AA42" s="23">
        <f t="shared" si="6"/>
        <v>0</v>
      </c>
      <c r="AB42" s="23">
        <f t="shared" si="7"/>
        <v>0</v>
      </c>
      <c r="AC42" s="76">
        <f t="shared" si="8"/>
        <v>2.39999999962492e-5</v>
      </c>
      <c r="AD42" s="76">
        <f t="shared" si="9"/>
        <v>-0.22999999999999</v>
      </c>
      <c r="AE42" s="76">
        <f t="shared" si="10"/>
        <v>-0.00500000000000012</v>
      </c>
      <c r="AF42" s="81" t="e">
        <f t="shared" si="11"/>
        <v>#DIV/0!</v>
      </c>
    </row>
    <row r="43" spans="1:32">
      <c r="A43" s="57" t="s">
        <v>761</v>
      </c>
      <c r="B43" s="3" t="s">
        <v>171</v>
      </c>
      <c r="C43" s="24" t="s">
        <v>835</v>
      </c>
      <c r="D43" s="24" t="s">
        <v>793</v>
      </c>
      <c r="E43" s="58" t="str">
        <f t="shared" si="0"/>
        <v>APGHKG18100013/47887/WS18814</v>
      </c>
      <c r="F43" s="3" t="s">
        <v>173</v>
      </c>
      <c r="G43" s="3" t="s">
        <v>174</v>
      </c>
      <c r="H43" s="2">
        <v>43403</v>
      </c>
      <c r="I43" s="7">
        <v>25</v>
      </c>
      <c r="J43" s="7">
        <v>680</v>
      </c>
      <c r="K43" s="68">
        <f t="shared" si="1"/>
        <v>27.2</v>
      </c>
      <c r="L43" s="48">
        <v>15.32</v>
      </c>
      <c r="M43" s="69">
        <f t="shared" si="2"/>
        <v>383</v>
      </c>
      <c r="N43" s="7">
        <v>85</v>
      </c>
      <c r="O43" s="7">
        <v>70</v>
      </c>
      <c r="P43" s="7">
        <v>14</v>
      </c>
      <c r="Q43" s="76">
        <f t="shared" si="3"/>
        <v>0.083</v>
      </c>
      <c r="R43" s="68">
        <f t="shared" si="4"/>
        <v>2.08</v>
      </c>
      <c r="S43" s="76">
        <f t="shared" si="5"/>
        <v>0.471</v>
      </c>
      <c r="T43" s="77">
        <v>320</v>
      </c>
      <c r="U43" s="78"/>
      <c r="V43" s="23">
        <f>IF(E43="","",SUMIF(OUTBOUND!$G:$G,WMS!E43,OUTBOUND!$L:$L))</f>
        <v>25</v>
      </c>
      <c r="W43" s="23">
        <f>IF(E43="","",SUMIF(OUTBOUND!$G:$G,WMS!E43,OUTBOUND!$M:$M))</f>
        <v>680</v>
      </c>
      <c r="X43" s="76">
        <f>IF(E43="","",SUMIF(OUTBOUND!$G:$G,WMS!E43,OUTBOUND!$O:$O))</f>
        <v>383</v>
      </c>
      <c r="Y43" s="76">
        <f>IF(E43="","",SUMIF(OUTBOUND!$G:$G,WMS!E43,OUTBOUND!$AC:$AC))</f>
        <v>320.28</v>
      </c>
      <c r="Z43" s="76">
        <f>IF(E43="","",SUMIF(OUTBOUND!$G:$G,WMS!E43,OUTBOUND!$P:$P))</f>
        <v>2.075</v>
      </c>
      <c r="AA43" s="23">
        <f t="shared" si="6"/>
        <v>0</v>
      </c>
      <c r="AB43" s="23">
        <f t="shared" si="7"/>
        <v>0</v>
      </c>
      <c r="AC43" s="76">
        <f t="shared" si="8"/>
        <v>0</v>
      </c>
      <c r="AD43" s="76">
        <f t="shared" si="9"/>
        <v>-0.279999999999973</v>
      </c>
      <c r="AE43" s="76">
        <f t="shared" si="10"/>
        <v>0.00499999999999989</v>
      </c>
      <c r="AF43" s="81" t="e">
        <f t="shared" si="11"/>
        <v>#DIV/0!</v>
      </c>
    </row>
    <row r="44" spans="1:32">
      <c r="A44" s="57" t="s">
        <v>751</v>
      </c>
      <c r="B44" s="24" t="s">
        <v>175</v>
      </c>
      <c r="C44" s="24" t="s">
        <v>836</v>
      </c>
      <c r="D44" s="24" t="s">
        <v>837</v>
      </c>
      <c r="E44" s="58" t="str">
        <f t="shared" si="0"/>
        <v>APGHKG18110002/157502/WS18527</v>
      </c>
      <c r="F44" s="3" t="s">
        <v>177</v>
      </c>
      <c r="G44" s="3" t="s">
        <v>178</v>
      </c>
      <c r="H44" s="2">
        <v>43428</v>
      </c>
      <c r="I44" s="7">
        <v>16</v>
      </c>
      <c r="J44" s="7">
        <v>419</v>
      </c>
      <c r="K44" s="68">
        <f t="shared" si="1"/>
        <v>26.1875</v>
      </c>
      <c r="L44" s="48">
        <v>13.375</v>
      </c>
      <c r="M44" s="69">
        <f t="shared" si="2"/>
        <v>214</v>
      </c>
      <c r="N44" s="7">
        <v>60</v>
      </c>
      <c r="O44" s="7">
        <v>41</v>
      </c>
      <c r="P44" s="7">
        <v>31</v>
      </c>
      <c r="Q44" s="76">
        <f t="shared" si="3"/>
        <v>0.076</v>
      </c>
      <c r="R44" s="68">
        <f t="shared" si="4"/>
        <v>1.22</v>
      </c>
      <c r="S44" s="76">
        <f t="shared" si="5"/>
        <v>0.46</v>
      </c>
      <c r="T44" s="77">
        <v>192.681</v>
      </c>
      <c r="U44" s="78"/>
      <c r="V44" s="23">
        <f>IF(E44="","",SUMIF(OUTBOUND!$G:$G,WMS!E44,OUTBOUND!$L:$L))</f>
        <v>16</v>
      </c>
      <c r="W44" s="23">
        <f>IF(E44="","",SUMIF(OUTBOUND!$G:$G,WMS!E44,OUTBOUND!$M:$M))</f>
        <v>419</v>
      </c>
      <c r="X44" s="76">
        <f>IF(E44="","",SUMIF(OUTBOUND!$G:$G,WMS!E44,OUTBOUND!$O:$O))</f>
        <v>214</v>
      </c>
      <c r="Y44" s="76">
        <f>IF(E44="","",SUMIF(OUTBOUND!$G:$G,WMS!E44,OUTBOUND!$AC:$AC))</f>
        <v>192.74</v>
      </c>
      <c r="Z44" s="76">
        <f>IF(E44="","",SUMIF(OUTBOUND!$G:$G,WMS!E44,OUTBOUND!$P:$P))</f>
        <v>1.216</v>
      </c>
      <c r="AA44" s="23">
        <f t="shared" si="6"/>
        <v>0</v>
      </c>
      <c r="AB44" s="23">
        <f t="shared" si="7"/>
        <v>0</v>
      </c>
      <c r="AC44" s="76">
        <f t="shared" si="8"/>
        <v>0</v>
      </c>
      <c r="AD44" s="76">
        <f t="shared" si="9"/>
        <v>-0.0589999999999975</v>
      </c>
      <c r="AE44" s="76">
        <f t="shared" si="10"/>
        <v>0.004</v>
      </c>
      <c r="AF44" s="81" t="e">
        <f t="shared" si="11"/>
        <v>#DIV/0!</v>
      </c>
    </row>
    <row r="45" spans="1:32">
      <c r="A45" s="57" t="s">
        <v>751</v>
      </c>
      <c r="B45" s="24" t="s">
        <v>175</v>
      </c>
      <c r="C45" s="24" t="s">
        <v>838</v>
      </c>
      <c r="D45" s="24" t="s">
        <v>837</v>
      </c>
      <c r="E45" s="58" t="str">
        <f t="shared" si="0"/>
        <v>APGHKG18110002/157332                                    /WS18527</v>
      </c>
      <c r="F45" s="3" t="s">
        <v>177</v>
      </c>
      <c r="G45" s="3" t="s">
        <v>178</v>
      </c>
      <c r="H45" s="2">
        <v>43428</v>
      </c>
      <c r="I45" s="7">
        <v>16</v>
      </c>
      <c r="J45" s="7">
        <v>422</v>
      </c>
      <c r="K45" s="68">
        <f t="shared" si="1"/>
        <v>26.375</v>
      </c>
      <c r="L45" s="48">
        <v>13.4375</v>
      </c>
      <c r="M45" s="69">
        <f t="shared" si="2"/>
        <v>215</v>
      </c>
      <c r="N45" s="7">
        <v>60</v>
      </c>
      <c r="O45" s="7">
        <v>41</v>
      </c>
      <c r="P45" s="7">
        <v>31</v>
      </c>
      <c r="Q45" s="76">
        <f t="shared" si="3"/>
        <v>0.076</v>
      </c>
      <c r="R45" s="68">
        <f t="shared" si="4"/>
        <v>1.22</v>
      </c>
      <c r="S45" s="76">
        <f t="shared" si="5"/>
        <v>0.457</v>
      </c>
      <c r="T45" s="77">
        <v>192.681</v>
      </c>
      <c r="U45" s="78"/>
      <c r="V45" s="23">
        <f>IF(E45="","",SUMIF(OUTBOUND!$G:$G,WMS!E45,OUTBOUND!$L:$L))</f>
        <v>16</v>
      </c>
      <c r="W45" s="23">
        <f>IF(E45="","",SUMIF(OUTBOUND!$G:$G,WMS!E45,OUTBOUND!$M:$M))</f>
        <v>422</v>
      </c>
      <c r="X45" s="76">
        <f>IF(E45="","",SUMIF(OUTBOUND!$G:$G,WMS!E45,OUTBOUND!$O:$O))</f>
        <v>215</v>
      </c>
      <c r="Y45" s="76">
        <f>IF(E45="","",SUMIF(OUTBOUND!$G:$G,WMS!E45,OUTBOUND!$AC:$AC))</f>
        <v>192.854</v>
      </c>
      <c r="Z45" s="76">
        <f>IF(E45="","",SUMIF(OUTBOUND!$G:$G,WMS!E45,OUTBOUND!$P:$P))</f>
        <v>1.216</v>
      </c>
      <c r="AA45" s="23">
        <f t="shared" si="6"/>
        <v>0</v>
      </c>
      <c r="AB45" s="23">
        <f t="shared" si="7"/>
        <v>0</v>
      </c>
      <c r="AC45" s="76">
        <f t="shared" si="8"/>
        <v>0</v>
      </c>
      <c r="AD45" s="76">
        <f t="shared" si="9"/>
        <v>-0.173000000000002</v>
      </c>
      <c r="AE45" s="76">
        <f t="shared" si="10"/>
        <v>0.004</v>
      </c>
      <c r="AF45" s="81" t="e">
        <f t="shared" si="11"/>
        <v>#DIV/0!</v>
      </c>
    </row>
    <row r="46" spans="1:32">
      <c r="A46" s="57" t="s">
        <v>751</v>
      </c>
      <c r="B46" s="24" t="s">
        <v>175</v>
      </c>
      <c r="C46" s="24" t="s">
        <v>839</v>
      </c>
      <c r="D46" s="24" t="s">
        <v>840</v>
      </c>
      <c r="E46" s="58" t="str">
        <f t="shared" si="0"/>
        <v>APGHKG18110002/158488/WW19555</v>
      </c>
      <c r="F46" s="3" t="s">
        <v>177</v>
      </c>
      <c r="G46" s="3" t="s">
        <v>178</v>
      </c>
      <c r="H46" s="2">
        <v>43428</v>
      </c>
      <c r="I46" s="7">
        <v>15</v>
      </c>
      <c r="J46" s="7">
        <v>630</v>
      </c>
      <c r="K46" s="68">
        <f t="shared" si="1"/>
        <v>42</v>
      </c>
      <c r="L46" s="48">
        <v>13.8</v>
      </c>
      <c r="M46" s="69">
        <f t="shared" si="2"/>
        <v>207</v>
      </c>
      <c r="N46" s="7">
        <v>60</v>
      </c>
      <c r="O46" s="7">
        <v>41</v>
      </c>
      <c r="P46" s="7">
        <v>31</v>
      </c>
      <c r="Q46" s="76">
        <f t="shared" si="3"/>
        <v>0.076</v>
      </c>
      <c r="R46" s="68">
        <f t="shared" si="4"/>
        <v>1.14</v>
      </c>
      <c r="S46" s="76">
        <f t="shared" si="5"/>
        <v>0.287</v>
      </c>
      <c r="T46" s="77">
        <v>180.638</v>
      </c>
      <c r="U46" s="78"/>
      <c r="V46" s="23">
        <f>IF(E46="","",SUMIF(OUTBOUND!$G:$G,WMS!E46,OUTBOUND!$L:$L))</f>
        <v>15</v>
      </c>
      <c r="W46" s="23">
        <f>IF(E46="","",SUMIF(OUTBOUND!$G:$G,WMS!E46,OUTBOUND!$M:$M))</f>
        <v>630</v>
      </c>
      <c r="X46" s="76">
        <f>IF(E46="","",SUMIF(OUTBOUND!$G:$G,WMS!E46,OUTBOUND!$O:$O))</f>
        <v>207</v>
      </c>
      <c r="Y46" s="76">
        <f>IF(E46="","",SUMIF(OUTBOUND!$G:$G,WMS!E46,OUTBOUND!$AC:$AC))</f>
        <v>180.81</v>
      </c>
      <c r="Z46" s="76">
        <f>IF(E46="","",SUMIF(OUTBOUND!$G:$G,WMS!E46,OUTBOUND!$P:$P))</f>
        <v>1.14</v>
      </c>
      <c r="AA46" s="23">
        <f t="shared" si="6"/>
        <v>0</v>
      </c>
      <c r="AB46" s="23">
        <f t="shared" si="7"/>
        <v>0</v>
      </c>
      <c r="AC46" s="76">
        <f t="shared" si="8"/>
        <v>0</v>
      </c>
      <c r="AD46" s="76">
        <f t="shared" si="9"/>
        <v>-0.171999999999969</v>
      </c>
      <c r="AE46" s="76">
        <f t="shared" si="10"/>
        <v>0</v>
      </c>
      <c r="AF46" s="81" t="e">
        <f t="shared" si="11"/>
        <v>#DIV/0!</v>
      </c>
    </row>
    <row r="47" spans="1:32">
      <c r="A47" s="57" t="s">
        <v>751</v>
      </c>
      <c r="B47" s="24" t="s">
        <v>175</v>
      </c>
      <c r="C47" s="24" t="s">
        <v>841</v>
      </c>
      <c r="D47" s="24" t="s">
        <v>765</v>
      </c>
      <c r="E47" s="58" t="str">
        <f t="shared" si="0"/>
        <v>APGHKG18110002/157503/WS18838</v>
      </c>
      <c r="F47" s="3" t="s">
        <v>177</v>
      </c>
      <c r="G47" s="3" t="s">
        <v>180</v>
      </c>
      <c r="H47" s="2">
        <v>43428</v>
      </c>
      <c r="I47" s="7">
        <v>13</v>
      </c>
      <c r="J47" s="7">
        <v>407</v>
      </c>
      <c r="K47" s="68">
        <f t="shared" si="1"/>
        <v>31.3076923076923</v>
      </c>
      <c r="L47" s="48">
        <v>14.30769</v>
      </c>
      <c r="M47" s="69">
        <f t="shared" si="2"/>
        <v>186</v>
      </c>
      <c r="N47" s="7">
        <v>60</v>
      </c>
      <c r="O47" s="7">
        <v>41</v>
      </c>
      <c r="P47" s="7">
        <v>31</v>
      </c>
      <c r="Q47" s="76">
        <f t="shared" si="3"/>
        <v>0.076</v>
      </c>
      <c r="R47" s="68">
        <f t="shared" si="4"/>
        <v>0.99</v>
      </c>
      <c r="S47" s="76">
        <f t="shared" si="5"/>
        <v>0.409</v>
      </c>
      <c r="T47" s="77">
        <v>166.5238</v>
      </c>
      <c r="U47" s="78"/>
      <c r="V47" s="23">
        <f>IF(E47="","",SUMIF(OUTBOUND!$G:$G,WMS!E47,OUTBOUND!$L:$L))</f>
        <v>13</v>
      </c>
      <c r="W47" s="23">
        <f>IF(E47="","",SUMIF(OUTBOUND!$G:$G,WMS!E47,OUTBOUND!$M:$M))</f>
        <v>407</v>
      </c>
      <c r="X47" s="76">
        <f>IF(E47="","",SUMIF(OUTBOUND!$G:$G,WMS!E47,OUTBOUND!$O:$O))</f>
        <v>185.99997</v>
      </c>
      <c r="Y47" s="76">
        <f>IF(E47="","",SUMIF(OUTBOUND!$G:$G,WMS!E47,OUTBOUND!$AC:$AC))</f>
        <v>166.463</v>
      </c>
      <c r="Z47" s="76">
        <f>IF(E47="","",SUMIF(OUTBOUND!$G:$G,WMS!E47,OUTBOUND!$P:$P))</f>
        <v>0.988</v>
      </c>
      <c r="AA47" s="23">
        <f t="shared" si="6"/>
        <v>0</v>
      </c>
      <c r="AB47" s="23">
        <f t="shared" si="7"/>
        <v>0</v>
      </c>
      <c r="AC47" s="76">
        <f t="shared" si="8"/>
        <v>3.00000000095224e-5</v>
      </c>
      <c r="AD47" s="76">
        <f t="shared" si="9"/>
        <v>0.0608000000000004</v>
      </c>
      <c r="AE47" s="76">
        <f t="shared" si="10"/>
        <v>0.002</v>
      </c>
      <c r="AF47" s="81" t="e">
        <f t="shared" si="11"/>
        <v>#DIV/0!</v>
      </c>
    </row>
    <row r="48" spans="1:32">
      <c r="A48" s="57" t="s">
        <v>751</v>
      </c>
      <c r="B48" s="24" t="s">
        <v>175</v>
      </c>
      <c r="C48" s="24" t="s">
        <v>842</v>
      </c>
      <c r="D48" s="24" t="s">
        <v>765</v>
      </c>
      <c r="E48" s="58" t="str">
        <f t="shared" si="0"/>
        <v>APGHKG18110002/158399/WS18838</v>
      </c>
      <c r="F48" s="3" t="s">
        <v>177</v>
      </c>
      <c r="G48" s="3" t="s">
        <v>180</v>
      </c>
      <c r="H48" s="2">
        <v>43428</v>
      </c>
      <c r="I48" s="7">
        <v>29</v>
      </c>
      <c r="J48" s="7">
        <v>967</v>
      </c>
      <c r="K48" s="68">
        <f t="shared" si="1"/>
        <v>33.3448275862069</v>
      </c>
      <c r="L48" s="48">
        <v>14.310344</v>
      </c>
      <c r="M48" s="69">
        <f t="shared" si="2"/>
        <v>415</v>
      </c>
      <c r="N48" s="7">
        <v>60</v>
      </c>
      <c r="O48" s="7">
        <v>41</v>
      </c>
      <c r="P48" s="7">
        <v>31</v>
      </c>
      <c r="Q48" s="76">
        <f t="shared" si="3"/>
        <v>0.076</v>
      </c>
      <c r="R48" s="68">
        <f t="shared" si="4"/>
        <v>2.21</v>
      </c>
      <c r="S48" s="76">
        <f t="shared" si="5"/>
        <v>0.384</v>
      </c>
      <c r="T48" s="77">
        <v>371.476</v>
      </c>
      <c r="U48" s="78"/>
      <c r="V48" s="23">
        <f>IF(E48="","",SUMIF(OUTBOUND!$G:$G,WMS!E48,OUTBOUND!$L:$L))</f>
        <v>29</v>
      </c>
      <c r="W48" s="23">
        <f>IF(E48="","",SUMIF(OUTBOUND!$G:$G,WMS!E48,OUTBOUND!$M:$M))</f>
        <v>967</v>
      </c>
      <c r="X48" s="76">
        <f>IF(E48="","",SUMIF(OUTBOUND!$G:$G,WMS!E48,OUTBOUND!$O:$O))</f>
        <v>414.999976</v>
      </c>
      <c r="Y48" s="76">
        <f>IF(E48="","",SUMIF(OUTBOUND!$G:$G,WMS!E48,OUTBOUND!$AC:$AC))</f>
        <v>371.328</v>
      </c>
      <c r="Z48" s="76">
        <f>IF(E48="","",SUMIF(OUTBOUND!$G:$G,WMS!E48,OUTBOUND!$P:$P))</f>
        <v>2.204</v>
      </c>
      <c r="AA48" s="23">
        <f t="shared" si="6"/>
        <v>0</v>
      </c>
      <c r="AB48" s="23">
        <f t="shared" si="7"/>
        <v>0</v>
      </c>
      <c r="AC48" s="76">
        <f t="shared" si="8"/>
        <v>2.39999999962492e-5</v>
      </c>
      <c r="AD48" s="76">
        <f t="shared" si="9"/>
        <v>0.147999999999968</v>
      </c>
      <c r="AE48" s="76">
        <f t="shared" si="10"/>
        <v>0.00600000000000023</v>
      </c>
      <c r="AF48" s="81" t="e">
        <f t="shared" si="11"/>
        <v>#DIV/0!</v>
      </c>
    </row>
    <row r="49" spans="1:32">
      <c r="A49" s="57" t="s">
        <v>785</v>
      </c>
      <c r="B49" s="3" t="s">
        <v>181</v>
      </c>
      <c r="C49" s="24" t="s">
        <v>843</v>
      </c>
      <c r="D49" s="24" t="s">
        <v>844</v>
      </c>
      <c r="E49" s="58" t="str">
        <f t="shared" si="0"/>
        <v>APGHKG18110007/156842/WW19208</v>
      </c>
      <c r="F49" s="3" t="s">
        <v>183</v>
      </c>
      <c r="G49" s="3" t="s">
        <v>184</v>
      </c>
      <c r="H49" s="2">
        <v>43433</v>
      </c>
      <c r="I49" s="7">
        <v>24</v>
      </c>
      <c r="J49" s="7">
        <v>416</v>
      </c>
      <c r="K49" s="68">
        <f t="shared" si="1"/>
        <v>17.3333333333333</v>
      </c>
      <c r="L49" s="48">
        <v>13.570833</v>
      </c>
      <c r="M49" s="69">
        <f t="shared" si="2"/>
        <v>325.7</v>
      </c>
      <c r="N49" s="7">
        <v>48</v>
      </c>
      <c r="O49" s="7">
        <v>40</v>
      </c>
      <c r="P49" s="7">
        <v>30</v>
      </c>
      <c r="Q49" s="76">
        <f t="shared" si="3"/>
        <v>0.058</v>
      </c>
      <c r="R49" s="68">
        <f t="shared" si="4"/>
        <v>1.38</v>
      </c>
      <c r="S49" s="76">
        <f t="shared" si="5"/>
        <v>0.725</v>
      </c>
      <c r="T49" s="77">
        <v>301.7</v>
      </c>
      <c r="U49" s="78"/>
      <c r="V49" s="23">
        <f>IF(E49="","",SUMIF(OUTBOUND!$G:$G,WMS!E49,OUTBOUND!$L:$L))</f>
        <v>24</v>
      </c>
      <c r="W49" s="23">
        <f>IF(E49="","",SUMIF(OUTBOUND!$G:$G,WMS!E49,OUTBOUND!$M:$M))</f>
        <v>416</v>
      </c>
      <c r="X49" s="76">
        <f>IF(E49="","",SUMIF(OUTBOUND!$G:$G,WMS!E49,OUTBOUND!$O:$O))</f>
        <v>325.699992</v>
      </c>
      <c r="Y49" s="76">
        <f>IF(E49="","",SUMIF(OUTBOUND!$G:$G,WMS!E49,OUTBOUND!$AC:$AC))</f>
        <v>301.6</v>
      </c>
      <c r="Z49" s="76">
        <f>IF(E49="","",SUMIF(OUTBOUND!$G:$G,WMS!E49,OUTBOUND!$P:$P))</f>
        <v>1.392</v>
      </c>
      <c r="AA49" s="23">
        <f t="shared" si="6"/>
        <v>0</v>
      </c>
      <c r="AB49" s="23">
        <f t="shared" si="7"/>
        <v>0</v>
      </c>
      <c r="AC49" s="76">
        <f t="shared" si="8"/>
        <v>7.99999997980194e-6</v>
      </c>
      <c r="AD49" s="76">
        <f t="shared" si="9"/>
        <v>0.100000000000023</v>
      </c>
      <c r="AE49" s="76">
        <f t="shared" si="10"/>
        <v>-0.0120000000000002</v>
      </c>
      <c r="AF49" s="81" t="e">
        <f t="shared" si="11"/>
        <v>#DIV/0!</v>
      </c>
    </row>
    <row r="50" spans="1:32">
      <c r="A50" s="57" t="s">
        <v>748</v>
      </c>
      <c r="B50" s="3" t="s">
        <v>186</v>
      </c>
      <c r="C50" s="24" t="s">
        <v>845</v>
      </c>
      <c r="D50" s="24" t="s">
        <v>846</v>
      </c>
      <c r="E50" s="58" t="str">
        <f t="shared" si="0"/>
        <v>APGHKG18110009/156622/WW19837</v>
      </c>
      <c r="F50" s="3" t="s">
        <v>188</v>
      </c>
      <c r="G50" s="3" t="s">
        <v>189</v>
      </c>
      <c r="H50" s="2">
        <v>43434</v>
      </c>
      <c r="I50" s="7">
        <v>30</v>
      </c>
      <c r="J50" s="7">
        <v>693</v>
      </c>
      <c r="K50" s="68">
        <f t="shared" si="1"/>
        <v>23.1</v>
      </c>
      <c r="L50" s="48">
        <v>11.15333</v>
      </c>
      <c r="M50" s="69">
        <f t="shared" si="2"/>
        <v>334.6</v>
      </c>
      <c r="N50" s="7">
        <v>60</v>
      </c>
      <c r="O50" s="7">
        <v>37</v>
      </c>
      <c r="P50" s="7">
        <v>30</v>
      </c>
      <c r="Q50" s="76">
        <f t="shared" si="3"/>
        <v>0.067</v>
      </c>
      <c r="R50" s="68">
        <f t="shared" si="4"/>
        <v>2</v>
      </c>
      <c r="S50" s="76">
        <f t="shared" si="5"/>
        <v>0.44</v>
      </c>
      <c r="T50" s="77">
        <v>304.6</v>
      </c>
      <c r="U50" s="78"/>
      <c r="V50" s="23">
        <f>IF(E50="","",SUMIF(OUTBOUND!$G:$G,WMS!E50,OUTBOUND!$L:$L))</f>
        <v>30</v>
      </c>
      <c r="W50" s="23">
        <f>IF(E50="","",SUMIF(OUTBOUND!$G:$G,WMS!E50,OUTBOUND!$M:$M))</f>
        <v>693</v>
      </c>
      <c r="X50" s="76">
        <f>IF(E50="","",SUMIF(OUTBOUND!$G:$G,WMS!E50,OUTBOUND!$O:$O))</f>
        <v>334.5999</v>
      </c>
      <c r="Y50" s="76">
        <f>IF(E50="","",SUMIF(OUTBOUND!$G:$G,WMS!E50,OUTBOUND!$AC:$AC))</f>
        <v>304.92</v>
      </c>
      <c r="Z50" s="76">
        <f>IF(E50="","",SUMIF(OUTBOUND!$G:$G,WMS!E50,OUTBOUND!$P:$P))</f>
        <v>2.01</v>
      </c>
      <c r="AA50" s="23">
        <f t="shared" si="6"/>
        <v>0</v>
      </c>
      <c r="AB50" s="23">
        <f t="shared" si="7"/>
        <v>0</v>
      </c>
      <c r="AC50" s="76">
        <f t="shared" si="8"/>
        <v>0.000100000000031741</v>
      </c>
      <c r="AD50" s="76">
        <f t="shared" si="9"/>
        <v>-0.319999999999993</v>
      </c>
      <c r="AE50" s="76">
        <f t="shared" si="10"/>
        <v>-0.0100000000000002</v>
      </c>
      <c r="AF50" s="81" t="e">
        <f t="shared" si="11"/>
        <v>#DIV/0!</v>
      </c>
    </row>
    <row r="51" spans="1:32">
      <c r="A51" s="57" t="s">
        <v>761</v>
      </c>
      <c r="B51" s="25" t="s">
        <v>192</v>
      </c>
      <c r="C51" s="24" t="s">
        <v>847</v>
      </c>
      <c r="D51" s="24" t="s">
        <v>848</v>
      </c>
      <c r="E51" s="58" t="str">
        <f t="shared" si="0"/>
        <v>APGHKG18110006/47951/WW19801</v>
      </c>
      <c r="F51" s="25" t="s">
        <v>194</v>
      </c>
      <c r="G51" s="25" t="s">
        <v>195</v>
      </c>
      <c r="H51" s="63">
        <v>43435</v>
      </c>
      <c r="I51" s="7">
        <v>11</v>
      </c>
      <c r="J51" s="7">
        <v>428</v>
      </c>
      <c r="K51" s="68">
        <f t="shared" si="1"/>
        <v>38.9090909090909</v>
      </c>
      <c r="L51" s="48">
        <v>12.54545</v>
      </c>
      <c r="M51" s="69">
        <f t="shared" si="2"/>
        <v>138</v>
      </c>
      <c r="N51" s="7">
        <v>92</v>
      </c>
      <c r="O51" s="7">
        <v>75</v>
      </c>
      <c r="P51" s="7">
        <v>11</v>
      </c>
      <c r="Q51" s="76">
        <f t="shared" si="3"/>
        <v>0.076</v>
      </c>
      <c r="R51" s="68">
        <f t="shared" si="4"/>
        <v>0.83</v>
      </c>
      <c r="S51" s="76">
        <f t="shared" si="5"/>
        <v>0.201</v>
      </c>
      <c r="T51" s="77">
        <v>86</v>
      </c>
      <c r="U51" s="78"/>
      <c r="V51" s="23">
        <f>IF(E51="","",SUMIF(OUTBOUND!$G:$G,WMS!E51,OUTBOUND!$L:$L))</f>
        <v>11</v>
      </c>
      <c r="W51" s="23">
        <f>IF(E51="","",SUMIF(OUTBOUND!$G:$G,WMS!E51,OUTBOUND!$M:$M))</f>
        <v>428</v>
      </c>
      <c r="X51" s="76">
        <f>IF(E51="","",SUMIF(OUTBOUND!$G:$G,WMS!E51,OUTBOUND!$O:$O))</f>
        <v>137.99995</v>
      </c>
      <c r="Y51" s="76">
        <f>IF(E51="","",SUMIF(OUTBOUND!$G:$G,WMS!E51,OUTBOUND!$AC:$AC))</f>
        <v>86.028</v>
      </c>
      <c r="Z51" s="76">
        <f>IF(E51="","",SUMIF(OUTBOUND!$G:$G,WMS!E51,OUTBOUND!$P:$P))</f>
        <v>0.836</v>
      </c>
      <c r="AA51" s="23">
        <f t="shared" si="6"/>
        <v>0</v>
      </c>
      <c r="AB51" s="23">
        <f t="shared" si="7"/>
        <v>0</v>
      </c>
      <c r="AC51" s="76">
        <f t="shared" si="8"/>
        <v>4.9999999987449e-5</v>
      </c>
      <c r="AD51" s="76">
        <f t="shared" si="9"/>
        <v>-0.0280000000000058</v>
      </c>
      <c r="AE51" s="76">
        <f t="shared" si="10"/>
        <v>-0.00600000000000001</v>
      </c>
      <c r="AF51" s="81" t="e">
        <f t="shared" si="11"/>
        <v>#DIV/0!</v>
      </c>
    </row>
    <row r="52" spans="1:32">
      <c r="A52" s="57" t="s">
        <v>761</v>
      </c>
      <c r="B52" s="25" t="s">
        <v>192</v>
      </c>
      <c r="C52" s="24" t="s">
        <v>849</v>
      </c>
      <c r="D52" s="24" t="s">
        <v>850</v>
      </c>
      <c r="E52" s="58" t="str">
        <f t="shared" si="0"/>
        <v>APGHKG18110006/47953/WW19201</v>
      </c>
      <c r="F52" s="25" t="s">
        <v>194</v>
      </c>
      <c r="G52" s="25" t="s">
        <v>197</v>
      </c>
      <c r="H52" s="63">
        <v>43435</v>
      </c>
      <c r="I52" s="7">
        <v>22</v>
      </c>
      <c r="J52" s="7">
        <v>428</v>
      </c>
      <c r="K52" s="68">
        <f t="shared" si="1"/>
        <v>19.4545454545455</v>
      </c>
      <c r="L52" s="48">
        <v>8.27272</v>
      </c>
      <c r="M52" s="69">
        <f t="shared" si="2"/>
        <v>182</v>
      </c>
      <c r="N52" s="7">
        <v>82</v>
      </c>
      <c r="O52" s="7">
        <v>65</v>
      </c>
      <c r="P52" s="7">
        <v>11</v>
      </c>
      <c r="Q52" s="76">
        <f t="shared" si="3"/>
        <v>0.059</v>
      </c>
      <c r="R52" s="68">
        <f t="shared" si="4"/>
        <v>1.29</v>
      </c>
      <c r="S52" s="76">
        <f t="shared" si="5"/>
        <v>0.259</v>
      </c>
      <c r="T52" s="77">
        <v>111</v>
      </c>
      <c r="U52" s="78"/>
      <c r="V52" s="23">
        <f>IF(E52="","",SUMIF(OUTBOUND!$G:$G,WMS!E52,OUTBOUND!$L:$L))</f>
        <v>22</v>
      </c>
      <c r="W52" s="23">
        <f>IF(E52="","",SUMIF(OUTBOUND!$G:$G,WMS!E52,OUTBOUND!$M:$M))</f>
        <v>428</v>
      </c>
      <c r="X52" s="76">
        <f>IF(E52="","",SUMIF(OUTBOUND!$G:$G,WMS!E52,OUTBOUND!$O:$O))</f>
        <v>181.99984</v>
      </c>
      <c r="Y52" s="76">
        <f>IF(E52="","",SUMIF(OUTBOUND!$G:$G,WMS!E52,OUTBOUND!$AC:$AC))</f>
        <v>110.852</v>
      </c>
      <c r="Z52" s="76">
        <f>IF(E52="","",SUMIF(OUTBOUND!$G:$G,WMS!E52,OUTBOUND!$P:$P))</f>
        <v>1.298</v>
      </c>
      <c r="AA52" s="23">
        <f t="shared" si="6"/>
        <v>0</v>
      </c>
      <c r="AB52" s="23">
        <f t="shared" si="7"/>
        <v>0</v>
      </c>
      <c r="AC52" s="76">
        <f t="shared" si="8"/>
        <v>0.000159999999993943</v>
      </c>
      <c r="AD52" s="76">
        <f t="shared" si="9"/>
        <v>0.147999999999996</v>
      </c>
      <c r="AE52" s="76">
        <f t="shared" si="10"/>
        <v>-0.00800000000000001</v>
      </c>
      <c r="AF52" s="81" t="e">
        <f t="shared" si="11"/>
        <v>#DIV/0!</v>
      </c>
    </row>
    <row r="53" spans="1:32">
      <c r="A53" s="57" t="s">
        <v>761</v>
      </c>
      <c r="B53" s="3" t="s">
        <v>192</v>
      </c>
      <c r="C53" s="24" t="s">
        <v>851</v>
      </c>
      <c r="D53" s="24" t="s">
        <v>852</v>
      </c>
      <c r="E53" s="58" t="str">
        <f t="shared" si="0"/>
        <v>APGHKG18110006/47958/WW19237</v>
      </c>
      <c r="F53" s="3" t="s">
        <v>200</v>
      </c>
      <c r="G53" s="3" t="s">
        <v>201</v>
      </c>
      <c r="H53" s="2">
        <v>43435</v>
      </c>
      <c r="I53" s="7">
        <v>11</v>
      </c>
      <c r="J53" s="7">
        <v>208</v>
      </c>
      <c r="K53" s="68">
        <f t="shared" si="1"/>
        <v>18.9090909090909</v>
      </c>
      <c r="L53" s="48">
        <v>8</v>
      </c>
      <c r="M53" s="69">
        <f t="shared" si="2"/>
        <v>88</v>
      </c>
      <c r="N53" s="7">
        <v>81</v>
      </c>
      <c r="O53" s="7">
        <v>65</v>
      </c>
      <c r="P53" s="7">
        <v>11.8</v>
      </c>
      <c r="Q53" s="76">
        <f t="shared" si="3"/>
        <v>0.062</v>
      </c>
      <c r="R53" s="68">
        <f t="shared" si="4"/>
        <v>0.68</v>
      </c>
      <c r="S53" s="76">
        <f t="shared" si="5"/>
        <v>0.26</v>
      </c>
      <c r="T53" s="77">
        <v>54</v>
      </c>
      <c r="U53" s="78"/>
      <c r="V53" s="23">
        <f>IF(E53="","",SUMIF(OUTBOUND!$G:$G,WMS!E53,OUTBOUND!$L:$L))</f>
        <v>11</v>
      </c>
      <c r="W53" s="23">
        <f>IF(E53="","",SUMIF(OUTBOUND!$G:$G,WMS!E53,OUTBOUND!$M:$M))</f>
        <v>208</v>
      </c>
      <c r="X53" s="76">
        <f>IF(E53="","",SUMIF(OUTBOUND!$G:$G,WMS!E53,OUTBOUND!$O:$O))</f>
        <v>88</v>
      </c>
      <c r="Y53" s="76">
        <f>IF(E53="","",SUMIF(OUTBOUND!$G:$G,WMS!E53,OUTBOUND!$AC:$AC))</f>
        <v>54.08</v>
      </c>
      <c r="Z53" s="76">
        <f>IF(E53="","",SUMIF(OUTBOUND!$G:$G,WMS!E53,OUTBOUND!$P:$P))</f>
        <v>0.682</v>
      </c>
      <c r="AA53" s="23">
        <f t="shared" si="6"/>
        <v>0</v>
      </c>
      <c r="AB53" s="23">
        <f t="shared" si="7"/>
        <v>0</v>
      </c>
      <c r="AC53" s="76">
        <f t="shared" si="8"/>
        <v>0</v>
      </c>
      <c r="AD53" s="76">
        <f t="shared" si="9"/>
        <v>-0.0799999999999983</v>
      </c>
      <c r="AE53" s="76">
        <f t="shared" si="10"/>
        <v>-0.00199999999999989</v>
      </c>
      <c r="AF53" s="81" t="e">
        <f t="shared" si="11"/>
        <v>#DIV/0!</v>
      </c>
    </row>
    <row r="54" spans="1:32">
      <c r="A54" s="57" t="s">
        <v>761</v>
      </c>
      <c r="B54" s="3" t="s">
        <v>192</v>
      </c>
      <c r="C54" s="24" t="s">
        <v>853</v>
      </c>
      <c r="D54" s="24" t="s">
        <v>854</v>
      </c>
      <c r="E54" s="58" t="str">
        <f t="shared" si="0"/>
        <v>APGHKG18110006/47950/WW19238</v>
      </c>
      <c r="F54" s="3" t="s">
        <v>200</v>
      </c>
      <c r="G54" s="3" t="s">
        <v>202</v>
      </c>
      <c r="H54" s="2">
        <v>43435</v>
      </c>
      <c r="I54" s="7">
        <v>11</v>
      </c>
      <c r="J54" s="7">
        <v>207</v>
      </c>
      <c r="K54" s="68">
        <f t="shared" si="1"/>
        <v>18.8181818181818</v>
      </c>
      <c r="L54" s="48">
        <v>13.09091</v>
      </c>
      <c r="M54" s="69">
        <f t="shared" si="2"/>
        <v>144</v>
      </c>
      <c r="N54" s="7">
        <v>74</v>
      </c>
      <c r="O54" s="7">
        <v>72</v>
      </c>
      <c r="P54" s="7">
        <v>17</v>
      </c>
      <c r="Q54" s="76">
        <f t="shared" si="3"/>
        <v>0.091</v>
      </c>
      <c r="R54" s="68">
        <f t="shared" si="4"/>
        <v>1</v>
      </c>
      <c r="S54" s="76">
        <f t="shared" si="5"/>
        <v>0.541</v>
      </c>
      <c r="T54" s="77">
        <v>112</v>
      </c>
      <c r="U54" s="78"/>
      <c r="V54" s="23">
        <f>IF(E54="","",SUMIF(OUTBOUND!$G:$G,WMS!E54,OUTBOUND!$L:$L))</f>
        <v>11</v>
      </c>
      <c r="W54" s="23">
        <f>IF(E54="","",SUMIF(OUTBOUND!$G:$G,WMS!E54,OUTBOUND!$M:$M))</f>
        <v>207</v>
      </c>
      <c r="X54" s="76">
        <f>IF(E54="","",SUMIF(OUTBOUND!$G:$G,WMS!E54,OUTBOUND!$O:$O))</f>
        <v>144.00001</v>
      </c>
      <c r="Y54" s="76">
        <f>IF(E54="","",SUMIF(OUTBOUND!$G:$G,WMS!E54,OUTBOUND!$AC:$AC))</f>
        <v>111.987</v>
      </c>
      <c r="Z54" s="76">
        <f>IF(E54="","",SUMIF(OUTBOUND!$G:$G,WMS!E54,OUTBOUND!$P:$P))</f>
        <v>1.001</v>
      </c>
      <c r="AA54" s="23">
        <f t="shared" si="6"/>
        <v>0</v>
      </c>
      <c r="AB54" s="23">
        <f t="shared" si="7"/>
        <v>0</v>
      </c>
      <c r="AC54" s="76">
        <f t="shared" si="8"/>
        <v>-1.00000000031741e-5</v>
      </c>
      <c r="AD54" s="76">
        <f t="shared" si="9"/>
        <v>0.012999999999991</v>
      </c>
      <c r="AE54" s="76">
        <f t="shared" si="10"/>
        <v>-0.00099999999999989</v>
      </c>
      <c r="AF54" s="81" t="e">
        <f t="shared" si="11"/>
        <v>#DIV/0!</v>
      </c>
    </row>
    <row r="55" spans="1:32">
      <c r="A55" s="57" t="s">
        <v>761</v>
      </c>
      <c r="B55" s="3" t="s">
        <v>203</v>
      </c>
      <c r="C55" s="24" t="s">
        <v>855</v>
      </c>
      <c r="D55" s="24" t="s">
        <v>856</v>
      </c>
      <c r="E55" s="58" t="str">
        <f t="shared" si="0"/>
        <v>APGHKG18110005/156908/114308</v>
      </c>
      <c r="F55" s="3" t="s">
        <v>205</v>
      </c>
      <c r="G55" s="3" t="s">
        <v>206</v>
      </c>
      <c r="H55" s="2">
        <v>43435</v>
      </c>
      <c r="I55" s="7">
        <v>24</v>
      </c>
      <c r="J55" s="7">
        <v>528</v>
      </c>
      <c r="K55" s="68">
        <f t="shared" si="1"/>
        <v>22</v>
      </c>
      <c r="L55" s="48">
        <v>10.45833</v>
      </c>
      <c r="M55" s="69">
        <f t="shared" si="2"/>
        <v>251</v>
      </c>
      <c r="N55" s="7">
        <v>68</v>
      </c>
      <c r="O55" s="7">
        <v>57</v>
      </c>
      <c r="P55" s="7">
        <v>16</v>
      </c>
      <c r="Q55" s="76">
        <f t="shared" si="3"/>
        <v>0.062</v>
      </c>
      <c r="R55" s="68">
        <f t="shared" si="4"/>
        <v>1.49</v>
      </c>
      <c r="S55" s="76">
        <f t="shared" si="5"/>
        <v>0.331</v>
      </c>
      <c r="T55" s="77">
        <v>175</v>
      </c>
      <c r="U55" s="78"/>
      <c r="V55" s="23">
        <f>IF(E55="","",SUMIF(OUTBOUND!$G:$G,WMS!E55,OUTBOUND!$L:$L))</f>
        <v>24</v>
      </c>
      <c r="W55" s="23">
        <f>IF(E55="","",SUMIF(OUTBOUND!$G:$G,WMS!E55,OUTBOUND!$M:$M))</f>
        <v>528</v>
      </c>
      <c r="X55" s="76">
        <f>IF(E55="","",SUMIF(OUTBOUND!$G:$G,WMS!E55,OUTBOUND!$O:$O))</f>
        <v>250.99992</v>
      </c>
      <c r="Y55" s="76">
        <f>IF(E55="","",SUMIF(OUTBOUND!$G:$G,WMS!E55,OUTBOUND!$AC:$AC))</f>
        <v>174.768</v>
      </c>
      <c r="Z55" s="76">
        <f>IF(E55="","",SUMIF(OUTBOUND!$G:$G,WMS!E55,OUTBOUND!$P:$P))</f>
        <v>1.488</v>
      </c>
      <c r="AA55" s="23">
        <f t="shared" si="6"/>
        <v>0</v>
      </c>
      <c r="AB55" s="23">
        <f t="shared" si="7"/>
        <v>0</v>
      </c>
      <c r="AC55" s="76">
        <f t="shared" si="8"/>
        <v>7.99999999969714e-5</v>
      </c>
      <c r="AD55" s="76">
        <f t="shared" si="9"/>
        <v>0.231999999999999</v>
      </c>
      <c r="AE55" s="76">
        <f t="shared" si="10"/>
        <v>0.002</v>
      </c>
      <c r="AF55" s="81" t="e">
        <f t="shared" si="11"/>
        <v>#DIV/0!</v>
      </c>
    </row>
    <row r="56" spans="1:32">
      <c r="A56" s="57" t="s">
        <v>761</v>
      </c>
      <c r="B56" s="3" t="s">
        <v>203</v>
      </c>
      <c r="C56" s="24" t="s">
        <v>857</v>
      </c>
      <c r="D56" s="24" t="s">
        <v>858</v>
      </c>
      <c r="E56" s="58" t="str">
        <f t="shared" si="0"/>
        <v>APGHKG18110005/156907/114335</v>
      </c>
      <c r="F56" s="3" t="s">
        <v>210</v>
      </c>
      <c r="G56" s="3" t="s">
        <v>211</v>
      </c>
      <c r="H56" s="2">
        <v>43435</v>
      </c>
      <c r="I56" s="7">
        <v>14</v>
      </c>
      <c r="J56" s="7">
        <v>576</v>
      </c>
      <c r="K56" s="68">
        <f t="shared" si="1"/>
        <v>41.1428571428571</v>
      </c>
      <c r="L56" s="48">
        <v>7.7142857</v>
      </c>
      <c r="M56" s="69">
        <f t="shared" si="2"/>
        <v>108</v>
      </c>
      <c r="N56" s="7">
        <v>76</v>
      </c>
      <c r="O56" s="7">
        <v>41</v>
      </c>
      <c r="P56" s="7">
        <v>16</v>
      </c>
      <c r="Q56" s="76">
        <f t="shared" si="3"/>
        <v>0.05</v>
      </c>
      <c r="R56" s="68">
        <f t="shared" si="4"/>
        <v>0.7</v>
      </c>
      <c r="S56" s="76">
        <f t="shared" si="5"/>
        <v>0.111</v>
      </c>
      <c r="T56" s="77">
        <v>64</v>
      </c>
      <c r="U56" s="78"/>
      <c r="V56" s="23">
        <f>IF(E56="","",SUMIF(OUTBOUND!$G:$G,WMS!E56,OUTBOUND!$L:$L))</f>
        <v>14</v>
      </c>
      <c r="W56" s="23">
        <f>IF(E56="","",SUMIF(OUTBOUND!$G:$G,WMS!E56,OUTBOUND!$M:$M))</f>
        <v>576</v>
      </c>
      <c r="X56" s="76">
        <f>IF(E56="","",SUMIF(OUTBOUND!$G:$G,WMS!E56,OUTBOUND!$O:$O))</f>
        <v>107.9999998</v>
      </c>
      <c r="Y56" s="76">
        <f>IF(E56="","",SUMIF(OUTBOUND!$G:$G,WMS!E56,OUTBOUND!$AC:$AC))</f>
        <v>63.936</v>
      </c>
      <c r="Z56" s="76">
        <f>IF(E56="","",SUMIF(OUTBOUND!$G:$G,WMS!E56,OUTBOUND!$P:$P))</f>
        <v>0.7</v>
      </c>
      <c r="AA56" s="23">
        <f t="shared" si="6"/>
        <v>0</v>
      </c>
      <c r="AB56" s="23">
        <f t="shared" si="7"/>
        <v>0</v>
      </c>
      <c r="AC56" s="76">
        <f t="shared" si="8"/>
        <v>2.00000002337219e-7</v>
      </c>
      <c r="AD56" s="76">
        <f t="shared" si="9"/>
        <v>0.0640000000000001</v>
      </c>
      <c r="AE56" s="76">
        <f t="shared" si="10"/>
        <v>0</v>
      </c>
      <c r="AF56" s="81" t="e">
        <f t="shared" si="11"/>
        <v>#DIV/0!</v>
      </c>
    </row>
    <row r="57" spans="1:32">
      <c r="A57" s="57" t="s">
        <v>754</v>
      </c>
      <c r="B57" s="3" t="s">
        <v>213</v>
      </c>
      <c r="C57" s="24" t="s">
        <v>859</v>
      </c>
      <c r="D57" s="24" t="s">
        <v>860</v>
      </c>
      <c r="E57" s="58" t="str">
        <f t="shared" si="0"/>
        <v>APGHKG18110008/157509/JDW182178</v>
      </c>
      <c r="F57" s="3" t="s">
        <v>215</v>
      </c>
      <c r="G57" s="3" t="s">
        <v>216</v>
      </c>
      <c r="H57" s="2">
        <v>43442</v>
      </c>
      <c r="I57" s="7">
        <v>25</v>
      </c>
      <c r="J57" s="7">
        <v>500</v>
      </c>
      <c r="K57" s="68">
        <f t="shared" si="1"/>
        <v>20</v>
      </c>
      <c r="L57" s="48">
        <v>11</v>
      </c>
      <c r="M57" s="69">
        <f t="shared" si="2"/>
        <v>275</v>
      </c>
      <c r="N57" s="7">
        <v>58</v>
      </c>
      <c r="O57" s="7">
        <v>39</v>
      </c>
      <c r="P57" s="7">
        <v>21</v>
      </c>
      <c r="Q57" s="76">
        <f t="shared" si="3"/>
        <v>0.048</v>
      </c>
      <c r="R57" s="68">
        <f t="shared" si="4"/>
        <v>1.19</v>
      </c>
      <c r="S57" s="76">
        <f t="shared" si="5"/>
        <v>0.5</v>
      </c>
      <c r="T57" s="77">
        <v>250</v>
      </c>
      <c r="U57" s="78"/>
      <c r="V57" s="23">
        <f>IF(E57="","",SUMIF(OUTBOUND!$G:$G,WMS!E57,OUTBOUND!$L:$L))</f>
        <v>25</v>
      </c>
      <c r="W57" s="23">
        <f>IF(E57="","",SUMIF(OUTBOUND!$G:$G,WMS!E57,OUTBOUND!$M:$M))</f>
        <v>500</v>
      </c>
      <c r="X57" s="76">
        <f>IF(E57="","",SUMIF(OUTBOUND!$G:$G,WMS!E57,OUTBOUND!$O:$O))</f>
        <v>275</v>
      </c>
      <c r="Y57" s="76">
        <f>IF(E57="","",SUMIF(OUTBOUND!$G:$G,WMS!E57,OUTBOUND!$AC:$AC))</f>
        <v>250</v>
      </c>
      <c r="Z57" s="76">
        <f>IF(E57="","",SUMIF(OUTBOUND!$G:$G,WMS!E57,OUTBOUND!$P:$P))</f>
        <v>1.2</v>
      </c>
      <c r="AA57" s="23">
        <f t="shared" si="6"/>
        <v>0</v>
      </c>
      <c r="AB57" s="23">
        <f t="shared" si="7"/>
        <v>0</v>
      </c>
      <c r="AC57" s="76">
        <f t="shared" si="8"/>
        <v>0</v>
      </c>
      <c r="AD57" s="76">
        <f t="shared" si="9"/>
        <v>0</v>
      </c>
      <c r="AE57" s="76">
        <f t="shared" si="10"/>
        <v>-0.01</v>
      </c>
      <c r="AF57" s="81" t="e">
        <f t="shared" si="11"/>
        <v>#DIV/0!</v>
      </c>
    </row>
    <row r="58" spans="1:32">
      <c r="A58" s="57" t="s">
        <v>754</v>
      </c>
      <c r="B58" s="3" t="s">
        <v>213</v>
      </c>
      <c r="C58" s="24" t="s">
        <v>861</v>
      </c>
      <c r="D58" s="24" t="s">
        <v>779</v>
      </c>
      <c r="E58" s="58" t="str">
        <f t="shared" si="0"/>
        <v>APGHKG18110008/157597/JWS185103</v>
      </c>
      <c r="F58" s="3" t="s">
        <v>215</v>
      </c>
      <c r="G58" s="3" t="s">
        <v>218</v>
      </c>
      <c r="H58" s="2">
        <v>43442</v>
      </c>
      <c r="I58" s="7">
        <v>23</v>
      </c>
      <c r="J58" s="7">
        <v>492</v>
      </c>
      <c r="K58" s="68">
        <f t="shared" si="1"/>
        <v>21.3913043478261</v>
      </c>
      <c r="L58" s="48">
        <v>11.69565</v>
      </c>
      <c r="M58" s="69">
        <f t="shared" si="2"/>
        <v>269</v>
      </c>
      <c r="N58" s="7">
        <v>55</v>
      </c>
      <c r="O58" s="7">
        <v>31</v>
      </c>
      <c r="P58" s="7">
        <v>26</v>
      </c>
      <c r="Q58" s="76">
        <f t="shared" si="3"/>
        <v>0.044</v>
      </c>
      <c r="R58" s="68">
        <f t="shared" si="4"/>
        <v>1.02</v>
      </c>
      <c r="S58" s="76">
        <f t="shared" si="5"/>
        <v>0.5</v>
      </c>
      <c r="T58" s="77">
        <v>246</v>
      </c>
      <c r="U58" s="78"/>
      <c r="V58" s="23">
        <f>IF(E58="","",SUMIF(OUTBOUND!$G:$G,WMS!E58,OUTBOUND!$L:$L))</f>
        <v>23</v>
      </c>
      <c r="W58" s="23">
        <f>IF(E58="","",SUMIF(OUTBOUND!$G:$G,WMS!E58,OUTBOUND!$M:$M))</f>
        <v>492</v>
      </c>
      <c r="X58" s="76">
        <f>IF(E58="","",SUMIF(OUTBOUND!$G:$G,WMS!E58,OUTBOUND!$O:$O))</f>
        <v>268.99995</v>
      </c>
      <c r="Y58" s="76">
        <f>IF(E58="","",SUMIF(OUTBOUND!$G:$G,WMS!E58,OUTBOUND!$AC:$AC))</f>
        <v>246</v>
      </c>
      <c r="Z58" s="76">
        <f>IF(E58="","",SUMIF(OUTBOUND!$G:$G,WMS!E58,OUTBOUND!$P:$P))</f>
        <v>1.012</v>
      </c>
      <c r="AA58" s="23">
        <f t="shared" si="6"/>
        <v>0</v>
      </c>
      <c r="AB58" s="23">
        <f t="shared" si="7"/>
        <v>0</v>
      </c>
      <c r="AC58" s="76">
        <f t="shared" si="8"/>
        <v>4.9999999987449e-5</v>
      </c>
      <c r="AD58" s="76">
        <f t="shared" si="9"/>
        <v>0</v>
      </c>
      <c r="AE58" s="76">
        <f t="shared" si="10"/>
        <v>0.00800000000000001</v>
      </c>
      <c r="AF58" s="81" t="e">
        <f t="shared" si="11"/>
        <v>#DIV/0!</v>
      </c>
    </row>
    <row r="59" spans="1:32">
      <c r="A59" s="57" t="s">
        <v>754</v>
      </c>
      <c r="B59" s="3" t="s">
        <v>213</v>
      </c>
      <c r="C59" s="24" t="s">
        <v>862</v>
      </c>
      <c r="D59" s="24" t="s">
        <v>863</v>
      </c>
      <c r="E59" s="58" t="str">
        <f t="shared" si="0"/>
        <v>APGHKG18110008/157510/JWW182281</v>
      </c>
      <c r="F59" s="3" t="s">
        <v>215</v>
      </c>
      <c r="G59" s="3" t="s">
        <v>220</v>
      </c>
      <c r="H59" s="2">
        <v>43442</v>
      </c>
      <c r="I59" s="7">
        <v>28</v>
      </c>
      <c r="J59" s="7">
        <v>499</v>
      </c>
      <c r="K59" s="68">
        <f t="shared" si="1"/>
        <v>17.8214285714286</v>
      </c>
      <c r="L59" s="48">
        <v>9.92857</v>
      </c>
      <c r="M59" s="69">
        <f t="shared" si="2"/>
        <v>278</v>
      </c>
      <c r="N59" s="7">
        <v>58</v>
      </c>
      <c r="O59" s="7">
        <v>39</v>
      </c>
      <c r="P59" s="7">
        <v>21</v>
      </c>
      <c r="Q59" s="76">
        <f t="shared" si="3"/>
        <v>0.048</v>
      </c>
      <c r="R59" s="68">
        <f t="shared" si="4"/>
        <v>1.33</v>
      </c>
      <c r="S59" s="76">
        <f t="shared" si="5"/>
        <v>0.501</v>
      </c>
      <c r="T59" s="77">
        <v>250</v>
      </c>
      <c r="U59" s="78"/>
      <c r="V59" s="23">
        <f>IF(E59="","",SUMIF(OUTBOUND!$G:$G,WMS!E59,OUTBOUND!$L:$L))</f>
        <v>28</v>
      </c>
      <c r="W59" s="23">
        <f>IF(E59="","",SUMIF(OUTBOUND!$G:$G,WMS!E59,OUTBOUND!$M:$M))</f>
        <v>499</v>
      </c>
      <c r="X59" s="76">
        <f>IF(E59="","",SUMIF(OUTBOUND!$G:$G,WMS!E59,OUTBOUND!$O:$O))</f>
        <v>277.99996</v>
      </c>
      <c r="Y59" s="76">
        <f>IF(E59="","",SUMIF(OUTBOUND!$G:$G,WMS!E59,OUTBOUND!$AC:$AC))</f>
        <v>249.999</v>
      </c>
      <c r="Z59" s="76">
        <f>IF(E59="","",SUMIF(OUTBOUND!$G:$G,WMS!E59,OUTBOUND!$P:$P))</f>
        <v>1.344</v>
      </c>
      <c r="AA59" s="23">
        <f t="shared" si="6"/>
        <v>0</v>
      </c>
      <c r="AB59" s="23">
        <f t="shared" si="7"/>
        <v>0</v>
      </c>
      <c r="AC59" s="76">
        <f t="shared" si="8"/>
        <v>4.00000000126965e-5</v>
      </c>
      <c r="AD59" s="76">
        <f t="shared" si="9"/>
        <v>0.00100000000000477</v>
      </c>
      <c r="AE59" s="76">
        <f t="shared" si="10"/>
        <v>-0.014</v>
      </c>
      <c r="AF59" s="81" t="e">
        <f t="shared" si="11"/>
        <v>#DIV/0!</v>
      </c>
    </row>
    <row r="60" spans="1:32">
      <c r="A60" s="57" t="s">
        <v>751</v>
      </c>
      <c r="B60" s="3" t="s">
        <v>221</v>
      </c>
      <c r="C60" s="24" t="s">
        <v>864</v>
      </c>
      <c r="D60" s="24" t="s">
        <v>837</v>
      </c>
      <c r="E60" s="58" t="str">
        <f t="shared" si="0"/>
        <v>APGHKG18120001/157341/WS18527</v>
      </c>
      <c r="F60" s="3" t="s">
        <v>223</v>
      </c>
      <c r="G60" s="3" t="s">
        <v>224</v>
      </c>
      <c r="H60" s="2">
        <v>43447</v>
      </c>
      <c r="I60" s="7">
        <v>8</v>
      </c>
      <c r="J60" s="7">
        <v>208</v>
      </c>
      <c r="K60" s="68">
        <f t="shared" si="1"/>
        <v>26</v>
      </c>
      <c r="L60" s="48">
        <v>13.125</v>
      </c>
      <c r="M60" s="69">
        <f t="shared" si="2"/>
        <v>105</v>
      </c>
      <c r="N60" s="7">
        <v>60</v>
      </c>
      <c r="O60" s="7">
        <v>41</v>
      </c>
      <c r="P60" s="7">
        <v>31</v>
      </c>
      <c r="Q60" s="76">
        <f t="shared" si="3"/>
        <v>0.076</v>
      </c>
      <c r="R60" s="68">
        <f t="shared" si="4"/>
        <v>0.61</v>
      </c>
      <c r="S60" s="76">
        <f t="shared" si="5"/>
        <v>0.337</v>
      </c>
      <c r="T60" s="77">
        <v>70</v>
      </c>
      <c r="U60" s="78"/>
      <c r="V60" s="23">
        <f>IF(E60="","",SUMIF(OUTBOUND!$G:$G,WMS!E60,OUTBOUND!$L:$L))</f>
        <v>8</v>
      </c>
      <c r="W60" s="23">
        <f>IF(E60="","",SUMIF(OUTBOUND!$G:$G,WMS!E60,OUTBOUND!$M:$M))</f>
        <v>208</v>
      </c>
      <c r="X60" s="76">
        <f>IF(E60="","",SUMIF(OUTBOUND!$G:$G,WMS!E60,OUTBOUND!$O:$O))</f>
        <v>105</v>
      </c>
      <c r="Y60" s="76">
        <f>IF(E60="","",SUMIF(OUTBOUND!$G:$G,WMS!E60,OUTBOUND!$AC:$AC))</f>
        <v>70.096</v>
      </c>
      <c r="Z60" s="76">
        <f>IF(E60="","",SUMIF(OUTBOUND!$G:$G,WMS!E60,OUTBOUND!$P:$P))</f>
        <v>0.608</v>
      </c>
      <c r="AA60" s="23">
        <f t="shared" si="6"/>
        <v>0</v>
      </c>
      <c r="AB60" s="23">
        <f t="shared" si="7"/>
        <v>0</v>
      </c>
      <c r="AC60" s="76">
        <f t="shared" si="8"/>
        <v>0</v>
      </c>
      <c r="AD60" s="76">
        <f t="shared" si="9"/>
        <v>-0.0960000000000036</v>
      </c>
      <c r="AE60" s="76">
        <f t="shared" si="10"/>
        <v>0.002</v>
      </c>
      <c r="AF60" s="81" t="e">
        <f t="shared" si="11"/>
        <v>#DIV/0!</v>
      </c>
    </row>
    <row r="61" spans="1:32">
      <c r="A61" s="57" t="s">
        <v>751</v>
      </c>
      <c r="B61" s="3" t="s">
        <v>221</v>
      </c>
      <c r="C61" s="24" t="s">
        <v>865</v>
      </c>
      <c r="D61" s="24" t="s">
        <v>765</v>
      </c>
      <c r="E61" s="58" t="str">
        <f t="shared" si="0"/>
        <v>APGHKG18120001/157342/WS18838</v>
      </c>
      <c r="F61" s="3" t="s">
        <v>223</v>
      </c>
      <c r="G61" s="3" t="s">
        <v>225</v>
      </c>
      <c r="H61" s="2">
        <v>43447</v>
      </c>
      <c r="I61" s="7">
        <v>13</v>
      </c>
      <c r="J61" s="7">
        <v>419</v>
      </c>
      <c r="K61" s="68">
        <f t="shared" si="1"/>
        <v>32.2307692307692</v>
      </c>
      <c r="L61" s="48">
        <v>14.461538</v>
      </c>
      <c r="M61" s="69">
        <f t="shared" si="2"/>
        <v>188</v>
      </c>
      <c r="N61" s="7">
        <v>60</v>
      </c>
      <c r="O61" s="7">
        <v>41</v>
      </c>
      <c r="P61" s="7">
        <v>31</v>
      </c>
      <c r="Q61" s="76">
        <f t="shared" si="3"/>
        <v>0.076</v>
      </c>
      <c r="R61" s="68">
        <f t="shared" si="4"/>
        <v>0.99</v>
      </c>
      <c r="S61" s="76">
        <f t="shared" si="5"/>
        <v>0.413</v>
      </c>
      <c r="T61" s="77">
        <v>173</v>
      </c>
      <c r="U61" s="78"/>
      <c r="V61" s="23">
        <f>IF(E61="","",SUMIF(OUTBOUND!$G:$G,WMS!E61,OUTBOUND!$L:$L))</f>
        <v>13</v>
      </c>
      <c r="W61" s="23">
        <f>IF(E61="","",SUMIF(OUTBOUND!$G:$G,WMS!E61,OUTBOUND!$M:$M))</f>
        <v>419</v>
      </c>
      <c r="X61" s="76">
        <f>IF(E61="","",SUMIF(OUTBOUND!$G:$G,WMS!E61,OUTBOUND!$O:$O))</f>
        <v>187.999994</v>
      </c>
      <c r="Y61" s="76">
        <f>IF(E61="","",SUMIF(OUTBOUND!$G:$G,WMS!E61,OUTBOUND!$AC:$AC))</f>
        <v>173.047</v>
      </c>
      <c r="Z61" s="76">
        <f>IF(E61="","",SUMIF(OUTBOUND!$G:$G,WMS!E61,OUTBOUND!$P:$P))</f>
        <v>0.988</v>
      </c>
      <c r="AA61" s="23">
        <f t="shared" si="6"/>
        <v>0</v>
      </c>
      <c r="AB61" s="23">
        <f t="shared" si="7"/>
        <v>0</v>
      </c>
      <c r="AC61" s="76">
        <f t="shared" si="8"/>
        <v>6.00000001327317e-6</v>
      </c>
      <c r="AD61" s="76">
        <f t="shared" si="9"/>
        <v>-0.046999999999997</v>
      </c>
      <c r="AE61" s="76">
        <f t="shared" si="10"/>
        <v>0.002</v>
      </c>
      <c r="AF61" s="81" t="e">
        <f t="shared" si="11"/>
        <v>#DIV/0!</v>
      </c>
    </row>
    <row r="62" spans="1:32">
      <c r="A62" s="57" t="s">
        <v>761</v>
      </c>
      <c r="B62" s="24" t="s">
        <v>226</v>
      </c>
      <c r="C62" s="24" t="s">
        <v>866</v>
      </c>
      <c r="D62" s="24" t="s">
        <v>867</v>
      </c>
      <c r="E62" s="58" t="str">
        <f t="shared" si="0"/>
        <v>APGHKG18120002/47952/WW19902</v>
      </c>
      <c r="F62" s="3" t="s">
        <v>228</v>
      </c>
      <c r="G62" s="3" t="s">
        <v>229</v>
      </c>
      <c r="H62" s="2">
        <v>43447</v>
      </c>
      <c r="I62" s="7">
        <v>9</v>
      </c>
      <c r="J62" s="7">
        <v>427</v>
      </c>
      <c r="K62" s="68">
        <f t="shared" si="1"/>
        <v>47.4444444444444</v>
      </c>
      <c r="L62" s="48">
        <v>9.44444</v>
      </c>
      <c r="M62" s="69">
        <f t="shared" si="2"/>
        <v>85</v>
      </c>
      <c r="N62" s="7">
        <v>71</v>
      </c>
      <c r="O62" s="7">
        <v>59</v>
      </c>
      <c r="P62" s="7">
        <v>11</v>
      </c>
      <c r="Q62" s="76">
        <f t="shared" si="3"/>
        <v>0.046</v>
      </c>
      <c r="R62" s="68">
        <f t="shared" si="4"/>
        <v>0.41</v>
      </c>
      <c r="S62" s="76">
        <f t="shared" si="5"/>
        <v>0.133</v>
      </c>
      <c r="T62" s="77">
        <v>57</v>
      </c>
      <c r="U62" s="78"/>
      <c r="V62" s="23">
        <f>IF(E62="","",SUMIF(OUTBOUND!$G:$G,WMS!E62,OUTBOUND!$L:$L))</f>
        <v>9</v>
      </c>
      <c r="W62" s="23">
        <f>IF(E62="","",SUMIF(OUTBOUND!$G:$G,WMS!E62,OUTBOUND!$M:$M))</f>
        <v>427</v>
      </c>
      <c r="X62" s="76">
        <f>IF(E62="","",SUMIF(OUTBOUND!$G:$G,WMS!E62,OUTBOUND!$O:$O))</f>
        <v>84.99996</v>
      </c>
      <c r="Y62" s="76">
        <f>IF(E62="","",SUMIF(OUTBOUND!$G:$G,WMS!E62,OUTBOUND!$AC:$AC))</f>
        <v>56.791</v>
      </c>
      <c r="Z62" s="76">
        <f>IF(E62="","",SUMIF(OUTBOUND!$G:$G,WMS!E62,OUTBOUND!$P:$P))</f>
        <v>0.414</v>
      </c>
      <c r="AA62" s="23">
        <f t="shared" si="6"/>
        <v>0</v>
      </c>
      <c r="AB62" s="23">
        <f t="shared" si="7"/>
        <v>0</v>
      </c>
      <c r="AC62" s="76">
        <f t="shared" si="8"/>
        <v>3.99999999984857e-5</v>
      </c>
      <c r="AD62" s="76">
        <f t="shared" si="9"/>
        <v>0.208999999999996</v>
      </c>
      <c r="AE62" s="76">
        <f t="shared" si="10"/>
        <v>-0.004</v>
      </c>
      <c r="AF62" s="81" t="e">
        <f t="shared" si="11"/>
        <v>#DIV/0!</v>
      </c>
    </row>
    <row r="63" spans="1:32">
      <c r="A63" s="57" t="s">
        <v>761</v>
      </c>
      <c r="B63" s="24" t="s">
        <v>226</v>
      </c>
      <c r="C63" s="24" t="s">
        <v>868</v>
      </c>
      <c r="D63" s="24" t="s">
        <v>869</v>
      </c>
      <c r="E63" s="58" t="str">
        <f t="shared" si="0"/>
        <v>APGHKG18120002/47957/WW19618</v>
      </c>
      <c r="F63" s="3" t="s">
        <v>228</v>
      </c>
      <c r="G63" s="3" t="s">
        <v>232</v>
      </c>
      <c r="H63" s="2">
        <v>43447</v>
      </c>
      <c r="I63" s="7">
        <v>29</v>
      </c>
      <c r="J63" s="7">
        <v>428</v>
      </c>
      <c r="K63" s="68">
        <f t="shared" si="1"/>
        <v>14.7586206896552</v>
      </c>
      <c r="L63" s="48">
        <v>8.3103448</v>
      </c>
      <c r="M63" s="69">
        <f t="shared" si="2"/>
        <v>241</v>
      </c>
      <c r="N63" s="7">
        <v>61</v>
      </c>
      <c r="O63" s="7">
        <v>37</v>
      </c>
      <c r="P63" s="7">
        <v>17</v>
      </c>
      <c r="Q63" s="76">
        <f t="shared" si="3"/>
        <v>0.038</v>
      </c>
      <c r="R63" s="68">
        <f t="shared" si="4"/>
        <v>1.11</v>
      </c>
      <c r="S63" s="76">
        <f t="shared" si="5"/>
        <v>0.451</v>
      </c>
      <c r="T63" s="77">
        <v>193</v>
      </c>
      <c r="U63" s="78"/>
      <c r="V63" s="23">
        <f>IF(E63="","",SUMIF(OUTBOUND!$G:$G,WMS!E63,OUTBOUND!$L:$L))</f>
        <v>29</v>
      </c>
      <c r="W63" s="23">
        <f>IF(E63="","",SUMIF(OUTBOUND!$G:$G,WMS!E63,OUTBOUND!$M:$M))</f>
        <v>428</v>
      </c>
      <c r="X63" s="76">
        <f>IF(E63="","",SUMIF(OUTBOUND!$G:$G,WMS!E63,OUTBOUND!$O:$O))</f>
        <v>240.9999992</v>
      </c>
      <c r="Y63" s="76">
        <f>IF(E63="","",SUMIF(OUTBOUND!$G:$G,WMS!E63,OUTBOUND!$AC:$AC))</f>
        <v>193.028</v>
      </c>
      <c r="Z63" s="76">
        <f>IF(E63="","",SUMIF(OUTBOUND!$G:$G,WMS!E63,OUTBOUND!$P:$P))</f>
        <v>1.102</v>
      </c>
      <c r="AA63" s="23">
        <f t="shared" si="6"/>
        <v>0</v>
      </c>
      <c r="AB63" s="23">
        <f t="shared" si="7"/>
        <v>0</v>
      </c>
      <c r="AC63" s="76">
        <f t="shared" si="8"/>
        <v>8.00000009348878e-7</v>
      </c>
      <c r="AD63" s="76">
        <f t="shared" si="9"/>
        <v>-0.0279999999999916</v>
      </c>
      <c r="AE63" s="76">
        <f t="shared" si="10"/>
        <v>0.00800000000000023</v>
      </c>
      <c r="AF63" s="81" t="e">
        <f t="shared" si="11"/>
        <v>#DIV/0!</v>
      </c>
    </row>
    <row r="64" spans="1:32">
      <c r="A64" s="57" t="s">
        <v>748</v>
      </c>
      <c r="B64" s="3" t="s">
        <v>235</v>
      </c>
      <c r="C64" s="24" t="s">
        <v>870</v>
      </c>
      <c r="D64" s="24" t="s">
        <v>871</v>
      </c>
      <c r="E64" s="58" t="str">
        <f t="shared" si="0"/>
        <v>APGHKG18120007/157807/WW19518</v>
      </c>
      <c r="F64" s="3" t="s">
        <v>237</v>
      </c>
      <c r="G64" s="3" t="s">
        <v>238</v>
      </c>
      <c r="H64" s="2">
        <v>43447</v>
      </c>
      <c r="I64" s="7">
        <v>14</v>
      </c>
      <c r="J64" s="7">
        <v>236</v>
      </c>
      <c r="K64" s="68">
        <f t="shared" si="1"/>
        <v>16.8571428571429</v>
      </c>
      <c r="L64" s="48">
        <v>6.47142857</v>
      </c>
      <c r="M64" s="69">
        <f t="shared" si="2"/>
        <v>90.6</v>
      </c>
      <c r="N64" s="7">
        <v>60</v>
      </c>
      <c r="O64" s="7">
        <v>28</v>
      </c>
      <c r="P64" s="7">
        <v>31</v>
      </c>
      <c r="Q64" s="76">
        <f t="shared" si="3"/>
        <v>0.052</v>
      </c>
      <c r="R64" s="68">
        <f t="shared" si="4"/>
        <v>0.73</v>
      </c>
      <c r="S64" s="76">
        <f t="shared" si="5"/>
        <v>0.325</v>
      </c>
      <c r="T64" s="77">
        <v>76.6</v>
      </c>
      <c r="U64" s="78"/>
      <c r="V64" s="23">
        <f>IF(E64="","",SUMIF(OUTBOUND!$G:$G,WMS!E64,OUTBOUND!$L:$L))</f>
        <v>14</v>
      </c>
      <c r="W64" s="23">
        <f>IF(E64="","",SUMIF(OUTBOUND!$G:$G,WMS!E64,OUTBOUND!$M:$M))</f>
        <v>236</v>
      </c>
      <c r="X64" s="76">
        <f>IF(E64="","",SUMIF(OUTBOUND!$G:$G,WMS!E64,OUTBOUND!$O:$O))</f>
        <v>90.59999998</v>
      </c>
      <c r="Y64" s="76">
        <f>IF(E64="","",SUMIF(OUTBOUND!$G:$G,WMS!E64,OUTBOUND!$AC:$AC))</f>
        <v>76.7</v>
      </c>
      <c r="Z64" s="76">
        <f>IF(E64="","",SUMIF(OUTBOUND!$G:$G,WMS!E64,OUTBOUND!$P:$P))</f>
        <v>0.728</v>
      </c>
      <c r="AA64" s="23">
        <f t="shared" si="6"/>
        <v>0</v>
      </c>
      <c r="AB64" s="23">
        <f t="shared" si="7"/>
        <v>0</v>
      </c>
      <c r="AC64" s="76">
        <f t="shared" si="8"/>
        <v>2.00000016548074e-8</v>
      </c>
      <c r="AD64" s="76">
        <f t="shared" si="9"/>
        <v>-0.100000000000009</v>
      </c>
      <c r="AE64" s="76">
        <f t="shared" si="10"/>
        <v>0.002</v>
      </c>
      <c r="AF64" s="81" t="e">
        <f t="shared" si="11"/>
        <v>#DIV/0!</v>
      </c>
    </row>
    <row r="65" spans="1:32">
      <c r="A65" s="57" t="s">
        <v>748</v>
      </c>
      <c r="B65" s="3" t="s">
        <v>235</v>
      </c>
      <c r="C65" s="24" t="s">
        <v>872</v>
      </c>
      <c r="D65" s="24" t="s">
        <v>873</v>
      </c>
      <c r="E65" s="58" t="str">
        <f t="shared" si="0"/>
        <v>APGHKG18120007/157475/114746</v>
      </c>
      <c r="F65" s="3" t="s">
        <v>237</v>
      </c>
      <c r="G65" s="3" t="s">
        <v>240</v>
      </c>
      <c r="H65" s="2">
        <v>43447</v>
      </c>
      <c r="I65" s="7">
        <v>56</v>
      </c>
      <c r="J65" s="7">
        <v>1305</v>
      </c>
      <c r="K65" s="68">
        <f t="shared" si="1"/>
        <v>23.3035714285714</v>
      </c>
      <c r="L65" s="48">
        <v>8.0767857</v>
      </c>
      <c r="M65" s="69">
        <f t="shared" si="2"/>
        <v>452.3</v>
      </c>
      <c r="N65" s="7">
        <v>60</v>
      </c>
      <c r="O65" s="7">
        <v>35</v>
      </c>
      <c r="P65" s="7">
        <v>31</v>
      </c>
      <c r="Q65" s="76">
        <f t="shared" si="3"/>
        <v>0.065</v>
      </c>
      <c r="R65" s="68">
        <f t="shared" si="4"/>
        <v>3.65</v>
      </c>
      <c r="S65" s="76">
        <f t="shared" si="5"/>
        <v>0.299</v>
      </c>
      <c r="T65" s="77">
        <v>390.7</v>
      </c>
      <c r="U65" s="78"/>
      <c r="V65" s="23">
        <f>IF(E65="","",SUMIF(OUTBOUND!$G:$G,WMS!E65,OUTBOUND!$L:$L))</f>
        <v>56</v>
      </c>
      <c r="W65" s="23">
        <f>IF(E65="","",SUMIF(OUTBOUND!$G:$G,WMS!E65,OUTBOUND!$M:$M))</f>
        <v>1305</v>
      </c>
      <c r="X65" s="76">
        <f>IF(E65="","",SUMIF(OUTBOUND!$G:$G,WMS!E65,OUTBOUND!$O:$O))</f>
        <v>452.2999992</v>
      </c>
      <c r="Y65" s="76">
        <f>IF(E65="","",SUMIF(OUTBOUND!$G:$G,WMS!E65,OUTBOUND!$AC:$AC))</f>
        <v>390.195</v>
      </c>
      <c r="Z65" s="76">
        <f>IF(E65="","",SUMIF(OUTBOUND!$G:$G,WMS!E65,OUTBOUND!$P:$P))</f>
        <v>3.64</v>
      </c>
      <c r="AA65" s="23">
        <f t="shared" si="6"/>
        <v>0</v>
      </c>
      <c r="AB65" s="23">
        <f t="shared" si="7"/>
        <v>0</v>
      </c>
      <c r="AC65" s="76">
        <f t="shared" si="8"/>
        <v>8.00000009348878e-7</v>
      </c>
      <c r="AD65" s="76">
        <f t="shared" si="9"/>
        <v>0.504999999999995</v>
      </c>
      <c r="AE65" s="76">
        <f t="shared" si="10"/>
        <v>0.00999999999999979</v>
      </c>
      <c r="AF65" s="81" t="e">
        <f t="shared" si="11"/>
        <v>#DIV/0!</v>
      </c>
    </row>
    <row r="66" spans="1:32">
      <c r="A66" s="57" t="s">
        <v>751</v>
      </c>
      <c r="B66" s="3" t="s">
        <v>243</v>
      </c>
      <c r="C66" s="24" t="s">
        <v>874</v>
      </c>
      <c r="D66" s="24" t="s">
        <v>875</v>
      </c>
      <c r="E66" s="58" t="str">
        <f t="shared" si="0"/>
        <v>APGHKG18120008/157809/WW19513</v>
      </c>
      <c r="F66" s="3" t="s">
        <v>245</v>
      </c>
      <c r="G66" s="3" t="s">
        <v>246</v>
      </c>
      <c r="H66" s="2">
        <v>43451</v>
      </c>
      <c r="I66" s="7">
        <v>14</v>
      </c>
      <c r="J66" s="7">
        <v>394</v>
      </c>
      <c r="K66" s="68">
        <f t="shared" si="1"/>
        <v>28.1428571428571</v>
      </c>
      <c r="L66" s="48">
        <v>8.48571428</v>
      </c>
      <c r="M66" s="69">
        <f t="shared" si="2"/>
        <v>118.8</v>
      </c>
      <c r="N66" s="7">
        <v>46</v>
      </c>
      <c r="O66" s="7">
        <v>35</v>
      </c>
      <c r="P66" s="7">
        <v>31</v>
      </c>
      <c r="Q66" s="76">
        <f t="shared" si="3"/>
        <v>0.05</v>
      </c>
      <c r="R66" s="68">
        <f t="shared" si="4"/>
        <v>0.7</v>
      </c>
      <c r="S66" s="76">
        <f t="shared" si="5"/>
        <v>0.261</v>
      </c>
      <c r="T66" s="77">
        <v>102.8</v>
      </c>
      <c r="U66" s="78"/>
      <c r="V66" s="23">
        <f>IF(E66="","",SUMIF(OUTBOUND!$G:$G,WMS!E66,OUTBOUND!$L:$L))</f>
        <v>14</v>
      </c>
      <c r="W66" s="23">
        <f>IF(E66="","",SUMIF(OUTBOUND!$G:$G,WMS!E66,OUTBOUND!$M:$M))</f>
        <v>394</v>
      </c>
      <c r="X66" s="76">
        <f>IF(E66="","",SUMIF(OUTBOUND!$G:$G,WMS!E66,OUTBOUND!$O:$O))</f>
        <v>118.79999992</v>
      </c>
      <c r="Y66" s="76">
        <f>IF(E66="","",SUMIF(OUTBOUND!$G:$G,WMS!E66,OUTBOUND!$AC:$AC))</f>
        <v>102.834</v>
      </c>
      <c r="Z66" s="76">
        <f>IF(E66="","",SUMIF(OUTBOUND!$G:$G,WMS!E66,OUTBOUND!$P:$P))</f>
        <v>0.7</v>
      </c>
      <c r="AA66" s="23">
        <f t="shared" si="6"/>
        <v>0</v>
      </c>
      <c r="AB66" s="23">
        <f t="shared" si="7"/>
        <v>0</v>
      </c>
      <c r="AC66" s="76">
        <f t="shared" si="8"/>
        <v>7.9999992408375e-8</v>
      </c>
      <c r="AD66" s="76">
        <f t="shared" si="9"/>
        <v>-0.034000000000006</v>
      </c>
      <c r="AE66" s="76">
        <f t="shared" si="10"/>
        <v>0</v>
      </c>
      <c r="AF66" s="81" t="e">
        <f t="shared" si="11"/>
        <v>#DIV/0!</v>
      </c>
    </row>
    <row r="67" spans="1:32">
      <c r="A67" s="57" t="s">
        <v>751</v>
      </c>
      <c r="B67" s="3" t="s">
        <v>243</v>
      </c>
      <c r="C67" s="24" t="s">
        <v>876</v>
      </c>
      <c r="D67" s="24" t="s">
        <v>877</v>
      </c>
      <c r="E67" s="58" t="str">
        <f t="shared" si="0"/>
        <v>APGHKG18120008/157910/114388</v>
      </c>
      <c r="F67" s="3" t="s">
        <v>245</v>
      </c>
      <c r="G67" s="3" t="s">
        <v>247</v>
      </c>
      <c r="H67" s="2">
        <v>43451</v>
      </c>
      <c r="I67" s="7">
        <v>12</v>
      </c>
      <c r="J67" s="7">
        <v>359</v>
      </c>
      <c r="K67" s="68">
        <f t="shared" si="1"/>
        <v>29.9166666666667</v>
      </c>
      <c r="L67" s="48">
        <v>10.625</v>
      </c>
      <c r="M67" s="69">
        <f t="shared" si="2"/>
        <v>127.5</v>
      </c>
      <c r="N67" s="7">
        <v>60</v>
      </c>
      <c r="O67" s="7">
        <v>38</v>
      </c>
      <c r="P67" s="7">
        <v>26</v>
      </c>
      <c r="Q67" s="76">
        <f t="shared" si="3"/>
        <v>0.059</v>
      </c>
      <c r="R67" s="68">
        <f t="shared" si="4"/>
        <v>0.71</v>
      </c>
      <c r="S67" s="76">
        <f t="shared" si="5"/>
        <v>0.322</v>
      </c>
      <c r="T67" s="77">
        <v>115.5</v>
      </c>
      <c r="U67" s="78"/>
      <c r="V67" s="23">
        <f>IF(E67="","",SUMIF(OUTBOUND!$G:$G,WMS!E67,OUTBOUND!$L:$L))</f>
        <v>12</v>
      </c>
      <c r="W67" s="23">
        <f>IF(E67="","",SUMIF(OUTBOUND!$G:$G,WMS!E67,OUTBOUND!$M:$M))</f>
        <v>359</v>
      </c>
      <c r="X67" s="76">
        <f>IF(E67="","",SUMIF(OUTBOUND!$G:$G,WMS!E67,OUTBOUND!$O:$O))</f>
        <v>127.5</v>
      </c>
      <c r="Y67" s="76">
        <f>IF(E67="","",SUMIF(OUTBOUND!$G:$G,WMS!E67,OUTBOUND!$AC:$AC))</f>
        <v>115.598</v>
      </c>
      <c r="Z67" s="76">
        <f>IF(E67="","",SUMIF(OUTBOUND!$G:$G,WMS!E67,OUTBOUND!$P:$P))</f>
        <v>0.708</v>
      </c>
      <c r="AA67" s="23">
        <f t="shared" si="6"/>
        <v>0</v>
      </c>
      <c r="AB67" s="23">
        <f t="shared" si="7"/>
        <v>0</v>
      </c>
      <c r="AC67" s="76">
        <f t="shared" si="8"/>
        <v>0</v>
      </c>
      <c r="AD67" s="76">
        <f t="shared" si="9"/>
        <v>-0.097999999999999</v>
      </c>
      <c r="AE67" s="76">
        <f t="shared" si="10"/>
        <v>0.002</v>
      </c>
      <c r="AF67" s="81" t="e">
        <f t="shared" si="11"/>
        <v>#DIV/0!</v>
      </c>
    </row>
    <row r="68" spans="1:32">
      <c r="A68" s="57" t="s">
        <v>751</v>
      </c>
      <c r="B68" s="3" t="s">
        <v>243</v>
      </c>
      <c r="C68" s="24" t="s">
        <v>878</v>
      </c>
      <c r="D68" s="24" t="s">
        <v>879</v>
      </c>
      <c r="E68" s="58" t="str">
        <f t="shared" ref="E68:E131" si="12">IF(D68="","",B68&amp;"/"&amp;C68&amp;"/"&amp;D68)</f>
        <v>APGHKG18120008/157328/114403</v>
      </c>
      <c r="F68" s="3" t="s">
        <v>245</v>
      </c>
      <c r="G68" s="3" t="s">
        <v>249</v>
      </c>
      <c r="H68" s="2">
        <v>43451</v>
      </c>
      <c r="I68" s="7">
        <v>47</v>
      </c>
      <c r="J68" s="7">
        <v>1169</v>
      </c>
      <c r="K68" s="68">
        <f t="shared" ref="K68:K131" si="13">IF(J68="","",J68/I68)</f>
        <v>24.8723404255319</v>
      </c>
      <c r="L68" s="48">
        <v>11.8893617</v>
      </c>
      <c r="M68" s="69">
        <f t="shared" ref="M68:M131" si="14">IF(L68="","",ROUND(I68*L68,3))</f>
        <v>558.8</v>
      </c>
      <c r="N68" s="7">
        <v>60</v>
      </c>
      <c r="O68" s="7">
        <v>38</v>
      </c>
      <c r="P68" s="7">
        <v>26</v>
      </c>
      <c r="Q68" s="76">
        <f t="shared" ref="Q68:Q131" si="15">IF(P68="","",ROUND(N68*O68*P68/1000000,3))</f>
        <v>0.059</v>
      </c>
      <c r="R68" s="68">
        <f t="shared" ref="R68:R131" si="16">IF(Q68="","",ROUND(N68*O68*P68/1000000*I68,2))</f>
        <v>2.79</v>
      </c>
      <c r="S68" s="76">
        <f t="shared" ref="S68:S131" si="17">IF(T68="","",ROUND(T68/J68,3))</f>
        <v>0.442</v>
      </c>
      <c r="T68" s="77">
        <v>516.3</v>
      </c>
      <c r="U68" s="78"/>
      <c r="V68" s="23">
        <f>IF(E68="","",SUMIF(OUTBOUND!$G:$G,WMS!E68,OUTBOUND!$L:$L))</f>
        <v>47</v>
      </c>
      <c r="W68" s="23">
        <f>IF(E68="","",SUMIF(OUTBOUND!$G:$G,WMS!E68,OUTBOUND!$M:$M))</f>
        <v>1169</v>
      </c>
      <c r="X68" s="76">
        <f>IF(E68="","",SUMIF(OUTBOUND!$G:$G,WMS!E68,OUTBOUND!$O:$O))</f>
        <v>558.7999999</v>
      </c>
      <c r="Y68" s="76">
        <f>IF(E68="","",SUMIF(OUTBOUND!$G:$G,WMS!E68,OUTBOUND!$AC:$AC))</f>
        <v>516.698</v>
      </c>
      <c r="Z68" s="76">
        <f>IF(E68="","",SUMIF(OUTBOUND!$G:$G,WMS!E68,OUTBOUND!$P:$P))</f>
        <v>2.773</v>
      </c>
      <c r="AA68" s="23">
        <f t="shared" ref="AA68:AA131" si="18">IF(I68="","",I68-V68)</f>
        <v>0</v>
      </c>
      <c r="AB68" s="23">
        <f t="shared" ref="AB68:AB131" si="19">IF(J68="","",J68-W68)</f>
        <v>0</v>
      </c>
      <c r="AC68" s="76">
        <f t="shared" ref="AC68:AC131" si="20">IF(M68="","",M68-X68)</f>
        <v>9.9999965641473e-8</v>
      </c>
      <c r="AD68" s="76">
        <f t="shared" ref="AD68:AD131" si="21">IF(T68="","",T68-Y68)</f>
        <v>-0.398000000000025</v>
      </c>
      <c r="AE68" s="76">
        <f t="shared" ref="AE68:AE131" si="22">IF(R68="","",R68-Z68)</f>
        <v>0.0170000000000003</v>
      </c>
      <c r="AF68" s="81" t="e">
        <f t="shared" ref="AF68:AF131" si="23">IF(AB68="","",EXACT(K68,AB68/AA68))</f>
        <v>#DIV/0!</v>
      </c>
    </row>
    <row r="69" spans="1:32">
      <c r="A69" s="57" t="s">
        <v>751</v>
      </c>
      <c r="B69" s="3" t="s">
        <v>243</v>
      </c>
      <c r="C69" s="24" t="s">
        <v>880</v>
      </c>
      <c r="D69" s="24" t="s">
        <v>881</v>
      </c>
      <c r="E69" s="58" t="str">
        <f t="shared" si="12"/>
        <v>APGHKG18120008/157327/114404</v>
      </c>
      <c r="F69" s="3" t="s">
        <v>245</v>
      </c>
      <c r="G69" s="3" t="s">
        <v>251</v>
      </c>
      <c r="H69" s="2">
        <v>43451</v>
      </c>
      <c r="I69" s="7">
        <v>25</v>
      </c>
      <c r="J69" s="7">
        <v>946</v>
      </c>
      <c r="K69" s="68">
        <f t="shared" si="13"/>
        <v>37.84</v>
      </c>
      <c r="L69" s="48">
        <v>11.04</v>
      </c>
      <c r="M69" s="69">
        <f t="shared" si="14"/>
        <v>276</v>
      </c>
      <c r="N69" s="7">
        <v>60</v>
      </c>
      <c r="O69" s="7">
        <v>38</v>
      </c>
      <c r="P69" s="7">
        <v>26</v>
      </c>
      <c r="Q69" s="76">
        <f t="shared" si="15"/>
        <v>0.059</v>
      </c>
      <c r="R69" s="68">
        <f t="shared" si="16"/>
        <v>1.48</v>
      </c>
      <c r="S69" s="76">
        <f t="shared" si="17"/>
        <v>0.277</v>
      </c>
      <c r="T69" s="77">
        <v>262</v>
      </c>
      <c r="U69" s="78"/>
      <c r="V69" s="23">
        <f>IF(E69="","",SUMIF(OUTBOUND!$G:$G,WMS!E69,OUTBOUND!$L:$L))</f>
        <v>25</v>
      </c>
      <c r="W69" s="23">
        <f>IF(E69="","",SUMIF(OUTBOUND!$G:$G,WMS!E69,OUTBOUND!$M:$M))</f>
        <v>946</v>
      </c>
      <c r="X69" s="76">
        <f>IF(E69="","",SUMIF(OUTBOUND!$G:$G,WMS!E69,OUTBOUND!$O:$O))</f>
        <v>276</v>
      </c>
      <c r="Y69" s="76">
        <f>IF(E69="","",SUMIF(OUTBOUND!$G:$G,WMS!E69,OUTBOUND!$AC:$AC))</f>
        <v>262.042</v>
      </c>
      <c r="Z69" s="76">
        <f>IF(E69="","",SUMIF(OUTBOUND!$G:$G,WMS!E69,OUTBOUND!$P:$P))</f>
        <v>1.475</v>
      </c>
      <c r="AA69" s="23">
        <f t="shared" si="18"/>
        <v>0</v>
      </c>
      <c r="AB69" s="23">
        <f t="shared" si="19"/>
        <v>0</v>
      </c>
      <c r="AC69" s="76">
        <f t="shared" si="20"/>
        <v>0</v>
      </c>
      <c r="AD69" s="76">
        <f t="shared" si="21"/>
        <v>-0.04200000000003</v>
      </c>
      <c r="AE69" s="76">
        <f t="shared" si="22"/>
        <v>0.00500000000000012</v>
      </c>
      <c r="AF69" s="81" t="e">
        <f t="shared" si="23"/>
        <v>#DIV/0!</v>
      </c>
    </row>
    <row r="70" spans="1:32">
      <c r="A70" s="57" t="s">
        <v>882</v>
      </c>
      <c r="B70" s="24" t="s">
        <v>252</v>
      </c>
      <c r="C70" s="24" t="s">
        <v>883</v>
      </c>
      <c r="D70" s="24" t="s">
        <v>796</v>
      </c>
      <c r="E70" s="58" t="str">
        <f t="shared" si="12"/>
        <v>APGHKG18120005/157465/WW18343</v>
      </c>
      <c r="F70" s="3" t="s">
        <v>254</v>
      </c>
      <c r="G70" s="3" t="s">
        <v>255</v>
      </c>
      <c r="H70" s="2">
        <v>43455</v>
      </c>
      <c r="I70" s="7">
        <v>30</v>
      </c>
      <c r="J70" s="7">
        <v>300</v>
      </c>
      <c r="K70" s="68">
        <f t="shared" si="13"/>
        <v>10</v>
      </c>
      <c r="L70" s="48">
        <v>11.333333</v>
      </c>
      <c r="M70" s="69">
        <f t="shared" si="14"/>
        <v>340</v>
      </c>
      <c r="N70" s="7">
        <v>70</v>
      </c>
      <c r="O70" s="7">
        <v>61</v>
      </c>
      <c r="P70" s="7">
        <v>21</v>
      </c>
      <c r="Q70" s="76">
        <f t="shared" si="15"/>
        <v>0.09</v>
      </c>
      <c r="R70" s="68">
        <f t="shared" si="16"/>
        <v>2.69</v>
      </c>
      <c r="S70" s="76">
        <f t="shared" si="17"/>
        <v>0.833</v>
      </c>
      <c r="T70" s="77">
        <v>250</v>
      </c>
      <c r="U70" s="78"/>
      <c r="V70" s="23">
        <f>IF(E70="","",SUMIF(OUTBOUND!$G:$G,WMS!E70,OUTBOUND!$L:$L))</f>
        <v>30</v>
      </c>
      <c r="W70" s="23">
        <f>IF(E70="","",SUMIF(OUTBOUND!$G:$G,WMS!E70,OUTBOUND!$M:$M))</f>
        <v>300</v>
      </c>
      <c r="X70" s="76">
        <f>IF(E70="","",SUMIF(OUTBOUND!$G:$G,WMS!E70,OUTBOUND!$O:$O))</f>
        <v>339.99999</v>
      </c>
      <c r="Y70" s="76">
        <f>IF(E70="","",SUMIF(OUTBOUND!$G:$G,WMS!E70,OUTBOUND!$AC:$AC))</f>
        <v>249.9</v>
      </c>
      <c r="Z70" s="76">
        <f>IF(E70="","",SUMIF(OUTBOUND!$G:$G,WMS!E70,OUTBOUND!$P:$P))</f>
        <v>2.7</v>
      </c>
      <c r="AA70" s="23">
        <f t="shared" si="18"/>
        <v>0</v>
      </c>
      <c r="AB70" s="23">
        <f t="shared" si="19"/>
        <v>0</v>
      </c>
      <c r="AC70" s="76">
        <f t="shared" si="20"/>
        <v>1.00000000315958e-5</v>
      </c>
      <c r="AD70" s="76">
        <f t="shared" si="21"/>
        <v>0.100000000000023</v>
      </c>
      <c r="AE70" s="76">
        <f t="shared" si="22"/>
        <v>-0.00999999999999979</v>
      </c>
      <c r="AF70" s="81" t="e">
        <f t="shared" si="23"/>
        <v>#DIV/0!</v>
      </c>
    </row>
    <row r="71" spans="1:32">
      <c r="A71" s="57" t="s">
        <v>882</v>
      </c>
      <c r="B71" s="24" t="s">
        <v>252</v>
      </c>
      <c r="C71" s="82" t="s">
        <v>884</v>
      </c>
      <c r="D71" s="24" t="s">
        <v>885</v>
      </c>
      <c r="E71" s="58" t="str">
        <f t="shared" si="12"/>
        <v>APGHKG18120005/157469/WW19840</v>
      </c>
      <c r="F71" s="3" t="s">
        <v>254</v>
      </c>
      <c r="G71" s="3" t="s">
        <v>256</v>
      </c>
      <c r="H71" s="2">
        <v>43455</v>
      </c>
      <c r="I71" s="7">
        <v>25</v>
      </c>
      <c r="J71" s="7">
        <v>400</v>
      </c>
      <c r="K71" s="68">
        <f t="shared" si="13"/>
        <v>16</v>
      </c>
      <c r="L71" s="48">
        <v>10.24</v>
      </c>
      <c r="M71" s="69">
        <f t="shared" si="14"/>
        <v>256</v>
      </c>
      <c r="N71" s="7">
        <v>57</v>
      </c>
      <c r="O71" s="7">
        <v>53</v>
      </c>
      <c r="P71" s="7">
        <v>19</v>
      </c>
      <c r="Q71" s="76">
        <f t="shared" si="15"/>
        <v>0.057</v>
      </c>
      <c r="R71" s="68">
        <f t="shared" si="16"/>
        <v>1.43</v>
      </c>
      <c r="S71" s="76">
        <f t="shared" si="17"/>
        <v>0.418</v>
      </c>
      <c r="T71" s="77">
        <v>167</v>
      </c>
      <c r="U71" s="78"/>
      <c r="V71" s="23">
        <f>IF(E71="","",SUMIF(OUTBOUND!$G:$G,WMS!E71,OUTBOUND!$L:$L))</f>
        <v>25</v>
      </c>
      <c r="W71" s="23">
        <f>IF(E71="","",SUMIF(OUTBOUND!$G:$G,WMS!E71,OUTBOUND!$M:$M))</f>
        <v>400</v>
      </c>
      <c r="X71" s="76">
        <f>IF(E71="","",SUMIF(OUTBOUND!$G:$G,WMS!E71,OUTBOUND!$O:$O))</f>
        <v>256</v>
      </c>
      <c r="Y71" s="76">
        <f>IF(E71="","",SUMIF(OUTBOUND!$G:$G,WMS!E71,OUTBOUND!$AC:$AC))</f>
        <v>167.2</v>
      </c>
      <c r="Z71" s="76">
        <f>IF(E71="","",SUMIF(OUTBOUND!$G:$G,WMS!E71,OUTBOUND!$P:$P))</f>
        <v>1.425</v>
      </c>
      <c r="AA71" s="23">
        <f t="shared" si="18"/>
        <v>0</v>
      </c>
      <c r="AB71" s="23">
        <f t="shared" si="19"/>
        <v>0</v>
      </c>
      <c r="AC71" s="76">
        <f t="shared" si="20"/>
        <v>0</v>
      </c>
      <c r="AD71" s="76">
        <f t="shared" si="21"/>
        <v>-0.199999999999989</v>
      </c>
      <c r="AE71" s="76">
        <f t="shared" si="22"/>
        <v>0.00499999999999989</v>
      </c>
      <c r="AF71" s="81" t="e">
        <f t="shared" si="23"/>
        <v>#DIV/0!</v>
      </c>
    </row>
    <row r="72" spans="1:32">
      <c r="A72" s="57" t="s">
        <v>748</v>
      </c>
      <c r="B72" s="3" t="s">
        <v>258</v>
      </c>
      <c r="C72" s="24" t="s">
        <v>886</v>
      </c>
      <c r="D72" s="24" t="s">
        <v>887</v>
      </c>
      <c r="E72" s="58" t="str">
        <f t="shared" si="12"/>
        <v>APGHKG18120011/157849/WW19514</v>
      </c>
      <c r="F72" s="3" t="s">
        <v>260</v>
      </c>
      <c r="G72" s="3" t="s">
        <v>261</v>
      </c>
      <c r="H72" s="2">
        <v>43455</v>
      </c>
      <c r="I72" s="7">
        <v>14</v>
      </c>
      <c r="J72" s="7">
        <v>322</v>
      </c>
      <c r="K72" s="68">
        <f t="shared" si="13"/>
        <v>23</v>
      </c>
      <c r="L72" s="48">
        <v>4.428571428</v>
      </c>
      <c r="M72" s="69">
        <f t="shared" si="14"/>
        <v>62</v>
      </c>
      <c r="N72" s="7">
        <v>58</v>
      </c>
      <c r="O72" s="7">
        <v>38</v>
      </c>
      <c r="P72" s="7">
        <v>24</v>
      </c>
      <c r="Q72" s="76">
        <f t="shared" si="15"/>
        <v>0.053</v>
      </c>
      <c r="R72" s="68">
        <f t="shared" si="16"/>
        <v>0.74</v>
      </c>
      <c r="S72" s="76">
        <f t="shared" si="17"/>
        <v>0.14</v>
      </c>
      <c r="T72" s="77">
        <v>45</v>
      </c>
      <c r="U72" s="78"/>
      <c r="V72" s="23">
        <f>IF(E72="","",SUMIF(OUTBOUND!$G:$G,WMS!E72,OUTBOUND!$L:$L))</f>
        <v>14</v>
      </c>
      <c r="W72" s="23">
        <f>IF(E72="","",SUMIF(OUTBOUND!$G:$G,WMS!E72,OUTBOUND!$M:$M))</f>
        <v>322</v>
      </c>
      <c r="X72" s="76">
        <f>IF(E72="","",SUMIF(OUTBOUND!$G:$G,WMS!E72,OUTBOUND!$O:$O))</f>
        <v>61.999999992</v>
      </c>
      <c r="Y72" s="76">
        <f>IF(E72="","",SUMIF(OUTBOUND!$G:$G,WMS!E72,OUTBOUND!$AC:$AC))</f>
        <v>45.08</v>
      </c>
      <c r="Z72" s="76">
        <f>IF(E72="","",SUMIF(OUTBOUND!$G:$G,WMS!E72,OUTBOUND!$P:$P))</f>
        <v>0.742</v>
      </c>
      <c r="AA72" s="23">
        <f t="shared" si="18"/>
        <v>0</v>
      </c>
      <c r="AB72" s="23">
        <f t="shared" si="19"/>
        <v>0</v>
      </c>
      <c r="AC72" s="76">
        <f t="shared" si="20"/>
        <v>8.00000066192297e-9</v>
      </c>
      <c r="AD72" s="76">
        <f t="shared" si="21"/>
        <v>-0.0800000000000054</v>
      </c>
      <c r="AE72" s="76">
        <f t="shared" si="22"/>
        <v>-0.002</v>
      </c>
      <c r="AF72" s="81" t="e">
        <f t="shared" si="23"/>
        <v>#DIV/0!</v>
      </c>
    </row>
    <row r="73" spans="1:32">
      <c r="A73" s="57" t="s">
        <v>761</v>
      </c>
      <c r="B73" s="3" t="s">
        <v>263</v>
      </c>
      <c r="C73" s="24" t="s">
        <v>888</v>
      </c>
      <c r="D73" s="24" t="s">
        <v>889</v>
      </c>
      <c r="E73" s="58" t="str">
        <f t="shared" si="12"/>
        <v>APGHKG18120003/48131/WW19604</v>
      </c>
      <c r="F73" s="3" t="s">
        <v>265</v>
      </c>
      <c r="G73" s="3" t="s">
        <v>266</v>
      </c>
      <c r="H73" s="2">
        <v>43456</v>
      </c>
      <c r="I73" s="7">
        <v>28</v>
      </c>
      <c r="J73" s="7">
        <v>413</v>
      </c>
      <c r="K73" s="68">
        <f t="shared" si="13"/>
        <v>14.75</v>
      </c>
      <c r="L73" s="48">
        <v>6.357142857</v>
      </c>
      <c r="M73" s="69">
        <f t="shared" si="14"/>
        <v>178</v>
      </c>
      <c r="N73" s="7">
        <v>55</v>
      </c>
      <c r="O73" s="7">
        <v>34</v>
      </c>
      <c r="P73" s="7">
        <v>17</v>
      </c>
      <c r="Q73" s="76">
        <f t="shared" si="15"/>
        <v>0.032</v>
      </c>
      <c r="R73" s="68">
        <f t="shared" si="16"/>
        <v>0.89</v>
      </c>
      <c r="S73" s="76">
        <f t="shared" si="17"/>
        <v>0.356</v>
      </c>
      <c r="T73" s="77">
        <v>147</v>
      </c>
      <c r="U73" s="78"/>
      <c r="V73" s="23">
        <f>IF(E73="","",SUMIF(OUTBOUND!$G:$G,WMS!E73,OUTBOUND!$L:$L))</f>
        <v>28</v>
      </c>
      <c r="W73" s="23">
        <f>IF(E73="","",SUMIF(OUTBOUND!$G:$G,WMS!E73,OUTBOUND!$M:$M))</f>
        <v>413</v>
      </c>
      <c r="X73" s="76">
        <f>IF(E73="","",SUMIF(OUTBOUND!$G:$G,WMS!E73,OUTBOUND!$O:$O))</f>
        <v>177.999999996</v>
      </c>
      <c r="Y73" s="76">
        <f>IF(E73="","",SUMIF(OUTBOUND!$G:$G,WMS!E73,OUTBOUND!$AC:$AC))</f>
        <v>147.028</v>
      </c>
      <c r="Z73" s="76">
        <f>IF(E73="","",SUMIF(OUTBOUND!$G:$G,WMS!E73,OUTBOUND!$P:$P))</f>
        <v>0.896</v>
      </c>
      <c r="AA73" s="23">
        <f t="shared" si="18"/>
        <v>0</v>
      </c>
      <c r="AB73" s="23">
        <f t="shared" si="19"/>
        <v>0</v>
      </c>
      <c r="AC73" s="76">
        <f t="shared" si="20"/>
        <v>3.99998612010677e-9</v>
      </c>
      <c r="AD73" s="76">
        <f t="shared" si="21"/>
        <v>-0.0279999999999916</v>
      </c>
      <c r="AE73" s="76">
        <f t="shared" si="22"/>
        <v>-0.00600000000000001</v>
      </c>
      <c r="AF73" s="81" t="e">
        <f t="shared" si="23"/>
        <v>#DIV/0!</v>
      </c>
    </row>
    <row r="74" spans="1:32">
      <c r="A74" s="57" t="s">
        <v>761</v>
      </c>
      <c r="B74" s="3" t="s">
        <v>263</v>
      </c>
      <c r="C74" s="24" t="s">
        <v>890</v>
      </c>
      <c r="D74" s="24" t="s">
        <v>891</v>
      </c>
      <c r="E74" s="58" t="str">
        <f t="shared" si="12"/>
        <v>APGHKG18120003/48132/WW19910</v>
      </c>
      <c r="F74" s="3" t="s">
        <v>265</v>
      </c>
      <c r="G74" s="3" t="s">
        <v>267</v>
      </c>
      <c r="H74" s="2">
        <v>43456</v>
      </c>
      <c r="I74" s="7">
        <v>16</v>
      </c>
      <c r="J74" s="7">
        <v>638</v>
      </c>
      <c r="K74" s="68">
        <f t="shared" si="13"/>
        <v>39.875</v>
      </c>
      <c r="L74" s="48">
        <v>12.4375</v>
      </c>
      <c r="M74" s="69">
        <f t="shared" si="14"/>
        <v>199</v>
      </c>
      <c r="N74" s="7">
        <v>76</v>
      </c>
      <c r="O74" s="7">
        <v>58</v>
      </c>
      <c r="P74" s="7">
        <v>13.5</v>
      </c>
      <c r="Q74" s="76">
        <f t="shared" si="15"/>
        <v>0.06</v>
      </c>
      <c r="R74" s="68">
        <f t="shared" si="16"/>
        <v>0.95</v>
      </c>
      <c r="S74" s="76">
        <f t="shared" si="17"/>
        <v>0.27</v>
      </c>
      <c r="T74" s="77">
        <v>172</v>
      </c>
      <c r="U74" s="78"/>
      <c r="V74" s="23">
        <f>IF(E74="","",SUMIF(OUTBOUND!$G:$G,WMS!E74,OUTBOUND!$L:$L))</f>
        <v>16</v>
      </c>
      <c r="W74" s="23">
        <f>IF(E74="","",SUMIF(OUTBOUND!$G:$G,WMS!E74,OUTBOUND!$M:$M))</f>
        <v>638</v>
      </c>
      <c r="X74" s="76">
        <f>IF(E74="","",SUMIF(OUTBOUND!$G:$G,WMS!E74,OUTBOUND!$O:$O))</f>
        <v>199</v>
      </c>
      <c r="Y74" s="76">
        <f>IF(E74="","",SUMIF(OUTBOUND!$G:$G,WMS!E74,OUTBOUND!$AC:$AC))</f>
        <v>172.26</v>
      </c>
      <c r="Z74" s="76">
        <f>IF(E74="","",SUMIF(OUTBOUND!$G:$G,WMS!E74,OUTBOUND!$P:$P))</f>
        <v>0.96</v>
      </c>
      <c r="AA74" s="23">
        <f t="shared" si="18"/>
        <v>0</v>
      </c>
      <c r="AB74" s="23">
        <f t="shared" si="19"/>
        <v>0</v>
      </c>
      <c r="AC74" s="76">
        <f t="shared" si="20"/>
        <v>0</v>
      </c>
      <c r="AD74" s="76">
        <f t="shared" si="21"/>
        <v>-0.260000000000019</v>
      </c>
      <c r="AE74" s="76">
        <f t="shared" si="22"/>
        <v>-0.01</v>
      </c>
      <c r="AF74" s="81" t="e">
        <f t="shared" si="23"/>
        <v>#DIV/0!</v>
      </c>
    </row>
    <row r="75" spans="1:32">
      <c r="A75" s="57" t="s">
        <v>761</v>
      </c>
      <c r="B75" s="3" t="s">
        <v>268</v>
      </c>
      <c r="C75" s="24" t="s">
        <v>892</v>
      </c>
      <c r="D75" s="24" t="s">
        <v>893</v>
      </c>
      <c r="E75" s="58" t="str">
        <f t="shared" si="12"/>
        <v>APGHKG18120020/48112/WW19952</v>
      </c>
      <c r="F75" s="3" t="s">
        <v>270</v>
      </c>
      <c r="G75" s="3" t="s">
        <v>271</v>
      </c>
      <c r="H75" s="2">
        <v>43470</v>
      </c>
      <c r="I75" s="7">
        <v>14</v>
      </c>
      <c r="J75" s="7">
        <v>653</v>
      </c>
      <c r="K75" s="68">
        <f t="shared" si="13"/>
        <v>46.6428571428571</v>
      </c>
      <c r="L75" s="48">
        <v>9.6429</v>
      </c>
      <c r="M75" s="69">
        <f t="shared" si="14"/>
        <v>135.001</v>
      </c>
      <c r="N75" s="7">
        <v>71</v>
      </c>
      <c r="O75" s="7">
        <v>59</v>
      </c>
      <c r="P75" s="7">
        <v>11.5</v>
      </c>
      <c r="Q75" s="76">
        <f t="shared" si="15"/>
        <v>0.048</v>
      </c>
      <c r="R75" s="68">
        <f t="shared" si="16"/>
        <v>0.67</v>
      </c>
      <c r="S75" s="76">
        <f t="shared" si="17"/>
        <v>0.17</v>
      </c>
      <c r="T75" s="77">
        <v>111</v>
      </c>
      <c r="U75" s="78"/>
      <c r="V75" s="23">
        <f>IF(E75="","",SUMIF(OUTBOUND!$G:$G,WMS!E75,OUTBOUND!$L:$L))</f>
        <v>14</v>
      </c>
      <c r="W75" s="23">
        <f>IF(E75="","",SUMIF(OUTBOUND!$G:$G,WMS!E75,OUTBOUND!$M:$M))</f>
        <v>653</v>
      </c>
      <c r="X75" s="76">
        <f>IF(E75="","",SUMIF(OUTBOUND!$G:$G,WMS!E75,OUTBOUND!$O:$O))</f>
        <v>135.0006</v>
      </c>
      <c r="Y75" s="76">
        <f>IF(E75="","",SUMIF(OUTBOUND!$G:$G,WMS!E75,OUTBOUND!$AC:$AC))</f>
        <v>111.01</v>
      </c>
      <c r="Z75" s="76">
        <f>IF(E75="","",SUMIF(OUTBOUND!$G:$G,WMS!E75,OUTBOUND!$P:$P))</f>
        <v>0.672</v>
      </c>
      <c r="AA75" s="23">
        <f t="shared" si="18"/>
        <v>0</v>
      </c>
      <c r="AB75" s="23">
        <f t="shared" si="19"/>
        <v>0</v>
      </c>
      <c r="AC75" s="76">
        <f t="shared" si="20"/>
        <v>0.000400000000013279</v>
      </c>
      <c r="AD75" s="76">
        <f t="shared" si="21"/>
        <v>-0.0100000000000051</v>
      </c>
      <c r="AE75" s="76">
        <f t="shared" si="22"/>
        <v>-0.002</v>
      </c>
      <c r="AF75" s="81" t="e">
        <f t="shared" si="23"/>
        <v>#DIV/0!</v>
      </c>
    </row>
    <row r="76" spans="1:32">
      <c r="A76" s="57" t="s">
        <v>761</v>
      </c>
      <c r="B76" s="3" t="s">
        <v>268</v>
      </c>
      <c r="C76" s="24" t="s">
        <v>894</v>
      </c>
      <c r="D76" s="24" t="s">
        <v>895</v>
      </c>
      <c r="E76" s="58" t="str">
        <f t="shared" si="12"/>
        <v>APGHKG18120020/48059/WW19607</v>
      </c>
      <c r="F76" s="3" t="s">
        <v>270</v>
      </c>
      <c r="G76" s="3" t="s">
        <v>274</v>
      </c>
      <c r="H76" s="2">
        <v>43470</v>
      </c>
      <c r="I76" s="7">
        <v>34</v>
      </c>
      <c r="J76" s="7">
        <v>861</v>
      </c>
      <c r="K76" s="68">
        <f t="shared" si="13"/>
        <v>25.3235294117647</v>
      </c>
      <c r="L76" s="48">
        <v>9.2059</v>
      </c>
      <c r="M76" s="69">
        <f t="shared" si="14"/>
        <v>313.001</v>
      </c>
      <c r="N76" s="7">
        <v>50.5</v>
      </c>
      <c r="O76" s="7">
        <v>44</v>
      </c>
      <c r="P76" s="7">
        <v>19.5</v>
      </c>
      <c r="Q76" s="76">
        <f t="shared" si="15"/>
        <v>0.043</v>
      </c>
      <c r="R76" s="68">
        <f t="shared" si="16"/>
        <v>1.47</v>
      </c>
      <c r="S76" s="76">
        <f t="shared" si="17"/>
        <v>0.314</v>
      </c>
      <c r="T76" s="77">
        <v>270</v>
      </c>
      <c r="U76" s="78"/>
      <c r="V76" s="23">
        <f>IF(E76="","",SUMIF(OUTBOUND!$G:$G,WMS!E76,OUTBOUND!$L:$L))</f>
        <v>34</v>
      </c>
      <c r="W76" s="23">
        <f>IF(E76="","",SUMIF(OUTBOUND!$G:$G,WMS!E76,OUTBOUND!$M:$M))</f>
        <v>861</v>
      </c>
      <c r="X76" s="76">
        <f>IF(E76="","",SUMIF(OUTBOUND!$G:$G,WMS!E76,OUTBOUND!$O:$O))</f>
        <v>313.0006</v>
      </c>
      <c r="Y76" s="76">
        <f>IF(E76="","",SUMIF(OUTBOUND!$G:$G,WMS!E76,OUTBOUND!$AC:$AC))</f>
        <v>270.354</v>
      </c>
      <c r="Z76" s="76">
        <f>IF(E76="","",SUMIF(OUTBOUND!$G:$G,WMS!E76,OUTBOUND!$P:$P))</f>
        <v>1.462</v>
      </c>
      <c r="AA76" s="23">
        <f t="shared" si="18"/>
        <v>0</v>
      </c>
      <c r="AB76" s="23">
        <f t="shared" si="19"/>
        <v>0</v>
      </c>
      <c r="AC76" s="76">
        <f t="shared" si="20"/>
        <v>0.000400000000013279</v>
      </c>
      <c r="AD76" s="76">
        <f t="shared" si="21"/>
        <v>-0.353999999999985</v>
      </c>
      <c r="AE76" s="76">
        <f t="shared" si="22"/>
        <v>0.00800000000000001</v>
      </c>
      <c r="AF76" s="81" t="e">
        <f t="shared" si="23"/>
        <v>#DIV/0!</v>
      </c>
    </row>
    <row r="77" spans="1:32">
      <c r="A77" s="57" t="s">
        <v>761</v>
      </c>
      <c r="B77" s="3" t="s">
        <v>268</v>
      </c>
      <c r="C77" s="24" t="s">
        <v>896</v>
      </c>
      <c r="D77" s="24" t="s">
        <v>897</v>
      </c>
      <c r="E77" s="58" t="str">
        <f t="shared" si="12"/>
        <v>APGHKG18120020/48060/WW19217</v>
      </c>
      <c r="F77" s="3" t="s">
        <v>270</v>
      </c>
      <c r="G77" s="3" t="s">
        <v>276</v>
      </c>
      <c r="H77" s="2">
        <v>43470</v>
      </c>
      <c r="I77" s="7">
        <v>22</v>
      </c>
      <c r="J77" s="7">
        <v>638</v>
      </c>
      <c r="K77" s="68">
        <f t="shared" si="13"/>
        <v>29</v>
      </c>
      <c r="L77" s="48">
        <v>13.7273</v>
      </c>
      <c r="M77" s="69">
        <f t="shared" si="14"/>
        <v>302.001</v>
      </c>
      <c r="N77" s="7">
        <v>71</v>
      </c>
      <c r="O77" s="7">
        <v>66.5</v>
      </c>
      <c r="P77" s="7">
        <v>16.5</v>
      </c>
      <c r="Q77" s="76">
        <f t="shared" si="15"/>
        <v>0.078</v>
      </c>
      <c r="R77" s="68">
        <f t="shared" si="16"/>
        <v>1.71</v>
      </c>
      <c r="S77" s="76">
        <f t="shared" si="17"/>
        <v>0.4</v>
      </c>
      <c r="T77" s="77">
        <v>255</v>
      </c>
      <c r="U77" s="78"/>
      <c r="V77" s="23">
        <f>IF(E77="","",SUMIF(OUTBOUND!$G:$G,WMS!E77,OUTBOUND!$L:$L))</f>
        <v>22</v>
      </c>
      <c r="W77" s="23">
        <f>IF(E77="","",SUMIF(OUTBOUND!$G:$G,WMS!E77,OUTBOUND!$M:$M))</f>
        <v>638</v>
      </c>
      <c r="X77" s="76">
        <f>IF(E77="","",SUMIF(OUTBOUND!$G:$G,WMS!E77,OUTBOUND!$O:$O))</f>
        <v>302.0006</v>
      </c>
      <c r="Y77" s="76">
        <f>IF(E77="","",SUMIF(OUTBOUND!$G:$G,WMS!E77,OUTBOUND!$AC:$AC))</f>
        <v>255.2</v>
      </c>
      <c r="Z77" s="76">
        <f>IF(E77="","",SUMIF(OUTBOUND!$G:$G,WMS!E77,OUTBOUND!$P:$P))</f>
        <v>1.716</v>
      </c>
      <c r="AA77" s="23">
        <f t="shared" si="18"/>
        <v>0</v>
      </c>
      <c r="AB77" s="23">
        <f t="shared" si="19"/>
        <v>0</v>
      </c>
      <c r="AC77" s="76">
        <f t="shared" si="20"/>
        <v>0.000400000000013279</v>
      </c>
      <c r="AD77" s="76">
        <f t="shared" si="21"/>
        <v>-0.200000000000017</v>
      </c>
      <c r="AE77" s="76">
        <f t="shared" si="22"/>
        <v>-0.00600000000000001</v>
      </c>
      <c r="AF77" s="81" t="e">
        <f t="shared" si="23"/>
        <v>#DIV/0!</v>
      </c>
    </row>
    <row r="78" spans="1:32">
      <c r="A78" s="46" t="s">
        <v>785</v>
      </c>
      <c r="B78" s="3" t="s">
        <v>278</v>
      </c>
      <c r="C78" s="24">
        <v>157568</v>
      </c>
      <c r="D78" s="24" t="s">
        <v>898</v>
      </c>
      <c r="E78" s="58" t="str">
        <f t="shared" si="12"/>
        <v>APGHKG18120014/157568/JWW197759</v>
      </c>
      <c r="F78" s="3" t="s">
        <v>280</v>
      </c>
      <c r="G78" s="3" t="s">
        <v>281</v>
      </c>
      <c r="H78" s="2">
        <v>43470</v>
      </c>
      <c r="I78" s="7">
        <v>25</v>
      </c>
      <c r="J78" s="7">
        <v>829</v>
      </c>
      <c r="K78" s="68">
        <f t="shared" si="13"/>
        <v>33.16</v>
      </c>
      <c r="L78" s="48">
        <v>8.276</v>
      </c>
      <c r="M78" s="69">
        <f t="shared" si="14"/>
        <v>206.9</v>
      </c>
      <c r="N78" s="7">
        <v>56.5</v>
      </c>
      <c r="O78" s="7">
        <v>33.5</v>
      </c>
      <c r="P78" s="7">
        <v>31</v>
      </c>
      <c r="Q78" s="76">
        <f t="shared" si="15"/>
        <v>0.059</v>
      </c>
      <c r="R78" s="68">
        <f t="shared" si="16"/>
        <v>1.47</v>
      </c>
      <c r="S78" s="76">
        <f t="shared" si="17"/>
        <v>0.222</v>
      </c>
      <c r="T78" s="77">
        <v>184.4</v>
      </c>
      <c r="U78" s="78"/>
      <c r="V78" s="23">
        <f>IF(E78="","",SUMIF(OUTBOUND!$G:$G,WMS!E78,OUTBOUND!$L:$L))</f>
        <v>25</v>
      </c>
      <c r="W78" s="23">
        <f>IF(E78="","",SUMIF(OUTBOUND!$G:$G,WMS!E78,OUTBOUND!$M:$M))</f>
        <v>829</v>
      </c>
      <c r="X78" s="76">
        <f>IF(E78="","",SUMIF(OUTBOUND!$G:$G,WMS!E78,OUTBOUND!$O:$O))</f>
        <v>206.9</v>
      </c>
      <c r="Y78" s="76">
        <f>IF(E78="","",SUMIF(OUTBOUND!$G:$G,WMS!E78,OUTBOUND!$AC:$AC))</f>
        <v>184.038</v>
      </c>
      <c r="Z78" s="76">
        <f>IF(E78="","",SUMIF(OUTBOUND!$G:$G,WMS!E78,OUTBOUND!$P:$P))</f>
        <v>1.475</v>
      </c>
      <c r="AA78" s="23">
        <f t="shared" si="18"/>
        <v>0</v>
      </c>
      <c r="AB78" s="23">
        <f t="shared" si="19"/>
        <v>0</v>
      </c>
      <c r="AC78" s="76">
        <f t="shared" si="20"/>
        <v>0</v>
      </c>
      <c r="AD78" s="76">
        <f t="shared" si="21"/>
        <v>0.361999999999995</v>
      </c>
      <c r="AE78" s="76">
        <f t="shared" si="22"/>
        <v>-0.00499999999999989</v>
      </c>
      <c r="AF78" s="81" t="e">
        <f t="shared" si="23"/>
        <v>#DIV/0!</v>
      </c>
    </row>
    <row r="79" spans="1:32">
      <c r="A79" s="46" t="s">
        <v>785</v>
      </c>
      <c r="B79" s="3" t="s">
        <v>278</v>
      </c>
      <c r="C79" s="24">
        <v>157569</v>
      </c>
      <c r="D79" s="24" t="s">
        <v>899</v>
      </c>
      <c r="E79" s="58" t="str">
        <f t="shared" si="12"/>
        <v>APGHKG18120014/157569/JWW192394</v>
      </c>
      <c r="F79" s="3" t="s">
        <v>280</v>
      </c>
      <c r="G79" s="3" t="s">
        <v>282</v>
      </c>
      <c r="H79" s="2">
        <v>43470</v>
      </c>
      <c r="I79" s="7">
        <v>20</v>
      </c>
      <c r="J79" s="7">
        <v>391</v>
      </c>
      <c r="K79" s="68">
        <f t="shared" si="13"/>
        <v>19.55</v>
      </c>
      <c r="L79" s="48">
        <v>12.265</v>
      </c>
      <c r="M79" s="69">
        <f t="shared" si="14"/>
        <v>245.3</v>
      </c>
      <c r="N79" s="7">
        <v>47.5</v>
      </c>
      <c r="O79" s="7">
        <v>39.5</v>
      </c>
      <c r="P79" s="7">
        <v>36.5</v>
      </c>
      <c r="Q79" s="76">
        <f t="shared" si="15"/>
        <v>0.068</v>
      </c>
      <c r="R79" s="68">
        <f t="shared" si="16"/>
        <v>1.37</v>
      </c>
      <c r="S79" s="76">
        <f t="shared" si="17"/>
        <v>0.571</v>
      </c>
      <c r="T79" s="77">
        <v>223.4</v>
      </c>
      <c r="U79" s="78"/>
      <c r="V79" s="23">
        <f>IF(E79="","",SUMIF(OUTBOUND!$G:$G,WMS!E79,OUTBOUND!$L:$L))</f>
        <v>20</v>
      </c>
      <c r="W79" s="23">
        <f>IF(E79="","",SUMIF(OUTBOUND!$G:$G,WMS!E79,OUTBOUND!$M:$M))</f>
        <v>391</v>
      </c>
      <c r="X79" s="76">
        <f>IF(E79="","",SUMIF(OUTBOUND!$G:$G,WMS!E79,OUTBOUND!$O:$O))</f>
        <v>245.3</v>
      </c>
      <c r="Y79" s="76">
        <f>IF(E79="","",SUMIF(OUTBOUND!$G:$G,WMS!E79,OUTBOUND!$AC:$AC))</f>
        <v>223.261</v>
      </c>
      <c r="Z79" s="76">
        <f>IF(E79="","",SUMIF(OUTBOUND!$G:$G,WMS!E79,OUTBOUND!$P:$P))</f>
        <v>1.36</v>
      </c>
      <c r="AA79" s="23">
        <f t="shared" si="18"/>
        <v>0</v>
      </c>
      <c r="AB79" s="23">
        <f t="shared" si="19"/>
        <v>0</v>
      </c>
      <c r="AC79" s="76">
        <f t="shared" si="20"/>
        <v>0</v>
      </c>
      <c r="AD79" s="76">
        <f t="shared" si="21"/>
        <v>0.139000000000038</v>
      </c>
      <c r="AE79" s="76">
        <f t="shared" si="22"/>
        <v>0.01</v>
      </c>
      <c r="AF79" s="81" t="e">
        <f t="shared" si="23"/>
        <v>#DIV/0!</v>
      </c>
    </row>
    <row r="80" spans="1:32">
      <c r="A80" s="57" t="s">
        <v>900</v>
      </c>
      <c r="B80" s="3" t="s">
        <v>283</v>
      </c>
      <c r="C80" s="24" t="s">
        <v>901</v>
      </c>
      <c r="D80" s="24" t="s">
        <v>902</v>
      </c>
      <c r="E80" s="58" t="str">
        <f t="shared" si="12"/>
        <v>APGHKG18120018/157197/113250</v>
      </c>
      <c r="F80" s="3" t="s">
        <v>285</v>
      </c>
      <c r="G80" s="3" t="s">
        <v>286</v>
      </c>
      <c r="H80" s="2">
        <v>43470</v>
      </c>
      <c r="I80" s="7">
        <v>90</v>
      </c>
      <c r="J80" s="7">
        <v>1800</v>
      </c>
      <c r="K80" s="68">
        <f t="shared" si="13"/>
        <v>20</v>
      </c>
      <c r="L80" s="48">
        <v>12.84444</v>
      </c>
      <c r="M80" s="69">
        <f t="shared" si="14"/>
        <v>1156</v>
      </c>
      <c r="N80" s="7">
        <v>55.5</v>
      </c>
      <c r="O80" s="7">
        <v>31</v>
      </c>
      <c r="P80" s="7">
        <v>27.5</v>
      </c>
      <c r="Q80" s="76">
        <f t="shared" si="15"/>
        <v>0.047</v>
      </c>
      <c r="R80" s="68">
        <f t="shared" si="16"/>
        <v>4.26</v>
      </c>
      <c r="S80" s="76">
        <f t="shared" si="17"/>
        <v>0.592</v>
      </c>
      <c r="T80" s="77">
        <v>1066</v>
      </c>
      <c r="U80" s="78"/>
      <c r="V80" s="23">
        <f>IF(E80="","",SUMIF(OUTBOUND!$G:$G,WMS!E80,OUTBOUND!$L:$L))</f>
        <v>90</v>
      </c>
      <c r="W80" s="23">
        <f>IF(E80="","",SUMIF(OUTBOUND!$G:$G,WMS!E80,OUTBOUND!$M:$M))</f>
        <v>1800</v>
      </c>
      <c r="X80" s="76">
        <f>IF(E80="","",SUMIF(OUTBOUND!$G:$G,WMS!E80,OUTBOUND!$O:$O))</f>
        <v>1155.9996</v>
      </c>
      <c r="Y80" s="76">
        <f>IF(E80="","",SUMIF(OUTBOUND!$G:$G,WMS!E80,OUTBOUND!$AC:$AC))</f>
        <v>1065.6</v>
      </c>
      <c r="Z80" s="76">
        <f>IF(E80="","",SUMIF(OUTBOUND!$G:$G,WMS!E80,OUTBOUND!$P:$P))</f>
        <v>4.23</v>
      </c>
      <c r="AA80" s="23">
        <f t="shared" si="18"/>
        <v>0</v>
      </c>
      <c r="AB80" s="23">
        <f t="shared" si="19"/>
        <v>0</v>
      </c>
      <c r="AC80" s="76">
        <f t="shared" si="20"/>
        <v>0.000399999999899592</v>
      </c>
      <c r="AD80" s="76">
        <f t="shared" si="21"/>
        <v>0.400000000000091</v>
      </c>
      <c r="AE80" s="76">
        <f t="shared" si="22"/>
        <v>0.0299999999999994</v>
      </c>
      <c r="AF80" s="81" t="e">
        <f t="shared" si="23"/>
        <v>#DIV/0!</v>
      </c>
    </row>
    <row r="81" spans="1:32">
      <c r="A81" s="46" t="s">
        <v>754</v>
      </c>
      <c r="B81" s="3" t="s">
        <v>287</v>
      </c>
      <c r="C81" s="24">
        <v>157511</v>
      </c>
      <c r="D81" s="24" t="s">
        <v>903</v>
      </c>
      <c r="E81" s="58" t="str">
        <f t="shared" si="12"/>
        <v>APGHKG19010002/157511/JWW197697</v>
      </c>
      <c r="F81" s="3" t="s">
        <v>289</v>
      </c>
      <c r="G81" s="3" t="s">
        <v>290</v>
      </c>
      <c r="H81" s="2">
        <v>43472</v>
      </c>
      <c r="I81" s="7">
        <v>24</v>
      </c>
      <c r="J81" s="7">
        <v>488</v>
      </c>
      <c r="K81" s="68">
        <f t="shared" si="13"/>
        <v>20.3333333333333</v>
      </c>
      <c r="L81" s="48">
        <v>13.0833333</v>
      </c>
      <c r="M81" s="69">
        <f t="shared" si="14"/>
        <v>314</v>
      </c>
      <c r="N81" s="7">
        <v>58</v>
      </c>
      <c r="O81" s="7">
        <v>31</v>
      </c>
      <c r="P81" s="7">
        <v>26</v>
      </c>
      <c r="Q81" s="76">
        <f t="shared" si="15"/>
        <v>0.047</v>
      </c>
      <c r="R81" s="68">
        <f t="shared" si="16"/>
        <v>1.12</v>
      </c>
      <c r="S81" s="76">
        <f t="shared" si="17"/>
        <v>0.594</v>
      </c>
      <c r="T81" s="77">
        <v>290</v>
      </c>
      <c r="U81" s="78"/>
      <c r="V81" s="23">
        <f>IF(E81="","",SUMIF(OUTBOUND!$G:$G,WMS!E81,OUTBOUND!$L:$L))</f>
        <v>24</v>
      </c>
      <c r="W81" s="23">
        <f>IF(E81="","",SUMIF(OUTBOUND!$G:$G,WMS!E81,OUTBOUND!$M:$M))</f>
        <v>488</v>
      </c>
      <c r="X81" s="76">
        <f>IF(E81="","",SUMIF(OUTBOUND!$G:$G,WMS!E81,OUTBOUND!$O:$O))</f>
        <v>313.9999992</v>
      </c>
      <c r="Y81" s="76">
        <f>IF(E81="","",SUMIF(OUTBOUND!$G:$G,WMS!E81,OUTBOUND!$AC:$AC))</f>
        <v>289.872</v>
      </c>
      <c r="Z81" s="76">
        <f>IF(E81="","",SUMIF(OUTBOUND!$G:$G,WMS!E81,OUTBOUND!$P:$P))</f>
        <v>1.128</v>
      </c>
      <c r="AA81" s="23">
        <f t="shared" si="18"/>
        <v>0</v>
      </c>
      <c r="AB81" s="23">
        <f t="shared" si="19"/>
        <v>0</v>
      </c>
      <c r="AC81" s="76">
        <f t="shared" si="20"/>
        <v>8.00000009348878e-7</v>
      </c>
      <c r="AD81" s="76">
        <f t="shared" si="21"/>
        <v>0.127999999999986</v>
      </c>
      <c r="AE81" s="76">
        <f t="shared" si="22"/>
        <v>-0.00800000000000001</v>
      </c>
      <c r="AF81" s="81" t="e">
        <f t="shared" si="23"/>
        <v>#DIV/0!</v>
      </c>
    </row>
    <row r="82" spans="1:32">
      <c r="A82" s="46" t="s">
        <v>754</v>
      </c>
      <c r="B82" s="3" t="s">
        <v>291</v>
      </c>
      <c r="C82" s="24">
        <v>158561</v>
      </c>
      <c r="D82" s="24" t="s">
        <v>904</v>
      </c>
      <c r="E82" s="58" t="str">
        <f t="shared" si="12"/>
        <v>APGHKG18120012/158561/JWW192370</v>
      </c>
      <c r="F82" s="3" t="s">
        <v>293</v>
      </c>
      <c r="G82" s="3" t="s">
        <v>294</v>
      </c>
      <c r="H82" s="2">
        <v>43472</v>
      </c>
      <c r="I82" s="7">
        <v>19</v>
      </c>
      <c r="J82" s="7">
        <v>353</v>
      </c>
      <c r="K82" s="68">
        <f t="shared" si="13"/>
        <v>18.5789473684211</v>
      </c>
      <c r="L82" s="48">
        <v>10.26319</v>
      </c>
      <c r="M82" s="69">
        <f t="shared" si="14"/>
        <v>195.001</v>
      </c>
      <c r="N82" s="7">
        <v>58</v>
      </c>
      <c r="O82" s="7">
        <v>39</v>
      </c>
      <c r="P82" s="7">
        <v>21</v>
      </c>
      <c r="Q82" s="76">
        <f t="shared" si="15"/>
        <v>0.048</v>
      </c>
      <c r="R82" s="68">
        <f t="shared" si="16"/>
        <v>0.9</v>
      </c>
      <c r="S82" s="76">
        <f t="shared" si="17"/>
        <v>0.499</v>
      </c>
      <c r="T82" s="77">
        <v>176</v>
      </c>
      <c r="U82" s="78"/>
      <c r="V82" s="23">
        <f>IF(E82="","",SUMIF(OUTBOUND!$G:$G,WMS!E82,OUTBOUND!$L:$L))</f>
        <v>19</v>
      </c>
      <c r="W82" s="23">
        <f>IF(E82="","",SUMIF(OUTBOUND!$G:$G,WMS!E82,OUTBOUND!$M:$M))</f>
        <v>353</v>
      </c>
      <c r="X82" s="76">
        <f>IF(E82="","",SUMIF(OUTBOUND!$G:$G,WMS!E82,OUTBOUND!$O:$O))</f>
        <v>195.00061</v>
      </c>
      <c r="Y82" s="76">
        <f>IF(E82="","",SUMIF(OUTBOUND!$G:$G,WMS!E82,OUTBOUND!$AC:$AC))</f>
        <v>176.147</v>
      </c>
      <c r="Z82" s="76">
        <f>IF(E82="","",SUMIF(OUTBOUND!$G:$G,WMS!E82,OUTBOUND!$P:$P))</f>
        <v>0.912</v>
      </c>
      <c r="AA82" s="23">
        <f t="shared" si="18"/>
        <v>0</v>
      </c>
      <c r="AB82" s="23">
        <f t="shared" si="19"/>
        <v>0</v>
      </c>
      <c r="AC82" s="76">
        <f t="shared" si="20"/>
        <v>0.000390000000010104</v>
      </c>
      <c r="AD82" s="76">
        <f t="shared" si="21"/>
        <v>-0.146999999999991</v>
      </c>
      <c r="AE82" s="76">
        <f t="shared" si="22"/>
        <v>-0.012</v>
      </c>
      <c r="AF82" s="81" t="e">
        <f t="shared" si="23"/>
        <v>#DIV/0!</v>
      </c>
    </row>
    <row r="83" spans="1:32">
      <c r="A83" s="46" t="s">
        <v>785</v>
      </c>
      <c r="B83" s="3" t="s">
        <v>295</v>
      </c>
      <c r="C83" s="24">
        <v>157693</v>
      </c>
      <c r="D83" s="24">
        <v>114406</v>
      </c>
      <c r="E83" s="58" t="str">
        <f t="shared" si="12"/>
        <v>APGHKG18120023/157693/114406</v>
      </c>
      <c r="F83" s="3" t="s">
        <v>297</v>
      </c>
      <c r="G83" s="3" t="s">
        <v>298</v>
      </c>
      <c r="H83" s="2">
        <v>43475</v>
      </c>
      <c r="I83" s="7">
        <v>192</v>
      </c>
      <c r="J83" s="7">
        <v>2975</v>
      </c>
      <c r="K83" s="68">
        <f t="shared" si="13"/>
        <v>15.4947916666667</v>
      </c>
      <c r="L83" s="48">
        <v>8.4063</v>
      </c>
      <c r="M83" s="69">
        <f t="shared" si="14"/>
        <v>1614.01</v>
      </c>
      <c r="N83" s="7">
        <v>65</v>
      </c>
      <c r="O83" s="7">
        <v>35</v>
      </c>
      <c r="P83" s="7">
        <v>31</v>
      </c>
      <c r="Q83" s="76">
        <f t="shared" si="15"/>
        <v>0.071</v>
      </c>
      <c r="R83" s="68">
        <f t="shared" si="16"/>
        <v>13.54</v>
      </c>
      <c r="S83" s="76">
        <f t="shared" si="17"/>
        <v>0.465</v>
      </c>
      <c r="T83" s="77">
        <v>1383.6</v>
      </c>
      <c r="U83" s="78"/>
      <c r="V83" s="23">
        <f>IF(E83="","",SUMIF(OUTBOUND!$G:$G,WMS!E83,OUTBOUND!$L:$L))</f>
        <v>192</v>
      </c>
      <c r="W83" s="23">
        <f>IF(E83="","",SUMIF(OUTBOUND!$G:$G,WMS!E83,OUTBOUND!$M:$M))</f>
        <v>2975</v>
      </c>
      <c r="X83" s="76">
        <f>IF(E83="","",SUMIF(OUTBOUND!$G:$G,WMS!E83,OUTBOUND!$O:$O))</f>
        <v>1614.0096</v>
      </c>
      <c r="Y83" s="76">
        <f>IF(E83="","",SUMIF(OUTBOUND!$G:$G,WMS!E83,OUTBOUND!$AC:$AC))</f>
        <v>1383.375</v>
      </c>
      <c r="Z83" s="76">
        <f>IF(E83="","",SUMIF(OUTBOUND!$G:$G,WMS!E83,OUTBOUND!$P:$P))</f>
        <v>13.632</v>
      </c>
      <c r="AA83" s="23">
        <f t="shared" si="18"/>
        <v>0</v>
      </c>
      <c r="AB83" s="23">
        <f t="shared" si="19"/>
        <v>0</v>
      </c>
      <c r="AC83" s="76">
        <f t="shared" si="20"/>
        <v>0.000400000000126965</v>
      </c>
      <c r="AD83" s="76">
        <f t="shared" si="21"/>
        <v>0.224999999999909</v>
      </c>
      <c r="AE83" s="76">
        <f t="shared" si="22"/>
        <v>-0.0919999999999987</v>
      </c>
      <c r="AF83" s="81" t="e">
        <f t="shared" si="23"/>
        <v>#DIV/0!</v>
      </c>
    </row>
    <row r="84" spans="1:32">
      <c r="A84" s="57" t="s">
        <v>751</v>
      </c>
      <c r="B84" s="3" t="s">
        <v>299</v>
      </c>
      <c r="C84" s="24">
        <v>157472</v>
      </c>
      <c r="D84" s="24" t="s">
        <v>905</v>
      </c>
      <c r="E84" s="58" t="str">
        <f t="shared" si="12"/>
        <v>APGHKG18120022/157472/WW19509</v>
      </c>
      <c r="F84" s="3" t="s">
        <v>301</v>
      </c>
      <c r="G84" s="3" t="s">
        <v>302</v>
      </c>
      <c r="H84" s="2">
        <v>43477</v>
      </c>
      <c r="I84" s="7">
        <v>8</v>
      </c>
      <c r="J84" s="7">
        <v>401</v>
      </c>
      <c r="K84" s="68">
        <f t="shared" si="13"/>
        <v>50.125</v>
      </c>
      <c r="L84" s="48">
        <v>10.63</v>
      </c>
      <c r="M84" s="69">
        <f t="shared" si="14"/>
        <v>85.04</v>
      </c>
      <c r="N84" s="7">
        <v>60</v>
      </c>
      <c r="O84" s="7">
        <v>41</v>
      </c>
      <c r="P84" s="7">
        <v>31</v>
      </c>
      <c r="Q84" s="76">
        <f t="shared" si="15"/>
        <v>0.076</v>
      </c>
      <c r="R84" s="68">
        <f t="shared" si="16"/>
        <v>0.61</v>
      </c>
      <c r="S84" s="76">
        <f t="shared" si="17"/>
        <v>0.192</v>
      </c>
      <c r="T84" s="77">
        <v>77</v>
      </c>
      <c r="U84" s="83"/>
      <c r="V84" s="23">
        <f>IF(E84="","",SUMIF(OUTBOUND!$G:$G,WMS!E84,OUTBOUND!$L:$L))</f>
        <v>8</v>
      </c>
      <c r="W84" s="23">
        <f>IF(E84="","",SUMIF(OUTBOUND!$G:$G,WMS!E84,OUTBOUND!$M:$M))</f>
        <v>401</v>
      </c>
      <c r="X84" s="76">
        <f>IF(E84="","",SUMIF(OUTBOUND!$G:$G,WMS!E84,OUTBOUND!$O:$O))</f>
        <v>85.04</v>
      </c>
      <c r="Y84" s="76">
        <f>IF(E84="","",SUMIF(OUTBOUND!$G:$G,WMS!E84,OUTBOUND!$AC:$AC))</f>
        <v>76.992</v>
      </c>
      <c r="Z84" s="76">
        <f>IF(E84="","",SUMIF(OUTBOUND!$G:$G,WMS!E84,OUTBOUND!$P:$P))</f>
        <v>0.608</v>
      </c>
      <c r="AA84" s="23">
        <f t="shared" si="18"/>
        <v>0</v>
      </c>
      <c r="AB84" s="23">
        <f t="shared" si="19"/>
        <v>0</v>
      </c>
      <c r="AC84" s="76">
        <f t="shared" si="20"/>
        <v>0</v>
      </c>
      <c r="AD84" s="76">
        <f t="shared" si="21"/>
        <v>0.00799999999999557</v>
      </c>
      <c r="AE84" s="76">
        <f t="shared" si="22"/>
        <v>0.002</v>
      </c>
      <c r="AF84" s="81" t="e">
        <f t="shared" si="23"/>
        <v>#DIV/0!</v>
      </c>
    </row>
    <row r="85" spans="1:32">
      <c r="A85" s="57" t="s">
        <v>751</v>
      </c>
      <c r="B85" s="3" t="s">
        <v>299</v>
      </c>
      <c r="C85" s="24">
        <v>157473</v>
      </c>
      <c r="D85" s="24" t="s">
        <v>906</v>
      </c>
      <c r="E85" s="58" t="str">
        <f t="shared" si="12"/>
        <v>APGHKG18120022/157473/WW19311</v>
      </c>
      <c r="F85" s="3" t="s">
        <v>301</v>
      </c>
      <c r="G85" s="3" t="s">
        <v>303</v>
      </c>
      <c r="H85" s="2">
        <v>43477</v>
      </c>
      <c r="I85" s="7">
        <v>32</v>
      </c>
      <c r="J85" s="7">
        <v>665</v>
      </c>
      <c r="K85" s="68">
        <f t="shared" si="13"/>
        <v>20.78125</v>
      </c>
      <c r="L85" s="48">
        <v>14.5</v>
      </c>
      <c r="M85" s="69">
        <f t="shared" si="14"/>
        <v>464</v>
      </c>
      <c r="N85" s="7">
        <v>60</v>
      </c>
      <c r="O85" s="7">
        <v>41</v>
      </c>
      <c r="P85" s="7">
        <v>31</v>
      </c>
      <c r="Q85" s="76">
        <f t="shared" si="15"/>
        <v>0.076</v>
      </c>
      <c r="R85" s="68">
        <f t="shared" si="16"/>
        <v>2.44</v>
      </c>
      <c r="S85" s="76">
        <f t="shared" si="17"/>
        <v>0.644</v>
      </c>
      <c r="T85" s="77">
        <v>428</v>
      </c>
      <c r="U85" s="83"/>
      <c r="V85" s="23">
        <f>IF(E85="","",SUMIF(OUTBOUND!$G:$G,WMS!E85,OUTBOUND!$L:$L))</f>
        <v>32</v>
      </c>
      <c r="W85" s="23">
        <f>IF(E85="","",SUMIF(OUTBOUND!$G:$G,WMS!E85,OUTBOUND!$M:$M))</f>
        <v>665</v>
      </c>
      <c r="X85" s="76">
        <f>IF(E85="","",SUMIF(OUTBOUND!$G:$G,WMS!E85,OUTBOUND!$O:$O))</f>
        <v>464</v>
      </c>
      <c r="Y85" s="76">
        <f>IF(E85="","",SUMIF(OUTBOUND!$G:$G,WMS!E85,OUTBOUND!$AC:$AC))</f>
        <v>428.26</v>
      </c>
      <c r="Z85" s="76">
        <f>IF(E85="","",SUMIF(OUTBOUND!$G:$G,WMS!E85,OUTBOUND!$P:$P))</f>
        <v>2.432</v>
      </c>
      <c r="AA85" s="23">
        <f t="shared" si="18"/>
        <v>0</v>
      </c>
      <c r="AB85" s="23">
        <f t="shared" si="19"/>
        <v>0</v>
      </c>
      <c r="AC85" s="76">
        <f t="shared" si="20"/>
        <v>0</v>
      </c>
      <c r="AD85" s="76">
        <f t="shared" si="21"/>
        <v>-0.259999999999991</v>
      </c>
      <c r="AE85" s="76">
        <f t="shared" si="22"/>
        <v>0.00800000000000001</v>
      </c>
      <c r="AF85" s="81" t="e">
        <f t="shared" si="23"/>
        <v>#DIV/0!</v>
      </c>
    </row>
    <row r="86" spans="1:32">
      <c r="A86" s="57" t="s">
        <v>748</v>
      </c>
      <c r="B86" s="3" t="s">
        <v>305</v>
      </c>
      <c r="C86" s="24">
        <v>157614</v>
      </c>
      <c r="D86" s="24" t="s">
        <v>907</v>
      </c>
      <c r="E86" s="58" t="str">
        <f t="shared" si="12"/>
        <v>APGHKG19010006/157614/WW19550</v>
      </c>
      <c r="F86" s="3" t="s">
        <v>307</v>
      </c>
      <c r="G86" s="3" t="s">
        <v>308</v>
      </c>
      <c r="H86" s="2">
        <v>43479</v>
      </c>
      <c r="I86" s="7">
        <v>32</v>
      </c>
      <c r="J86" s="7">
        <v>751</v>
      </c>
      <c r="K86" s="68">
        <f t="shared" si="13"/>
        <v>23.46875</v>
      </c>
      <c r="L86" s="48">
        <v>9.91</v>
      </c>
      <c r="M86" s="69">
        <f t="shared" si="14"/>
        <v>317.12</v>
      </c>
      <c r="N86" s="7">
        <v>58</v>
      </c>
      <c r="O86" s="7">
        <v>32</v>
      </c>
      <c r="P86" s="7">
        <v>31</v>
      </c>
      <c r="Q86" s="76">
        <f t="shared" si="15"/>
        <v>0.058</v>
      </c>
      <c r="R86" s="68">
        <f t="shared" si="16"/>
        <v>1.84</v>
      </c>
      <c r="S86" s="76">
        <f t="shared" si="17"/>
        <v>0.384</v>
      </c>
      <c r="T86" s="77">
        <v>288.3</v>
      </c>
      <c r="U86" s="83"/>
      <c r="V86" s="23">
        <f>IF(E86="","",SUMIF(OUTBOUND!$G:$G,WMS!E86,OUTBOUND!$L:$L))</f>
        <v>32</v>
      </c>
      <c r="W86" s="23">
        <f>IF(E86="","",SUMIF(OUTBOUND!$G:$G,WMS!E86,OUTBOUND!$M:$M))</f>
        <v>751</v>
      </c>
      <c r="X86" s="76">
        <f>IF(E86="","",SUMIF(OUTBOUND!$G:$G,WMS!E86,OUTBOUND!$O:$O))</f>
        <v>317.12</v>
      </c>
      <c r="Y86" s="76">
        <f>IF(E86="","",SUMIF(OUTBOUND!$G:$G,WMS!E86,OUTBOUND!$AC:$AC))</f>
        <v>288.384</v>
      </c>
      <c r="Z86" s="76">
        <f>IF(E86="","",SUMIF(OUTBOUND!$G:$G,WMS!E86,OUTBOUND!$P:$P))</f>
        <v>1.856</v>
      </c>
      <c r="AA86" s="23">
        <f t="shared" si="18"/>
        <v>0</v>
      </c>
      <c r="AB86" s="23">
        <f t="shared" si="19"/>
        <v>0</v>
      </c>
      <c r="AC86" s="76">
        <f t="shared" si="20"/>
        <v>0</v>
      </c>
      <c r="AD86" s="76">
        <f t="shared" si="21"/>
        <v>-0.0840000000000032</v>
      </c>
      <c r="AE86" s="76">
        <f t="shared" si="22"/>
        <v>-0.016</v>
      </c>
      <c r="AF86" s="81" t="e">
        <f t="shared" si="23"/>
        <v>#DIV/0!</v>
      </c>
    </row>
    <row r="87" spans="1:32">
      <c r="A87" s="57" t="s">
        <v>748</v>
      </c>
      <c r="B87" s="3" t="s">
        <v>305</v>
      </c>
      <c r="C87" s="24">
        <v>159874</v>
      </c>
      <c r="D87" s="24" t="s">
        <v>908</v>
      </c>
      <c r="E87" s="58" t="str">
        <f t="shared" si="12"/>
        <v>APGHKG19010006/159874/WW19845</v>
      </c>
      <c r="F87" s="3" t="s">
        <v>307</v>
      </c>
      <c r="G87" s="3" t="s">
        <v>310</v>
      </c>
      <c r="H87" s="2">
        <v>43479</v>
      </c>
      <c r="I87" s="7">
        <v>30</v>
      </c>
      <c r="J87" s="7">
        <v>693</v>
      </c>
      <c r="K87" s="68">
        <f t="shared" si="13"/>
        <v>23.1</v>
      </c>
      <c r="L87" s="48">
        <v>12.78</v>
      </c>
      <c r="M87" s="69">
        <f t="shared" si="14"/>
        <v>383.4</v>
      </c>
      <c r="N87" s="7">
        <v>60</v>
      </c>
      <c r="O87" s="7">
        <v>38</v>
      </c>
      <c r="P87" s="7">
        <v>31</v>
      </c>
      <c r="Q87" s="76">
        <f t="shared" si="15"/>
        <v>0.071</v>
      </c>
      <c r="R87" s="68">
        <f t="shared" si="16"/>
        <v>2.12</v>
      </c>
      <c r="S87" s="76">
        <f t="shared" si="17"/>
        <v>0.505</v>
      </c>
      <c r="T87" s="77">
        <v>350.3</v>
      </c>
      <c r="U87" s="83"/>
      <c r="V87" s="23">
        <f>IF(E87="","",SUMIF(OUTBOUND!$G:$G,WMS!E87,OUTBOUND!$L:$L))</f>
        <v>30</v>
      </c>
      <c r="W87" s="23">
        <f>IF(E87="","",SUMIF(OUTBOUND!$G:$G,WMS!E87,OUTBOUND!$M:$M))</f>
        <v>693</v>
      </c>
      <c r="X87" s="76">
        <f>IF(E87="","",SUMIF(OUTBOUND!$G:$G,WMS!E87,OUTBOUND!$O:$O))</f>
        <v>383.4</v>
      </c>
      <c r="Y87" s="76">
        <f>IF(E87="","",SUMIF(OUTBOUND!$G:$G,WMS!E87,OUTBOUND!$AC:$AC))</f>
        <v>349.965</v>
      </c>
      <c r="Z87" s="76">
        <f>IF(E87="","",SUMIF(OUTBOUND!$G:$G,WMS!E87,OUTBOUND!$P:$P))</f>
        <v>2.13</v>
      </c>
      <c r="AA87" s="23">
        <f t="shared" si="18"/>
        <v>0</v>
      </c>
      <c r="AB87" s="23">
        <f t="shared" si="19"/>
        <v>0</v>
      </c>
      <c r="AC87" s="76">
        <f t="shared" si="20"/>
        <v>0</v>
      </c>
      <c r="AD87" s="76">
        <f t="shared" si="21"/>
        <v>0.335000000000036</v>
      </c>
      <c r="AE87" s="76">
        <f t="shared" si="22"/>
        <v>-0.00999999999999979</v>
      </c>
      <c r="AF87" s="81" t="e">
        <f t="shared" si="23"/>
        <v>#DIV/0!</v>
      </c>
    </row>
    <row r="88" spans="1:32">
      <c r="A88" s="57" t="s">
        <v>748</v>
      </c>
      <c r="B88" s="3" t="s">
        <v>305</v>
      </c>
      <c r="C88" s="24">
        <v>157518</v>
      </c>
      <c r="D88" s="24">
        <v>114410</v>
      </c>
      <c r="E88" s="58" t="str">
        <f t="shared" si="12"/>
        <v>APGHKG19010006/157518/114410</v>
      </c>
      <c r="F88" s="3" t="s">
        <v>307</v>
      </c>
      <c r="G88" s="3" t="s">
        <v>311</v>
      </c>
      <c r="H88" s="2">
        <v>43479</v>
      </c>
      <c r="I88" s="7">
        <v>48</v>
      </c>
      <c r="J88" s="7">
        <v>1691</v>
      </c>
      <c r="K88" s="68">
        <f t="shared" si="13"/>
        <v>35.2291666666667</v>
      </c>
      <c r="L88" s="48">
        <v>8.336</v>
      </c>
      <c r="M88" s="69">
        <f t="shared" si="14"/>
        <v>400.128</v>
      </c>
      <c r="N88" s="7">
        <v>59</v>
      </c>
      <c r="O88" s="7">
        <v>36</v>
      </c>
      <c r="P88" s="7">
        <v>27</v>
      </c>
      <c r="Q88" s="76">
        <f t="shared" si="15"/>
        <v>0.057</v>
      </c>
      <c r="R88" s="68">
        <f t="shared" si="16"/>
        <v>2.75</v>
      </c>
      <c r="S88" s="76">
        <f t="shared" si="17"/>
        <v>0.205</v>
      </c>
      <c r="T88" s="77">
        <v>347.3</v>
      </c>
      <c r="U88" s="83"/>
      <c r="V88" s="23">
        <f>IF(E88="","",SUMIF(OUTBOUND!$G:$G,WMS!E88,OUTBOUND!$L:$L))</f>
        <v>48</v>
      </c>
      <c r="W88" s="23">
        <f>IF(E88="","",SUMIF(OUTBOUND!$G:$G,WMS!E88,OUTBOUND!$M:$M))</f>
        <v>1691</v>
      </c>
      <c r="X88" s="76">
        <f>IF(E88="","",SUMIF(OUTBOUND!$G:$G,WMS!E88,OUTBOUND!$O:$O))</f>
        <v>400.128</v>
      </c>
      <c r="Y88" s="76">
        <f>IF(E88="","",SUMIF(OUTBOUND!$G:$G,WMS!E88,OUTBOUND!$AC:$AC))</f>
        <v>346.655</v>
      </c>
      <c r="Z88" s="76">
        <f>IF(E88="","",SUMIF(OUTBOUND!$G:$G,WMS!E88,OUTBOUND!$P:$P))</f>
        <v>2.736</v>
      </c>
      <c r="AA88" s="23">
        <f t="shared" si="18"/>
        <v>0</v>
      </c>
      <c r="AB88" s="23">
        <f t="shared" si="19"/>
        <v>0</v>
      </c>
      <c r="AC88" s="76">
        <f t="shared" si="20"/>
        <v>0</v>
      </c>
      <c r="AD88" s="76">
        <f t="shared" si="21"/>
        <v>0.645000000000039</v>
      </c>
      <c r="AE88" s="76">
        <f t="shared" si="22"/>
        <v>0.0139999999999998</v>
      </c>
      <c r="AF88" s="81" t="e">
        <f t="shared" si="23"/>
        <v>#DIV/0!</v>
      </c>
    </row>
    <row r="89" spans="1:32">
      <c r="A89" s="46" t="s">
        <v>882</v>
      </c>
      <c r="B89" s="24" t="s">
        <v>312</v>
      </c>
      <c r="C89" s="24">
        <v>157516</v>
      </c>
      <c r="D89" s="24">
        <v>114483</v>
      </c>
      <c r="E89" s="58" t="str">
        <f t="shared" si="12"/>
        <v>APGHKG19010001/157516/114483</v>
      </c>
      <c r="F89" s="24" t="s">
        <v>314</v>
      </c>
      <c r="G89" s="24" t="s">
        <v>315</v>
      </c>
      <c r="H89" s="2">
        <v>43479</v>
      </c>
      <c r="I89" s="7">
        <v>52</v>
      </c>
      <c r="J89" s="7">
        <v>522</v>
      </c>
      <c r="K89" s="68">
        <f t="shared" si="13"/>
        <v>10.0384615384615</v>
      </c>
      <c r="L89" s="48">
        <v>12.93</v>
      </c>
      <c r="M89" s="69">
        <f t="shared" si="14"/>
        <v>672.36</v>
      </c>
      <c r="N89" s="7">
        <v>66</v>
      </c>
      <c r="O89" s="7">
        <v>56</v>
      </c>
      <c r="P89" s="7">
        <v>21</v>
      </c>
      <c r="Q89" s="76">
        <f t="shared" si="15"/>
        <v>0.078</v>
      </c>
      <c r="R89" s="68">
        <f t="shared" si="16"/>
        <v>4.04</v>
      </c>
      <c r="S89" s="76">
        <f t="shared" si="17"/>
        <v>0.989</v>
      </c>
      <c r="T89" s="77">
        <v>516</v>
      </c>
      <c r="U89" s="83"/>
      <c r="V89" s="23">
        <f>IF(E89="","",SUMIF(OUTBOUND!$G:$G,WMS!E89,OUTBOUND!$L:$L))</f>
        <v>52</v>
      </c>
      <c r="W89" s="23">
        <f>IF(E89="","",SUMIF(OUTBOUND!$G:$G,WMS!E89,OUTBOUND!$M:$M))</f>
        <v>522</v>
      </c>
      <c r="X89" s="76">
        <f>IF(E89="","",SUMIF(OUTBOUND!$G:$G,WMS!E89,OUTBOUND!$O:$O))</f>
        <v>672.36</v>
      </c>
      <c r="Y89" s="76">
        <f>IF(E89="","",SUMIF(OUTBOUND!$G:$G,WMS!E89,OUTBOUND!$AC:$AC))</f>
        <v>516.258</v>
      </c>
      <c r="Z89" s="76">
        <f>IF(E89="","",SUMIF(OUTBOUND!$G:$G,WMS!E89,OUTBOUND!$P:$P))</f>
        <v>4.056</v>
      </c>
      <c r="AA89" s="23">
        <f t="shared" si="18"/>
        <v>0</v>
      </c>
      <c r="AB89" s="23">
        <f t="shared" si="19"/>
        <v>0</v>
      </c>
      <c r="AC89" s="76">
        <f t="shared" si="20"/>
        <v>0</v>
      </c>
      <c r="AD89" s="76">
        <f t="shared" si="21"/>
        <v>-0.258000000000038</v>
      </c>
      <c r="AE89" s="76">
        <f t="shared" si="22"/>
        <v>-0.016</v>
      </c>
      <c r="AF89" s="81" t="e">
        <f t="shared" si="23"/>
        <v>#DIV/0!</v>
      </c>
    </row>
    <row r="90" spans="1:32">
      <c r="A90" s="46" t="s">
        <v>882</v>
      </c>
      <c r="B90" s="3" t="s">
        <v>316</v>
      </c>
      <c r="C90" s="24">
        <v>157485</v>
      </c>
      <c r="D90" s="24" t="s">
        <v>909</v>
      </c>
      <c r="E90" s="58" t="str">
        <f t="shared" si="12"/>
        <v>APGHKG19010005/157485/WW19320</v>
      </c>
      <c r="F90" s="3" t="s">
        <v>318</v>
      </c>
      <c r="G90" s="3" t="s">
        <v>319</v>
      </c>
      <c r="H90" s="2">
        <v>43479</v>
      </c>
      <c r="I90" s="7">
        <v>31</v>
      </c>
      <c r="J90" s="7">
        <v>309</v>
      </c>
      <c r="K90" s="68">
        <f t="shared" si="13"/>
        <v>9.96774193548387</v>
      </c>
      <c r="L90" s="48">
        <v>11.62</v>
      </c>
      <c r="M90" s="69">
        <f t="shared" si="14"/>
        <v>360.22</v>
      </c>
      <c r="N90" s="7">
        <v>70</v>
      </c>
      <c r="O90" s="7">
        <v>61</v>
      </c>
      <c r="P90" s="7">
        <v>21</v>
      </c>
      <c r="Q90" s="76">
        <f t="shared" si="15"/>
        <v>0.09</v>
      </c>
      <c r="R90" s="68">
        <f t="shared" si="16"/>
        <v>2.78</v>
      </c>
      <c r="S90" s="76">
        <f t="shared" si="17"/>
        <v>0.864</v>
      </c>
      <c r="T90" s="77">
        <v>267</v>
      </c>
      <c r="U90" s="83"/>
      <c r="V90" s="23">
        <f>IF(E90="","",SUMIF(OUTBOUND!$G:$G,WMS!E90,OUTBOUND!$L:$L))</f>
        <v>31</v>
      </c>
      <c r="W90" s="23">
        <f>IF(E90="","",SUMIF(OUTBOUND!$G:$G,WMS!E90,OUTBOUND!$M:$M))</f>
        <v>309</v>
      </c>
      <c r="X90" s="76">
        <f>IF(E90="","",SUMIF(OUTBOUND!$G:$G,WMS!E90,OUTBOUND!$O:$O))</f>
        <v>360.22</v>
      </c>
      <c r="Y90" s="76">
        <f>IF(E90="","",SUMIF(OUTBOUND!$G:$G,WMS!E90,OUTBOUND!$AC:$AC))</f>
        <v>266.976</v>
      </c>
      <c r="Z90" s="76">
        <f>IF(E90="","",SUMIF(OUTBOUND!$G:$G,WMS!E90,OUTBOUND!$P:$P))</f>
        <v>2.79</v>
      </c>
      <c r="AA90" s="23">
        <f t="shared" si="18"/>
        <v>0</v>
      </c>
      <c r="AB90" s="23">
        <f t="shared" si="19"/>
        <v>0</v>
      </c>
      <c r="AC90" s="76">
        <f t="shared" si="20"/>
        <v>0</v>
      </c>
      <c r="AD90" s="76">
        <f t="shared" si="21"/>
        <v>0.0240000000000009</v>
      </c>
      <c r="AE90" s="76">
        <f t="shared" si="22"/>
        <v>-0.0100000000000002</v>
      </c>
      <c r="AF90" s="81" t="e">
        <f t="shared" si="23"/>
        <v>#DIV/0!</v>
      </c>
    </row>
    <row r="91" spans="1:32">
      <c r="A91" s="46" t="s">
        <v>882</v>
      </c>
      <c r="B91" s="3" t="s">
        <v>316</v>
      </c>
      <c r="C91" s="24">
        <v>157468</v>
      </c>
      <c r="D91" s="24" t="s">
        <v>910</v>
      </c>
      <c r="E91" s="58" t="str">
        <f t="shared" si="12"/>
        <v>APGHKG19010005/157468/WW19815</v>
      </c>
      <c r="F91" s="3" t="s">
        <v>318</v>
      </c>
      <c r="G91" s="3" t="s">
        <v>320</v>
      </c>
      <c r="H91" s="2">
        <v>43479</v>
      </c>
      <c r="I91" s="7">
        <v>20</v>
      </c>
      <c r="J91" s="7">
        <v>300</v>
      </c>
      <c r="K91" s="68">
        <f t="shared" si="13"/>
        <v>15</v>
      </c>
      <c r="L91" s="48">
        <v>12.05</v>
      </c>
      <c r="M91" s="69">
        <f t="shared" si="14"/>
        <v>241</v>
      </c>
      <c r="N91" s="7">
        <v>70</v>
      </c>
      <c r="O91" s="7">
        <v>56</v>
      </c>
      <c r="P91" s="7">
        <v>19</v>
      </c>
      <c r="Q91" s="76">
        <f t="shared" si="15"/>
        <v>0.074</v>
      </c>
      <c r="R91" s="68">
        <f t="shared" si="16"/>
        <v>1.49</v>
      </c>
      <c r="S91" s="76">
        <f t="shared" si="17"/>
        <v>0.577</v>
      </c>
      <c r="T91" s="77">
        <v>173</v>
      </c>
      <c r="U91" s="83"/>
      <c r="V91" s="23">
        <f>IF(E91="","",SUMIF(OUTBOUND!$G:$G,WMS!E91,OUTBOUND!$L:$L))</f>
        <v>20</v>
      </c>
      <c r="W91" s="23">
        <f>IF(E91="","",SUMIF(OUTBOUND!$G:$G,WMS!E91,OUTBOUND!$M:$M))</f>
        <v>300</v>
      </c>
      <c r="X91" s="76">
        <f>IF(E91="","",SUMIF(OUTBOUND!$G:$G,WMS!E91,OUTBOUND!$O:$O))</f>
        <v>241</v>
      </c>
      <c r="Y91" s="76">
        <f>IF(E91="","",SUMIF(OUTBOUND!$G:$G,WMS!E91,OUTBOUND!$AC:$AC))</f>
        <v>173.1</v>
      </c>
      <c r="Z91" s="76">
        <f>IF(E91="","",SUMIF(OUTBOUND!$G:$G,WMS!E91,OUTBOUND!$P:$P))</f>
        <v>1.48</v>
      </c>
      <c r="AA91" s="23">
        <f t="shared" si="18"/>
        <v>0</v>
      </c>
      <c r="AB91" s="23">
        <f t="shared" si="19"/>
        <v>0</v>
      </c>
      <c r="AC91" s="76">
        <f t="shared" si="20"/>
        <v>0</v>
      </c>
      <c r="AD91" s="76">
        <f t="shared" si="21"/>
        <v>-0.0999999999999943</v>
      </c>
      <c r="AE91" s="76">
        <f t="shared" si="22"/>
        <v>0.01</v>
      </c>
      <c r="AF91" s="81" t="e">
        <f t="shared" si="23"/>
        <v>#DIV/0!</v>
      </c>
    </row>
    <row r="92" spans="1:32">
      <c r="A92" s="46" t="s">
        <v>785</v>
      </c>
      <c r="B92" s="3" t="s">
        <v>321</v>
      </c>
      <c r="C92" s="24">
        <v>157525</v>
      </c>
      <c r="D92" s="24">
        <v>114405</v>
      </c>
      <c r="E92" s="58" t="str">
        <f t="shared" si="12"/>
        <v>APGHKG18120024/157525/114405</v>
      </c>
      <c r="F92" s="3" t="s">
        <v>323</v>
      </c>
      <c r="G92" s="3" t="s">
        <v>324</v>
      </c>
      <c r="H92" s="2">
        <v>43482</v>
      </c>
      <c r="I92" s="7">
        <v>52</v>
      </c>
      <c r="J92" s="7">
        <v>930</v>
      </c>
      <c r="K92" s="68">
        <f t="shared" si="13"/>
        <v>17.8846153846154</v>
      </c>
      <c r="L92" s="48">
        <v>8.82</v>
      </c>
      <c r="M92" s="69">
        <f t="shared" si="14"/>
        <v>458.64</v>
      </c>
      <c r="N92" s="7">
        <v>60</v>
      </c>
      <c r="O92" s="7">
        <v>33</v>
      </c>
      <c r="P92" s="7">
        <v>31</v>
      </c>
      <c r="Q92" s="76">
        <f t="shared" si="15"/>
        <v>0.061</v>
      </c>
      <c r="R92" s="68">
        <f t="shared" si="16"/>
        <v>3.19</v>
      </c>
      <c r="S92" s="76">
        <f t="shared" si="17"/>
        <v>0.419</v>
      </c>
      <c r="T92" s="77">
        <v>389.6</v>
      </c>
      <c r="U92" s="83"/>
      <c r="V92" s="23">
        <f>IF(E92="","",SUMIF(OUTBOUND!$G:$G,WMS!E92,OUTBOUND!$L:$L))</f>
        <v>52</v>
      </c>
      <c r="W92" s="23">
        <f>IF(E92="","",SUMIF(OUTBOUND!$G:$G,WMS!E92,OUTBOUND!$M:$M))</f>
        <v>930</v>
      </c>
      <c r="X92" s="76">
        <f>IF(E92="","",SUMIF(OUTBOUND!$G:$G,WMS!E92,OUTBOUND!$O:$O))</f>
        <v>458.64</v>
      </c>
      <c r="Y92" s="76">
        <f>IF(E92="","",SUMIF(OUTBOUND!$G:$G,WMS!E92,OUTBOUND!$AC:$AC))</f>
        <v>389.67</v>
      </c>
      <c r="Z92" s="76">
        <f>IF(E92="","",SUMIF(OUTBOUND!$G:$G,WMS!E92,OUTBOUND!$P:$P))</f>
        <v>3.172</v>
      </c>
      <c r="AA92" s="23">
        <f t="shared" si="18"/>
        <v>0</v>
      </c>
      <c r="AB92" s="23">
        <f t="shared" si="19"/>
        <v>0</v>
      </c>
      <c r="AC92" s="76">
        <f t="shared" si="20"/>
        <v>0</v>
      </c>
      <c r="AD92" s="76">
        <f t="shared" si="21"/>
        <v>-0.0699999999999363</v>
      </c>
      <c r="AE92" s="76">
        <f t="shared" si="22"/>
        <v>0.0180000000000002</v>
      </c>
      <c r="AF92" s="81" t="e">
        <f t="shared" si="23"/>
        <v>#DIV/0!</v>
      </c>
    </row>
    <row r="93" spans="1:32">
      <c r="A93" s="46" t="s">
        <v>761</v>
      </c>
      <c r="B93" s="3" t="s">
        <v>325</v>
      </c>
      <c r="C93" s="24" t="s">
        <v>911</v>
      </c>
      <c r="D93" s="24" t="s">
        <v>912</v>
      </c>
      <c r="E93" s="58" t="str">
        <f t="shared" si="12"/>
        <v>APGHKG19010007/158094/114454</v>
      </c>
      <c r="F93" s="3" t="s">
        <v>327</v>
      </c>
      <c r="G93" s="3" t="s">
        <v>328</v>
      </c>
      <c r="H93" s="2">
        <v>43484</v>
      </c>
      <c r="I93" s="7">
        <v>20</v>
      </c>
      <c r="J93" s="7">
        <v>553</v>
      </c>
      <c r="K93" s="68">
        <f t="shared" si="13"/>
        <v>27.65</v>
      </c>
      <c r="L93" s="48">
        <v>11.8</v>
      </c>
      <c r="M93" s="69">
        <f t="shared" si="14"/>
        <v>236</v>
      </c>
      <c r="N93" s="7">
        <v>69</v>
      </c>
      <c r="O93" s="7">
        <v>58</v>
      </c>
      <c r="P93" s="7">
        <v>16</v>
      </c>
      <c r="Q93" s="76">
        <f t="shared" si="15"/>
        <v>0.064</v>
      </c>
      <c r="R93" s="68">
        <f t="shared" si="16"/>
        <v>1.28</v>
      </c>
      <c r="S93" s="76">
        <f t="shared" si="17"/>
        <v>0.34</v>
      </c>
      <c r="T93" s="77">
        <v>188</v>
      </c>
      <c r="U93" s="83"/>
      <c r="V93" s="23">
        <f>IF(E93="","",SUMIF(OUTBOUND!$G:$G,WMS!E93,OUTBOUND!$L:$L))</f>
        <v>20</v>
      </c>
      <c r="W93" s="23">
        <f>IF(E93="","",SUMIF(OUTBOUND!$G:$G,WMS!E93,OUTBOUND!$M:$M))</f>
        <v>553</v>
      </c>
      <c r="X93" s="76">
        <f>IF(E93="","",SUMIF(OUTBOUND!$G:$G,WMS!E93,OUTBOUND!$O:$O))</f>
        <v>236</v>
      </c>
      <c r="Y93" s="76">
        <f>IF(E93="","",SUMIF(OUTBOUND!$G:$G,WMS!E93,OUTBOUND!$AC:$AC))</f>
        <v>188.02</v>
      </c>
      <c r="Z93" s="76">
        <f>IF(E93="","",SUMIF(OUTBOUND!$G:$G,WMS!E93,OUTBOUND!$P:$P))</f>
        <v>1.28</v>
      </c>
      <c r="AA93" s="23">
        <f t="shared" si="18"/>
        <v>0</v>
      </c>
      <c r="AB93" s="23">
        <f t="shared" si="19"/>
        <v>0</v>
      </c>
      <c r="AC93" s="76">
        <f t="shared" si="20"/>
        <v>0</v>
      </c>
      <c r="AD93" s="76">
        <f t="shared" si="21"/>
        <v>-0.0200000000000102</v>
      </c>
      <c r="AE93" s="76">
        <f t="shared" si="22"/>
        <v>0</v>
      </c>
      <c r="AF93" s="81" t="e">
        <f t="shared" si="23"/>
        <v>#DIV/0!</v>
      </c>
    </row>
    <row r="94" spans="1:32">
      <c r="A94" s="46" t="s">
        <v>751</v>
      </c>
      <c r="B94" s="3" t="s">
        <v>329</v>
      </c>
      <c r="C94" s="24" t="s">
        <v>913</v>
      </c>
      <c r="D94" s="24" t="s">
        <v>914</v>
      </c>
      <c r="E94" s="58" t="str">
        <f t="shared" si="12"/>
        <v>APGHKG19010003/157802/WW19821</v>
      </c>
      <c r="F94" s="3" t="s">
        <v>331</v>
      </c>
      <c r="G94" s="3" t="s">
        <v>332</v>
      </c>
      <c r="H94" s="2">
        <v>43483</v>
      </c>
      <c r="I94" s="7">
        <v>20</v>
      </c>
      <c r="J94" s="7">
        <v>640</v>
      </c>
      <c r="K94" s="68">
        <f t="shared" si="13"/>
        <v>32</v>
      </c>
      <c r="L94" s="48">
        <v>14.445</v>
      </c>
      <c r="M94" s="69">
        <f t="shared" si="14"/>
        <v>288.9</v>
      </c>
      <c r="N94" s="7">
        <v>60</v>
      </c>
      <c r="O94" s="7">
        <v>41</v>
      </c>
      <c r="P94" s="7">
        <v>31</v>
      </c>
      <c r="Q94" s="76">
        <f t="shared" si="15"/>
        <v>0.076</v>
      </c>
      <c r="R94" s="68">
        <f t="shared" si="16"/>
        <v>1.53</v>
      </c>
      <c r="S94" s="76">
        <f t="shared" si="17"/>
        <v>0.378</v>
      </c>
      <c r="T94" s="77">
        <v>242</v>
      </c>
      <c r="U94" s="83"/>
      <c r="V94" s="23">
        <f>IF(E94="","",SUMIF(OUTBOUND!$G:$G,WMS!E94,OUTBOUND!$L:$L))</f>
        <v>20</v>
      </c>
      <c r="W94" s="23">
        <f>IF(E94="","",SUMIF(OUTBOUND!$G:$G,WMS!E94,OUTBOUND!$M:$M))</f>
        <v>640</v>
      </c>
      <c r="X94" s="76">
        <f>IF(E94="","",SUMIF(OUTBOUND!$G:$G,WMS!E94,OUTBOUND!$O:$O))</f>
        <v>288.9</v>
      </c>
      <c r="Y94" s="76">
        <f>IF(E94="","",SUMIF(OUTBOUND!$G:$G,WMS!E94,OUTBOUND!$AC:$AC))</f>
        <v>241.92</v>
      </c>
      <c r="Z94" s="76">
        <f>IF(E94="","",SUMIF(OUTBOUND!$G:$G,WMS!E94,OUTBOUND!$P:$P))</f>
        <v>1.52</v>
      </c>
      <c r="AA94" s="23">
        <f t="shared" si="18"/>
        <v>0</v>
      </c>
      <c r="AB94" s="23">
        <f t="shared" si="19"/>
        <v>0</v>
      </c>
      <c r="AC94" s="76">
        <f t="shared" si="20"/>
        <v>0</v>
      </c>
      <c r="AD94" s="76">
        <f t="shared" si="21"/>
        <v>0.0799999999999841</v>
      </c>
      <c r="AE94" s="76">
        <f t="shared" si="22"/>
        <v>0.01</v>
      </c>
      <c r="AF94" s="81" t="e">
        <f t="shared" si="23"/>
        <v>#DIV/0!</v>
      </c>
    </row>
    <row r="95" spans="1:32">
      <c r="A95" s="46" t="s">
        <v>751</v>
      </c>
      <c r="B95" s="3" t="s">
        <v>329</v>
      </c>
      <c r="C95" s="24" t="s">
        <v>915</v>
      </c>
      <c r="D95" s="24" t="s">
        <v>916</v>
      </c>
      <c r="E95" s="58" t="str">
        <f t="shared" si="12"/>
        <v>APGHKG19010003/157803/WW19505</v>
      </c>
      <c r="F95" s="3" t="s">
        <v>331</v>
      </c>
      <c r="G95" s="3" t="s">
        <v>333</v>
      </c>
      <c r="H95" s="2">
        <v>43483</v>
      </c>
      <c r="I95" s="7">
        <v>17</v>
      </c>
      <c r="J95" s="7">
        <v>615</v>
      </c>
      <c r="K95" s="68">
        <f t="shared" si="13"/>
        <v>36.1764705882353</v>
      </c>
      <c r="L95" s="48">
        <v>13.883</v>
      </c>
      <c r="M95" s="69">
        <f t="shared" si="14"/>
        <v>236.011</v>
      </c>
      <c r="N95" s="7">
        <v>60</v>
      </c>
      <c r="O95" s="7">
        <v>41</v>
      </c>
      <c r="P95" s="7">
        <v>31</v>
      </c>
      <c r="Q95" s="76">
        <f t="shared" si="15"/>
        <v>0.076</v>
      </c>
      <c r="R95" s="68">
        <f t="shared" si="16"/>
        <v>1.3</v>
      </c>
      <c r="S95" s="76">
        <f t="shared" si="17"/>
        <v>0.35</v>
      </c>
      <c r="T95" s="77">
        <v>215</v>
      </c>
      <c r="U95" s="83"/>
      <c r="V95" s="23">
        <f>IF(E95="","",SUMIF(OUTBOUND!$G:$G,WMS!E95,OUTBOUND!$L:$L))</f>
        <v>17</v>
      </c>
      <c r="W95" s="23">
        <f>IF(E95="","",SUMIF(OUTBOUND!$G:$G,WMS!E95,OUTBOUND!$M:$M))</f>
        <v>615</v>
      </c>
      <c r="X95" s="76">
        <f>IF(E95="","",SUMIF(OUTBOUND!$G:$G,WMS!E95,OUTBOUND!$O:$O))</f>
        <v>236.011</v>
      </c>
      <c r="Y95" s="76">
        <f>IF(E95="","",SUMIF(OUTBOUND!$G:$G,WMS!E95,OUTBOUND!$AC:$AC))</f>
        <v>215.25</v>
      </c>
      <c r="Z95" s="76">
        <f>IF(E95="","",SUMIF(OUTBOUND!$G:$G,WMS!E95,OUTBOUND!$P:$P))</f>
        <v>1.292</v>
      </c>
      <c r="AA95" s="23">
        <f t="shared" si="18"/>
        <v>0</v>
      </c>
      <c r="AB95" s="23">
        <f t="shared" si="19"/>
        <v>0</v>
      </c>
      <c r="AC95" s="76">
        <f t="shared" si="20"/>
        <v>0</v>
      </c>
      <c r="AD95" s="76">
        <f t="shared" si="21"/>
        <v>-0.25</v>
      </c>
      <c r="AE95" s="76">
        <f t="shared" si="22"/>
        <v>0.00800000000000001</v>
      </c>
      <c r="AF95" s="81" t="e">
        <f t="shared" si="23"/>
        <v>#DIV/0!</v>
      </c>
    </row>
    <row r="96" spans="1:32">
      <c r="A96" s="46" t="s">
        <v>751</v>
      </c>
      <c r="B96" s="3" t="s">
        <v>329</v>
      </c>
      <c r="C96" s="24" t="s">
        <v>917</v>
      </c>
      <c r="D96" s="24" t="s">
        <v>918</v>
      </c>
      <c r="E96" s="58" t="str">
        <f t="shared" si="12"/>
        <v>APGHKG19010003/157474/WW19224</v>
      </c>
      <c r="F96" s="3" t="s">
        <v>331</v>
      </c>
      <c r="G96" s="3" t="s">
        <v>334</v>
      </c>
      <c r="H96" s="2">
        <v>43483</v>
      </c>
      <c r="I96" s="7">
        <v>38</v>
      </c>
      <c r="J96" s="7">
        <v>750</v>
      </c>
      <c r="K96" s="68">
        <f t="shared" si="13"/>
        <v>19.7368421052632</v>
      </c>
      <c r="L96" s="48">
        <v>14.45</v>
      </c>
      <c r="M96" s="69">
        <f t="shared" si="14"/>
        <v>549.1</v>
      </c>
      <c r="N96" s="7">
        <v>60</v>
      </c>
      <c r="O96" s="7">
        <v>41</v>
      </c>
      <c r="P96" s="7">
        <v>31</v>
      </c>
      <c r="Q96" s="76">
        <f t="shared" si="15"/>
        <v>0.076</v>
      </c>
      <c r="R96" s="68">
        <f t="shared" si="16"/>
        <v>2.9</v>
      </c>
      <c r="S96" s="76">
        <f t="shared" si="17"/>
        <v>0.671</v>
      </c>
      <c r="T96" s="77">
        <v>503</v>
      </c>
      <c r="U96" s="83"/>
      <c r="V96" s="23">
        <f>IF(E96="","",SUMIF(OUTBOUND!$G:$G,WMS!E96,OUTBOUND!$L:$L))</f>
        <v>38</v>
      </c>
      <c r="W96" s="23">
        <f>IF(E96="","",SUMIF(OUTBOUND!$G:$G,WMS!E96,OUTBOUND!$M:$M))</f>
        <v>750</v>
      </c>
      <c r="X96" s="76">
        <f>IF(E96="","",SUMIF(OUTBOUND!$G:$G,WMS!E96,OUTBOUND!$O:$O))</f>
        <v>549.1</v>
      </c>
      <c r="Y96" s="76">
        <f>IF(E96="","",SUMIF(OUTBOUND!$G:$G,WMS!E96,OUTBOUND!$AC:$AC))</f>
        <v>503.25</v>
      </c>
      <c r="Z96" s="76">
        <f>IF(E96="","",SUMIF(OUTBOUND!$G:$G,WMS!E96,OUTBOUND!$P:$P))</f>
        <v>2.888</v>
      </c>
      <c r="AA96" s="23">
        <f t="shared" si="18"/>
        <v>0</v>
      </c>
      <c r="AB96" s="23">
        <f t="shared" si="19"/>
        <v>0</v>
      </c>
      <c r="AC96" s="76">
        <f t="shared" si="20"/>
        <v>0</v>
      </c>
      <c r="AD96" s="76">
        <f t="shared" si="21"/>
        <v>-0.250000000000057</v>
      </c>
      <c r="AE96" s="76">
        <f t="shared" si="22"/>
        <v>0.012</v>
      </c>
      <c r="AF96" s="81" t="e">
        <f t="shared" si="23"/>
        <v>#DIV/0!</v>
      </c>
    </row>
    <row r="97" spans="1:32">
      <c r="A97" s="46" t="s">
        <v>754</v>
      </c>
      <c r="B97" s="3" t="s">
        <v>335</v>
      </c>
      <c r="C97" s="24" t="s">
        <v>919</v>
      </c>
      <c r="D97" s="24" t="s">
        <v>920</v>
      </c>
      <c r="E97" s="58" t="str">
        <f t="shared" si="12"/>
        <v>APGHKG19010004/159279/DWW1910</v>
      </c>
      <c r="F97" s="3" t="s">
        <v>337</v>
      </c>
      <c r="G97" s="3" t="s">
        <v>338</v>
      </c>
      <c r="H97" s="2">
        <v>43484</v>
      </c>
      <c r="I97" s="7">
        <v>49</v>
      </c>
      <c r="J97" s="7">
        <v>971</v>
      </c>
      <c r="K97" s="68">
        <f t="shared" si="13"/>
        <v>19.8163265306122</v>
      </c>
      <c r="L97" s="48">
        <v>10.9</v>
      </c>
      <c r="M97" s="69">
        <f t="shared" si="14"/>
        <v>534.1</v>
      </c>
      <c r="N97" s="7">
        <v>58</v>
      </c>
      <c r="O97" s="7">
        <v>39</v>
      </c>
      <c r="P97" s="7">
        <v>21</v>
      </c>
      <c r="Q97" s="76">
        <f t="shared" si="15"/>
        <v>0.048</v>
      </c>
      <c r="R97" s="68">
        <f t="shared" si="16"/>
        <v>2.33</v>
      </c>
      <c r="S97" s="76">
        <f t="shared" si="17"/>
        <v>0.501</v>
      </c>
      <c r="T97" s="77">
        <v>486</v>
      </c>
      <c r="U97" s="83"/>
      <c r="V97" s="23">
        <f>IF(E97="","",SUMIF(OUTBOUND!$G:$G,WMS!E97,OUTBOUND!$L:$L))</f>
        <v>49</v>
      </c>
      <c r="W97" s="23">
        <f>IF(E97="","",SUMIF(OUTBOUND!$G:$G,WMS!E97,OUTBOUND!$M:$M))</f>
        <v>971</v>
      </c>
      <c r="X97" s="76">
        <f>IF(E97="","",SUMIF(OUTBOUND!$G:$G,WMS!E97,OUTBOUND!$O:$O))</f>
        <v>534.1</v>
      </c>
      <c r="Y97" s="76">
        <f>IF(E97="","",SUMIF(OUTBOUND!$G:$G,WMS!E97,OUTBOUND!$AC:$AC))</f>
        <v>486.471</v>
      </c>
      <c r="Z97" s="76">
        <f>IF(E97="","",SUMIF(OUTBOUND!$G:$G,WMS!E97,OUTBOUND!$P:$P))</f>
        <v>2.352</v>
      </c>
      <c r="AA97" s="23">
        <f t="shared" si="18"/>
        <v>0</v>
      </c>
      <c r="AB97" s="23">
        <f t="shared" si="19"/>
        <v>0</v>
      </c>
      <c r="AC97" s="76">
        <f t="shared" si="20"/>
        <v>0</v>
      </c>
      <c r="AD97" s="76">
        <f t="shared" si="21"/>
        <v>-0.471000000000004</v>
      </c>
      <c r="AE97" s="76">
        <f t="shared" si="22"/>
        <v>-0.0219999999999998</v>
      </c>
      <c r="AF97" s="81" t="e">
        <f t="shared" si="23"/>
        <v>#DIV/0!</v>
      </c>
    </row>
    <row r="98" spans="1:32">
      <c r="A98" s="46" t="s">
        <v>754</v>
      </c>
      <c r="B98" s="3" t="s">
        <v>335</v>
      </c>
      <c r="C98" s="24" t="s">
        <v>921</v>
      </c>
      <c r="D98" s="24" t="s">
        <v>922</v>
      </c>
      <c r="E98" s="58" t="str">
        <f t="shared" si="12"/>
        <v>APGHKG19010004/158553/DWW1912</v>
      </c>
      <c r="F98" s="3" t="s">
        <v>337</v>
      </c>
      <c r="G98" s="3" t="s">
        <v>339</v>
      </c>
      <c r="H98" s="2">
        <v>43484</v>
      </c>
      <c r="I98" s="7">
        <v>49</v>
      </c>
      <c r="J98" s="7">
        <v>1003</v>
      </c>
      <c r="K98" s="68">
        <f t="shared" si="13"/>
        <v>20.469387755102</v>
      </c>
      <c r="L98" s="48">
        <v>11.23</v>
      </c>
      <c r="M98" s="69">
        <f t="shared" si="14"/>
        <v>550.27</v>
      </c>
      <c r="N98" s="7">
        <v>58</v>
      </c>
      <c r="O98" s="7">
        <v>39</v>
      </c>
      <c r="P98" s="7">
        <v>21</v>
      </c>
      <c r="Q98" s="76">
        <f t="shared" si="15"/>
        <v>0.048</v>
      </c>
      <c r="R98" s="68">
        <f t="shared" si="16"/>
        <v>2.33</v>
      </c>
      <c r="S98" s="76">
        <f t="shared" si="17"/>
        <v>0.501</v>
      </c>
      <c r="T98" s="77">
        <v>503</v>
      </c>
      <c r="U98" s="83"/>
      <c r="V98" s="23">
        <f>IF(E98="","",SUMIF(OUTBOUND!$G:$G,WMS!E98,OUTBOUND!$L:$L))</f>
        <v>49</v>
      </c>
      <c r="W98" s="23">
        <f>IF(E98="","",SUMIF(OUTBOUND!$G:$G,WMS!E98,OUTBOUND!$M:$M))</f>
        <v>1003</v>
      </c>
      <c r="X98" s="76">
        <f>IF(E98="","",SUMIF(OUTBOUND!$G:$G,WMS!E98,OUTBOUND!$O:$O))</f>
        <v>550.27</v>
      </c>
      <c r="Y98" s="76">
        <f>IF(E98="","",SUMIF(OUTBOUND!$G:$G,WMS!E98,OUTBOUND!$AC:$AC))</f>
        <v>502.503</v>
      </c>
      <c r="Z98" s="76">
        <f>IF(E98="","",SUMIF(OUTBOUND!$G:$G,WMS!E98,OUTBOUND!$P:$P))</f>
        <v>2.352</v>
      </c>
      <c r="AA98" s="23">
        <f t="shared" si="18"/>
        <v>0</v>
      </c>
      <c r="AB98" s="23">
        <f t="shared" si="19"/>
        <v>0</v>
      </c>
      <c r="AC98" s="76">
        <f t="shared" si="20"/>
        <v>0</v>
      </c>
      <c r="AD98" s="76">
        <f t="shared" si="21"/>
        <v>0.497000000000014</v>
      </c>
      <c r="AE98" s="76">
        <f t="shared" si="22"/>
        <v>-0.0219999999999998</v>
      </c>
      <c r="AF98" s="81" t="e">
        <f t="shared" si="23"/>
        <v>#DIV/0!</v>
      </c>
    </row>
    <row r="99" spans="1:32">
      <c r="A99" s="46" t="s">
        <v>754</v>
      </c>
      <c r="B99" s="3" t="s">
        <v>335</v>
      </c>
      <c r="C99" s="24" t="s">
        <v>923</v>
      </c>
      <c r="D99" s="24" t="s">
        <v>924</v>
      </c>
      <c r="E99" s="58" t="str">
        <f t="shared" si="12"/>
        <v>APGHKG19010004/158554/DWW1909</v>
      </c>
      <c r="F99" s="3" t="s">
        <v>337</v>
      </c>
      <c r="G99" s="3" t="s">
        <v>340</v>
      </c>
      <c r="H99" s="2">
        <v>43484</v>
      </c>
      <c r="I99" s="7">
        <v>49</v>
      </c>
      <c r="J99" s="7">
        <v>961</v>
      </c>
      <c r="K99" s="68">
        <f t="shared" si="13"/>
        <v>19.6122448979592</v>
      </c>
      <c r="L99" s="48">
        <v>10.82</v>
      </c>
      <c r="M99" s="69">
        <f t="shared" si="14"/>
        <v>530.18</v>
      </c>
      <c r="N99" s="7">
        <v>58</v>
      </c>
      <c r="O99" s="7">
        <v>39</v>
      </c>
      <c r="P99" s="7">
        <v>21</v>
      </c>
      <c r="Q99" s="76">
        <f t="shared" si="15"/>
        <v>0.048</v>
      </c>
      <c r="R99" s="68">
        <f t="shared" si="16"/>
        <v>2.33</v>
      </c>
      <c r="S99" s="76">
        <f t="shared" si="17"/>
        <v>0.501</v>
      </c>
      <c r="T99" s="77">
        <v>481</v>
      </c>
      <c r="U99" s="83"/>
      <c r="V99" s="23">
        <f>IF(E99="","",SUMIF(OUTBOUND!$G:$G,WMS!E99,OUTBOUND!$L:$L))</f>
        <v>49</v>
      </c>
      <c r="W99" s="23">
        <f>IF(E99="","",SUMIF(OUTBOUND!$G:$G,WMS!E99,OUTBOUND!$M:$M))</f>
        <v>961</v>
      </c>
      <c r="X99" s="76">
        <f>IF(E99="","",SUMIF(OUTBOUND!$G:$G,WMS!E99,OUTBOUND!$O:$O))</f>
        <v>530.18</v>
      </c>
      <c r="Y99" s="76">
        <f>IF(E99="","",SUMIF(OUTBOUND!$G:$G,WMS!E99,OUTBOUND!$AC:$AC))</f>
        <v>481.461</v>
      </c>
      <c r="Z99" s="76">
        <f>IF(E99="","",SUMIF(OUTBOUND!$G:$G,WMS!E99,OUTBOUND!$P:$P))</f>
        <v>2.352</v>
      </c>
      <c r="AA99" s="23">
        <f t="shared" si="18"/>
        <v>0</v>
      </c>
      <c r="AB99" s="23">
        <f t="shared" si="19"/>
        <v>0</v>
      </c>
      <c r="AC99" s="76">
        <f t="shared" si="20"/>
        <v>0</v>
      </c>
      <c r="AD99" s="76">
        <f t="shared" si="21"/>
        <v>-0.461000000000013</v>
      </c>
      <c r="AE99" s="76">
        <f t="shared" si="22"/>
        <v>-0.0219999999999998</v>
      </c>
      <c r="AF99" s="81" t="e">
        <f t="shared" si="23"/>
        <v>#DIV/0!</v>
      </c>
    </row>
    <row r="100" spans="1:32">
      <c r="A100" s="46" t="s">
        <v>748</v>
      </c>
      <c r="B100" s="3" t="s">
        <v>341</v>
      </c>
      <c r="C100" s="24">
        <v>157811</v>
      </c>
      <c r="D100" s="24" t="s">
        <v>925</v>
      </c>
      <c r="E100" s="58" t="str">
        <f t="shared" si="12"/>
        <v>APGHKG19010014/157811/WW19510</v>
      </c>
      <c r="F100" s="3" t="s">
        <v>343</v>
      </c>
      <c r="G100" s="3" t="s">
        <v>344</v>
      </c>
      <c r="H100" s="2">
        <v>43491</v>
      </c>
      <c r="I100" s="7">
        <v>49</v>
      </c>
      <c r="J100" s="7">
        <v>1438</v>
      </c>
      <c r="K100" s="68">
        <f t="shared" si="13"/>
        <v>29.3469387755102</v>
      </c>
      <c r="L100" s="48">
        <v>6.63</v>
      </c>
      <c r="M100" s="69">
        <f t="shared" si="14"/>
        <v>324.87</v>
      </c>
      <c r="N100" s="7">
        <v>53</v>
      </c>
      <c r="O100" s="7">
        <v>33</v>
      </c>
      <c r="P100" s="7">
        <v>27</v>
      </c>
      <c r="Q100" s="76">
        <f t="shared" si="15"/>
        <v>0.047</v>
      </c>
      <c r="R100" s="68">
        <f t="shared" si="16"/>
        <v>2.31</v>
      </c>
      <c r="S100" s="76">
        <f t="shared" si="17"/>
        <v>0.192</v>
      </c>
      <c r="T100" s="77">
        <v>275.8</v>
      </c>
      <c r="U100" s="83"/>
      <c r="V100" s="23">
        <f>IF(E100="","",SUMIF(OUTBOUND!$G:$G,WMS!E100,OUTBOUND!$L:$L))</f>
        <v>49</v>
      </c>
      <c r="W100" s="23">
        <f>IF(E100="","",SUMIF(OUTBOUND!$G:$G,WMS!E100,OUTBOUND!$M:$M))</f>
        <v>1438</v>
      </c>
      <c r="X100" s="76">
        <f>IF(E100="","",SUMIF(OUTBOUND!$G:$G,WMS!E100,OUTBOUND!$O:$O))</f>
        <v>324.87</v>
      </c>
      <c r="Y100" s="76">
        <f>IF(E100="","",SUMIF(OUTBOUND!$G:$G,WMS!E100,OUTBOUND!$AC:$AC))</f>
        <v>276.096</v>
      </c>
      <c r="Z100" s="76">
        <f>IF(E100="","",SUMIF(OUTBOUND!$G:$G,WMS!E100,OUTBOUND!$P:$P))</f>
        <v>2.303</v>
      </c>
      <c r="AA100" s="23">
        <f t="shared" si="18"/>
        <v>0</v>
      </c>
      <c r="AB100" s="23">
        <f t="shared" si="19"/>
        <v>0</v>
      </c>
      <c r="AC100" s="76">
        <f t="shared" si="20"/>
        <v>0</v>
      </c>
      <c r="AD100" s="76">
        <f t="shared" si="21"/>
        <v>-0.295999999999992</v>
      </c>
      <c r="AE100" s="76">
        <f t="shared" si="22"/>
        <v>0.00700000000000012</v>
      </c>
      <c r="AF100" s="81" t="e">
        <f t="shared" si="23"/>
        <v>#DIV/0!</v>
      </c>
    </row>
    <row r="101" spans="1:32">
      <c r="A101" s="46" t="s">
        <v>748</v>
      </c>
      <c r="B101" s="3" t="s">
        <v>341</v>
      </c>
      <c r="C101" s="24">
        <v>157815</v>
      </c>
      <c r="D101" s="24" t="s">
        <v>926</v>
      </c>
      <c r="E101" s="58" t="str">
        <f t="shared" si="12"/>
        <v>APGHKG19010014/157815/WW19511</v>
      </c>
      <c r="F101" s="3" t="s">
        <v>343</v>
      </c>
      <c r="G101" s="3" t="s">
        <v>345</v>
      </c>
      <c r="H101" s="2">
        <v>43491</v>
      </c>
      <c r="I101" s="7">
        <v>22</v>
      </c>
      <c r="J101" s="7">
        <v>641</v>
      </c>
      <c r="K101" s="68">
        <f t="shared" si="13"/>
        <v>29.1363636363636</v>
      </c>
      <c r="L101" s="48">
        <v>6.612</v>
      </c>
      <c r="M101" s="69">
        <f t="shared" si="14"/>
        <v>145.464</v>
      </c>
      <c r="N101" s="7">
        <v>55</v>
      </c>
      <c r="O101" s="7">
        <v>34</v>
      </c>
      <c r="P101" s="7">
        <v>25</v>
      </c>
      <c r="Q101" s="76">
        <f t="shared" si="15"/>
        <v>0.047</v>
      </c>
      <c r="R101" s="68">
        <f t="shared" si="16"/>
        <v>1.03</v>
      </c>
      <c r="S101" s="76">
        <f t="shared" si="17"/>
        <v>0.193</v>
      </c>
      <c r="T101" s="77">
        <v>123.5</v>
      </c>
      <c r="U101" s="83"/>
      <c r="V101" s="23">
        <f>IF(E101="","",SUMIF(OUTBOUND!$G:$G,WMS!E101,OUTBOUND!$L:$L))</f>
        <v>22</v>
      </c>
      <c r="W101" s="23">
        <f>IF(E101="","",SUMIF(OUTBOUND!$G:$G,WMS!E101,OUTBOUND!$M:$M))</f>
        <v>641</v>
      </c>
      <c r="X101" s="76">
        <f>IF(E101="","",SUMIF(OUTBOUND!$G:$G,WMS!E101,OUTBOUND!$O:$O))</f>
        <v>145.464</v>
      </c>
      <c r="Y101" s="76">
        <f>IF(E101="","",SUMIF(OUTBOUND!$G:$G,WMS!E101,OUTBOUND!$AC:$AC))</f>
        <v>123.713</v>
      </c>
      <c r="Z101" s="76">
        <f>IF(E101="","",SUMIF(OUTBOUND!$G:$G,WMS!E101,OUTBOUND!$P:$P))</f>
        <v>1.034</v>
      </c>
      <c r="AA101" s="23">
        <f t="shared" si="18"/>
        <v>0</v>
      </c>
      <c r="AB101" s="23">
        <f t="shared" si="19"/>
        <v>0</v>
      </c>
      <c r="AC101" s="76">
        <f t="shared" si="20"/>
        <v>0</v>
      </c>
      <c r="AD101" s="76">
        <f t="shared" si="21"/>
        <v>-0.213000000000008</v>
      </c>
      <c r="AE101" s="76">
        <f t="shared" si="22"/>
        <v>-0.004</v>
      </c>
      <c r="AF101" s="81" t="e">
        <f t="shared" si="23"/>
        <v>#DIV/0!</v>
      </c>
    </row>
    <row r="102" spans="1:32">
      <c r="A102" s="46" t="s">
        <v>748</v>
      </c>
      <c r="B102" s="3" t="s">
        <v>341</v>
      </c>
      <c r="C102" s="24">
        <v>157816</v>
      </c>
      <c r="D102" s="24" t="s">
        <v>927</v>
      </c>
      <c r="E102" s="58" t="str">
        <f t="shared" si="12"/>
        <v>APGHKG19010014/157816/WW19551</v>
      </c>
      <c r="F102" s="3" t="s">
        <v>343</v>
      </c>
      <c r="G102" s="3" t="s">
        <v>347</v>
      </c>
      <c r="H102" s="2">
        <v>43491</v>
      </c>
      <c r="I102" s="7">
        <v>68</v>
      </c>
      <c r="J102" s="7">
        <v>2405</v>
      </c>
      <c r="K102" s="68">
        <f t="shared" si="13"/>
        <v>35.3676470588235</v>
      </c>
      <c r="L102" s="48">
        <v>8.88</v>
      </c>
      <c r="M102" s="69">
        <f t="shared" si="14"/>
        <v>603.84</v>
      </c>
      <c r="N102" s="7">
        <v>58</v>
      </c>
      <c r="O102" s="7">
        <v>35</v>
      </c>
      <c r="P102" s="7">
        <v>27</v>
      </c>
      <c r="Q102" s="76">
        <f t="shared" si="15"/>
        <v>0.055</v>
      </c>
      <c r="R102" s="68">
        <f t="shared" si="16"/>
        <v>3.73</v>
      </c>
      <c r="S102" s="76">
        <f t="shared" si="17"/>
        <v>0.223</v>
      </c>
      <c r="T102" s="77">
        <v>535.8</v>
      </c>
      <c r="U102" s="83"/>
      <c r="V102" s="23">
        <f>IF(E102="","",SUMIF(OUTBOUND!$G:$G,WMS!E102,OUTBOUND!$L:$L))</f>
        <v>68</v>
      </c>
      <c r="W102" s="23">
        <f>IF(E102="","",SUMIF(OUTBOUND!$G:$G,WMS!E102,OUTBOUND!$M:$M))</f>
        <v>2405</v>
      </c>
      <c r="X102" s="76">
        <f>IF(E102="","",SUMIF(OUTBOUND!$G:$G,WMS!E102,OUTBOUND!$O:$O))</f>
        <v>603.84</v>
      </c>
      <c r="Y102" s="76">
        <f>IF(E102="","",SUMIF(OUTBOUND!$G:$G,WMS!E102,OUTBOUND!$AC:$AC))</f>
        <v>536.315</v>
      </c>
      <c r="Z102" s="76">
        <f>IF(E102="","",SUMIF(OUTBOUND!$G:$G,WMS!E102,OUTBOUND!$P:$P))</f>
        <v>3.74</v>
      </c>
      <c r="AA102" s="23">
        <f t="shared" si="18"/>
        <v>0</v>
      </c>
      <c r="AB102" s="23">
        <f t="shared" si="19"/>
        <v>0</v>
      </c>
      <c r="AC102" s="76">
        <f t="shared" si="20"/>
        <v>0</v>
      </c>
      <c r="AD102" s="76">
        <f t="shared" si="21"/>
        <v>-0.5150000000001</v>
      </c>
      <c r="AE102" s="76">
        <f t="shared" si="22"/>
        <v>-0.0100000000000002</v>
      </c>
      <c r="AF102" s="81" t="e">
        <f t="shared" si="23"/>
        <v>#DIV/0!</v>
      </c>
    </row>
    <row r="103" spans="1:32">
      <c r="A103" s="46" t="s">
        <v>748</v>
      </c>
      <c r="B103" s="3" t="s">
        <v>341</v>
      </c>
      <c r="C103" s="24">
        <v>157812</v>
      </c>
      <c r="D103" s="24" t="s">
        <v>928</v>
      </c>
      <c r="E103" s="58" t="str">
        <f t="shared" si="12"/>
        <v>APGHKG19010014/157812/WW19552</v>
      </c>
      <c r="F103" s="3" t="s">
        <v>343</v>
      </c>
      <c r="G103" s="3" t="s">
        <v>348</v>
      </c>
      <c r="H103" s="2">
        <v>43491</v>
      </c>
      <c r="I103" s="7">
        <v>18</v>
      </c>
      <c r="J103" s="7">
        <v>640</v>
      </c>
      <c r="K103" s="68">
        <f t="shared" si="13"/>
        <v>35.5555555555556</v>
      </c>
      <c r="L103" s="48">
        <v>8.63</v>
      </c>
      <c r="M103" s="69">
        <f t="shared" si="14"/>
        <v>155.34</v>
      </c>
      <c r="N103" s="7">
        <v>55</v>
      </c>
      <c r="O103" s="7">
        <v>33</v>
      </c>
      <c r="P103" s="7">
        <v>32</v>
      </c>
      <c r="Q103" s="76">
        <f t="shared" si="15"/>
        <v>0.058</v>
      </c>
      <c r="R103" s="68">
        <f t="shared" si="16"/>
        <v>1.05</v>
      </c>
      <c r="S103" s="76">
        <f t="shared" si="17"/>
        <v>0.215</v>
      </c>
      <c r="T103" s="77">
        <v>137.3</v>
      </c>
      <c r="U103" s="83"/>
      <c r="V103" s="23">
        <f>IF(E103="","",SUMIF(OUTBOUND!$G:$G,WMS!E103,OUTBOUND!$L:$L))</f>
        <v>18</v>
      </c>
      <c r="W103" s="23">
        <f>IF(E103="","",SUMIF(OUTBOUND!$G:$G,WMS!E103,OUTBOUND!$M:$M))</f>
        <v>640</v>
      </c>
      <c r="X103" s="76">
        <f>IF(E103="","",SUMIF(OUTBOUND!$G:$G,WMS!E103,OUTBOUND!$O:$O))</f>
        <v>155.34</v>
      </c>
      <c r="Y103" s="76">
        <f>IF(E103="","",SUMIF(OUTBOUND!$G:$G,WMS!E103,OUTBOUND!$AC:$AC))</f>
        <v>137.6</v>
      </c>
      <c r="Z103" s="76">
        <f>IF(E103="","",SUMIF(OUTBOUND!$G:$G,WMS!E103,OUTBOUND!$P:$P))</f>
        <v>1.044</v>
      </c>
      <c r="AA103" s="23">
        <f t="shared" si="18"/>
        <v>0</v>
      </c>
      <c r="AB103" s="23">
        <f t="shared" si="19"/>
        <v>0</v>
      </c>
      <c r="AC103" s="76">
        <f t="shared" si="20"/>
        <v>0</v>
      </c>
      <c r="AD103" s="76">
        <f t="shared" si="21"/>
        <v>-0.299999999999983</v>
      </c>
      <c r="AE103" s="76">
        <f t="shared" si="22"/>
        <v>0.00600000000000001</v>
      </c>
      <c r="AF103" s="81" t="e">
        <f t="shared" si="23"/>
        <v>#DIV/0!</v>
      </c>
    </row>
    <row r="104" spans="1:32">
      <c r="A104" s="46" t="s">
        <v>754</v>
      </c>
      <c r="B104" s="24" t="s">
        <v>350</v>
      </c>
      <c r="C104" s="24">
        <v>159177</v>
      </c>
      <c r="D104" s="24" t="s">
        <v>929</v>
      </c>
      <c r="E104" s="58" t="str">
        <f t="shared" si="12"/>
        <v>APGHKG19010015/159177/JWW192430</v>
      </c>
      <c r="F104" s="24" t="s">
        <v>352</v>
      </c>
      <c r="G104" s="24" t="s">
        <v>353</v>
      </c>
      <c r="H104" s="2">
        <v>43494</v>
      </c>
      <c r="I104" s="7">
        <v>33</v>
      </c>
      <c r="J104" s="7">
        <v>667</v>
      </c>
      <c r="K104" s="68">
        <f t="shared" si="13"/>
        <v>20.2121212121212</v>
      </c>
      <c r="L104" s="48">
        <v>11.1222</v>
      </c>
      <c r="M104" s="69">
        <f t="shared" si="14"/>
        <v>367.033</v>
      </c>
      <c r="N104" s="7">
        <v>58</v>
      </c>
      <c r="O104" s="7">
        <v>39</v>
      </c>
      <c r="P104" s="7">
        <v>21</v>
      </c>
      <c r="Q104" s="76">
        <f t="shared" si="15"/>
        <v>0.048</v>
      </c>
      <c r="R104" s="68">
        <f t="shared" si="16"/>
        <v>1.57</v>
      </c>
      <c r="S104" s="76">
        <f t="shared" si="17"/>
        <v>0.501</v>
      </c>
      <c r="T104" s="77">
        <v>334</v>
      </c>
      <c r="U104" s="83"/>
      <c r="V104" s="23">
        <f>IF(E104="","",SUMIF(OUTBOUND!$G:$G,WMS!E104,OUTBOUND!$L:$L))</f>
        <v>33</v>
      </c>
      <c r="W104" s="23">
        <f>IF(E104="","",SUMIF(OUTBOUND!$G:$G,WMS!E104,OUTBOUND!$M:$M))</f>
        <v>667</v>
      </c>
      <c r="X104" s="76">
        <f>IF(E104="","",SUMIF(OUTBOUND!$G:$G,WMS!E104,OUTBOUND!$O:$O))</f>
        <v>367.0326</v>
      </c>
      <c r="Y104" s="76">
        <f>IF(E104="","",SUMIF(OUTBOUND!$G:$G,WMS!E104,OUTBOUND!$AC:$AC))</f>
        <v>334.167</v>
      </c>
      <c r="Z104" s="76">
        <f>IF(E104="","",SUMIF(OUTBOUND!$G:$G,WMS!E104,OUTBOUND!$P:$P))</f>
        <v>1.584</v>
      </c>
      <c r="AA104" s="23">
        <f t="shared" si="18"/>
        <v>0</v>
      </c>
      <c r="AB104" s="23">
        <f t="shared" si="19"/>
        <v>0</v>
      </c>
      <c r="AC104" s="76">
        <f t="shared" si="20"/>
        <v>0.000400000000013279</v>
      </c>
      <c r="AD104" s="76">
        <f t="shared" si="21"/>
        <v>-0.166999999999973</v>
      </c>
      <c r="AE104" s="76">
        <f t="shared" si="22"/>
        <v>-0.014</v>
      </c>
      <c r="AF104" s="81" t="e">
        <f t="shared" si="23"/>
        <v>#DIV/0!</v>
      </c>
    </row>
    <row r="105" spans="1:32">
      <c r="A105" s="46" t="s">
        <v>754</v>
      </c>
      <c r="B105" s="24" t="s">
        <v>350</v>
      </c>
      <c r="C105" s="24">
        <v>159178</v>
      </c>
      <c r="D105" s="24" t="s">
        <v>929</v>
      </c>
      <c r="E105" s="58" t="str">
        <f t="shared" si="12"/>
        <v>APGHKG19010015/159178/JWW192430</v>
      </c>
      <c r="F105" s="24" t="s">
        <v>352</v>
      </c>
      <c r="G105" s="24" t="s">
        <v>354</v>
      </c>
      <c r="H105" s="2">
        <v>43494</v>
      </c>
      <c r="I105" s="7">
        <v>8</v>
      </c>
      <c r="J105" s="7">
        <v>150</v>
      </c>
      <c r="K105" s="68">
        <f t="shared" si="13"/>
        <v>18.75</v>
      </c>
      <c r="L105" s="48">
        <v>10.5</v>
      </c>
      <c r="M105" s="69">
        <f t="shared" si="14"/>
        <v>84</v>
      </c>
      <c r="N105" s="7">
        <v>58</v>
      </c>
      <c r="O105" s="7">
        <v>39</v>
      </c>
      <c r="P105" s="7">
        <v>21</v>
      </c>
      <c r="Q105" s="76">
        <f t="shared" si="15"/>
        <v>0.048</v>
      </c>
      <c r="R105" s="68">
        <f t="shared" si="16"/>
        <v>0.38</v>
      </c>
      <c r="S105" s="76">
        <f t="shared" si="17"/>
        <v>0.507</v>
      </c>
      <c r="T105" s="77">
        <v>76</v>
      </c>
      <c r="U105" s="83"/>
      <c r="V105" s="23">
        <f>IF(E105="","",SUMIF(OUTBOUND!$G:$G,WMS!E105,OUTBOUND!$L:$L))</f>
        <v>8</v>
      </c>
      <c r="W105" s="23">
        <f>IF(E105="","",SUMIF(OUTBOUND!$G:$G,WMS!E105,OUTBOUND!$M:$M))</f>
        <v>150</v>
      </c>
      <c r="X105" s="76">
        <f>IF(E105="","",SUMIF(OUTBOUND!$G:$G,WMS!E105,OUTBOUND!$O:$O))</f>
        <v>84</v>
      </c>
      <c r="Y105" s="76">
        <f>IF(E105="","",SUMIF(OUTBOUND!$G:$G,WMS!E105,OUTBOUND!$AC:$AC))</f>
        <v>76.05</v>
      </c>
      <c r="Z105" s="76">
        <f>IF(E105="","",SUMIF(OUTBOUND!$G:$G,WMS!E105,OUTBOUND!$P:$P))</f>
        <v>0.384</v>
      </c>
      <c r="AA105" s="23">
        <f t="shared" si="18"/>
        <v>0</v>
      </c>
      <c r="AB105" s="23">
        <f t="shared" si="19"/>
        <v>0</v>
      </c>
      <c r="AC105" s="76">
        <f t="shared" si="20"/>
        <v>0</v>
      </c>
      <c r="AD105" s="76">
        <f t="shared" si="21"/>
        <v>-0.0499999999999972</v>
      </c>
      <c r="AE105" s="76">
        <f t="shared" si="22"/>
        <v>-0.004</v>
      </c>
      <c r="AF105" s="81" t="e">
        <f t="shared" si="23"/>
        <v>#DIV/0!</v>
      </c>
    </row>
    <row r="106" spans="1:32">
      <c r="A106" s="46" t="s">
        <v>785</v>
      </c>
      <c r="B106" s="3" t="s">
        <v>355</v>
      </c>
      <c r="C106" s="24">
        <v>158767</v>
      </c>
      <c r="D106" s="24">
        <v>114583</v>
      </c>
      <c r="E106" s="58" t="str">
        <f t="shared" si="12"/>
        <v>APGHKG19010010/158767/114583</v>
      </c>
      <c r="F106" s="3" t="s">
        <v>357</v>
      </c>
      <c r="G106" s="3" t="s">
        <v>358</v>
      </c>
      <c r="H106" s="2">
        <v>43514</v>
      </c>
      <c r="I106" s="7">
        <v>23</v>
      </c>
      <c r="J106" s="7">
        <v>543</v>
      </c>
      <c r="K106" s="68">
        <f t="shared" si="13"/>
        <v>23.6086956521739</v>
      </c>
      <c r="L106" s="48">
        <v>8.95</v>
      </c>
      <c r="M106" s="69">
        <f t="shared" si="14"/>
        <v>205.85</v>
      </c>
      <c r="N106" s="7">
        <v>60</v>
      </c>
      <c r="O106" s="7">
        <v>39</v>
      </c>
      <c r="P106" s="7">
        <v>31</v>
      </c>
      <c r="Q106" s="76">
        <f t="shared" si="15"/>
        <v>0.073</v>
      </c>
      <c r="R106" s="68">
        <f t="shared" si="16"/>
        <v>1.67</v>
      </c>
      <c r="S106" s="76">
        <f t="shared" si="17"/>
        <v>0.328</v>
      </c>
      <c r="T106" s="77">
        <v>178.3</v>
      </c>
      <c r="U106" s="83"/>
      <c r="V106" s="23">
        <f>IF(E106="","",SUMIF(OUTBOUND!$G:$G,WMS!E106,OUTBOUND!$L:$L))</f>
        <v>23</v>
      </c>
      <c r="W106" s="23">
        <f>IF(E106="","",SUMIF(OUTBOUND!$G:$G,WMS!E106,OUTBOUND!$M:$M))</f>
        <v>543</v>
      </c>
      <c r="X106" s="76">
        <f>IF(E106="","",SUMIF(OUTBOUND!$G:$G,WMS!E106,OUTBOUND!$O:$O))</f>
        <v>205.85</v>
      </c>
      <c r="Y106" s="76">
        <f>IF(E106="","",SUMIF(OUTBOUND!$G:$G,WMS!E106,OUTBOUND!$AC:$AC))</f>
        <v>178.104</v>
      </c>
      <c r="Z106" s="76">
        <f>IF(E106="","",SUMIF(OUTBOUND!$G:$G,WMS!E106,OUTBOUND!$P:$P))</f>
        <v>1.679</v>
      </c>
      <c r="AA106" s="23">
        <f t="shared" si="18"/>
        <v>0</v>
      </c>
      <c r="AB106" s="23">
        <f t="shared" si="19"/>
        <v>0</v>
      </c>
      <c r="AC106" s="76">
        <f t="shared" si="20"/>
        <v>0</v>
      </c>
      <c r="AD106" s="76">
        <f t="shared" si="21"/>
        <v>0.195999999999998</v>
      </c>
      <c r="AE106" s="76">
        <f t="shared" si="22"/>
        <v>-0.0089999999999999</v>
      </c>
      <c r="AF106" s="81" t="e">
        <f t="shared" si="23"/>
        <v>#DIV/0!</v>
      </c>
    </row>
    <row r="107" spans="1:32">
      <c r="A107" s="46" t="s">
        <v>785</v>
      </c>
      <c r="B107" s="3" t="s">
        <v>355</v>
      </c>
      <c r="C107" s="24">
        <v>158967</v>
      </c>
      <c r="D107" s="24">
        <v>114601</v>
      </c>
      <c r="E107" s="58" t="str">
        <f t="shared" si="12"/>
        <v>APGHKG19010010/158967/114601</v>
      </c>
      <c r="F107" s="3" t="s">
        <v>357</v>
      </c>
      <c r="G107" s="3" t="s">
        <v>359</v>
      </c>
      <c r="H107" s="2">
        <v>43514</v>
      </c>
      <c r="I107" s="7">
        <v>100</v>
      </c>
      <c r="J107" s="7">
        <v>1464</v>
      </c>
      <c r="K107" s="68">
        <f t="shared" si="13"/>
        <v>14.64</v>
      </c>
      <c r="L107" s="48">
        <v>8.6755</v>
      </c>
      <c r="M107" s="69">
        <f t="shared" si="14"/>
        <v>867.55</v>
      </c>
      <c r="N107" s="7">
        <v>63</v>
      </c>
      <c r="O107" s="7">
        <v>35</v>
      </c>
      <c r="P107" s="7">
        <v>31</v>
      </c>
      <c r="Q107" s="76">
        <f t="shared" si="15"/>
        <v>0.068</v>
      </c>
      <c r="R107" s="68">
        <f t="shared" si="16"/>
        <v>6.84</v>
      </c>
      <c r="S107" s="76">
        <f t="shared" si="17"/>
        <v>0.524</v>
      </c>
      <c r="T107" s="77">
        <v>767.5</v>
      </c>
      <c r="U107" s="83"/>
      <c r="V107" s="23">
        <f>IF(E107="","",SUMIF(OUTBOUND!$G:$G,WMS!E107,OUTBOUND!$L:$L))</f>
        <v>100</v>
      </c>
      <c r="W107" s="23">
        <f>IF(E107="","",SUMIF(OUTBOUND!$G:$G,WMS!E107,OUTBOUND!$M:$M))</f>
        <v>1464</v>
      </c>
      <c r="X107" s="76">
        <f>IF(E107="","",SUMIF(OUTBOUND!$G:$G,WMS!E107,OUTBOUND!$O:$O))</f>
        <v>867.55</v>
      </c>
      <c r="Y107" s="76">
        <f>IF(E107="","",SUMIF(OUTBOUND!$G:$G,WMS!E107,OUTBOUND!$AC:$AC))</f>
        <v>767.136</v>
      </c>
      <c r="Z107" s="76">
        <f>IF(E107="","",SUMIF(OUTBOUND!$G:$G,WMS!E107,OUTBOUND!$P:$P))</f>
        <v>6.8</v>
      </c>
      <c r="AA107" s="23">
        <f t="shared" si="18"/>
        <v>0</v>
      </c>
      <c r="AB107" s="23">
        <f t="shared" si="19"/>
        <v>0</v>
      </c>
      <c r="AC107" s="76">
        <f t="shared" si="20"/>
        <v>0</v>
      </c>
      <c r="AD107" s="76">
        <f t="shared" si="21"/>
        <v>0.363999999999919</v>
      </c>
      <c r="AE107" s="76">
        <f t="shared" si="22"/>
        <v>0.0399999999999991</v>
      </c>
      <c r="AF107" s="81" t="e">
        <f t="shared" si="23"/>
        <v>#DIV/0!</v>
      </c>
    </row>
    <row r="108" spans="1:32">
      <c r="A108" s="46" t="s">
        <v>785</v>
      </c>
      <c r="B108" s="3" t="s">
        <v>355</v>
      </c>
      <c r="C108" s="24">
        <v>158748</v>
      </c>
      <c r="D108" s="24">
        <v>114708</v>
      </c>
      <c r="E108" s="58" t="str">
        <f t="shared" si="12"/>
        <v>APGHKG19010010/158748/114708</v>
      </c>
      <c r="F108" s="3" t="s">
        <v>357</v>
      </c>
      <c r="G108" s="3" t="s">
        <v>360</v>
      </c>
      <c r="H108" s="2">
        <v>43514</v>
      </c>
      <c r="I108" s="7">
        <v>17</v>
      </c>
      <c r="J108" s="7">
        <v>322</v>
      </c>
      <c r="K108" s="68">
        <f t="shared" si="13"/>
        <v>18.9411764705882</v>
      </c>
      <c r="L108" s="48">
        <v>6.32</v>
      </c>
      <c r="M108" s="69">
        <f t="shared" si="14"/>
        <v>107.44</v>
      </c>
      <c r="N108" s="7">
        <v>60</v>
      </c>
      <c r="O108" s="7">
        <v>33</v>
      </c>
      <c r="P108" s="7">
        <v>31</v>
      </c>
      <c r="Q108" s="76">
        <f t="shared" si="15"/>
        <v>0.061</v>
      </c>
      <c r="R108" s="68">
        <f t="shared" si="16"/>
        <v>1.04</v>
      </c>
      <c r="S108" s="76">
        <f t="shared" si="17"/>
        <v>0.27</v>
      </c>
      <c r="T108" s="77">
        <v>87.1</v>
      </c>
      <c r="U108" s="83"/>
      <c r="V108" s="23">
        <f>IF(E108="","",SUMIF(OUTBOUND!$G:$G,WMS!E108,OUTBOUND!$L:$L))</f>
        <v>17</v>
      </c>
      <c r="W108" s="23">
        <f>IF(E108="","",SUMIF(OUTBOUND!$G:$G,WMS!E108,OUTBOUND!$M:$M))</f>
        <v>322</v>
      </c>
      <c r="X108" s="76">
        <f>IF(E108="","",SUMIF(OUTBOUND!$G:$G,WMS!E108,OUTBOUND!$O:$O))</f>
        <v>107.44</v>
      </c>
      <c r="Y108" s="76">
        <f>IF(E108="","",SUMIF(OUTBOUND!$G:$G,WMS!E108,OUTBOUND!$AC:$AC))</f>
        <v>86.94</v>
      </c>
      <c r="Z108" s="76">
        <f>IF(E108="","",SUMIF(OUTBOUND!$G:$G,WMS!E108,OUTBOUND!$P:$P))</f>
        <v>1.037</v>
      </c>
      <c r="AA108" s="23">
        <f t="shared" si="18"/>
        <v>0</v>
      </c>
      <c r="AB108" s="23">
        <f t="shared" si="19"/>
        <v>0</v>
      </c>
      <c r="AC108" s="76">
        <f t="shared" si="20"/>
        <v>0</v>
      </c>
      <c r="AD108" s="76">
        <f t="shared" si="21"/>
        <v>0.159999999999982</v>
      </c>
      <c r="AE108" s="76">
        <f t="shared" si="22"/>
        <v>0.00300000000000011</v>
      </c>
      <c r="AF108" s="81" t="e">
        <f t="shared" si="23"/>
        <v>#DIV/0!</v>
      </c>
    </row>
    <row r="109" spans="1:32">
      <c r="A109" s="46" t="s">
        <v>785</v>
      </c>
      <c r="B109" s="3" t="s">
        <v>355</v>
      </c>
      <c r="C109" s="24">
        <v>158766</v>
      </c>
      <c r="D109" s="24">
        <v>114749</v>
      </c>
      <c r="E109" s="58" t="str">
        <f t="shared" si="12"/>
        <v>APGHKG19010010/158766/114749</v>
      </c>
      <c r="F109" s="3" t="s">
        <v>357</v>
      </c>
      <c r="G109" s="3" t="s">
        <v>361</v>
      </c>
      <c r="H109" s="2">
        <v>43514</v>
      </c>
      <c r="I109" s="7">
        <v>263</v>
      </c>
      <c r="J109" s="7">
        <v>3340</v>
      </c>
      <c r="K109" s="68">
        <f t="shared" si="13"/>
        <v>12.6996197718631</v>
      </c>
      <c r="L109" s="48">
        <v>8.9444</v>
      </c>
      <c r="M109" s="69">
        <f t="shared" si="14"/>
        <v>2352.377</v>
      </c>
      <c r="N109" s="7">
        <v>62.5</v>
      </c>
      <c r="O109" s="7">
        <v>39</v>
      </c>
      <c r="P109" s="7">
        <v>30.5</v>
      </c>
      <c r="Q109" s="76">
        <f t="shared" si="15"/>
        <v>0.074</v>
      </c>
      <c r="R109" s="68">
        <f t="shared" si="16"/>
        <v>19.55</v>
      </c>
      <c r="S109" s="76">
        <f t="shared" si="17"/>
        <v>0.609</v>
      </c>
      <c r="T109" s="77">
        <v>2035.6</v>
      </c>
      <c r="U109" s="83"/>
      <c r="V109" s="23">
        <f>IF(E109="","",SUMIF(OUTBOUND!$G:$G,WMS!E109,OUTBOUND!$L:$L))</f>
        <v>263</v>
      </c>
      <c r="W109" s="23">
        <f>IF(E109="","",SUMIF(OUTBOUND!$G:$G,WMS!E109,OUTBOUND!$M:$M))</f>
        <v>3340</v>
      </c>
      <c r="X109" s="76">
        <f>IF(E109="","",SUMIF(OUTBOUND!$G:$G,WMS!E109,OUTBOUND!$O:$O))</f>
        <v>2352.3772</v>
      </c>
      <c r="Y109" s="76">
        <f>IF(E109="","",SUMIF(OUTBOUND!$G:$G,WMS!E109,OUTBOUND!$AC:$AC))</f>
        <v>2034.06</v>
      </c>
      <c r="Z109" s="76">
        <f>IF(E109="","",SUMIF(OUTBOUND!$G:$G,WMS!E109,OUTBOUND!$P:$P))</f>
        <v>19.462</v>
      </c>
      <c r="AA109" s="23">
        <f t="shared" si="18"/>
        <v>0</v>
      </c>
      <c r="AB109" s="23">
        <f t="shared" si="19"/>
        <v>0</v>
      </c>
      <c r="AC109" s="76">
        <f t="shared" si="20"/>
        <v>-0.000199999999949796</v>
      </c>
      <c r="AD109" s="76">
        <f t="shared" si="21"/>
        <v>1.53999999999996</v>
      </c>
      <c r="AE109" s="76">
        <f t="shared" si="22"/>
        <v>0.088000000000001</v>
      </c>
      <c r="AF109" s="81" t="e">
        <f t="shared" si="23"/>
        <v>#DIV/0!</v>
      </c>
    </row>
    <row r="110" spans="1:32">
      <c r="A110" s="46" t="s">
        <v>754</v>
      </c>
      <c r="B110" s="3" t="s">
        <v>363</v>
      </c>
      <c r="C110" s="24">
        <v>157512</v>
      </c>
      <c r="D110" s="24" t="s">
        <v>930</v>
      </c>
      <c r="E110" s="58" t="str">
        <f t="shared" si="12"/>
        <v>APGHKG19010012/157512/JWW192316</v>
      </c>
      <c r="F110" s="3" t="s">
        <v>365</v>
      </c>
      <c r="G110" s="3" t="s">
        <v>366</v>
      </c>
      <c r="H110" s="2">
        <v>43514</v>
      </c>
      <c r="I110" s="7">
        <v>34</v>
      </c>
      <c r="J110" s="7">
        <v>650</v>
      </c>
      <c r="K110" s="68">
        <f t="shared" si="13"/>
        <v>19.1176470588235</v>
      </c>
      <c r="L110" s="48">
        <v>10.56</v>
      </c>
      <c r="M110" s="69">
        <f t="shared" si="14"/>
        <v>359.04</v>
      </c>
      <c r="N110" s="7">
        <v>58</v>
      </c>
      <c r="O110" s="7">
        <v>39</v>
      </c>
      <c r="P110" s="7">
        <v>21</v>
      </c>
      <c r="Q110" s="76">
        <f t="shared" si="15"/>
        <v>0.048</v>
      </c>
      <c r="R110" s="68">
        <f t="shared" si="16"/>
        <v>1.62</v>
      </c>
      <c r="S110" s="76">
        <f t="shared" si="17"/>
        <v>0.5</v>
      </c>
      <c r="T110" s="77">
        <v>325</v>
      </c>
      <c r="U110" s="83"/>
      <c r="V110" s="23">
        <f>IF(E110="","",SUMIF(OUTBOUND!$G:$G,WMS!E110,OUTBOUND!$L:$L))</f>
        <v>34</v>
      </c>
      <c r="W110" s="23">
        <f>IF(E110="","",SUMIF(OUTBOUND!$G:$G,WMS!E110,OUTBOUND!$M:$M))</f>
        <v>650</v>
      </c>
      <c r="X110" s="76">
        <f>IF(E110="","",SUMIF(OUTBOUND!$G:$G,WMS!E110,OUTBOUND!$O:$O))</f>
        <v>359.04</v>
      </c>
      <c r="Y110" s="76">
        <f>IF(E110="","",SUMIF(OUTBOUND!$G:$G,WMS!E110,OUTBOUND!$AC:$AC))</f>
        <v>325</v>
      </c>
      <c r="Z110" s="76">
        <f>IF(E110="","",SUMIF(OUTBOUND!$G:$G,WMS!E110,OUTBOUND!$P:$P))</f>
        <v>1.632</v>
      </c>
      <c r="AA110" s="23">
        <f t="shared" si="18"/>
        <v>0</v>
      </c>
      <c r="AB110" s="23">
        <f t="shared" si="19"/>
        <v>0</v>
      </c>
      <c r="AC110" s="76">
        <f t="shared" si="20"/>
        <v>0</v>
      </c>
      <c r="AD110" s="76">
        <f t="shared" si="21"/>
        <v>0</v>
      </c>
      <c r="AE110" s="76">
        <f t="shared" si="22"/>
        <v>-0.012</v>
      </c>
      <c r="AF110" s="81" t="e">
        <f t="shared" si="23"/>
        <v>#DIV/0!</v>
      </c>
    </row>
    <row r="111" spans="1:32">
      <c r="A111" s="46" t="s">
        <v>754</v>
      </c>
      <c r="B111" s="3" t="s">
        <v>363</v>
      </c>
      <c r="C111" s="24">
        <v>157513</v>
      </c>
      <c r="D111" s="24" t="s">
        <v>931</v>
      </c>
      <c r="E111" s="58" t="str">
        <f t="shared" si="12"/>
        <v>APGHKG19010012/157513/JWW192317</v>
      </c>
      <c r="F111" s="3" t="s">
        <v>365</v>
      </c>
      <c r="G111" s="3" t="s">
        <v>367</v>
      </c>
      <c r="H111" s="2">
        <v>43514</v>
      </c>
      <c r="I111" s="7">
        <v>37</v>
      </c>
      <c r="J111" s="7">
        <v>740</v>
      </c>
      <c r="K111" s="68">
        <f t="shared" si="13"/>
        <v>20</v>
      </c>
      <c r="L111" s="48">
        <v>11</v>
      </c>
      <c r="M111" s="69">
        <f t="shared" si="14"/>
        <v>407</v>
      </c>
      <c r="N111" s="7">
        <v>58</v>
      </c>
      <c r="O111" s="7">
        <v>39</v>
      </c>
      <c r="P111" s="7">
        <v>21</v>
      </c>
      <c r="Q111" s="76">
        <f t="shared" si="15"/>
        <v>0.048</v>
      </c>
      <c r="R111" s="68">
        <f t="shared" si="16"/>
        <v>1.76</v>
      </c>
      <c r="S111" s="76">
        <f t="shared" si="17"/>
        <v>0.5</v>
      </c>
      <c r="T111" s="77">
        <v>370</v>
      </c>
      <c r="U111" s="83"/>
      <c r="V111" s="23">
        <f>IF(E111="","",SUMIF(OUTBOUND!$G:$G,WMS!E111,OUTBOUND!$L:$L))</f>
        <v>37</v>
      </c>
      <c r="W111" s="23">
        <f>IF(E111="","",SUMIF(OUTBOUND!$G:$G,WMS!E111,OUTBOUND!$M:$M))</f>
        <v>740</v>
      </c>
      <c r="X111" s="76">
        <f>IF(E111="","",SUMIF(OUTBOUND!$G:$G,WMS!E111,OUTBOUND!$O:$O))</f>
        <v>407</v>
      </c>
      <c r="Y111" s="76">
        <f>IF(E111="","",SUMIF(OUTBOUND!$G:$G,WMS!E111,OUTBOUND!$AC:$AC))</f>
        <v>370</v>
      </c>
      <c r="Z111" s="76">
        <f>IF(E111="","",SUMIF(OUTBOUND!$G:$G,WMS!E111,OUTBOUND!$P:$P))</f>
        <v>1.776</v>
      </c>
      <c r="AA111" s="23">
        <f t="shared" si="18"/>
        <v>0</v>
      </c>
      <c r="AB111" s="23">
        <f t="shared" si="19"/>
        <v>0</v>
      </c>
      <c r="AC111" s="76">
        <f t="shared" si="20"/>
        <v>0</v>
      </c>
      <c r="AD111" s="76">
        <f t="shared" si="21"/>
        <v>0</v>
      </c>
      <c r="AE111" s="76">
        <f t="shared" si="22"/>
        <v>-0.016</v>
      </c>
      <c r="AF111" s="81" t="e">
        <f t="shared" si="23"/>
        <v>#DIV/0!</v>
      </c>
    </row>
    <row r="112" spans="1:32">
      <c r="A112" s="46" t="s">
        <v>754</v>
      </c>
      <c r="B112" s="3" t="s">
        <v>368</v>
      </c>
      <c r="C112" s="24">
        <v>157905</v>
      </c>
      <c r="D112" s="24" t="s">
        <v>932</v>
      </c>
      <c r="E112" s="58" t="str">
        <f t="shared" si="12"/>
        <v>APGHKG19010013/157905/DWW1913</v>
      </c>
      <c r="F112" s="3" t="s">
        <v>370</v>
      </c>
      <c r="G112" s="3" t="s">
        <v>371</v>
      </c>
      <c r="H112" s="2">
        <v>43514</v>
      </c>
      <c r="I112" s="7">
        <v>49</v>
      </c>
      <c r="J112" s="7">
        <v>967</v>
      </c>
      <c r="K112" s="68">
        <f t="shared" si="13"/>
        <v>19.734693877551</v>
      </c>
      <c r="L112" s="48">
        <v>10.8766666</v>
      </c>
      <c r="M112" s="69">
        <f t="shared" si="14"/>
        <v>532.957</v>
      </c>
      <c r="N112" s="7">
        <v>58</v>
      </c>
      <c r="O112" s="7">
        <v>39</v>
      </c>
      <c r="P112" s="7">
        <v>21</v>
      </c>
      <c r="Q112" s="76">
        <f t="shared" si="15"/>
        <v>0.048</v>
      </c>
      <c r="R112" s="68">
        <f t="shared" si="16"/>
        <v>2.33</v>
      </c>
      <c r="S112" s="76">
        <f t="shared" si="17"/>
        <v>0.501</v>
      </c>
      <c r="T112" s="77">
        <v>484</v>
      </c>
      <c r="U112" s="83"/>
      <c r="V112" s="23">
        <f>IF(E112="","",SUMIF(OUTBOUND!$G:$G,WMS!E112,OUTBOUND!$L:$L))</f>
        <v>49</v>
      </c>
      <c r="W112" s="23">
        <f>IF(E112="","",SUMIF(OUTBOUND!$G:$G,WMS!E112,OUTBOUND!$M:$M))</f>
        <v>967</v>
      </c>
      <c r="X112" s="76">
        <f>IF(E112="","",SUMIF(OUTBOUND!$G:$G,WMS!E112,OUTBOUND!$O:$O))</f>
        <v>532.9566634</v>
      </c>
      <c r="Y112" s="76">
        <f>IF(E112="","",SUMIF(OUTBOUND!$G:$G,WMS!E112,OUTBOUND!$AC:$AC))</f>
        <v>484.467</v>
      </c>
      <c r="Z112" s="76">
        <f>IF(E112="","",SUMIF(OUTBOUND!$G:$G,WMS!E112,OUTBOUND!$P:$P))</f>
        <v>2.352</v>
      </c>
      <c r="AA112" s="23">
        <f t="shared" si="18"/>
        <v>0</v>
      </c>
      <c r="AB112" s="23">
        <f t="shared" si="19"/>
        <v>0</v>
      </c>
      <c r="AC112" s="76">
        <f t="shared" si="20"/>
        <v>0.000336599999968712</v>
      </c>
      <c r="AD112" s="76">
        <f t="shared" si="21"/>
        <v>-0.466999999999985</v>
      </c>
      <c r="AE112" s="76">
        <f t="shared" si="22"/>
        <v>-0.0219999999999998</v>
      </c>
      <c r="AF112" s="81" t="e">
        <f t="shared" si="23"/>
        <v>#DIV/0!</v>
      </c>
    </row>
    <row r="113" spans="1:32">
      <c r="A113" s="46" t="s">
        <v>882</v>
      </c>
      <c r="B113" s="24" t="s">
        <v>372</v>
      </c>
      <c r="C113" s="24">
        <v>157466</v>
      </c>
      <c r="D113" s="24" t="s">
        <v>796</v>
      </c>
      <c r="E113" s="58" t="str">
        <f t="shared" si="12"/>
        <v>APGHKG19020001/157466/WW18343</v>
      </c>
      <c r="F113" s="24" t="s">
        <v>374</v>
      </c>
      <c r="G113" s="24" t="s">
        <v>375</v>
      </c>
      <c r="H113" s="2">
        <v>43521</v>
      </c>
      <c r="I113" s="7">
        <v>20</v>
      </c>
      <c r="J113" s="7">
        <v>200</v>
      </c>
      <c r="K113" s="68">
        <f t="shared" si="13"/>
        <v>10</v>
      </c>
      <c r="L113" s="48">
        <v>10.3</v>
      </c>
      <c r="M113" s="69">
        <f t="shared" si="14"/>
        <v>206</v>
      </c>
      <c r="N113" s="7">
        <v>65</v>
      </c>
      <c r="O113" s="7">
        <v>56</v>
      </c>
      <c r="P113" s="7">
        <v>19</v>
      </c>
      <c r="Q113" s="76">
        <f t="shared" si="15"/>
        <v>0.069</v>
      </c>
      <c r="R113" s="68">
        <f t="shared" si="16"/>
        <v>1.38</v>
      </c>
      <c r="S113" s="76">
        <f t="shared" si="17"/>
        <v>0.785</v>
      </c>
      <c r="T113" s="77">
        <v>157</v>
      </c>
      <c r="U113" s="83"/>
      <c r="V113" s="23">
        <f>IF(E113="","",SUMIF(OUTBOUND!$G:$G,WMS!E113,OUTBOUND!$L:$L))</f>
        <v>20</v>
      </c>
      <c r="W113" s="23">
        <f>IF(E113="","",SUMIF(OUTBOUND!$G:$G,WMS!E113,OUTBOUND!$M:$M))</f>
        <v>200</v>
      </c>
      <c r="X113" s="76">
        <f>IF(E113="","",SUMIF(OUTBOUND!$G:$G,WMS!E113,OUTBOUND!$O:$O))</f>
        <v>206</v>
      </c>
      <c r="Y113" s="76">
        <f>IF(E113="","",SUMIF(OUTBOUND!$G:$G,WMS!E113,OUTBOUND!$AC:$AC))</f>
        <v>157</v>
      </c>
      <c r="Z113" s="76">
        <f>IF(E113="","",SUMIF(OUTBOUND!$G:$G,WMS!E113,OUTBOUND!$P:$P))</f>
        <v>1.38</v>
      </c>
      <c r="AA113" s="23">
        <f t="shared" si="18"/>
        <v>0</v>
      </c>
      <c r="AB113" s="23">
        <f t="shared" si="19"/>
        <v>0</v>
      </c>
      <c r="AC113" s="76">
        <f t="shared" si="20"/>
        <v>0</v>
      </c>
      <c r="AD113" s="76">
        <f t="shared" si="21"/>
        <v>0</v>
      </c>
      <c r="AE113" s="76">
        <f t="shared" si="22"/>
        <v>0</v>
      </c>
      <c r="AF113" s="81" t="e">
        <f t="shared" si="23"/>
        <v>#DIV/0!</v>
      </c>
    </row>
    <row r="114" spans="1:32">
      <c r="A114" s="46" t="s">
        <v>882</v>
      </c>
      <c r="B114" s="24" t="s">
        <v>372</v>
      </c>
      <c r="C114" s="24">
        <v>157353</v>
      </c>
      <c r="D114" s="24" t="s">
        <v>933</v>
      </c>
      <c r="E114" s="58" t="str">
        <f t="shared" si="12"/>
        <v>APGHKG19020001/157353/WW19816</v>
      </c>
      <c r="F114" s="24" t="s">
        <v>374</v>
      </c>
      <c r="G114" s="24" t="s">
        <v>376</v>
      </c>
      <c r="H114" s="2">
        <v>43521</v>
      </c>
      <c r="I114" s="7">
        <v>14</v>
      </c>
      <c r="J114" s="7">
        <v>214</v>
      </c>
      <c r="K114" s="68">
        <f t="shared" si="13"/>
        <v>15.2857142857143</v>
      </c>
      <c r="L114" s="48">
        <v>8.15</v>
      </c>
      <c r="M114" s="69">
        <f t="shared" si="14"/>
        <v>114.1</v>
      </c>
      <c r="N114" s="7">
        <v>57</v>
      </c>
      <c r="O114" s="7">
        <v>53</v>
      </c>
      <c r="P114" s="7">
        <v>19</v>
      </c>
      <c r="Q114" s="76">
        <f t="shared" si="15"/>
        <v>0.057</v>
      </c>
      <c r="R114" s="68">
        <f t="shared" si="16"/>
        <v>0.8</v>
      </c>
      <c r="S114" s="76">
        <f t="shared" si="17"/>
        <v>0.397</v>
      </c>
      <c r="T114" s="77">
        <v>85</v>
      </c>
      <c r="U114" s="83"/>
      <c r="V114" s="23">
        <f>IF(E114="","",SUMIF(OUTBOUND!$G:$G,WMS!E114,OUTBOUND!$L:$L))</f>
        <v>14</v>
      </c>
      <c r="W114" s="23">
        <f>IF(E114="","",SUMIF(OUTBOUND!$G:$G,WMS!E114,OUTBOUND!$M:$M))</f>
        <v>214</v>
      </c>
      <c r="X114" s="76">
        <f>IF(E114="","",SUMIF(OUTBOUND!$G:$G,WMS!E114,OUTBOUND!$O:$O))</f>
        <v>114.1</v>
      </c>
      <c r="Y114" s="76">
        <f>IF(E114="","",SUMIF(OUTBOUND!$G:$G,WMS!E114,OUTBOUND!$AC:$AC))</f>
        <v>84.958</v>
      </c>
      <c r="Z114" s="76">
        <f>IF(E114="","",SUMIF(OUTBOUND!$G:$G,WMS!E114,OUTBOUND!$P:$P))</f>
        <v>0.798</v>
      </c>
      <c r="AA114" s="23">
        <f t="shared" si="18"/>
        <v>0</v>
      </c>
      <c r="AB114" s="23">
        <f t="shared" si="19"/>
        <v>0</v>
      </c>
      <c r="AC114" s="76">
        <f t="shared" si="20"/>
        <v>0</v>
      </c>
      <c r="AD114" s="76">
        <f t="shared" si="21"/>
        <v>0.0420000000000016</v>
      </c>
      <c r="AE114" s="76">
        <f t="shared" si="22"/>
        <v>0.002</v>
      </c>
      <c r="AF114" s="81" t="e">
        <f t="shared" si="23"/>
        <v>#DIV/0!</v>
      </c>
    </row>
    <row r="115" spans="1:32">
      <c r="A115" s="46" t="s">
        <v>785</v>
      </c>
      <c r="B115" s="3" t="s">
        <v>377</v>
      </c>
      <c r="C115" s="24">
        <v>158636</v>
      </c>
      <c r="D115" s="24" t="s">
        <v>934</v>
      </c>
      <c r="E115" s="58" t="str">
        <f t="shared" si="12"/>
        <v>APGHKG19010011/158636/WW19540</v>
      </c>
      <c r="F115" s="3" t="s">
        <v>379</v>
      </c>
      <c r="G115" s="3" t="s">
        <v>380</v>
      </c>
      <c r="H115" s="2">
        <v>43518</v>
      </c>
      <c r="I115" s="7">
        <v>49</v>
      </c>
      <c r="J115" s="7">
        <v>770</v>
      </c>
      <c r="K115" s="68">
        <f t="shared" si="13"/>
        <v>15.7142857142857</v>
      </c>
      <c r="L115" s="48">
        <v>7.83</v>
      </c>
      <c r="M115" s="69">
        <f t="shared" si="14"/>
        <v>383.67</v>
      </c>
      <c r="N115" s="7">
        <v>60</v>
      </c>
      <c r="O115" s="7">
        <v>36</v>
      </c>
      <c r="P115" s="7">
        <v>31</v>
      </c>
      <c r="Q115" s="76">
        <f t="shared" si="15"/>
        <v>0.067</v>
      </c>
      <c r="R115" s="68">
        <f t="shared" si="16"/>
        <v>3.28</v>
      </c>
      <c r="S115" s="76">
        <f t="shared" si="17"/>
        <v>0.435</v>
      </c>
      <c r="T115" s="77">
        <v>334.6</v>
      </c>
      <c r="U115" s="83"/>
      <c r="V115" s="23">
        <f>IF(E115="","",SUMIF(OUTBOUND!$G:$G,WMS!E115,OUTBOUND!$L:$L))</f>
        <v>49</v>
      </c>
      <c r="W115" s="23">
        <f>IF(E115="","",SUMIF(OUTBOUND!$G:$G,WMS!E115,OUTBOUND!$M:$M))</f>
        <v>770</v>
      </c>
      <c r="X115" s="76">
        <f>IF(E115="","",SUMIF(OUTBOUND!$G:$G,WMS!E115,OUTBOUND!$O:$O))</f>
        <v>383.67</v>
      </c>
      <c r="Y115" s="76">
        <f>IF(E115="","",SUMIF(OUTBOUND!$G:$G,WMS!E115,OUTBOUND!$AC:$AC))</f>
        <v>334.95</v>
      </c>
      <c r="Z115" s="76">
        <f>IF(E115="","",SUMIF(OUTBOUND!$G:$G,WMS!E115,OUTBOUND!$P:$P))</f>
        <v>3.283</v>
      </c>
      <c r="AA115" s="23">
        <f t="shared" si="18"/>
        <v>0</v>
      </c>
      <c r="AB115" s="23">
        <f t="shared" si="19"/>
        <v>0</v>
      </c>
      <c r="AC115" s="76">
        <f t="shared" si="20"/>
        <v>0</v>
      </c>
      <c r="AD115" s="76">
        <f t="shared" si="21"/>
        <v>-0.349999999999966</v>
      </c>
      <c r="AE115" s="76">
        <f t="shared" si="22"/>
        <v>-0.00300000000000056</v>
      </c>
      <c r="AF115" s="81" t="e">
        <f t="shared" si="23"/>
        <v>#DIV/0!</v>
      </c>
    </row>
    <row r="116" spans="1:32">
      <c r="A116" s="46" t="s">
        <v>751</v>
      </c>
      <c r="B116" s="3" t="s">
        <v>381</v>
      </c>
      <c r="C116" s="24">
        <v>157801</v>
      </c>
      <c r="D116" s="24" t="s">
        <v>935</v>
      </c>
      <c r="E116" s="58" t="str">
        <f t="shared" si="12"/>
        <v>APGHKG19010008/157801/WW19515</v>
      </c>
      <c r="F116" s="3" t="s">
        <v>383</v>
      </c>
      <c r="G116" s="3" t="s">
        <v>384</v>
      </c>
      <c r="H116" s="2">
        <v>43518</v>
      </c>
      <c r="I116" s="7">
        <v>22</v>
      </c>
      <c r="J116" s="7">
        <v>607</v>
      </c>
      <c r="K116" s="68">
        <f t="shared" si="13"/>
        <v>27.5909090909091</v>
      </c>
      <c r="L116" s="48">
        <v>14.44</v>
      </c>
      <c r="M116" s="69">
        <f t="shared" si="14"/>
        <v>317.68</v>
      </c>
      <c r="N116" s="7">
        <v>60</v>
      </c>
      <c r="O116" s="7">
        <v>41</v>
      </c>
      <c r="P116" s="7">
        <v>31</v>
      </c>
      <c r="Q116" s="76">
        <f t="shared" si="15"/>
        <v>0.076</v>
      </c>
      <c r="R116" s="68">
        <f t="shared" si="16"/>
        <v>1.68</v>
      </c>
      <c r="S116" s="76">
        <f t="shared" si="17"/>
        <v>0.486</v>
      </c>
      <c r="T116" s="77">
        <v>295</v>
      </c>
      <c r="U116" s="83"/>
      <c r="V116" s="23">
        <f>IF(E116="","",SUMIF(OUTBOUND!$G:$G,WMS!E116,OUTBOUND!$L:$L))</f>
        <v>22</v>
      </c>
      <c r="W116" s="23">
        <f>IF(E116="","",SUMIF(OUTBOUND!$G:$G,WMS!E116,OUTBOUND!$M:$M))</f>
        <v>607</v>
      </c>
      <c r="X116" s="76">
        <f>IF(E116="","",SUMIF(OUTBOUND!$G:$G,WMS!E116,OUTBOUND!$O:$O))</f>
        <v>317.68</v>
      </c>
      <c r="Y116" s="76">
        <f>IF(E116="","",SUMIF(OUTBOUND!$G:$G,WMS!E116,OUTBOUND!$AC:$AC))</f>
        <v>295.002</v>
      </c>
      <c r="Z116" s="76">
        <f>IF(E116="","",SUMIF(OUTBOUND!$G:$G,WMS!E116,OUTBOUND!$P:$P))</f>
        <v>1.672</v>
      </c>
      <c r="AA116" s="23">
        <f t="shared" si="18"/>
        <v>0</v>
      </c>
      <c r="AB116" s="23">
        <f t="shared" si="19"/>
        <v>0</v>
      </c>
      <c r="AC116" s="76">
        <f t="shared" si="20"/>
        <v>0</v>
      </c>
      <c r="AD116" s="76">
        <f t="shared" si="21"/>
        <v>-0.00200000000000955</v>
      </c>
      <c r="AE116" s="76">
        <f t="shared" si="22"/>
        <v>0.00800000000000001</v>
      </c>
      <c r="AF116" s="81" t="e">
        <f t="shared" si="23"/>
        <v>#DIV/0!</v>
      </c>
    </row>
    <row r="117" spans="1:32">
      <c r="A117" s="46" t="s">
        <v>751</v>
      </c>
      <c r="B117" s="3" t="s">
        <v>381</v>
      </c>
      <c r="C117" s="24">
        <v>157800</v>
      </c>
      <c r="D117" s="24" t="s">
        <v>936</v>
      </c>
      <c r="E117" s="58" t="str">
        <f t="shared" si="12"/>
        <v>APGHKG19010008/157800/WW19823</v>
      </c>
      <c r="F117" s="3" t="s">
        <v>383</v>
      </c>
      <c r="G117" s="3" t="s">
        <v>385</v>
      </c>
      <c r="H117" s="2">
        <v>43518</v>
      </c>
      <c r="I117" s="7">
        <v>17</v>
      </c>
      <c r="J117" s="7">
        <v>631</v>
      </c>
      <c r="K117" s="68">
        <f t="shared" si="13"/>
        <v>37.1176470588235</v>
      </c>
      <c r="L117" s="48">
        <v>15.58</v>
      </c>
      <c r="M117" s="69">
        <f t="shared" si="14"/>
        <v>264.86</v>
      </c>
      <c r="N117" s="7">
        <v>60</v>
      </c>
      <c r="O117" s="7">
        <v>41</v>
      </c>
      <c r="P117" s="7">
        <v>31</v>
      </c>
      <c r="Q117" s="76">
        <f t="shared" si="15"/>
        <v>0.076</v>
      </c>
      <c r="R117" s="68">
        <f t="shared" si="16"/>
        <v>1.3</v>
      </c>
      <c r="S117" s="76">
        <f t="shared" si="17"/>
        <v>0.393</v>
      </c>
      <c r="T117" s="77">
        <v>248</v>
      </c>
      <c r="U117" s="83"/>
      <c r="V117" s="23">
        <f>IF(E117="","",SUMIF(OUTBOUND!$G:$G,WMS!E117,OUTBOUND!$L:$L))</f>
        <v>17</v>
      </c>
      <c r="W117" s="23">
        <f>IF(E117="","",SUMIF(OUTBOUND!$G:$G,WMS!E117,OUTBOUND!$M:$M))</f>
        <v>631</v>
      </c>
      <c r="X117" s="76">
        <f>IF(E117="","",SUMIF(OUTBOUND!$G:$G,WMS!E117,OUTBOUND!$O:$O))</f>
        <v>264.86</v>
      </c>
      <c r="Y117" s="76">
        <f>IF(E117="","",SUMIF(OUTBOUND!$G:$G,WMS!E117,OUTBOUND!$AC:$AC))</f>
        <v>247.983</v>
      </c>
      <c r="Z117" s="76">
        <f>IF(E117="","",SUMIF(OUTBOUND!$G:$G,WMS!E117,OUTBOUND!$P:$P))</f>
        <v>1.292</v>
      </c>
      <c r="AA117" s="23">
        <f t="shared" si="18"/>
        <v>0</v>
      </c>
      <c r="AB117" s="23">
        <f t="shared" si="19"/>
        <v>0</v>
      </c>
      <c r="AC117" s="76">
        <f t="shared" si="20"/>
        <v>0</v>
      </c>
      <c r="AD117" s="76">
        <f t="shared" si="21"/>
        <v>0.0169999999999959</v>
      </c>
      <c r="AE117" s="76">
        <f t="shared" si="22"/>
        <v>0.00800000000000001</v>
      </c>
      <c r="AF117" s="81" t="e">
        <f t="shared" si="23"/>
        <v>#DIV/0!</v>
      </c>
    </row>
    <row r="118" spans="1:32">
      <c r="A118" s="46" t="s">
        <v>751</v>
      </c>
      <c r="B118" s="3" t="s">
        <v>381</v>
      </c>
      <c r="C118" s="24">
        <v>158899</v>
      </c>
      <c r="D118" s="24" t="s">
        <v>937</v>
      </c>
      <c r="E118" s="58" t="str">
        <f t="shared" si="12"/>
        <v>APGHKG19010008/158899/WW19824</v>
      </c>
      <c r="F118" s="3" t="s">
        <v>383</v>
      </c>
      <c r="G118" s="3" t="s">
        <v>386</v>
      </c>
      <c r="H118" s="2">
        <v>43518</v>
      </c>
      <c r="I118" s="7">
        <v>14</v>
      </c>
      <c r="J118" s="7">
        <v>394</v>
      </c>
      <c r="K118" s="68">
        <f t="shared" si="13"/>
        <v>28.1428571428571</v>
      </c>
      <c r="L118" s="48">
        <v>14.43</v>
      </c>
      <c r="M118" s="69">
        <f t="shared" si="14"/>
        <v>202.02</v>
      </c>
      <c r="N118" s="7">
        <v>60</v>
      </c>
      <c r="O118" s="7">
        <v>41</v>
      </c>
      <c r="P118" s="7">
        <v>31</v>
      </c>
      <c r="Q118" s="76">
        <f t="shared" si="15"/>
        <v>0.076</v>
      </c>
      <c r="R118" s="68">
        <f t="shared" si="16"/>
        <v>1.07</v>
      </c>
      <c r="S118" s="76">
        <f t="shared" si="17"/>
        <v>0.477</v>
      </c>
      <c r="T118" s="77">
        <v>188</v>
      </c>
      <c r="U118" s="83"/>
      <c r="V118" s="23">
        <f>IF(E118="","",SUMIF(OUTBOUND!$G:$G,WMS!E118,OUTBOUND!$L:$L))</f>
        <v>14</v>
      </c>
      <c r="W118" s="23">
        <f>IF(E118="","",SUMIF(OUTBOUND!$G:$G,WMS!E118,OUTBOUND!$M:$M))</f>
        <v>394</v>
      </c>
      <c r="X118" s="76">
        <f>IF(E118="","",SUMIF(OUTBOUND!$G:$G,WMS!E118,OUTBOUND!$O:$O))</f>
        <v>202.02</v>
      </c>
      <c r="Y118" s="76">
        <f>IF(E118="","",SUMIF(OUTBOUND!$G:$G,WMS!E118,OUTBOUND!$AC:$AC))</f>
        <v>187.938</v>
      </c>
      <c r="Z118" s="76">
        <f>IF(E118="","",SUMIF(OUTBOUND!$G:$G,WMS!E118,OUTBOUND!$P:$P))</f>
        <v>1.064</v>
      </c>
      <c r="AA118" s="23">
        <f t="shared" si="18"/>
        <v>0</v>
      </c>
      <c r="AB118" s="23">
        <f t="shared" si="19"/>
        <v>0</v>
      </c>
      <c r="AC118" s="76">
        <f t="shared" si="20"/>
        <v>0</v>
      </c>
      <c r="AD118" s="76">
        <f t="shared" si="21"/>
        <v>0.0620000000000118</v>
      </c>
      <c r="AE118" s="76">
        <f t="shared" si="22"/>
        <v>0.00600000000000001</v>
      </c>
      <c r="AF118" s="81" t="e">
        <f t="shared" si="23"/>
        <v>#DIV/0!</v>
      </c>
    </row>
    <row r="119" spans="1:32">
      <c r="A119" s="46" t="s">
        <v>751</v>
      </c>
      <c r="B119" s="3" t="s">
        <v>381</v>
      </c>
      <c r="C119" s="24">
        <v>159502</v>
      </c>
      <c r="D119" s="24" t="s">
        <v>765</v>
      </c>
      <c r="E119" s="58" t="str">
        <f t="shared" si="12"/>
        <v>APGHKG19010008/159502/WS18838</v>
      </c>
      <c r="F119" s="3" t="s">
        <v>383</v>
      </c>
      <c r="G119" s="3" t="s">
        <v>387</v>
      </c>
      <c r="H119" s="2">
        <v>43518</v>
      </c>
      <c r="I119" s="7">
        <v>23</v>
      </c>
      <c r="J119" s="7">
        <v>735</v>
      </c>
      <c r="K119" s="68">
        <f t="shared" si="13"/>
        <v>31.9565217391304</v>
      </c>
      <c r="L119" s="48">
        <v>14.4</v>
      </c>
      <c r="M119" s="69">
        <f t="shared" si="14"/>
        <v>331.2</v>
      </c>
      <c r="N119" s="7">
        <v>60</v>
      </c>
      <c r="O119" s="7">
        <v>41</v>
      </c>
      <c r="P119" s="7">
        <v>31</v>
      </c>
      <c r="Q119" s="76">
        <f t="shared" si="15"/>
        <v>0.076</v>
      </c>
      <c r="R119" s="68">
        <f t="shared" si="16"/>
        <v>1.75</v>
      </c>
      <c r="S119" s="76">
        <f t="shared" si="17"/>
        <v>0.416</v>
      </c>
      <c r="T119" s="77">
        <v>306</v>
      </c>
      <c r="U119" s="83"/>
      <c r="V119" s="23">
        <f>IF(E119="","",SUMIF(OUTBOUND!$G:$G,WMS!E119,OUTBOUND!$L:$L))</f>
        <v>23</v>
      </c>
      <c r="W119" s="23">
        <f>IF(E119="","",SUMIF(OUTBOUND!$G:$G,WMS!E119,OUTBOUND!$M:$M))</f>
        <v>735</v>
      </c>
      <c r="X119" s="76">
        <f>IF(E119="","",SUMIF(OUTBOUND!$G:$G,WMS!E119,OUTBOUND!$O:$O))</f>
        <v>331.2</v>
      </c>
      <c r="Y119" s="76">
        <f>IF(E119="","",SUMIF(OUTBOUND!$G:$G,WMS!E119,OUTBOUND!$AC:$AC))</f>
        <v>305.76</v>
      </c>
      <c r="Z119" s="76">
        <f>IF(E119="","",SUMIF(OUTBOUND!$G:$G,WMS!E119,OUTBOUND!$P:$P))</f>
        <v>1.748</v>
      </c>
      <c r="AA119" s="23">
        <f t="shared" si="18"/>
        <v>0</v>
      </c>
      <c r="AB119" s="23">
        <f t="shared" si="19"/>
        <v>0</v>
      </c>
      <c r="AC119" s="76">
        <f t="shared" si="20"/>
        <v>0</v>
      </c>
      <c r="AD119" s="76">
        <f t="shared" si="21"/>
        <v>0.240000000000009</v>
      </c>
      <c r="AE119" s="76">
        <f t="shared" si="22"/>
        <v>0.002</v>
      </c>
      <c r="AF119" s="81" t="e">
        <f t="shared" si="23"/>
        <v>#DIV/0!</v>
      </c>
    </row>
    <row r="120" spans="1:32">
      <c r="A120" s="46" t="s">
        <v>748</v>
      </c>
      <c r="B120" s="24" t="s">
        <v>388</v>
      </c>
      <c r="C120" s="24">
        <v>157814</v>
      </c>
      <c r="D120" s="24" t="s">
        <v>926</v>
      </c>
      <c r="E120" s="58" t="str">
        <f t="shared" si="12"/>
        <v>APGHKG19010016/157814/WW19511</v>
      </c>
      <c r="F120" s="24" t="s">
        <v>390</v>
      </c>
      <c r="G120" s="24" t="s">
        <v>391</v>
      </c>
      <c r="H120" s="2">
        <v>43518</v>
      </c>
      <c r="I120" s="7">
        <v>24</v>
      </c>
      <c r="J120" s="7">
        <v>694</v>
      </c>
      <c r="K120" s="68">
        <f t="shared" si="13"/>
        <v>28.9166666666667</v>
      </c>
      <c r="L120" s="48">
        <v>6.566</v>
      </c>
      <c r="M120" s="69">
        <f t="shared" si="14"/>
        <v>157.584</v>
      </c>
      <c r="N120" s="7">
        <v>55</v>
      </c>
      <c r="O120" s="7">
        <v>34</v>
      </c>
      <c r="P120" s="7">
        <v>25</v>
      </c>
      <c r="Q120" s="76">
        <f t="shared" si="15"/>
        <v>0.047</v>
      </c>
      <c r="R120" s="68">
        <f t="shared" si="16"/>
        <v>1.12</v>
      </c>
      <c r="S120" s="76">
        <f t="shared" si="17"/>
        <v>0.193</v>
      </c>
      <c r="T120" s="77">
        <v>133.6</v>
      </c>
      <c r="U120" s="83"/>
      <c r="V120" s="23">
        <f>IF(E120="","",SUMIF(OUTBOUND!$G:$G,WMS!E120,OUTBOUND!$L:$L))</f>
        <v>24</v>
      </c>
      <c r="W120" s="23">
        <f>IF(E120="","",SUMIF(OUTBOUND!$G:$G,WMS!E120,OUTBOUND!$M:$M))</f>
        <v>694</v>
      </c>
      <c r="X120" s="76">
        <f>IF(E120="","",SUMIF(OUTBOUND!$G:$G,WMS!E120,OUTBOUND!$O:$O))</f>
        <v>157.584</v>
      </c>
      <c r="Y120" s="76">
        <f>IF(E120="","",SUMIF(OUTBOUND!$G:$G,WMS!E120,OUTBOUND!$AC:$AC))</f>
        <v>133.942</v>
      </c>
      <c r="Z120" s="76">
        <f>IF(E120="","",SUMIF(OUTBOUND!$G:$G,WMS!E120,OUTBOUND!$P:$P))</f>
        <v>1.128</v>
      </c>
      <c r="AA120" s="23">
        <f t="shared" si="18"/>
        <v>0</v>
      </c>
      <c r="AB120" s="23">
        <f t="shared" si="19"/>
        <v>0</v>
      </c>
      <c r="AC120" s="76">
        <f t="shared" si="20"/>
        <v>0</v>
      </c>
      <c r="AD120" s="76">
        <f t="shared" si="21"/>
        <v>-0.342000000000013</v>
      </c>
      <c r="AE120" s="76">
        <f t="shared" si="22"/>
        <v>-0.00800000000000001</v>
      </c>
      <c r="AF120" s="81" t="e">
        <f t="shared" si="23"/>
        <v>#DIV/0!</v>
      </c>
    </row>
    <row r="121" spans="1:32">
      <c r="A121" s="46" t="s">
        <v>748</v>
      </c>
      <c r="B121" s="24" t="s">
        <v>388</v>
      </c>
      <c r="C121" s="24">
        <v>157938</v>
      </c>
      <c r="D121" s="24" t="s">
        <v>927</v>
      </c>
      <c r="E121" s="58" t="str">
        <f t="shared" si="12"/>
        <v>APGHKG19010016/157938/WW19551</v>
      </c>
      <c r="F121" s="24" t="s">
        <v>390</v>
      </c>
      <c r="G121" s="24" t="s">
        <v>392</v>
      </c>
      <c r="H121" s="2">
        <v>43518</v>
      </c>
      <c r="I121" s="7">
        <v>25</v>
      </c>
      <c r="J121" s="7">
        <v>866</v>
      </c>
      <c r="K121" s="68">
        <f t="shared" si="13"/>
        <v>34.64</v>
      </c>
      <c r="L121" s="48">
        <v>8.66</v>
      </c>
      <c r="M121" s="69">
        <f t="shared" si="14"/>
        <v>216.5</v>
      </c>
      <c r="N121" s="7">
        <v>58</v>
      </c>
      <c r="O121" s="7">
        <v>35</v>
      </c>
      <c r="P121" s="7">
        <v>27</v>
      </c>
      <c r="Q121" s="76">
        <f t="shared" si="15"/>
        <v>0.055</v>
      </c>
      <c r="R121" s="68">
        <f t="shared" si="16"/>
        <v>1.37</v>
      </c>
      <c r="S121" s="76">
        <f t="shared" si="17"/>
        <v>0.221</v>
      </c>
      <c r="T121" s="77">
        <v>191.5</v>
      </c>
      <c r="U121" s="83"/>
      <c r="V121" s="23">
        <f>IF(E121="","",SUMIF(OUTBOUND!$G:$G,WMS!E121,OUTBOUND!$L:$L))</f>
        <v>25</v>
      </c>
      <c r="W121" s="23">
        <f>IF(E121="","",SUMIF(OUTBOUND!$G:$G,WMS!E121,OUTBOUND!$M:$M))</f>
        <v>866</v>
      </c>
      <c r="X121" s="76">
        <f>IF(E121="","",SUMIF(OUTBOUND!$G:$G,WMS!E121,OUTBOUND!$O:$O))</f>
        <v>216.5</v>
      </c>
      <c r="Y121" s="76">
        <f>IF(E121="","",SUMIF(OUTBOUND!$G:$G,WMS!E121,OUTBOUND!$AC:$AC))</f>
        <v>191.386</v>
      </c>
      <c r="Z121" s="76">
        <f>IF(E121="","",SUMIF(OUTBOUND!$G:$G,WMS!E121,OUTBOUND!$P:$P))</f>
        <v>1.375</v>
      </c>
      <c r="AA121" s="23">
        <f t="shared" si="18"/>
        <v>0</v>
      </c>
      <c r="AB121" s="23">
        <f t="shared" si="19"/>
        <v>0</v>
      </c>
      <c r="AC121" s="76">
        <f t="shared" si="20"/>
        <v>0</v>
      </c>
      <c r="AD121" s="76">
        <f t="shared" si="21"/>
        <v>0.114000000000004</v>
      </c>
      <c r="AE121" s="76">
        <f t="shared" si="22"/>
        <v>-0.00499999999999989</v>
      </c>
      <c r="AF121" s="81" t="e">
        <f t="shared" si="23"/>
        <v>#DIV/0!</v>
      </c>
    </row>
    <row r="122" spans="1:32">
      <c r="A122" s="46" t="s">
        <v>748</v>
      </c>
      <c r="B122" s="24" t="s">
        <v>388</v>
      </c>
      <c r="C122" s="24">
        <v>158768</v>
      </c>
      <c r="D122" s="24">
        <v>114750</v>
      </c>
      <c r="E122" s="58" t="str">
        <f t="shared" si="12"/>
        <v>APGHKG19010016/158768/114750</v>
      </c>
      <c r="F122" s="24" t="s">
        <v>390</v>
      </c>
      <c r="G122" s="24" t="s">
        <v>393</v>
      </c>
      <c r="H122" s="2">
        <v>43518</v>
      </c>
      <c r="I122" s="7">
        <v>110</v>
      </c>
      <c r="J122" s="7">
        <v>3854</v>
      </c>
      <c r="K122" s="68">
        <f t="shared" si="13"/>
        <v>35.0363636363636</v>
      </c>
      <c r="L122" s="48">
        <v>9.61</v>
      </c>
      <c r="M122" s="69">
        <f t="shared" si="14"/>
        <v>1057.1</v>
      </c>
      <c r="N122" s="7">
        <v>60</v>
      </c>
      <c r="O122" s="7">
        <v>35</v>
      </c>
      <c r="P122" s="7">
        <v>31</v>
      </c>
      <c r="Q122" s="76">
        <f t="shared" si="15"/>
        <v>0.065</v>
      </c>
      <c r="R122" s="68">
        <f t="shared" si="16"/>
        <v>7.16</v>
      </c>
      <c r="S122" s="76">
        <f t="shared" si="17"/>
        <v>0.24</v>
      </c>
      <c r="T122" s="77">
        <v>925.4</v>
      </c>
      <c r="U122" s="83"/>
      <c r="V122" s="23">
        <f>IF(E122="","",SUMIF(OUTBOUND!$G:$G,WMS!E122,OUTBOUND!$L:$L))</f>
        <v>110</v>
      </c>
      <c r="W122" s="23">
        <f>IF(E122="","",SUMIF(OUTBOUND!$G:$G,WMS!E122,OUTBOUND!$M:$M))</f>
        <v>3854</v>
      </c>
      <c r="X122" s="76">
        <f>IF(E122="","",SUMIF(OUTBOUND!$G:$G,WMS!E122,OUTBOUND!$O:$O))</f>
        <v>1057.1</v>
      </c>
      <c r="Y122" s="76">
        <f>IF(E122="","",SUMIF(OUTBOUND!$G:$G,WMS!E122,OUTBOUND!$AC:$AC))</f>
        <v>924.96</v>
      </c>
      <c r="Z122" s="76">
        <f>IF(E122="","",SUMIF(OUTBOUND!$G:$G,WMS!E122,OUTBOUND!$P:$P))</f>
        <v>7.15</v>
      </c>
      <c r="AA122" s="23">
        <f t="shared" si="18"/>
        <v>0</v>
      </c>
      <c r="AB122" s="23">
        <f t="shared" si="19"/>
        <v>0</v>
      </c>
      <c r="AC122" s="76">
        <f t="shared" si="20"/>
        <v>0</v>
      </c>
      <c r="AD122" s="76">
        <f t="shared" si="21"/>
        <v>0.440000000000055</v>
      </c>
      <c r="AE122" s="76">
        <f t="shared" si="22"/>
        <v>0.00999999999999979</v>
      </c>
      <c r="AF122" s="81" t="e">
        <f t="shared" si="23"/>
        <v>#DIV/0!</v>
      </c>
    </row>
    <row r="123" spans="1:32">
      <c r="A123" s="46" t="s">
        <v>748</v>
      </c>
      <c r="B123" s="24" t="s">
        <v>388</v>
      </c>
      <c r="C123" s="24">
        <v>158982</v>
      </c>
      <c r="D123" s="24">
        <v>114584</v>
      </c>
      <c r="E123" s="58" t="str">
        <f t="shared" si="12"/>
        <v>APGHKG19010016/158982/114584</v>
      </c>
      <c r="F123" s="24" t="s">
        <v>390</v>
      </c>
      <c r="G123" s="24" t="s">
        <v>395</v>
      </c>
      <c r="H123" s="2">
        <v>43518</v>
      </c>
      <c r="I123" s="7">
        <v>41</v>
      </c>
      <c r="J123" s="7">
        <v>551</v>
      </c>
      <c r="K123" s="68">
        <f t="shared" si="13"/>
        <v>13.4390243902439</v>
      </c>
      <c r="L123" s="48">
        <v>4.45</v>
      </c>
      <c r="M123" s="69">
        <f t="shared" si="14"/>
        <v>182.45</v>
      </c>
      <c r="N123" s="7">
        <v>60</v>
      </c>
      <c r="O123" s="7">
        <v>37</v>
      </c>
      <c r="P123" s="7">
        <v>32</v>
      </c>
      <c r="Q123" s="76">
        <f t="shared" si="15"/>
        <v>0.071</v>
      </c>
      <c r="R123" s="68">
        <f t="shared" si="16"/>
        <v>2.91</v>
      </c>
      <c r="S123" s="76">
        <f t="shared" si="17"/>
        <v>0.242</v>
      </c>
      <c r="T123" s="77">
        <v>133.6</v>
      </c>
      <c r="U123" s="83"/>
      <c r="V123" s="23">
        <f>IF(E123="","",SUMIF(OUTBOUND!$G:$G,WMS!E123,OUTBOUND!$L:$L))</f>
        <v>41</v>
      </c>
      <c r="W123" s="23">
        <f>IF(E123="","",SUMIF(OUTBOUND!$G:$G,WMS!E123,OUTBOUND!$M:$M))</f>
        <v>551</v>
      </c>
      <c r="X123" s="76">
        <f>IF(E123="","",SUMIF(OUTBOUND!$G:$G,WMS!E123,OUTBOUND!$O:$O))</f>
        <v>182.45</v>
      </c>
      <c r="Y123" s="76">
        <f>IF(E123="","",SUMIF(OUTBOUND!$G:$G,WMS!E123,OUTBOUND!$AC:$AC))</f>
        <v>133.342</v>
      </c>
      <c r="Z123" s="76">
        <f>IF(E123="","",SUMIF(OUTBOUND!$G:$G,WMS!E123,OUTBOUND!$P:$P))</f>
        <v>2.911</v>
      </c>
      <c r="AA123" s="23">
        <f t="shared" si="18"/>
        <v>0</v>
      </c>
      <c r="AB123" s="23">
        <f t="shared" si="19"/>
        <v>0</v>
      </c>
      <c r="AC123" s="76">
        <f t="shared" si="20"/>
        <v>0</v>
      </c>
      <c r="AD123" s="76">
        <f t="shared" si="21"/>
        <v>0.25800000000001</v>
      </c>
      <c r="AE123" s="76">
        <f t="shared" si="22"/>
        <v>-0.000999999999999446</v>
      </c>
      <c r="AF123" s="81" t="e">
        <f t="shared" si="23"/>
        <v>#DIV/0!</v>
      </c>
    </row>
    <row r="124" spans="1:32">
      <c r="A124" s="46" t="s">
        <v>748</v>
      </c>
      <c r="B124" s="24" t="s">
        <v>388</v>
      </c>
      <c r="C124" s="24">
        <v>158864</v>
      </c>
      <c r="D124" s="24">
        <v>114594</v>
      </c>
      <c r="E124" s="58" t="str">
        <f t="shared" si="12"/>
        <v>APGHKG19010016/158864/114594</v>
      </c>
      <c r="F124" s="24" t="s">
        <v>390</v>
      </c>
      <c r="G124" s="24" t="s">
        <v>397</v>
      </c>
      <c r="H124" s="2">
        <v>43518</v>
      </c>
      <c r="I124" s="7">
        <v>149</v>
      </c>
      <c r="J124" s="7">
        <v>4252</v>
      </c>
      <c r="K124" s="68">
        <f t="shared" si="13"/>
        <v>28.5369127516779</v>
      </c>
      <c r="L124" s="48">
        <v>9.36</v>
      </c>
      <c r="M124" s="69">
        <f t="shared" si="14"/>
        <v>1394.64</v>
      </c>
      <c r="N124" s="7">
        <v>58</v>
      </c>
      <c r="O124" s="7">
        <v>38</v>
      </c>
      <c r="P124" s="7">
        <v>29</v>
      </c>
      <c r="Q124" s="76">
        <f t="shared" si="15"/>
        <v>0.064</v>
      </c>
      <c r="R124" s="68">
        <f t="shared" si="16"/>
        <v>9.52</v>
      </c>
      <c r="S124" s="76">
        <f t="shared" si="17"/>
        <v>0.286</v>
      </c>
      <c r="T124" s="77">
        <v>1217.2</v>
      </c>
      <c r="U124" s="83"/>
      <c r="V124" s="23">
        <f>IF(E124="","",SUMIF(OUTBOUND!$G:$G,WMS!E124,OUTBOUND!$L:$L))</f>
        <v>149</v>
      </c>
      <c r="W124" s="23">
        <f>IF(E124="","",SUMIF(OUTBOUND!$G:$G,WMS!E124,OUTBOUND!$M:$M))</f>
        <v>4252</v>
      </c>
      <c r="X124" s="76">
        <f>IF(E124="","",SUMIF(OUTBOUND!$G:$G,WMS!E124,OUTBOUND!$O:$O))</f>
        <v>1394.64</v>
      </c>
      <c r="Y124" s="76">
        <f>IF(E124="","",SUMIF(OUTBOUND!$G:$G,WMS!E124,OUTBOUND!$AC:$AC))</f>
        <v>1216.072</v>
      </c>
      <c r="Z124" s="76">
        <f>IF(E124="","",SUMIF(OUTBOUND!$G:$G,WMS!E124,OUTBOUND!$P:$P))</f>
        <v>9.536</v>
      </c>
      <c r="AA124" s="23">
        <f t="shared" si="18"/>
        <v>0</v>
      </c>
      <c r="AB124" s="23">
        <f t="shared" si="19"/>
        <v>0</v>
      </c>
      <c r="AC124" s="76">
        <f t="shared" si="20"/>
        <v>0</v>
      </c>
      <c r="AD124" s="76">
        <f t="shared" si="21"/>
        <v>1.12800000000016</v>
      </c>
      <c r="AE124" s="76">
        <f t="shared" si="22"/>
        <v>-0.016</v>
      </c>
      <c r="AF124" s="81" t="e">
        <f t="shared" si="23"/>
        <v>#DIV/0!</v>
      </c>
    </row>
    <row r="125" spans="1:32">
      <c r="A125" s="46" t="s">
        <v>900</v>
      </c>
      <c r="B125" s="3" t="s">
        <v>398</v>
      </c>
      <c r="C125" s="24">
        <v>158404</v>
      </c>
      <c r="D125" s="24">
        <v>114954</v>
      </c>
      <c r="E125" s="58" t="str">
        <f t="shared" si="12"/>
        <v>APGHKG19010009/158404/114954</v>
      </c>
      <c r="F125" s="3" t="s">
        <v>400</v>
      </c>
      <c r="G125" s="3" t="s">
        <v>401</v>
      </c>
      <c r="H125" s="2">
        <v>43521</v>
      </c>
      <c r="I125" s="7">
        <v>40</v>
      </c>
      <c r="J125" s="7">
        <v>729</v>
      </c>
      <c r="K125" s="68">
        <f t="shared" si="13"/>
        <v>18.225</v>
      </c>
      <c r="L125" s="48">
        <v>13.15</v>
      </c>
      <c r="M125" s="69">
        <f t="shared" si="14"/>
        <v>526</v>
      </c>
      <c r="N125" s="7">
        <v>55</v>
      </c>
      <c r="O125" s="7">
        <v>31</v>
      </c>
      <c r="P125" s="7">
        <v>27</v>
      </c>
      <c r="Q125" s="76">
        <f t="shared" si="15"/>
        <v>0.046</v>
      </c>
      <c r="R125" s="68">
        <f t="shared" si="16"/>
        <v>1.84</v>
      </c>
      <c r="S125" s="76">
        <f t="shared" si="17"/>
        <v>0.639</v>
      </c>
      <c r="T125" s="77">
        <v>466</v>
      </c>
      <c r="U125" s="83"/>
      <c r="V125" s="23">
        <f>IF(E125="","",SUMIF(OUTBOUND!$G:$G,WMS!E125,OUTBOUND!$L:$L))</f>
        <v>40</v>
      </c>
      <c r="W125" s="23">
        <f>IF(E125="","",SUMIF(OUTBOUND!$G:$G,WMS!E125,OUTBOUND!$M:$M))</f>
        <v>729</v>
      </c>
      <c r="X125" s="76">
        <f>IF(E125="","",SUMIF(OUTBOUND!$G:$G,WMS!E125,OUTBOUND!$O:$O))</f>
        <v>526</v>
      </c>
      <c r="Y125" s="76">
        <f>IF(E125="","",SUMIF(OUTBOUND!$G:$G,WMS!E125,OUTBOUND!$AC:$AC))</f>
        <v>465.831</v>
      </c>
      <c r="Z125" s="76">
        <f>IF(E125="","",SUMIF(OUTBOUND!$G:$G,WMS!E125,OUTBOUND!$P:$P))</f>
        <v>1.84</v>
      </c>
      <c r="AA125" s="23">
        <f t="shared" si="18"/>
        <v>0</v>
      </c>
      <c r="AB125" s="23">
        <f t="shared" si="19"/>
        <v>0</v>
      </c>
      <c r="AC125" s="76">
        <f t="shared" si="20"/>
        <v>0</v>
      </c>
      <c r="AD125" s="76">
        <f t="shared" si="21"/>
        <v>0.168999999999983</v>
      </c>
      <c r="AE125" s="76">
        <f t="shared" si="22"/>
        <v>0</v>
      </c>
      <c r="AF125" s="81" t="e">
        <f t="shared" si="23"/>
        <v>#DIV/0!</v>
      </c>
    </row>
    <row r="126" spans="1:32">
      <c r="A126" s="46" t="s">
        <v>785</v>
      </c>
      <c r="B126" s="3" t="s">
        <v>402</v>
      </c>
      <c r="C126" s="24">
        <v>158582</v>
      </c>
      <c r="D126" s="24" t="s">
        <v>934</v>
      </c>
      <c r="E126" s="58" t="str">
        <f t="shared" si="12"/>
        <v>APGHKG19020002/158582/WW19540</v>
      </c>
      <c r="F126" s="24" t="s">
        <v>404</v>
      </c>
      <c r="G126" s="24" t="s">
        <v>405</v>
      </c>
      <c r="H126" s="2">
        <v>43525</v>
      </c>
      <c r="I126" s="7">
        <v>55</v>
      </c>
      <c r="J126" s="7">
        <v>862</v>
      </c>
      <c r="K126" s="68">
        <f t="shared" si="13"/>
        <v>15.6727272727273</v>
      </c>
      <c r="L126" s="48">
        <v>8.057</v>
      </c>
      <c r="M126" s="69">
        <f t="shared" si="14"/>
        <v>443.135</v>
      </c>
      <c r="N126" s="7">
        <v>60</v>
      </c>
      <c r="O126" s="7">
        <v>36</v>
      </c>
      <c r="P126" s="7">
        <v>31</v>
      </c>
      <c r="Q126" s="76">
        <f t="shared" si="15"/>
        <v>0.067</v>
      </c>
      <c r="R126" s="68">
        <f t="shared" si="16"/>
        <v>3.68</v>
      </c>
      <c r="S126" s="76">
        <f t="shared" si="17"/>
        <v>0.438</v>
      </c>
      <c r="T126" s="77">
        <v>377.2</v>
      </c>
      <c r="U126" s="83"/>
      <c r="V126" s="23">
        <f>IF(E126="","",SUMIF(OUTBOUND!$G:$G,WMS!E126,OUTBOUND!$L:$L))</f>
        <v>55</v>
      </c>
      <c r="W126" s="23">
        <f>IF(E126="","",SUMIF(OUTBOUND!$G:$G,WMS!E126,OUTBOUND!$M:$M))</f>
        <v>862</v>
      </c>
      <c r="X126" s="76">
        <f>IF(E126="","",SUMIF(OUTBOUND!$G:$G,WMS!E126,OUTBOUND!$O:$O))</f>
        <v>443.135</v>
      </c>
      <c r="Y126" s="76">
        <f>IF(E126="","",SUMIF(OUTBOUND!$G:$G,WMS!E126,OUTBOUND!$AC:$AC))</f>
        <v>377.556</v>
      </c>
      <c r="Z126" s="76">
        <f>IF(E126="","",SUMIF(OUTBOUND!$G:$G,WMS!E126,OUTBOUND!$P:$P))</f>
        <v>3.685</v>
      </c>
      <c r="AA126" s="23">
        <f t="shared" si="18"/>
        <v>0</v>
      </c>
      <c r="AB126" s="23">
        <f t="shared" si="19"/>
        <v>0</v>
      </c>
      <c r="AC126" s="76">
        <f t="shared" si="20"/>
        <v>0</v>
      </c>
      <c r="AD126" s="76">
        <f t="shared" si="21"/>
        <v>-0.355999999999995</v>
      </c>
      <c r="AE126" s="76">
        <f t="shared" si="22"/>
        <v>-0.00499999999999989</v>
      </c>
      <c r="AF126" s="81" t="e">
        <f t="shared" si="23"/>
        <v>#DIV/0!</v>
      </c>
    </row>
    <row r="127" spans="1:32">
      <c r="A127" s="46" t="s">
        <v>785</v>
      </c>
      <c r="B127" s="3" t="s">
        <v>402</v>
      </c>
      <c r="C127" s="24">
        <v>157786</v>
      </c>
      <c r="D127" s="24" t="s">
        <v>938</v>
      </c>
      <c r="E127" s="58" t="str">
        <f t="shared" si="12"/>
        <v>APGHKG19020002/157786/WW19537</v>
      </c>
      <c r="F127" s="24" t="s">
        <v>404</v>
      </c>
      <c r="G127" s="24" t="s">
        <v>406</v>
      </c>
      <c r="H127" s="2">
        <v>43525</v>
      </c>
      <c r="I127" s="7">
        <v>26</v>
      </c>
      <c r="J127" s="7">
        <v>386</v>
      </c>
      <c r="K127" s="68">
        <f t="shared" si="13"/>
        <v>14.8461538461538</v>
      </c>
      <c r="L127" s="48">
        <v>9.65</v>
      </c>
      <c r="M127" s="69">
        <f t="shared" si="14"/>
        <v>250.9</v>
      </c>
      <c r="N127" s="7">
        <v>60</v>
      </c>
      <c r="O127" s="7">
        <v>41</v>
      </c>
      <c r="P127" s="7">
        <v>31</v>
      </c>
      <c r="Q127" s="76">
        <f t="shared" si="15"/>
        <v>0.076</v>
      </c>
      <c r="R127" s="68">
        <f t="shared" si="16"/>
        <v>1.98</v>
      </c>
      <c r="S127" s="76">
        <f t="shared" si="17"/>
        <v>0.569</v>
      </c>
      <c r="T127" s="77">
        <v>219.6</v>
      </c>
      <c r="U127" s="83"/>
      <c r="V127" s="23">
        <f>IF(E127="","",SUMIF(OUTBOUND!$G:$G,WMS!E127,OUTBOUND!$L:$L))</f>
        <v>26</v>
      </c>
      <c r="W127" s="23">
        <f>IF(E127="","",SUMIF(OUTBOUND!$G:$G,WMS!E127,OUTBOUND!$M:$M))</f>
        <v>386</v>
      </c>
      <c r="X127" s="76">
        <f>IF(E127="","",SUMIF(OUTBOUND!$G:$G,WMS!E127,OUTBOUND!$O:$O))</f>
        <v>250.9</v>
      </c>
      <c r="Y127" s="76">
        <f>IF(E127="","",SUMIF(OUTBOUND!$G:$G,WMS!E127,OUTBOUND!$AC:$AC))</f>
        <v>219.634</v>
      </c>
      <c r="Z127" s="76">
        <f>IF(E127="","",SUMIF(OUTBOUND!$G:$G,WMS!E127,OUTBOUND!$P:$P))</f>
        <v>1.976</v>
      </c>
      <c r="AA127" s="23">
        <f t="shared" si="18"/>
        <v>0</v>
      </c>
      <c r="AB127" s="23">
        <f t="shared" si="19"/>
        <v>0</v>
      </c>
      <c r="AC127" s="76">
        <f t="shared" si="20"/>
        <v>0</v>
      </c>
      <c r="AD127" s="76">
        <f t="shared" si="21"/>
        <v>-0.0339999999999918</v>
      </c>
      <c r="AE127" s="76">
        <f t="shared" si="22"/>
        <v>0.004</v>
      </c>
      <c r="AF127" s="81" t="e">
        <f t="shared" si="23"/>
        <v>#DIV/0!</v>
      </c>
    </row>
    <row r="128" spans="1:32">
      <c r="A128" s="46" t="s">
        <v>785</v>
      </c>
      <c r="B128" s="24" t="s">
        <v>407</v>
      </c>
      <c r="C128" s="24">
        <v>158771</v>
      </c>
      <c r="D128" s="24">
        <v>114599</v>
      </c>
      <c r="E128" s="58" t="str">
        <f t="shared" si="12"/>
        <v>APGHKG19020003/158771/114599</v>
      </c>
      <c r="F128" s="24" t="s">
        <v>409</v>
      </c>
      <c r="G128" s="24" t="s">
        <v>410</v>
      </c>
      <c r="H128" s="2">
        <v>43525</v>
      </c>
      <c r="I128" s="7">
        <v>36</v>
      </c>
      <c r="J128" s="7">
        <v>893</v>
      </c>
      <c r="K128" s="68">
        <f t="shared" si="13"/>
        <v>24.8055555555556</v>
      </c>
      <c r="L128" s="48">
        <v>9.855</v>
      </c>
      <c r="M128" s="69">
        <f t="shared" si="14"/>
        <v>354.78</v>
      </c>
      <c r="N128" s="7">
        <v>60</v>
      </c>
      <c r="O128" s="7">
        <v>36</v>
      </c>
      <c r="P128" s="7">
        <v>31</v>
      </c>
      <c r="Q128" s="76">
        <f t="shared" si="15"/>
        <v>0.067</v>
      </c>
      <c r="R128" s="68">
        <f t="shared" si="16"/>
        <v>2.41</v>
      </c>
      <c r="S128" s="76">
        <f t="shared" si="17"/>
        <v>0.349</v>
      </c>
      <c r="T128" s="77">
        <v>311.6</v>
      </c>
      <c r="U128" s="83"/>
      <c r="V128" s="23">
        <f>IF(E128="","",SUMIF(OUTBOUND!$G:$G,WMS!E128,OUTBOUND!$L:$L))</f>
        <v>36</v>
      </c>
      <c r="W128" s="23">
        <f>IF(E128="","",SUMIF(OUTBOUND!$G:$G,WMS!E128,OUTBOUND!$M:$M))</f>
        <v>893</v>
      </c>
      <c r="X128" s="76">
        <f>IF(E128="","",SUMIF(OUTBOUND!$G:$G,WMS!E128,OUTBOUND!$O:$O))</f>
        <v>354.78</v>
      </c>
      <c r="Y128" s="76">
        <f>IF(E128="","",SUMIF(OUTBOUND!$G:$G,WMS!E128,OUTBOUND!$AC:$AC))</f>
        <v>311.657</v>
      </c>
      <c r="Z128" s="76">
        <f>IF(E128="","",SUMIF(OUTBOUND!$G:$G,WMS!E128,OUTBOUND!$P:$P))</f>
        <v>2.412</v>
      </c>
      <c r="AA128" s="23">
        <f t="shared" si="18"/>
        <v>0</v>
      </c>
      <c r="AB128" s="23">
        <f t="shared" si="19"/>
        <v>0</v>
      </c>
      <c r="AC128" s="76">
        <f t="shared" si="20"/>
        <v>0</v>
      </c>
      <c r="AD128" s="76">
        <f t="shared" si="21"/>
        <v>-0.0569999999999595</v>
      </c>
      <c r="AE128" s="76">
        <f t="shared" si="22"/>
        <v>-0.00199999999999978</v>
      </c>
      <c r="AF128" s="81" t="e">
        <f t="shared" si="23"/>
        <v>#DIV/0!</v>
      </c>
    </row>
    <row r="129" spans="1:32">
      <c r="A129" s="46" t="s">
        <v>748</v>
      </c>
      <c r="B129" s="3" t="s">
        <v>411</v>
      </c>
      <c r="C129" s="24">
        <v>158979</v>
      </c>
      <c r="D129" s="24" t="s">
        <v>939</v>
      </c>
      <c r="E129" s="58" t="str">
        <f t="shared" si="12"/>
        <v>APGHKG19030001/158979/WW19541</v>
      </c>
      <c r="F129" s="3" t="s">
        <v>413</v>
      </c>
      <c r="G129" s="3" t="s">
        <v>414</v>
      </c>
      <c r="H129" s="2">
        <v>43533</v>
      </c>
      <c r="I129" s="7">
        <v>14</v>
      </c>
      <c r="J129" s="7">
        <v>404</v>
      </c>
      <c r="K129" s="68">
        <f t="shared" si="13"/>
        <v>28.8571428571429</v>
      </c>
      <c r="L129" s="48">
        <v>9.18</v>
      </c>
      <c r="M129" s="69">
        <f t="shared" si="14"/>
        <v>128.52</v>
      </c>
      <c r="N129" s="7">
        <v>60</v>
      </c>
      <c r="O129" s="7">
        <v>36</v>
      </c>
      <c r="P129" s="7">
        <v>38</v>
      </c>
      <c r="Q129" s="76">
        <f t="shared" si="15"/>
        <v>0.082</v>
      </c>
      <c r="R129" s="68">
        <f t="shared" si="16"/>
        <v>1.15</v>
      </c>
      <c r="S129" s="76">
        <f t="shared" si="17"/>
        <v>0.273</v>
      </c>
      <c r="T129" s="77">
        <v>110.4</v>
      </c>
      <c r="U129" s="83"/>
      <c r="V129" s="23">
        <f>IF(E129="","",SUMIF(OUTBOUND!$G:$G,WMS!E129,OUTBOUND!$L:$L))</f>
        <v>14</v>
      </c>
      <c r="W129" s="23">
        <f>IF(E129="","",SUMIF(OUTBOUND!$G:$G,WMS!E129,OUTBOUND!$M:$M))</f>
        <v>404</v>
      </c>
      <c r="X129" s="76">
        <f>IF(E129="","",SUMIF(OUTBOUND!$G:$G,WMS!E129,OUTBOUND!$O:$O))</f>
        <v>128.52</v>
      </c>
      <c r="Y129" s="76">
        <f>IF(E129="","",SUMIF(OUTBOUND!$G:$G,WMS!E129,OUTBOUND!$AC:$AC))</f>
        <v>110.292</v>
      </c>
      <c r="Z129" s="76">
        <f>IF(E129="","",SUMIF(OUTBOUND!$G:$G,WMS!E129,OUTBOUND!$P:$P))</f>
        <v>1.148</v>
      </c>
      <c r="AA129" s="23">
        <f t="shared" si="18"/>
        <v>0</v>
      </c>
      <c r="AB129" s="23">
        <f t="shared" si="19"/>
        <v>0</v>
      </c>
      <c r="AC129" s="76">
        <f t="shared" si="20"/>
        <v>0</v>
      </c>
      <c r="AD129" s="76">
        <f t="shared" si="21"/>
        <v>0.108000000000004</v>
      </c>
      <c r="AE129" s="76">
        <f t="shared" si="22"/>
        <v>0.00199999999999978</v>
      </c>
      <c r="AF129" s="81" t="e">
        <f t="shared" si="23"/>
        <v>#DIV/0!</v>
      </c>
    </row>
    <row r="130" spans="1:32">
      <c r="A130" s="46" t="s">
        <v>748</v>
      </c>
      <c r="B130" s="3" t="s">
        <v>411</v>
      </c>
      <c r="C130" s="24">
        <v>158977</v>
      </c>
      <c r="D130" s="24" t="s">
        <v>940</v>
      </c>
      <c r="E130" s="58" t="str">
        <f t="shared" si="12"/>
        <v>APGHKG19030001/158977/WW19525</v>
      </c>
      <c r="F130" s="3" t="s">
        <v>413</v>
      </c>
      <c r="G130" s="3" t="s">
        <v>415</v>
      </c>
      <c r="H130" s="2">
        <v>43533</v>
      </c>
      <c r="I130" s="7">
        <v>36</v>
      </c>
      <c r="J130" s="7">
        <v>622</v>
      </c>
      <c r="K130" s="68">
        <f t="shared" si="13"/>
        <v>17.2777777777778</v>
      </c>
      <c r="L130" s="48">
        <v>6.52</v>
      </c>
      <c r="M130" s="69">
        <f t="shared" si="14"/>
        <v>234.72</v>
      </c>
      <c r="N130" s="7">
        <v>55</v>
      </c>
      <c r="O130" s="7">
        <v>33</v>
      </c>
      <c r="P130" s="7">
        <v>40</v>
      </c>
      <c r="Q130" s="76">
        <f t="shared" si="15"/>
        <v>0.073</v>
      </c>
      <c r="R130" s="68">
        <f t="shared" si="16"/>
        <v>2.61</v>
      </c>
      <c r="S130" s="76">
        <f t="shared" si="17"/>
        <v>0.314</v>
      </c>
      <c r="T130" s="77">
        <v>195.4</v>
      </c>
      <c r="U130" s="83"/>
      <c r="V130" s="23">
        <f>IF(E130="","",SUMIF(OUTBOUND!$G:$G,WMS!E130,OUTBOUND!$L:$L))</f>
        <v>36</v>
      </c>
      <c r="W130" s="23">
        <f>IF(E130="","",SUMIF(OUTBOUND!$G:$G,WMS!E130,OUTBOUND!$M:$M))</f>
        <v>622</v>
      </c>
      <c r="X130" s="76">
        <f>IF(E130="","",SUMIF(OUTBOUND!$G:$G,WMS!E130,OUTBOUND!$O:$O))</f>
        <v>234.72</v>
      </c>
      <c r="Y130" s="76">
        <f>IF(E130="","",SUMIF(OUTBOUND!$G:$G,WMS!E130,OUTBOUND!$AC:$AC))</f>
        <v>195.308</v>
      </c>
      <c r="Z130" s="76">
        <f>IF(E130="","",SUMIF(OUTBOUND!$G:$G,WMS!E130,OUTBOUND!$P:$P))</f>
        <v>2.628</v>
      </c>
      <c r="AA130" s="23">
        <f t="shared" si="18"/>
        <v>0</v>
      </c>
      <c r="AB130" s="23">
        <f t="shared" si="19"/>
        <v>0</v>
      </c>
      <c r="AC130" s="76">
        <f t="shared" si="20"/>
        <v>0</v>
      </c>
      <c r="AD130" s="76">
        <f t="shared" si="21"/>
        <v>0.092000000000013</v>
      </c>
      <c r="AE130" s="76">
        <f t="shared" si="22"/>
        <v>-0.0179999999999998</v>
      </c>
      <c r="AF130" s="81" t="e">
        <f t="shared" si="23"/>
        <v>#DIV/0!</v>
      </c>
    </row>
    <row r="131" spans="1:32">
      <c r="A131" s="46" t="s">
        <v>748</v>
      </c>
      <c r="B131" s="3" t="s">
        <v>411</v>
      </c>
      <c r="C131" s="24">
        <v>159035</v>
      </c>
      <c r="D131" s="24" t="s">
        <v>941</v>
      </c>
      <c r="E131" s="58" t="str">
        <f t="shared" si="12"/>
        <v>APGHKG19030001/159035/WW19538</v>
      </c>
      <c r="F131" s="3" t="s">
        <v>413</v>
      </c>
      <c r="G131" s="3" t="s">
        <v>416</v>
      </c>
      <c r="H131" s="2">
        <v>43533</v>
      </c>
      <c r="I131" s="7">
        <v>18</v>
      </c>
      <c r="J131" s="7">
        <v>324</v>
      </c>
      <c r="K131" s="68">
        <f t="shared" si="13"/>
        <v>18</v>
      </c>
      <c r="L131" s="48">
        <v>9.96</v>
      </c>
      <c r="M131" s="69">
        <f t="shared" si="14"/>
        <v>179.28</v>
      </c>
      <c r="N131" s="7">
        <v>60</v>
      </c>
      <c r="O131" s="7">
        <v>37</v>
      </c>
      <c r="P131" s="7">
        <v>49</v>
      </c>
      <c r="Q131" s="76">
        <f t="shared" si="15"/>
        <v>0.109</v>
      </c>
      <c r="R131" s="68">
        <f t="shared" si="16"/>
        <v>1.96</v>
      </c>
      <c r="S131" s="76">
        <f t="shared" si="17"/>
        <v>0.47</v>
      </c>
      <c r="T131" s="77">
        <v>152.3</v>
      </c>
      <c r="U131" s="83"/>
      <c r="V131" s="23">
        <f>IF(E131="","",SUMIF(OUTBOUND!$G:$G,WMS!E131,OUTBOUND!$L:$L))</f>
        <v>18</v>
      </c>
      <c r="W131" s="23">
        <f>IF(E131="","",SUMIF(OUTBOUND!$G:$G,WMS!E131,OUTBOUND!$M:$M))</f>
        <v>324</v>
      </c>
      <c r="X131" s="76">
        <f>IF(E131="","",SUMIF(OUTBOUND!$G:$G,WMS!E131,OUTBOUND!$O:$O))</f>
        <v>179.28</v>
      </c>
      <c r="Y131" s="76">
        <f>IF(E131="","",SUMIF(OUTBOUND!$G:$G,WMS!E131,OUTBOUND!$AC:$AC))</f>
        <v>152.28</v>
      </c>
      <c r="Z131" s="76">
        <f>IF(E131="","",SUMIF(OUTBOUND!$G:$G,WMS!E131,OUTBOUND!$P:$P))</f>
        <v>1.962</v>
      </c>
      <c r="AA131" s="23">
        <f t="shared" si="18"/>
        <v>0</v>
      </c>
      <c r="AB131" s="23">
        <f t="shared" si="19"/>
        <v>0</v>
      </c>
      <c r="AC131" s="76">
        <f t="shared" si="20"/>
        <v>0</v>
      </c>
      <c r="AD131" s="76">
        <f t="shared" si="21"/>
        <v>0.0200000000000102</v>
      </c>
      <c r="AE131" s="76">
        <f t="shared" si="22"/>
        <v>-0.002</v>
      </c>
      <c r="AF131" s="81" t="e">
        <f t="shared" si="23"/>
        <v>#DIV/0!</v>
      </c>
    </row>
    <row r="132" spans="1:32">
      <c r="A132" s="46" t="s">
        <v>748</v>
      </c>
      <c r="B132" s="3" t="s">
        <v>411</v>
      </c>
      <c r="C132" s="24">
        <v>159239</v>
      </c>
      <c r="D132" s="24" t="s">
        <v>942</v>
      </c>
      <c r="E132" s="58" t="str">
        <f t="shared" ref="E132:E195" si="24">IF(D132="","",B132&amp;"/"&amp;C132&amp;"/"&amp;D132)</f>
        <v>APGHKG19030001/159239/WW19557</v>
      </c>
      <c r="F132" s="3" t="s">
        <v>413</v>
      </c>
      <c r="G132" s="3" t="s">
        <v>417</v>
      </c>
      <c r="H132" s="2">
        <v>43533</v>
      </c>
      <c r="I132" s="7">
        <v>18</v>
      </c>
      <c r="J132" s="7">
        <v>398</v>
      </c>
      <c r="K132" s="68">
        <f t="shared" ref="K132:K195" si="25">IF(J132="","",J132/I132)</f>
        <v>22.1111111111111</v>
      </c>
      <c r="L132" s="48">
        <v>6.22</v>
      </c>
      <c r="M132" s="69">
        <f t="shared" ref="M132:M195" si="26">IF(L132="","",ROUND(I132*L132,3))</f>
        <v>111.96</v>
      </c>
      <c r="N132" s="7">
        <v>55</v>
      </c>
      <c r="O132" s="7">
        <v>33</v>
      </c>
      <c r="P132" s="7">
        <v>37</v>
      </c>
      <c r="Q132" s="76">
        <f t="shared" ref="Q132:Q195" si="27">IF(P132="","",ROUND(N132*O132*P132/1000000,3))</f>
        <v>0.067</v>
      </c>
      <c r="R132" s="68">
        <f t="shared" ref="R132:R195" si="28">IF(Q132="","",ROUND(N132*O132*P132/1000000*I132,2))</f>
        <v>1.21</v>
      </c>
      <c r="S132" s="76">
        <f t="shared" ref="S132:S195" si="29">IF(T132="","",ROUND(T132/J132,3))</f>
        <v>0.232</v>
      </c>
      <c r="T132" s="77">
        <v>92.2</v>
      </c>
      <c r="U132" s="83"/>
      <c r="V132" s="23">
        <f>IF(E132="","",SUMIF(OUTBOUND!$G:$G,WMS!E132,OUTBOUND!$L:$L))</f>
        <v>18</v>
      </c>
      <c r="W132" s="23">
        <f>IF(E132="","",SUMIF(OUTBOUND!$G:$G,WMS!E132,OUTBOUND!$M:$M))</f>
        <v>398</v>
      </c>
      <c r="X132" s="76">
        <f>IF(E132="","",SUMIF(OUTBOUND!$G:$G,WMS!E132,OUTBOUND!$O:$O))</f>
        <v>111.96</v>
      </c>
      <c r="Y132" s="76">
        <f>IF(E132="","",SUMIF(OUTBOUND!$G:$G,WMS!E132,OUTBOUND!$AC:$AC))</f>
        <v>92.336</v>
      </c>
      <c r="Z132" s="76">
        <f>IF(E132="","",SUMIF(OUTBOUND!$G:$G,WMS!E132,OUTBOUND!$P:$P))</f>
        <v>1.206</v>
      </c>
      <c r="AA132" s="23">
        <f t="shared" ref="AA132:AA195" si="30">IF(I132="","",I132-V132)</f>
        <v>0</v>
      </c>
      <c r="AB132" s="23">
        <f t="shared" ref="AB132:AB195" si="31">IF(J132="","",J132-W132)</f>
        <v>0</v>
      </c>
      <c r="AC132" s="76">
        <f t="shared" ref="AC132:AC195" si="32">IF(M132="","",M132-X132)</f>
        <v>0</v>
      </c>
      <c r="AD132" s="76">
        <f t="shared" ref="AD132:AD195" si="33">IF(T132="","",T132-Y132)</f>
        <v>-0.135999999999996</v>
      </c>
      <c r="AE132" s="76">
        <f t="shared" ref="AE132:AE195" si="34">IF(R132="","",R132-Z132)</f>
        <v>0.004</v>
      </c>
      <c r="AF132" s="81" t="e">
        <f t="shared" ref="AF132:AF195" si="35">IF(AB132="","",EXACT(K132,AB132/AA132))</f>
        <v>#DIV/0!</v>
      </c>
    </row>
    <row r="133" spans="1:32">
      <c r="A133" s="46" t="s">
        <v>882</v>
      </c>
      <c r="B133" s="3" t="s">
        <v>419</v>
      </c>
      <c r="C133" s="24">
        <v>158764</v>
      </c>
      <c r="D133" s="24">
        <v>114933</v>
      </c>
      <c r="E133" s="58" t="str">
        <f t="shared" si="24"/>
        <v>APGHKG19030003/158764/114933</v>
      </c>
      <c r="F133" s="3" t="s">
        <v>421</v>
      </c>
      <c r="G133" s="3" t="s">
        <v>422</v>
      </c>
      <c r="H133" s="2">
        <v>43539</v>
      </c>
      <c r="I133" s="7">
        <v>31</v>
      </c>
      <c r="J133" s="7">
        <v>308</v>
      </c>
      <c r="K133" s="68">
        <f t="shared" si="25"/>
        <v>9.93548387096774</v>
      </c>
      <c r="L133" s="48">
        <v>11.62</v>
      </c>
      <c r="M133" s="69">
        <f t="shared" si="26"/>
        <v>360.22</v>
      </c>
      <c r="N133" s="7">
        <v>65</v>
      </c>
      <c r="O133" s="7">
        <v>56</v>
      </c>
      <c r="P133" s="7">
        <v>19.5</v>
      </c>
      <c r="Q133" s="76">
        <f t="shared" si="27"/>
        <v>0.071</v>
      </c>
      <c r="R133" s="68">
        <f t="shared" si="28"/>
        <v>2.2</v>
      </c>
      <c r="S133" s="76">
        <f t="shared" si="29"/>
        <v>0.873</v>
      </c>
      <c r="T133" s="77">
        <v>269</v>
      </c>
      <c r="U133" s="83"/>
      <c r="V133" s="23">
        <f>IF(E133="","",SUMIF(OUTBOUND!$G:$G,WMS!E133,OUTBOUND!$L:$L))</f>
        <v>31</v>
      </c>
      <c r="W133" s="23">
        <f>IF(E133="","",SUMIF(OUTBOUND!$G:$G,WMS!E133,OUTBOUND!$M:$M))</f>
        <v>308</v>
      </c>
      <c r="X133" s="76">
        <f>IF(E133="","",SUMIF(OUTBOUND!$G:$G,WMS!E133,OUTBOUND!$O:$O))</f>
        <v>360.22</v>
      </c>
      <c r="Y133" s="76">
        <f>IF(E133="","",SUMIF(OUTBOUND!$G:$G,WMS!E133,OUTBOUND!$AC:$AC))</f>
        <v>268.884</v>
      </c>
      <c r="Z133" s="76">
        <f>IF(E133="","",SUMIF(OUTBOUND!$G:$G,WMS!E133,OUTBOUND!$P:$P))</f>
        <v>2.201</v>
      </c>
      <c r="AA133" s="23">
        <f t="shared" si="30"/>
        <v>0</v>
      </c>
      <c r="AB133" s="23">
        <f t="shared" si="31"/>
        <v>0</v>
      </c>
      <c r="AC133" s="76">
        <f t="shared" si="32"/>
        <v>0</v>
      </c>
      <c r="AD133" s="76">
        <f t="shared" si="33"/>
        <v>0.115999999999985</v>
      </c>
      <c r="AE133" s="76">
        <f t="shared" si="34"/>
        <v>-0.000999999999999446</v>
      </c>
      <c r="AF133" s="81" t="e">
        <f t="shared" si="35"/>
        <v>#DIV/0!</v>
      </c>
    </row>
    <row r="134" spans="1:32">
      <c r="A134" s="46" t="s">
        <v>748</v>
      </c>
      <c r="B134" s="3" t="s">
        <v>423</v>
      </c>
      <c r="C134" s="24">
        <v>158783</v>
      </c>
      <c r="D134" s="24">
        <v>114591</v>
      </c>
      <c r="E134" s="58" t="str">
        <f t="shared" si="24"/>
        <v>APGHKG19030005/158783/114591</v>
      </c>
      <c r="F134" s="3" t="s">
        <v>425</v>
      </c>
      <c r="G134" s="3" t="s">
        <v>426</v>
      </c>
      <c r="H134" s="2">
        <v>43539</v>
      </c>
      <c r="I134" s="7">
        <v>82</v>
      </c>
      <c r="J134" s="7">
        <v>1904</v>
      </c>
      <c r="K134" s="68">
        <f t="shared" si="25"/>
        <v>23.219512195122</v>
      </c>
      <c r="L134" s="48">
        <v>11.05</v>
      </c>
      <c r="M134" s="69">
        <f t="shared" si="26"/>
        <v>906.1</v>
      </c>
      <c r="N134" s="7">
        <v>60</v>
      </c>
      <c r="O134" s="7">
        <v>38</v>
      </c>
      <c r="P134" s="7">
        <v>39.5</v>
      </c>
      <c r="Q134" s="76">
        <f t="shared" si="27"/>
        <v>0.09</v>
      </c>
      <c r="R134" s="68">
        <f t="shared" si="28"/>
        <v>7.38</v>
      </c>
      <c r="S134" s="76">
        <f t="shared" si="29"/>
        <v>0.42</v>
      </c>
      <c r="T134" s="77">
        <v>798.9</v>
      </c>
      <c r="U134" s="83"/>
      <c r="V134" s="23">
        <f>IF(E134="","",SUMIF(OUTBOUND!$G:$G,WMS!E134,OUTBOUND!$L:$L))</f>
        <v>82</v>
      </c>
      <c r="W134" s="23">
        <f>IF(E134="","",SUMIF(OUTBOUND!$G:$G,WMS!E134,OUTBOUND!$M:$M))</f>
        <v>1904</v>
      </c>
      <c r="X134" s="76">
        <f>IF(E134="","",SUMIF(OUTBOUND!$G:$G,WMS!E134,OUTBOUND!$O:$O))</f>
        <v>906.1</v>
      </c>
      <c r="Y134" s="76">
        <f>IF(E134="","",SUMIF(OUTBOUND!$G:$G,WMS!E134,OUTBOUND!$AC:$AC))</f>
        <v>799.68</v>
      </c>
      <c r="Z134" s="76">
        <f>IF(E134="","",SUMIF(OUTBOUND!$G:$G,WMS!E134,OUTBOUND!$P:$P))</f>
        <v>7.38</v>
      </c>
      <c r="AA134" s="23">
        <f t="shared" si="30"/>
        <v>0</v>
      </c>
      <c r="AB134" s="23">
        <f t="shared" si="31"/>
        <v>0</v>
      </c>
      <c r="AC134" s="76">
        <f t="shared" si="32"/>
        <v>0</v>
      </c>
      <c r="AD134" s="76">
        <f t="shared" si="33"/>
        <v>-0.779999999999973</v>
      </c>
      <c r="AE134" s="76">
        <f t="shared" si="34"/>
        <v>0</v>
      </c>
      <c r="AF134" s="81" t="e">
        <f t="shared" si="35"/>
        <v>#DIV/0!</v>
      </c>
    </row>
    <row r="135" spans="1:32">
      <c r="A135" s="46" t="s">
        <v>748</v>
      </c>
      <c r="B135" s="3" t="s">
        <v>423</v>
      </c>
      <c r="C135" s="24">
        <v>158981</v>
      </c>
      <c r="D135" s="24">
        <v>114598</v>
      </c>
      <c r="E135" s="58" t="str">
        <f t="shared" si="24"/>
        <v>APGHKG19030005/158981/114598</v>
      </c>
      <c r="F135" s="3" t="s">
        <v>425</v>
      </c>
      <c r="G135" s="3" t="s">
        <v>427</v>
      </c>
      <c r="H135" s="2">
        <v>43539</v>
      </c>
      <c r="I135" s="7">
        <v>28</v>
      </c>
      <c r="J135" s="7">
        <v>550</v>
      </c>
      <c r="K135" s="68">
        <f t="shared" si="25"/>
        <v>19.6428571428571</v>
      </c>
      <c r="L135" s="48">
        <v>7.32</v>
      </c>
      <c r="M135" s="69">
        <f t="shared" si="26"/>
        <v>204.96</v>
      </c>
      <c r="N135" s="7">
        <v>60</v>
      </c>
      <c r="O135" s="7">
        <v>36</v>
      </c>
      <c r="P135" s="7">
        <v>41.5</v>
      </c>
      <c r="Q135" s="76">
        <f t="shared" si="27"/>
        <v>0.09</v>
      </c>
      <c r="R135" s="68">
        <f t="shared" si="28"/>
        <v>2.51</v>
      </c>
      <c r="S135" s="76">
        <f t="shared" si="29"/>
        <v>0.312</v>
      </c>
      <c r="T135" s="77">
        <v>171.6</v>
      </c>
      <c r="U135" s="83"/>
      <c r="V135" s="23">
        <f>IF(E135="","",SUMIF(OUTBOUND!$G:$G,WMS!E135,OUTBOUND!$L:$L))</f>
        <v>28</v>
      </c>
      <c r="W135" s="23">
        <f>IF(E135="","",SUMIF(OUTBOUND!$G:$G,WMS!E135,OUTBOUND!$M:$M))</f>
        <v>550</v>
      </c>
      <c r="X135" s="76">
        <f>IF(E135="","",SUMIF(OUTBOUND!$G:$G,WMS!E135,OUTBOUND!$O:$O))</f>
        <v>204.96</v>
      </c>
      <c r="Y135" s="76">
        <f>IF(E135="","",SUMIF(OUTBOUND!$G:$G,WMS!E135,OUTBOUND!$AC:$AC))</f>
        <v>171.6</v>
      </c>
      <c r="Z135" s="76">
        <f>IF(E135="","",SUMIF(OUTBOUND!$G:$G,WMS!E135,OUTBOUND!$P:$P))</f>
        <v>2.52</v>
      </c>
      <c r="AA135" s="23">
        <f t="shared" si="30"/>
        <v>0</v>
      </c>
      <c r="AB135" s="23">
        <f t="shared" si="31"/>
        <v>0</v>
      </c>
      <c r="AC135" s="76">
        <f t="shared" si="32"/>
        <v>0</v>
      </c>
      <c r="AD135" s="76">
        <f t="shared" si="33"/>
        <v>0</v>
      </c>
      <c r="AE135" s="76">
        <f t="shared" si="34"/>
        <v>-0.0100000000000002</v>
      </c>
      <c r="AF135" s="81" t="e">
        <f t="shared" si="35"/>
        <v>#DIV/0!</v>
      </c>
    </row>
    <row r="136" spans="1:32">
      <c r="A136" s="46" t="s">
        <v>748</v>
      </c>
      <c r="B136" s="3" t="s">
        <v>423</v>
      </c>
      <c r="C136" s="24">
        <v>158782</v>
      </c>
      <c r="D136" s="24">
        <v>114961</v>
      </c>
      <c r="E136" s="58" t="str">
        <f t="shared" si="24"/>
        <v>APGHKG19030005/158782/114961</v>
      </c>
      <c r="F136" s="3" t="s">
        <v>425</v>
      </c>
      <c r="G136" s="3" t="s">
        <v>428</v>
      </c>
      <c r="H136" s="2">
        <v>43539</v>
      </c>
      <c r="I136" s="7">
        <v>110</v>
      </c>
      <c r="J136" s="7">
        <v>2579</v>
      </c>
      <c r="K136" s="68">
        <f t="shared" si="25"/>
        <v>23.4454545454545</v>
      </c>
      <c r="L136" s="48">
        <v>7.29</v>
      </c>
      <c r="M136" s="69">
        <f t="shared" si="26"/>
        <v>801.9</v>
      </c>
      <c r="N136" s="7">
        <v>60</v>
      </c>
      <c r="O136" s="7">
        <v>35</v>
      </c>
      <c r="P136" s="7">
        <v>33.5</v>
      </c>
      <c r="Q136" s="76">
        <f t="shared" si="27"/>
        <v>0.07</v>
      </c>
      <c r="R136" s="68">
        <f t="shared" si="28"/>
        <v>7.74</v>
      </c>
      <c r="S136" s="76">
        <f t="shared" si="29"/>
        <v>0.26</v>
      </c>
      <c r="T136" s="77">
        <v>670.4</v>
      </c>
      <c r="U136" s="83"/>
      <c r="V136" s="23">
        <f>IF(E136="","",SUMIF(OUTBOUND!$G:$G,WMS!E136,OUTBOUND!$L:$L))</f>
        <v>110</v>
      </c>
      <c r="W136" s="23">
        <f>IF(E136="","",SUMIF(OUTBOUND!$G:$G,WMS!E136,OUTBOUND!$M:$M))</f>
        <v>2579</v>
      </c>
      <c r="X136" s="76">
        <f>IF(E136="","",SUMIF(OUTBOUND!$G:$G,WMS!E136,OUTBOUND!$O:$O))</f>
        <v>801.9</v>
      </c>
      <c r="Y136" s="76">
        <f>IF(E136="","",SUMIF(OUTBOUND!$G:$G,WMS!E136,OUTBOUND!$AC:$AC))</f>
        <v>670.54</v>
      </c>
      <c r="Z136" s="76">
        <f>IF(E136="","",SUMIF(OUTBOUND!$G:$G,WMS!E136,OUTBOUND!$P:$P))</f>
        <v>7.7</v>
      </c>
      <c r="AA136" s="23">
        <f t="shared" si="30"/>
        <v>0</v>
      </c>
      <c r="AB136" s="23">
        <f t="shared" si="31"/>
        <v>0</v>
      </c>
      <c r="AC136" s="76">
        <f t="shared" si="32"/>
        <v>0</v>
      </c>
      <c r="AD136" s="76">
        <f t="shared" si="33"/>
        <v>-0.1400000000001</v>
      </c>
      <c r="AE136" s="76">
        <f t="shared" si="34"/>
        <v>0.0399999999999991</v>
      </c>
      <c r="AF136" s="81" t="e">
        <f t="shared" si="35"/>
        <v>#DIV/0!</v>
      </c>
    </row>
    <row r="137" spans="1:32">
      <c r="A137" s="46" t="s">
        <v>754</v>
      </c>
      <c r="B137" s="3" t="s">
        <v>429</v>
      </c>
      <c r="C137" s="24">
        <v>157561</v>
      </c>
      <c r="D137" s="24" t="s">
        <v>860</v>
      </c>
      <c r="E137" s="58" t="str">
        <f t="shared" si="24"/>
        <v>APGHKG19030002/157561/JDW182178</v>
      </c>
      <c r="F137" s="3" t="s">
        <v>431</v>
      </c>
      <c r="G137" s="3" t="s">
        <v>432</v>
      </c>
      <c r="H137" s="2">
        <v>43539</v>
      </c>
      <c r="I137" s="7">
        <v>38</v>
      </c>
      <c r="J137" s="7">
        <v>738</v>
      </c>
      <c r="K137" s="68">
        <f t="shared" si="25"/>
        <v>19.4210526315789</v>
      </c>
      <c r="L137" s="48">
        <v>10.71</v>
      </c>
      <c r="M137" s="69">
        <f t="shared" si="26"/>
        <v>406.98</v>
      </c>
      <c r="N137" s="7">
        <v>58</v>
      </c>
      <c r="O137" s="7">
        <v>39</v>
      </c>
      <c r="P137" s="7">
        <v>21</v>
      </c>
      <c r="Q137" s="76">
        <f t="shared" si="27"/>
        <v>0.048</v>
      </c>
      <c r="R137" s="68">
        <f t="shared" si="28"/>
        <v>1.81</v>
      </c>
      <c r="S137" s="76">
        <f t="shared" si="29"/>
        <v>0.5</v>
      </c>
      <c r="T137" s="77">
        <v>369</v>
      </c>
      <c r="U137" s="83"/>
      <c r="V137" s="23">
        <f>IF(E137="","",SUMIF(OUTBOUND!$G:$G,WMS!E137,OUTBOUND!$L:$L))</f>
        <v>38</v>
      </c>
      <c r="W137" s="23">
        <f>IF(E137="","",SUMIF(OUTBOUND!$G:$G,WMS!E137,OUTBOUND!$M:$M))</f>
        <v>738</v>
      </c>
      <c r="X137" s="76">
        <f>IF(E137="","",SUMIF(OUTBOUND!$G:$G,WMS!E137,OUTBOUND!$O:$O))</f>
        <v>406.98</v>
      </c>
      <c r="Y137" s="76">
        <f>IF(E137="","",SUMIF(OUTBOUND!$G:$G,WMS!E137,OUTBOUND!$AC:$AC))</f>
        <v>369</v>
      </c>
      <c r="Z137" s="76">
        <f>IF(E137="","",SUMIF(OUTBOUND!$G:$G,WMS!E137,OUTBOUND!$P:$P))</f>
        <v>1.824</v>
      </c>
      <c r="AA137" s="23">
        <f t="shared" si="30"/>
        <v>0</v>
      </c>
      <c r="AB137" s="23">
        <f t="shared" si="31"/>
        <v>0</v>
      </c>
      <c r="AC137" s="76">
        <f t="shared" si="32"/>
        <v>0</v>
      </c>
      <c r="AD137" s="76">
        <f t="shared" si="33"/>
        <v>0</v>
      </c>
      <c r="AE137" s="76">
        <f t="shared" si="34"/>
        <v>-0.014</v>
      </c>
      <c r="AF137" s="81" t="e">
        <f t="shared" si="35"/>
        <v>#DIV/0!</v>
      </c>
    </row>
    <row r="138" spans="1:32">
      <c r="A138" s="46" t="s">
        <v>754</v>
      </c>
      <c r="B138" s="3" t="s">
        <v>429</v>
      </c>
      <c r="C138" s="24">
        <v>157598</v>
      </c>
      <c r="D138" s="24" t="s">
        <v>779</v>
      </c>
      <c r="E138" s="58" t="str">
        <f t="shared" si="24"/>
        <v>APGHKG19030002/157598/JWS185103</v>
      </c>
      <c r="F138" s="3" t="s">
        <v>431</v>
      </c>
      <c r="G138" s="3" t="s">
        <v>433</v>
      </c>
      <c r="H138" s="2">
        <v>43539</v>
      </c>
      <c r="I138" s="7">
        <v>10</v>
      </c>
      <c r="J138" s="7">
        <v>200</v>
      </c>
      <c r="K138" s="68">
        <f t="shared" si="25"/>
        <v>20</v>
      </c>
      <c r="L138" s="48">
        <v>11</v>
      </c>
      <c r="M138" s="69">
        <f t="shared" si="26"/>
        <v>110</v>
      </c>
      <c r="N138" s="7">
        <v>55</v>
      </c>
      <c r="O138" s="7">
        <v>31</v>
      </c>
      <c r="P138" s="7">
        <v>26</v>
      </c>
      <c r="Q138" s="76">
        <f t="shared" si="27"/>
        <v>0.044</v>
      </c>
      <c r="R138" s="68">
        <f t="shared" si="28"/>
        <v>0.44</v>
      </c>
      <c r="S138" s="76">
        <f t="shared" si="29"/>
        <v>0.5</v>
      </c>
      <c r="T138" s="77">
        <v>100</v>
      </c>
      <c r="U138" s="83"/>
      <c r="V138" s="23">
        <f>IF(E138="","",SUMIF(OUTBOUND!$G:$G,WMS!E138,OUTBOUND!$L:$L))</f>
        <v>10</v>
      </c>
      <c r="W138" s="23">
        <f>IF(E138="","",SUMIF(OUTBOUND!$G:$G,WMS!E138,OUTBOUND!$M:$M))</f>
        <v>200</v>
      </c>
      <c r="X138" s="76">
        <f>IF(E138="","",SUMIF(OUTBOUND!$G:$G,WMS!E138,OUTBOUND!$O:$O))</f>
        <v>110</v>
      </c>
      <c r="Y138" s="76">
        <f>IF(E138="","",SUMIF(OUTBOUND!$G:$G,WMS!E138,OUTBOUND!$AC:$AC))</f>
        <v>100</v>
      </c>
      <c r="Z138" s="76">
        <f>IF(E138="","",SUMIF(OUTBOUND!$G:$G,WMS!E138,OUTBOUND!$P:$P))</f>
        <v>0.44</v>
      </c>
      <c r="AA138" s="23">
        <f t="shared" si="30"/>
        <v>0</v>
      </c>
      <c r="AB138" s="23">
        <f t="shared" si="31"/>
        <v>0</v>
      </c>
      <c r="AC138" s="76">
        <f t="shared" si="32"/>
        <v>0</v>
      </c>
      <c r="AD138" s="76">
        <f t="shared" si="33"/>
        <v>0</v>
      </c>
      <c r="AE138" s="76">
        <f t="shared" si="34"/>
        <v>0</v>
      </c>
      <c r="AF138" s="81" t="e">
        <f t="shared" si="35"/>
        <v>#DIV/0!</v>
      </c>
    </row>
    <row r="139" spans="1:32">
      <c r="A139" s="46" t="s">
        <v>785</v>
      </c>
      <c r="B139" s="3" t="s">
        <v>435</v>
      </c>
      <c r="C139" s="24">
        <v>158777</v>
      </c>
      <c r="D139" s="24">
        <v>114597</v>
      </c>
      <c r="E139" s="58" t="str">
        <f t="shared" si="24"/>
        <v>APGHKG19020007/158777/114597</v>
      </c>
      <c r="F139" s="3" t="s">
        <v>437</v>
      </c>
      <c r="G139" s="3" t="s">
        <v>438</v>
      </c>
      <c r="H139" s="2">
        <v>43542</v>
      </c>
      <c r="I139" s="7">
        <v>56</v>
      </c>
      <c r="J139" s="7">
        <v>1003</v>
      </c>
      <c r="K139" s="68">
        <f t="shared" si="25"/>
        <v>17.9107142857143</v>
      </c>
      <c r="L139" s="48">
        <v>7.11</v>
      </c>
      <c r="M139" s="69">
        <f t="shared" si="26"/>
        <v>398.16</v>
      </c>
      <c r="N139" s="7">
        <v>60</v>
      </c>
      <c r="O139" s="7">
        <v>33</v>
      </c>
      <c r="P139" s="7">
        <v>31</v>
      </c>
      <c r="Q139" s="76">
        <f t="shared" si="27"/>
        <v>0.061</v>
      </c>
      <c r="R139" s="68">
        <f t="shared" si="28"/>
        <v>3.44</v>
      </c>
      <c r="S139" s="76">
        <f t="shared" si="29"/>
        <v>0.33</v>
      </c>
      <c r="T139" s="77">
        <v>331.3</v>
      </c>
      <c r="U139" s="83"/>
      <c r="V139" s="23">
        <f>IF(E139="","",SUMIF(OUTBOUND!$G:$G,WMS!E139,OUTBOUND!$L:$L))</f>
        <v>56</v>
      </c>
      <c r="W139" s="23">
        <f>IF(E139="","",SUMIF(OUTBOUND!$G:$G,WMS!E139,OUTBOUND!$M:$M))</f>
        <v>1003</v>
      </c>
      <c r="X139" s="76">
        <f>IF(E139="","",SUMIF(OUTBOUND!$G:$G,WMS!E139,OUTBOUND!$O:$O))</f>
        <v>398.16</v>
      </c>
      <c r="Y139" s="76">
        <f>IF(E139="","",SUMIF(OUTBOUND!$G:$G,WMS!E139,OUTBOUND!$AC:$AC))</f>
        <v>330.99</v>
      </c>
      <c r="Z139" s="76">
        <f>IF(E139="","",SUMIF(OUTBOUND!$G:$G,WMS!E139,OUTBOUND!$P:$P))</f>
        <v>3.416</v>
      </c>
      <c r="AA139" s="23">
        <f t="shared" si="30"/>
        <v>0</v>
      </c>
      <c r="AB139" s="23">
        <f t="shared" si="31"/>
        <v>0</v>
      </c>
      <c r="AC139" s="76">
        <f t="shared" si="32"/>
        <v>0</v>
      </c>
      <c r="AD139" s="76">
        <f t="shared" si="33"/>
        <v>0.310000000000002</v>
      </c>
      <c r="AE139" s="76">
        <f t="shared" si="34"/>
        <v>0.024</v>
      </c>
      <c r="AF139" s="81" t="e">
        <f t="shared" si="35"/>
        <v>#DIV/0!</v>
      </c>
    </row>
    <row r="140" spans="1:32">
      <c r="A140" s="46" t="s">
        <v>785</v>
      </c>
      <c r="B140" s="3" t="s">
        <v>435</v>
      </c>
      <c r="C140" s="24">
        <v>158790</v>
      </c>
      <c r="D140" s="24">
        <v>114707</v>
      </c>
      <c r="E140" s="58" t="str">
        <f t="shared" si="24"/>
        <v>APGHKG19020007/158790/114707</v>
      </c>
      <c r="F140" s="3" t="s">
        <v>437</v>
      </c>
      <c r="G140" s="3" t="s">
        <v>439</v>
      </c>
      <c r="H140" s="2">
        <v>43542</v>
      </c>
      <c r="I140" s="7">
        <v>14</v>
      </c>
      <c r="J140" s="7">
        <v>401</v>
      </c>
      <c r="K140" s="68">
        <f t="shared" si="25"/>
        <v>28.6428571428571</v>
      </c>
      <c r="L140" s="48">
        <v>10.61</v>
      </c>
      <c r="M140" s="69">
        <f t="shared" si="26"/>
        <v>148.54</v>
      </c>
      <c r="N140" s="7">
        <v>82</v>
      </c>
      <c r="O140" s="7">
        <v>41</v>
      </c>
      <c r="P140" s="7">
        <v>31</v>
      </c>
      <c r="Q140" s="76">
        <f t="shared" si="27"/>
        <v>0.104</v>
      </c>
      <c r="R140" s="68">
        <f t="shared" si="28"/>
        <v>1.46</v>
      </c>
      <c r="S140" s="76">
        <f t="shared" si="29"/>
        <v>0.328</v>
      </c>
      <c r="T140" s="77">
        <v>131.5</v>
      </c>
      <c r="U140" s="83"/>
      <c r="V140" s="23">
        <f>IF(E140="","",SUMIF(OUTBOUND!$G:$G,WMS!E140,OUTBOUND!$L:$L))</f>
        <v>14</v>
      </c>
      <c r="W140" s="23">
        <f>IF(E140="","",SUMIF(OUTBOUND!$G:$G,WMS!E140,OUTBOUND!$M:$M))</f>
        <v>401</v>
      </c>
      <c r="X140" s="76">
        <f>IF(E140="","",SUMIF(OUTBOUND!$G:$G,WMS!E140,OUTBOUND!$O:$O))</f>
        <v>148.54</v>
      </c>
      <c r="Y140" s="76">
        <f>IF(E140="","",SUMIF(OUTBOUND!$G:$G,WMS!E140,OUTBOUND!$AC:$AC))</f>
        <v>131.528</v>
      </c>
      <c r="Z140" s="76">
        <f>IF(E140="","",SUMIF(OUTBOUND!$G:$G,WMS!E140,OUTBOUND!$P:$P))</f>
        <v>1.456</v>
      </c>
      <c r="AA140" s="23">
        <f t="shared" si="30"/>
        <v>0</v>
      </c>
      <c r="AB140" s="23">
        <f t="shared" si="31"/>
        <v>0</v>
      </c>
      <c r="AC140" s="76">
        <f t="shared" si="32"/>
        <v>0</v>
      </c>
      <c r="AD140" s="76">
        <f t="shared" si="33"/>
        <v>-0.0279999999999916</v>
      </c>
      <c r="AE140" s="76">
        <f t="shared" si="34"/>
        <v>0.004</v>
      </c>
      <c r="AF140" s="81" t="e">
        <f t="shared" si="35"/>
        <v>#DIV/0!</v>
      </c>
    </row>
    <row r="141" spans="1:32">
      <c r="A141" s="46" t="s">
        <v>785</v>
      </c>
      <c r="B141" s="3" t="s">
        <v>435</v>
      </c>
      <c r="C141" s="24">
        <v>158791</v>
      </c>
      <c r="D141" s="24">
        <v>114706</v>
      </c>
      <c r="E141" s="58" t="str">
        <f t="shared" si="24"/>
        <v>APGHKG19020007/158791/114706</v>
      </c>
      <c r="F141" s="3" t="s">
        <v>437</v>
      </c>
      <c r="G141" s="3" t="s">
        <v>440</v>
      </c>
      <c r="H141" s="2">
        <v>43542</v>
      </c>
      <c r="I141" s="7">
        <v>15</v>
      </c>
      <c r="J141" s="7">
        <v>411</v>
      </c>
      <c r="K141" s="68">
        <f t="shared" si="25"/>
        <v>27.4</v>
      </c>
      <c r="L141" s="48">
        <v>10.58</v>
      </c>
      <c r="M141" s="69">
        <f t="shared" si="26"/>
        <v>158.7</v>
      </c>
      <c r="N141" s="7">
        <v>65</v>
      </c>
      <c r="O141" s="7">
        <v>39</v>
      </c>
      <c r="P141" s="7">
        <v>31</v>
      </c>
      <c r="Q141" s="76">
        <f t="shared" si="27"/>
        <v>0.079</v>
      </c>
      <c r="R141" s="68">
        <f t="shared" si="28"/>
        <v>1.18</v>
      </c>
      <c r="S141" s="76">
        <f t="shared" si="29"/>
        <v>0.339</v>
      </c>
      <c r="T141" s="77">
        <v>139.3</v>
      </c>
      <c r="U141" s="83"/>
      <c r="V141" s="23">
        <f>IF(E141="","",SUMIF(OUTBOUND!$G:$G,WMS!E141,OUTBOUND!$L:$L))</f>
        <v>15</v>
      </c>
      <c r="W141" s="23">
        <f>IF(E141="","",SUMIF(OUTBOUND!$G:$G,WMS!E141,OUTBOUND!$M:$M))</f>
        <v>411</v>
      </c>
      <c r="X141" s="76">
        <f>IF(E141="","",SUMIF(OUTBOUND!$G:$G,WMS!E141,OUTBOUND!$O:$O))</f>
        <v>158.7</v>
      </c>
      <c r="Y141" s="76">
        <f>IF(E141="","",SUMIF(OUTBOUND!$G:$G,WMS!E141,OUTBOUND!$AC:$AC))</f>
        <v>139.329</v>
      </c>
      <c r="Z141" s="76">
        <f>IF(E141="","",SUMIF(OUTBOUND!$G:$G,WMS!E141,OUTBOUND!$P:$P))</f>
        <v>1.185</v>
      </c>
      <c r="AA141" s="23">
        <f t="shared" si="30"/>
        <v>0</v>
      </c>
      <c r="AB141" s="23">
        <f t="shared" si="31"/>
        <v>0</v>
      </c>
      <c r="AC141" s="76">
        <f t="shared" si="32"/>
        <v>0</v>
      </c>
      <c r="AD141" s="76">
        <f t="shared" si="33"/>
        <v>-0.0289999999999964</v>
      </c>
      <c r="AE141" s="76">
        <f t="shared" si="34"/>
        <v>-0.00500000000000012</v>
      </c>
      <c r="AF141" s="81" t="e">
        <f t="shared" si="35"/>
        <v>#DIV/0!</v>
      </c>
    </row>
    <row r="142" spans="1:32">
      <c r="A142" s="46" t="s">
        <v>785</v>
      </c>
      <c r="B142" s="3" t="s">
        <v>435</v>
      </c>
      <c r="C142" s="24">
        <v>159078</v>
      </c>
      <c r="D142" s="24">
        <v>114586</v>
      </c>
      <c r="E142" s="58" t="str">
        <f t="shared" si="24"/>
        <v>APGHKG19020007/159078/114586</v>
      </c>
      <c r="F142" s="3" t="s">
        <v>437</v>
      </c>
      <c r="G142" s="3" t="s">
        <v>441</v>
      </c>
      <c r="H142" s="2">
        <v>43542</v>
      </c>
      <c r="I142" s="7">
        <v>34</v>
      </c>
      <c r="J142" s="7">
        <v>493</v>
      </c>
      <c r="K142" s="68">
        <f t="shared" si="25"/>
        <v>14.5</v>
      </c>
      <c r="L142" s="48">
        <v>7.79</v>
      </c>
      <c r="M142" s="69">
        <f t="shared" si="26"/>
        <v>264.86</v>
      </c>
      <c r="N142" s="7">
        <v>62</v>
      </c>
      <c r="O142" s="7">
        <v>35</v>
      </c>
      <c r="P142" s="7">
        <v>31</v>
      </c>
      <c r="Q142" s="76">
        <f t="shared" si="27"/>
        <v>0.067</v>
      </c>
      <c r="R142" s="68">
        <f t="shared" si="28"/>
        <v>2.29</v>
      </c>
      <c r="S142" s="76">
        <f t="shared" si="29"/>
        <v>0.462</v>
      </c>
      <c r="T142" s="77">
        <v>227.7</v>
      </c>
      <c r="U142" s="83"/>
      <c r="V142" s="23">
        <f>IF(E142="","",SUMIF(OUTBOUND!$G:$G,WMS!E142,OUTBOUND!$L:$L))</f>
        <v>34</v>
      </c>
      <c r="W142" s="23">
        <f>IF(E142="","",SUMIF(OUTBOUND!$G:$G,WMS!E142,OUTBOUND!$M:$M))</f>
        <v>493</v>
      </c>
      <c r="X142" s="76">
        <f>IF(E142="","",SUMIF(OUTBOUND!$G:$G,WMS!E142,OUTBOUND!$O:$O))</f>
        <v>264.86</v>
      </c>
      <c r="Y142" s="76">
        <f>IF(E142="","",SUMIF(OUTBOUND!$G:$G,WMS!E142,OUTBOUND!$AC:$AC))</f>
        <v>227.766</v>
      </c>
      <c r="Z142" s="76">
        <f>IF(E142="","",SUMIF(OUTBOUND!$G:$G,WMS!E142,OUTBOUND!$P:$P))</f>
        <v>2.278</v>
      </c>
      <c r="AA142" s="23">
        <f t="shared" si="30"/>
        <v>0</v>
      </c>
      <c r="AB142" s="23">
        <f t="shared" si="31"/>
        <v>0</v>
      </c>
      <c r="AC142" s="76">
        <f t="shared" si="32"/>
        <v>0</v>
      </c>
      <c r="AD142" s="76">
        <f t="shared" si="33"/>
        <v>-0.0660000000000309</v>
      </c>
      <c r="AE142" s="76">
        <f t="shared" si="34"/>
        <v>0.012</v>
      </c>
      <c r="AF142" s="81" t="e">
        <f t="shared" si="35"/>
        <v>#DIV/0!</v>
      </c>
    </row>
    <row r="143" spans="1:32">
      <c r="A143" s="46" t="s">
        <v>754</v>
      </c>
      <c r="B143" s="24" t="s">
        <v>442</v>
      </c>
      <c r="C143" s="24">
        <v>158970</v>
      </c>
      <c r="D143" s="24" t="s">
        <v>943</v>
      </c>
      <c r="E143" s="58" t="str">
        <f t="shared" si="24"/>
        <v>APGHKG19030004/158970/JWW192402</v>
      </c>
      <c r="F143" s="24" t="s">
        <v>444</v>
      </c>
      <c r="G143" s="24" t="s">
        <v>445</v>
      </c>
      <c r="H143" s="2">
        <v>43547</v>
      </c>
      <c r="I143" s="7">
        <v>25</v>
      </c>
      <c r="J143" s="7">
        <v>512</v>
      </c>
      <c r="K143" s="68">
        <f t="shared" si="25"/>
        <v>20.48</v>
      </c>
      <c r="L143" s="48">
        <v>11.24</v>
      </c>
      <c r="M143" s="69">
        <f t="shared" si="26"/>
        <v>281</v>
      </c>
      <c r="N143" s="7">
        <v>58</v>
      </c>
      <c r="O143" s="7">
        <v>39</v>
      </c>
      <c r="P143" s="7">
        <v>21</v>
      </c>
      <c r="Q143" s="76">
        <f t="shared" si="27"/>
        <v>0.048</v>
      </c>
      <c r="R143" s="68">
        <f t="shared" si="28"/>
        <v>1.19</v>
      </c>
      <c r="S143" s="76">
        <f t="shared" si="29"/>
        <v>0.5</v>
      </c>
      <c r="T143" s="77">
        <v>256</v>
      </c>
      <c r="U143" s="83"/>
      <c r="V143" s="23">
        <f>IF(E143="","",SUMIF(OUTBOUND!$G:$G,WMS!E143,OUTBOUND!$L:$L))</f>
        <v>25</v>
      </c>
      <c r="W143" s="23">
        <f>IF(E143="","",SUMIF(OUTBOUND!$G:$G,WMS!E143,OUTBOUND!$M:$M))</f>
        <v>512</v>
      </c>
      <c r="X143" s="76">
        <f>IF(E143="","",SUMIF(OUTBOUND!$G:$G,WMS!E143,OUTBOUND!$O:$O))</f>
        <v>281</v>
      </c>
      <c r="Y143" s="76">
        <f>IF(E143="","",SUMIF(OUTBOUND!$G:$G,WMS!E143,OUTBOUND!$AC:$AC))</f>
        <v>256</v>
      </c>
      <c r="Z143" s="76">
        <f>IF(E143="","",SUMIF(OUTBOUND!$G:$G,WMS!E143,OUTBOUND!$P:$P))</f>
        <v>1.2</v>
      </c>
      <c r="AA143" s="23">
        <f t="shared" si="30"/>
        <v>0</v>
      </c>
      <c r="AB143" s="23">
        <f t="shared" si="31"/>
        <v>0</v>
      </c>
      <c r="AC143" s="76">
        <f t="shared" si="32"/>
        <v>0</v>
      </c>
      <c r="AD143" s="76">
        <f t="shared" si="33"/>
        <v>0</v>
      </c>
      <c r="AE143" s="76">
        <f t="shared" si="34"/>
        <v>-0.01</v>
      </c>
      <c r="AF143" s="81" t="e">
        <f t="shared" si="35"/>
        <v>#DIV/0!</v>
      </c>
    </row>
    <row r="144" spans="1:32">
      <c r="A144" s="46" t="s">
        <v>754</v>
      </c>
      <c r="B144" s="24" t="s">
        <v>442</v>
      </c>
      <c r="C144" s="24">
        <v>157914</v>
      </c>
      <c r="D144" s="24" t="s">
        <v>944</v>
      </c>
      <c r="E144" s="58" t="str">
        <f t="shared" si="24"/>
        <v>APGHKG19030004/157914/JWW192399</v>
      </c>
      <c r="F144" s="24" t="s">
        <v>444</v>
      </c>
      <c r="G144" s="24" t="s">
        <v>446</v>
      </c>
      <c r="H144" s="2">
        <v>43547</v>
      </c>
      <c r="I144" s="7">
        <v>25</v>
      </c>
      <c r="J144" s="7">
        <v>368</v>
      </c>
      <c r="K144" s="68">
        <f t="shared" si="25"/>
        <v>14.72</v>
      </c>
      <c r="L144" s="48">
        <v>12.76</v>
      </c>
      <c r="M144" s="69">
        <f t="shared" si="26"/>
        <v>319</v>
      </c>
      <c r="N144" s="7">
        <v>55</v>
      </c>
      <c r="O144" s="7">
        <v>36</v>
      </c>
      <c r="P144" s="7">
        <v>26</v>
      </c>
      <c r="Q144" s="76">
        <f t="shared" si="27"/>
        <v>0.051</v>
      </c>
      <c r="R144" s="68">
        <f t="shared" si="28"/>
        <v>1.29</v>
      </c>
      <c r="S144" s="76">
        <f t="shared" si="29"/>
        <v>0.799</v>
      </c>
      <c r="T144" s="77">
        <v>294</v>
      </c>
      <c r="U144" s="83"/>
      <c r="V144" s="23">
        <f>IF(E144="","",SUMIF(OUTBOUND!$G:$G,WMS!E144,OUTBOUND!$L:$L))</f>
        <v>25</v>
      </c>
      <c r="W144" s="23">
        <f>IF(E144="","",SUMIF(OUTBOUND!$G:$G,WMS!E144,OUTBOUND!$M:$M))</f>
        <v>368</v>
      </c>
      <c r="X144" s="76">
        <f>IF(E144="","",SUMIF(OUTBOUND!$G:$G,WMS!E144,OUTBOUND!$O:$O))</f>
        <v>319</v>
      </c>
      <c r="Y144" s="76">
        <f>IF(E144="","",SUMIF(OUTBOUND!$G:$G,WMS!E144,OUTBOUND!$AC:$AC))</f>
        <v>294.032</v>
      </c>
      <c r="Z144" s="76">
        <f>IF(E144="","",SUMIF(OUTBOUND!$G:$G,WMS!E144,OUTBOUND!$P:$P))</f>
        <v>1.275</v>
      </c>
      <c r="AA144" s="23">
        <f t="shared" si="30"/>
        <v>0</v>
      </c>
      <c r="AB144" s="23">
        <f t="shared" si="31"/>
        <v>0</v>
      </c>
      <c r="AC144" s="76">
        <f t="shared" si="32"/>
        <v>0</v>
      </c>
      <c r="AD144" s="76">
        <f t="shared" si="33"/>
        <v>-0.0320000000000391</v>
      </c>
      <c r="AE144" s="76">
        <f t="shared" si="34"/>
        <v>0.0150000000000001</v>
      </c>
      <c r="AF144" s="81" t="e">
        <f t="shared" si="35"/>
        <v>#DIV/0!</v>
      </c>
    </row>
    <row r="145" spans="1:32">
      <c r="A145" s="46" t="s">
        <v>754</v>
      </c>
      <c r="B145" s="24" t="s">
        <v>442</v>
      </c>
      <c r="C145" s="24">
        <v>159610</v>
      </c>
      <c r="D145" s="24" t="s">
        <v>945</v>
      </c>
      <c r="E145" s="58" t="str">
        <f t="shared" si="24"/>
        <v>APGHKG19030004/159610/JWW192439</v>
      </c>
      <c r="F145" s="24" t="s">
        <v>444</v>
      </c>
      <c r="G145" s="24" t="s">
        <v>448</v>
      </c>
      <c r="H145" s="2">
        <v>43547</v>
      </c>
      <c r="I145" s="7">
        <v>24</v>
      </c>
      <c r="J145" s="7">
        <v>605</v>
      </c>
      <c r="K145" s="68">
        <f t="shared" si="25"/>
        <v>25.2083333333333</v>
      </c>
      <c r="L145" s="48">
        <v>13.63</v>
      </c>
      <c r="M145" s="69">
        <f t="shared" si="26"/>
        <v>327.12</v>
      </c>
      <c r="N145" s="7">
        <v>55</v>
      </c>
      <c r="O145" s="7">
        <v>33</v>
      </c>
      <c r="P145" s="7">
        <v>26</v>
      </c>
      <c r="Q145" s="76">
        <f t="shared" si="27"/>
        <v>0.047</v>
      </c>
      <c r="R145" s="68">
        <f t="shared" si="28"/>
        <v>1.13</v>
      </c>
      <c r="S145" s="76">
        <f t="shared" si="29"/>
        <v>0.501</v>
      </c>
      <c r="T145" s="77">
        <v>303</v>
      </c>
      <c r="U145" s="83"/>
      <c r="V145" s="23">
        <f>IF(E145="","",SUMIF(OUTBOUND!$G:$G,WMS!E145,OUTBOUND!$L:$L))</f>
        <v>24</v>
      </c>
      <c r="W145" s="23">
        <f>IF(E145="","",SUMIF(OUTBOUND!$G:$G,WMS!E145,OUTBOUND!$M:$M))</f>
        <v>605</v>
      </c>
      <c r="X145" s="76">
        <f>IF(E145="","",SUMIF(OUTBOUND!$G:$G,WMS!E145,OUTBOUND!$O:$O))</f>
        <v>327.12</v>
      </c>
      <c r="Y145" s="76">
        <f>IF(E145="","",SUMIF(OUTBOUND!$G:$G,WMS!E145,OUTBOUND!$AC:$AC))</f>
        <v>303.105</v>
      </c>
      <c r="Z145" s="76">
        <f>IF(E145="","",SUMIF(OUTBOUND!$G:$G,WMS!E145,OUTBOUND!$P:$P))</f>
        <v>1.128</v>
      </c>
      <c r="AA145" s="23">
        <f t="shared" si="30"/>
        <v>0</v>
      </c>
      <c r="AB145" s="23">
        <f t="shared" si="31"/>
        <v>0</v>
      </c>
      <c r="AC145" s="76">
        <f t="shared" si="32"/>
        <v>0</v>
      </c>
      <c r="AD145" s="76">
        <f t="shared" si="33"/>
        <v>-0.105000000000018</v>
      </c>
      <c r="AE145" s="76">
        <f t="shared" si="34"/>
        <v>0.00199999999999978</v>
      </c>
      <c r="AF145" s="81" t="e">
        <f t="shared" si="35"/>
        <v>#DIV/0!</v>
      </c>
    </row>
    <row r="146" spans="1:32">
      <c r="A146" s="46" t="s">
        <v>785</v>
      </c>
      <c r="B146" s="3" t="s">
        <v>449</v>
      </c>
      <c r="C146" s="24">
        <v>159898</v>
      </c>
      <c r="D146" s="24" t="s">
        <v>946</v>
      </c>
      <c r="E146" s="58" t="str">
        <f t="shared" si="24"/>
        <v>APGHKG19030006/159898/WW19249</v>
      </c>
      <c r="F146" s="3" t="s">
        <v>451</v>
      </c>
      <c r="G146" s="3" t="s">
        <v>452</v>
      </c>
      <c r="H146" s="2">
        <v>43549</v>
      </c>
      <c r="I146" s="7">
        <v>18</v>
      </c>
      <c r="J146" s="7">
        <v>252</v>
      </c>
      <c r="K146" s="68">
        <f t="shared" si="25"/>
        <v>14</v>
      </c>
      <c r="L146" s="48">
        <v>10.95</v>
      </c>
      <c r="M146" s="69">
        <f t="shared" si="26"/>
        <v>197.1</v>
      </c>
      <c r="N146" s="7">
        <v>48</v>
      </c>
      <c r="O146" s="7">
        <v>39</v>
      </c>
      <c r="P146" s="7">
        <v>31</v>
      </c>
      <c r="Q146" s="76">
        <f t="shared" si="27"/>
        <v>0.058</v>
      </c>
      <c r="R146" s="68">
        <f t="shared" si="28"/>
        <v>1.04</v>
      </c>
      <c r="S146" s="76">
        <f t="shared" si="29"/>
        <v>0.71</v>
      </c>
      <c r="T146" s="77">
        <v>179</v>
      </c>
      <c r="U146" s="83"/>
      <c r="V146" s="23">
        <f>IF(E146="","",SUMIF(OUTBOUND!$G:$G,WMS!E146,OUTBOUND!$L:$L))</f>
        <v>18</v>
      </c>
      <c r="W146" s="23">
        <f>IF(E146="","",SUMIF(OUTBOUND!$G:$G,WMS!E146,OUTBOUND!$M:$M))</f>
        <v>252</v>
      </c>
      <c r="X146" s="76">
        <f>IF(E146="","",SUMIF(OUTBOUND!$G:$G,WMS!E146,OUTBOUND!$O:$O))</f>
        <v>197.1</v>
      </c>
      <c r="Y146" s="76">
        <f>IF(E146="","",SUMIF(OUTBOUND!$G:$G,WMS!E146,OUTBOUND!$AC:$AC))</f>
        <v>178.92</v>
      </c>
      <c r="Z146" s="76">
        <f>IF(E146="","",SUMIF(OUTBOUND!$G:$G,WMS!E146,OUTBOUND!$P:$P))</f>
        <v>1.044</v>
      </c>
      <c r="AA146" s="23">
        <f t="shared" si="30"/>
        <v>0</v>
      </c>
      <c r="AB146" s="23">
        <f t="shared" si="31"/>
        <v>0</v>
      </c>
      <c r="AC146" s="76">
        <f t="shared" si="32"/>
        <v>0</v>
      </c>
      <c r="AD146" s="76">
        <f t="shared" si="33"/>
        <v>0.0800000000000125</v>
      </c>
      <c r="AE146" s="76">
        <f t="shared" si="34"/>
        <v>-0.004</v>
      </c>
      <c r="AF146" s="81" t="e">
        <f t="shared" si="35"/>
        <v>#DIV/0!</v>
      </c>
    </row>
    <row r="147" spans="1:32">
      <c r="A147" s="46" t="s">
        <v>785</v>
      </c>
      <c r="B147" s="3" t="s">
        <v>449</v>
      </c>
      <c r="C147" s="24">
        <v>158583</v>
      </c>
      <c r="D147" s="24" t="s">
        <v>947</v>
      </c>
      <c r="E147" s="58" t="str">
        <f t="shared" si="24"/>
        <v>APGHKG19030006/158583/WW19533</v>
      </c>
      <c r="F147" s="3" t="s">
        <v>451</v>
      </c>
      <c r="G147" s="3" t="s">
        <v>453</v>
      </c>
      <c r="H147" s="2">
        <v>43549</v>
      </c>
      <c r="I147" s="7">
        <v>32</v>
      </c>
      <c r="J147" s="7">
        <v>382</v>
      </c>
      <c r="K147" s="68">
        <f t="shared" si="25"/>
        <v>11.9375</v>
      </c>
      <c r="L147" s="48">
        <v>5.45</v>
      </c>
      <c r="M147" s="69">
        <f t="shared" si="26"/>
        <v>174.4</v>
      </c>
      <c r="N147" s="7">
        <v>56</v>
      </c>
      <c r="O147" s="7">
        <v>33</v>
      </c>
      <c r="P147" s="7">
        <v>31</v>
      </c>
      <c r="Q147" s="76">
        <f t="shared" si="27"/>
        <v>0.057</v>
      </c>
      <c r="R147" s="68">
        <f t="shared" si="28"/>
        <v>1.83</v>
      </c>
      <c r="S147" s="76">
        <f t="shared" si="29"/>
        <v>0.371</v>
      </c>
      <c r="T147" s="77">
        <v>141.9</v>
      </c>
      <c r="U147" s="83"/>
      <c r="V147" s="23">
        <f>IF(E147="","",SUMIF(OUTBOUND!$G:$G,WMS!E147,OUTBOUND!$L:$L))</f>
        <v>32</v>
      </c>
      <c r="W147" s="23">
        <f>IF(E147="","",SUMIF(OUTBOUND!$G:$G,WMS!E147,OUTBOUND!$M:$M))</f>
        <v>382</v>
      </c>
      <c r="X147" s="76">
        <f>IF(E147="","",SUMIF(OUTBOUND!$G:$G,WMS!E147,OUTBOUND!$O:$O))</f>
        <v>174.4</v>
      </c>
      <c r="Y147" s="76">
        <f>IF(E147="","",SUMIF(OUTBOUND!$G:$G,WMS!E147,OUTBOUND!$AC:$AC))</f>
        <v>141.722</v>
      </c>
      <c r="Z147" s="76">
        <f>IF(E147="","",SUMIF(OUTBOUND!$G:$G,WMS!E147,OUTBOUND!$P:$P))</f>
        <v>1.824</v>
      </c>
      <c r="AA147" s="23">
        <f t="shared" si="30"/>
        <v>0</v>
      </c>
      <c r="AB147" s="23">
        <f t="shared" si="31"/>
        <v>0</v>
      </c>
      <c r="AC147" s="76">
        <f t="shared" si="32"/>
        <v>0</v>
      </c>
      <c r="AD147" s="76">
        <f t="shared" si="33"/>
        <v>0.177999999999997</v>
      </c>
      <c r="AE147" s="76">
        <f t="shared" si="34"/>
        <v>0.00600000000000001</v>
      </c>
      <c r="AF147" s="81" t="e">
        <f t="shared" si="35"/>
        <v>#DIV/0!</v>
      </c>
    </row>
    <row r="148" spans="1:32">
      <c r="A148" s="57" t="s">
        <v>748</v>
      </c>
      <c r="B148" s="3" t="s">
        <v>454</v>
      </c>
      <c r="C148" s="24">
        <v>158937</v>
      </c>
      <c r="D148" s="24" t="s">
        <v>948</v>
      </c>
      <c r="E148" s="58" t="str">
        <f t="shared" si="24"/>
        <v>APGHKG19030007/158937/WW19524</v>
      </c>
      <c r="F148" s="3" t="s">
        <v>456</v>
      </c>
      <c r="G148" s="3" t="s">
        <v>457</v>
      </c>
      <c r="H148" s="2">
        <v>43549</v>
      </c>
      <c r="I148" s="7">
        <v>56</v>
      </c>
      <c r="J148" s="7">
        <v>1646</v>
      </c>
      <c r="K148" s="68">
        <f t="shared" si="25"/>
        <v>29.3928571428571</v>
      </c>
      <c r="L148" s="48">
        <v>9</v>
      </c>
      <c r="M148" s="69">
        <f t="shared" si="26"/>
        <v>504</v>
      </c>
      <c r="N148" s="7">
        <v>55</v>
      </c>
      <c r="O148" s="7">
        <v>33</v>
      </c>
      <c r="P148" s="7">
        <v>34</v>
      </c>
      <c r="Q148" s="76">
        <f t="shared" si="27"/>
        <v>0.062</v>
      </c>
      <c r="R148" s="68">
        <f t="shared" si="28"/>
        <v>3.46</v>
      </c>
      <c r="S148" s="76">
        <f t="shared" si="29"/>
        <v>0.272</v>
      </c>
      <c r="T148" s="77">
        <v>448.1</v>
      </c>
      <c r="U148" s="83"/>
      <c r="V148" s="23">
        <f>IF(E148="","",SUMIF(OUTBOUND!$G:$G,WMS!E148,OUTBOUND!$L:$L))</f>
        <v>56</v>
      </c>
      <c r="W148" s="23">
        <f>IF(E148="","",SUMIF(OUTBOUND!$G:$G,WMS!E148,OUTBOUND!$M:$M))</f>
        <v>1646</v>
      </c>
      <c r="X148" s="76">
        <f>IF(E148="","",SUMIF(OUTBOUND!$G:$G,WMS!E148,OUTBOUND!$O:$O))</f>
        <v>504</v>
      </c>
      <c r="Y148" s="76">
        <f>IF(E148="","",SUMIF(OUTBOUND!$G:$G,WMS!E148,OUTBOUND!$AC:$AC))</f>
        <v>447.712</v>
      </c>
      <c r="Z148" s="76">
        <f>IF(E148="","",SUMIF(OUTBOUND!$G:$G,WMS!E148,OUTBOUND!$P:$P))</f>
        <v>3.472</v>
      </c>
      <c r="AA148" s="23">
        <f t="shared" si="30"/>
        <v>0</v>
      </c>
      <c r="AB148" s="23">
        <f t="shared" si="31"/>
        <v>0</v>
      </c>
      <c r="AC148" s="76">
        <f t="shared" si="32"/>
        <v>0</v>
      </c>
      <c r="AD148" s="76">
        <f t="shared" si="33"/>
        <v>0.387999999999977</v>
      </c>
      <c r="AE148" s="76">
        <f t="shared" si="34"/>
        <v>-0.012</v>
      </c>
      <c r="AF148" s="81" t="e">
        <f t="shared" si="35"/>
        <v>#DIV/0!</v>
      </c>
    </row>
    <row r="149" spans="1:32">
      <c r="A149" s="57" t="s">
        <v>748</v>
      </c>
      <c r="B149" s="3" t="s">
        <v>454</v>
      </c>
      <c r="C149" s="24">
        <v>158938</v>
      </c>
      <c r="D149" s="24" t="s">
        <v>949</v>
      </c>
      <c r="E149" s="58" t="str">
        <f t="shared" si="24"/>
        <v>APGHKG19030007/158938/WW19528</v>
      </c>
      <c r="F149" s="3" t="s">
        <v>456</v>
      </c>
      <c r="G149" s="3" t="s">
        <v>458</v>
      </c>
      <c r="H149" s="2">
        <v>43549</v>
      </c>
      <c r="I149" s="7">
        <v>17</v>
      </c>
      <c r="J149" s="7">
        <v>325</v>
      </c>
      <c r="K149" s="68">
        <f t="shared" si="25"/>
        <v>19.1176470588235</v>
      </c>
      <c r="L149" s="48">
        <v>8.14</v>
      </c>
      <c r="M149" s="69">
        <f t="shared" si="26"/>
        <v>138.38</v>
      </c>
      <c r="N149" s="7">
        <v>60</v>
      </c>
      <c r="O149" s="7">
        <v>34</v>
      </c>
      <c r="P149" s="7">
        <v>36</v>
      </c>
      <c r="Q149" s="76">
        <f t="shared" si="27"/>
        <v>0.073</v>
      </c>
      <c r="R149" s="68">
        <f t="shared" si="28"/>
        <v>1.25</v>
      </c>
      <c r="S149" s="76">
        <f t="shared" si="29"/>
        <v>0.363</v>
      </c>
      <c r="T149" s="77">
        <v>118</v>
      </c>
      <c r="U149" s="83"/>
      <c r="V149" s="23">
        <f>IF(E149="","",SUMIF(OUTBOUND!$G:$G,WMS!E149,OUTBOUND!$L:$L))</f>
        <v>17</v>
      </c>
      <c r="W149" s="23">
        <f>IF(E149="","",SUMIF(OUTBOUND!$G:$G,WMS!E149,OUTBOUND!$M:$M))</f>
        <v>325</v>
      </c>
      <c r="X149" s="76">
        <f>IF(E149="","",SUMIF(OUTBOUND!$G:$G,WMS!E149,OUTBOUND!$O:$O))</f>
        <v>138.38</v>
      </c>
      <c r="Y149" s="76">
        <f>IF(E149="","",SUMIF(OUTBOUND!$G:$G,WMS!E149,OUTBOUND!$AC:$AC))</f>
        <v>117.975</v>
      </c>
      <c r="Z149" s="76">
        <f>IF(E149="","",SUMIF(OUTBOUND!$G:$G,WMS!E149,OUTBOUND!$P:$P))</f>
        <v>1.241</v>
      </c>
      <c r="AA149" s="23">
        <f t="shared" si="30"/>
        <v>0</v>
      </c>
      <c r="AB149" s="23">
        <f t="shared" si="31"/>
        <v>0</v>
      </c>
      <c r="AC149" s="76">
        <f t="shared" si="32"/>
        <v>0</v>
      </c>
      <c r="AD149" s="76">
        <f t="shared" si="33"/>
        <v>0.0250000000000057</v>
      </c>
      <c r="AE149" s="76">
        <f t="shared" si="34"/>
        <v>0.00900000000000012</v>
      </c>
      <c r="AF149" s="81" t="e">
        <f t="shared" si="35"/>
        <v>#DIV/0!</v>
      </c>
    </row>
    <row r="150" spans="1:32">
      <c r="A150" s="57" t="s">
        <v>748</v>
      </c>
      <c r="B150" s="3" t="s">
        <v>454</v>
      </c>
      <c r="C150" s="24">
        <v>159044</v>
      </c>
      <c r="D150" s="24" t="s">
        <v>950</v>
      </c>
      <c r="E150" s="58" t="str">
        <f t="shared" si="24"/>
        <v>APGHKG19030007/159044/WW19531</v>
      </c>
      <c r="F150" s="3" t="s">
        <v>456</v>
      </c>
      <c r="G150" s="3" t="s">
        <v>459</v>
      </c>
      <c r="H150" s="2">
        <v>43549</v>
      </c>
      <c r="I150" s="7">
        <v>32</v>
      </c>
      <c r="J150" s="7">
        <v>436</v>
      </c>
      <c r="K150" s="68">
        <f t="shared" si="25"/>
        <v>13.625</v>
      </c>
      <c r="L150" s="48">
        <v>6.44</v>
      </c>
      <c r="M150" s="69">
        <f t="shared" si="26"/>
        <v>206.08</v>
      </c>
      <c r="N150" s="7">
        <v>56</v>
      </c>
      <c r="O150" s="7">
        <v>33</v>
      </c>
      <c r="P150" s="7">
        <v>36</v>
      </c>
      <c r="Q150" s="76">
        <f t="shared" si="27"/>
        <v>0.067</v>
      </c>
      <c r="R150" s="68">
        <f t="shared" si="28"/>
        <v>2.13</v>
      </c>
      <c r="S150" s="76">
        <f t="shared" si="29"/>
        <v>0.389</v>
      </c>
      <c r="T150" s="77">
        <v>169.8</v>
      </c>
      <c r="U150" s="83"/>
      <c r="V150" s="23">
        <f>IF(E150="","",SUMIF(OUTBOUND!$G:$G,WMS!E150,OUTBOUND!$L:$L))</f>
        <v>32</v>
      </c>
      <c r="W150" s="23">
        <f>IF(E150="","",SUMIF(OUTBOUND!$G:$G,WMS!E150,OUTBOUND!$M:$M))</f>
        <v>436</v>
      </c>
      <c r="X150" s="76">
        <f>IF(E150="","",SUMIF(OUTBOUND!$G:$G,WMS!E150,OUTBOUND!$O:$O))</f>
        <v>206.08</v>
      </c>
      <c r="Y150" s="76">
        <f>IF(E150="","",SUMIF(OUTBOUND!$G:$G,WMS!E150,OUTBOUND!$AC:$AC))</f>
        <v>169.604</v>
      </c>
      <c r="Z150" s="76">
        <f>IF(E150="","",SUMIF(OUTBOUND!$G:$G,WMS!E150,OUTBOUND!$P:$P))</f>
        <v>2.144</v>
      </c>
      <c r="AA150" s="23">
        <f t="shared" si="30"/>
        <v>0</v>
      </c>
      <c r="AB150" s="23">
        <f t="shared" si="31"/>
        <v>0</v>
      </c>
      <c r="AC150" s="76">
        <f t="shared" si="32"/>
        <v>0</v>
      </c>
      <c r="AD150" s="76">
        <f t="shared" si="33"/>
        <v>0.195999999999998</v>
      </c>
      <c r="AE150" s="76">
        <f t="shared" si="34"/>
        <v>-0.0140000000000002</v>
      </c>
      <c r="AF150" s="81" t="e">
        <f t="shared" si="35"/>
        <v>#DIV/0!</v>
      </c>
    </row>
    <row r="151" spans="1:32">
      <c r="A151" s="57" t="s">
        <v>748</v>
      </c>
      <c r="B151" s="3" t="s">
        <v>454</v>
      </c>
      <c r="C151" s="24">
        <v>160139</v>
      </c>
      <c r="D151" s="24" t="s">
        <v>942</v>
      </c>
      <c r="E151" s="58" t="str">
        <f t="shared" si="24"/>
        <v>APGHKG19030007/160139/WW19557</v>
      </c>
      <c r="F151" s="3" t="s">
        <v>456</v>
      </c>
      <c r="G151" s="3" t="s">
        <v>460</v>
      </c>
      <c r="H151" s="2">
        <v>43549</v>
      </c>
      <c r="I151" s="7">
        <v>14</v>
      </c>
      <c r="J151" s="7">
        <v>312</v>
      </c>
      <c r="K151" s="68">
        <f t="shared" si="25"/>
        <v>22.2857142857143</v>
      </c>
      <c r="L151" s="48">
        <v>6.29</v>
      </c>
      <c r="M151" s="69">
        <f t="shared" si="26"/>
        <v>88.06</v>
      </c>
      <c r="N151" s="7">
        <v>55</v>
      </c>
      <c r="O151" s="7">
        <v>33</v>
      </c>
      <c r="P151" s="7">
        <v>37</v>
      </c>
      <c r="Q151" s="76">
        <f t="shared" si="27"/>
        <v>0.067</v>
      </c>
      <c r="R151" s="68">
        <f t="shared" si="28"/>
        <v>0.94</v>
      </c>
      <c r="S151" s="76">
        <f t="shared" si="29"/>
        <v>0.233</v>
      </c>
      <c r="T151" s="77">
        <v>72.7</v>
      </c>
      <c r="U151" s="83"/>
      <c r="V151" s="23">
        <f>IF(E151="","",SUMIF(OUTBOUND!$G:$G,WMS!E151,OUTBOUND!$L:$L))</f>
        <v>14</v>
      </c>
      <c r="W151" s="23">
        <f>IF(E151="","",SUMIF(OUTBOUND!$G:$G,WMS!E151,OUTBOUND!$M:$M))</f>
        <v>312</v>
      </c>
      <c r="X151" s="76">
        <f>IF(E151="","",SUMIF(OUTBOUND!$G:$G,WMS!E151,OUTBOUND!$O:$O))</f>
        <v>88.06</v>
      </c>
      <c r="Y151" s="76">
        <f>IF(E151="","",SUMIF(OUTBOUND!$G:$G,WMS!E151,OUTBOUND!$AC:$AC))</f>
        <v>72.696</v>
      </c>
      <c r="Z151" s="76">
        <f>IF(E151="","",SUMIF(OUTBOUND!$G:$G,WMS!E151,OUTBOUND!$P:$P))</f>
        <v>0.938</v>
      </c>
      <c r="AA151" s="23">
        <f t="shared" si="30"/>
        <v>0</v>
      </c>
      <c r="AB151" s="23">
        <f t="shared" si="31"/>
        <v>0</v>
      </c>
      <c r="AC151" s="76">
        <f t="shared" si="32"/>
        <v>0</v>
      </c>
      <c r="AD151" s="76">
        <f t="shared" si="33"/>
        <v>0.00400000000000489</v>
      </c>
      <c r="AE151" s="76">
        <f t="shared" si="34"/>
        <v>0.00199999999999989</v>
      </c>
      <c r="AF151" s="81" t="e">
        <f t="shared" si="35"/>
        <v>#DIV/0!</v>
      </c>
    </row>
    <row r="152" spans="1:32">
      <c r="A152" s="57" t="s">
        <v>748</v>
      </c>
      <c r="B152" s="3" t="s">
        <v>454</v>
      </c>
      <c r="C152" s="24">
        <v>159876</v>
      </c>
      <c r="D152" s="24" t="s">
        <v>951</v>
      </c>
      <c r="E152" s="58" t="str">
        <f t="shared" si="24"/>
        <v>APGHKG19030007/159876/WW19825</v>
      </c>
      <c r="F152" s="3" t="s">
        <v>456</v>
      </c>
      <c r="G152" s="3" t="s">
        <v>461</v>
      </c>
      <c r="H152" s="2">
        <v>43549</v>
      </c>
      <c r="I152" s="7">
        <v>20</v>
      </c>
      <c r="J152" s="7">
        <v>377</v>
      </c>
      <c r="K152" s="68">
        <f t="shared" si="25"/>
        <v>18.85</v>
      </c>
      <c r="L152" s="48">
        <v>8.93</v>
      </c>
      <c r="M152" s="69">
        <f t="shared" si="26"/>
        <v>178.6</v>
      </c>
      <c r="N152" s="7">
        <v>54</v>
      </c>
      <c r="O152" s="7">
        <v>40</v>
      </c>
      <c r="P152" s="7">
        <v>40</v>
      </c>
      <c r="Q152" s="76">
        <f t="shared" si="27"/>
        <v>0.086</v>
      </c>
      <c r="R152" s="68">
        <f t="shared" si="28"/>
        <v>1.73</v>
      </c>
      <c r="S152" s="76">
        <f t="shared" si="29"/>
        <v>0.405</v>
      </c>
      <c r="T152" s="77">
        <v>152.6</v>
      </c>
      <c r="U152" s="83"/>
      <c r="V152" s="23">
        <f>IF(E152="","",SUMIF(OUTBOUND!$G:$G,WMS!E152,OUTBOUND!$L:$L))</f>
        <v>20</v>
      </c>
      <c r="W152" s="23">
        <f>IF(E152="","",SUMIF(OUTBOUND!$G:$G,WMS!E152,OUTBOUND!$M:$M))</f>
        <v>377</v>
      </c>
      <c r="X152" s="76">
        <f>IF(E152="","",SUMIF(OUTBOUND!$G:$G,WMS!E152,OUTBOUND!$O:$O))</f>
        <v>178.6</v>
      </c>
      <c r="Y152" s="76">
        <f>IF(E152="","",SUMIF(OUTBOUND!$G:$G,WMS!E152,OUTBOUND!$AC:$AC))</f>
        <v>152.685</v>
      </c>
      <c r="Z152" s="76">
        <f>IF(E152="","",SUMIF(OUTBOUND!$G:$G,WMS!E152,OUTBOUND!$P:$P))</f>
        <v>1.72</v>
      </c>
      <c r="AA152" s="23">
        <f t="shared" si="30"/>
        <v>0</v>
      </c>
      <c r="AB152" s="23">
        <f t="shared" si="31"/>
        <v>0</v>
      </c>
      <c r="AC152" s="76">
        <f t="shared" si="32"/>
        <v>0</v>
      </c>
      <c r="AD152" s="76">
        <f t="shared" si="33"/>
        <v>-0.085000000000008</v>
      </c>
      <c r="AE152" s="76">
        <f t="shared" si="34"/>
        <v>0.0100000000000002</v>
      </c>
      <c r="AF152" s="81" t="e">
        <f t="shared" si="35"/>
        <v>#DIV/0!</v>
      </c>
    </row>
    <row r="153" spans="1:32">
      <c r="A153" s="57" t="s">
        <v>748</v>
      </c>
      <c r="B153" s="3" t="s">
        <v>454</v>
      </c>
      <c r="C153" s="24">
        <v>158869</v>
      </c>
      <c r="D153" s="24">
        <v>114396</v>
      </c>
      <c r="E153" s="58" t="str">
        <f t="shared" si="24"/>
        <v>APGHKG19030007/158869/114396</v>
      </c>
      <c r="F153" s="3" t="s">
        <v>456</v>
      </c>
      <c r="G153" s="3" t="s">
        <v>462</v>
      </c>
      <c r="H153" s="2">
        <v>43549</v>
      </c>
      <c r="I153" s="7">
        <v>51</v>
      </c>
      <c r="J153" s="7">
        <v>1012</v>
      </c>
      <c r="K153" s="68">
        <f t="shared" si="25"/>
        <v>19.843137254902</v>
      </c>
      <c r="L153" s="48">
        <v>14.09</v>
      </c>
      <c r="M153" s="69">
        <f t="shared" si="26"/>
        <v>718.59</v>
      </c>
      <c r="N153" s="7">
        <v>60</v>
      </c>
      <c r="O153" s="7">
        <v>39</v>
      </c>
      <c r="P153" s="7">
        <v>41</v>
      </c>
      <c r="Q153" s="76">
        <f t="shared" si="27"/>
        <v>0.096</v>
      </c>
      <c r="R153" s="68">
        <f t="shared" si="28"/>
        <v>4.89</v>
      </c>
      <c r="S153" s="76">
        <f t="shared" si="29"/>
        <v>0.64</v>
      </c>
      <c r="T153" s="77">
        <v>647.7</v>
      </c>
      <c r="U153" s="83"/>
      <c r="V153" s="23">
        <f>IF(E153="","",SUMIF(OUTBOUND!$G:$G,WMS!E153,OUTBOUND!$L:$L))</f>
        <v>51</v>
      </c>
      <c r="W153" s="23">
        <f>IF(E153="","",SUMIF(OUTBOUND!$G:$G,WMS!E153,OUTBOUND!$M:$M))</f>
        <v>1012</v>
      </c>
      <c r="X153" s="76">
        <f>IF(E153="","",SUMIF(OUTBOUND!$G:$G,WMS!E153,OUTBOUND!$O:$O))</f>
        <v>718.59</v>
      </c>
      <c r="Y153" s="76">
        <f>IF(E153="","",SUMIF(OUTBOUND!$G:$G,WMS!E153,OUTBOUND!$AC:$AC))</f>
        <v>647.68</v>
      </c>
      <c r="Z153" s="76">
        <f>IF(E153="","",SUMIF(OUTBOUND!$G:$G,WMS!E153,OUTBOUND!$P:$P))</f>
        <v>4.896</v>
      </c>
      <c r="AA153" s="23">
        <f t="shared" si="30"/>
        <v>0</v>
      </c>
      <c r="AB153" s="23">
        <f t="shared" si="31"/>
        <v>0</v>
      </c>
      <c r="AC153" s="76">
        <f t="shared" si="32"/>
        <v>0</v>
      </c>
      <c r="AD153" s="76">
        <f t="shared" si="33"/>
        <v>0.0199999999999818</v>
      </c>
      <c r="AE153" s="76">
        <f t="shared" si="34"/>
        <v>-0.00600000000000023</v>
      </c>
      <c r="AF153" s="81" t="e">
        <f t="shared" si="35"/>
        <v>#DIV/0!</v>
      </c>
    </row>
    <row r="154" spans="1:32">
      <c r="A154" s="57" t="s">
        <v>748</v>
      </c>
      <c r="B154" s="24" t="s">
        <v>464</v>
      </c>
      <c r="C154" s="24">
        <v>161721</v>
      </c>
      <c r="D154" s="24" t="s">
        <v>952</v>
      </c>
      <c r="E154" s="58" t="str">
        <f t="shared" si="24"/>
        <v>APGHKG19030013/161721/WW19847</v>
      </c>
      <c r="F154" s="24" t="s">
        <v>466</v>
      </c>
      <c r="G154" s="24" t="s">
        <v>467</v>
      </c>
      <c r="H154" s="2">
        <v>43553</v>
      </c>
      <c r="I154" s="7">
        <v>18</v>
      </c>
      <c r="J154" s="7">
        <v>423</v>
      </c>
      <c r="K154" s="68">
        <f t="shared" si="25"/>
        <v>23.5</v>
      </c>
      <c r="L154" s="48">
        <v>13.48</v>
      </c>
      <c r="M154" s="69">
        <f t="shared" si="26"/>
        <v>242.64</v>
      </c>
      <c r="N154" s="7">
        <v>60</v>
      </c>
      <c r="O154" s="7">
        <v>39</v>
      </c>
      <c r="P154" s="7">
        <v>31</v>
      </c>
      <c r="Q154" s="76">
        <f t="shared" si="27"/>
        <v>0.073</v>
      </c>
      <c r="R154" s="68">
        <f t="shared" si="28"/>
        <v>1.31</v>
      </c>
      <c r="S154" s="76">
        <f t="shared" si="29"/>
        <v>0.523</v>
      </c>
      <c r="T154" s="77">
        <v>221.2</v>
      </c>
      <c r="U154" s="83"/>
      <c r="V154" s="23">
        <f>IF(E154="","",SUMIF(OUTBOUND!$G:$G,WMS!E154,OUTBOUND!$L:$L))</f>
        <v>18</v>
      </c>
      <c r="W154" s="23">
        <f>IF(E154="","",SUMIF(OUTBOUND!$G:$G,WMS!E154,OUTBOUND!$M:$M))</f>
        <v>423</v>
      </c>
      <c r="X154" s="76">
        <f>IF(E154="","",SUMIF(OUTBOUND!$G:$G,WMS!E154,OUTBOUND!$O:$O))</f>
        <v>242.64</v>
      </c>
      <c r="Y154" s="76">
        <f>IF(E154="","",SUMIF(OUTBOUND!$G:$G,WMS!E154,OUTBOUND!$AC:$AC))</f>
        <v>221.229</v>
      </c>
      <c r="Z154" s="76">
        <f>IF(E154="","",SUMIF(OUTBOUND!$G:$G,WMS!E154,OUTBOUND!$P:$P))</f>
        <v>1.314</v>
      </c>
      <c r="AA154" s="23">
        <f t="shared" si="30"/>
        <v>0</v>
      </c>
      <c r="AB154" s="23">
        <f t="shared" si="31"/>
        <v>0</v>
      </c>
      <c r="AC154" s="76">
        <f t="shared" si="32"/>
        <v>0</v>
      </c>
      <c r="AD154" s="76">
        <f t="shared" si="33"/>
        <v>-0.0290000000000248</v>
      </c>
      <c r="AE154" s="76">
        <f t="shared" si="34"/>
        <v>-0.00399999999999978</v>
      </c>
      <c r="AF154" s="81" t="e">
        <f t="shared" si="35"/>
        <v>#DIV/0!</v>
      </c>
    </row>
    <row r="155" spans="1:32">
      <c r="A155" s="57" t="s">
        <v>900</v>
      </c>
      <c r="B155" s="3" t="s">
        <v>468</v>
      </c>
      <c r="C155" s="24">
        <v>158441</v>
      </c>
      <c r="D155" s="24">
        <v>114954</v>
      </c>
      <c r="E155" s="58" t="str">
        <f t="shared" si="24"/>
        <v>APGHKG19030012/158441/114954</v>
      </c>
      <c r="F155" s="3" t="s">
        <v>470</v>
      </c>
      <c r="G155" s="3" t="s">
        <v>471</v>
      </c>
      <c r="H155" s="2">
        <v>43556</v>
      </c>
      <c r="I155" s="7">
        <v>40</v>
      </c>
      <c r="J155" s="7">
        <v>786</v>
      </c>
      <c r="K155" s="68">
        <f t="shared" si="25"/>
        <v>19.65</v>
      </c>
      <c r="L155" s="48">
        <v>12.6</v>
      </c>
      <c r="M155" s="69">
        <f t="shared" si="26"/>
        <v>504</v>
      </c>
      <c r="N155" s="7">
        <v>55</v>
      </c>
      <c r="O155" s="7">
        <v>31</v>
      </c>
      <c r="P155" s="7">
        <v>27</v>
      </c>
      <c r="Q155" s="76">
        <f t="shared" si="27"/>
        <v>0.046</v>
      </c>
      <c r="R155" s="68">
        <f t="shared" si="28"/>
        <v>1.84</v>
      </c>
      <c r="S155" s="76">
        <f t="shared" si="29"/>
        <v>0.565</v>
      </c>
      <c r="T155" s="77">
        <v>444</v>
      </c>
      <c r="U155" s="83"/>
      <c r="V155" s="23">
        <f>IF(E155="","",SUMIF(OUTBOUND!$G:$G,WMS!E155,OUTBOUND!$L:$L))</f>
        <v>40</v>
      </c>
      <c r="W155" s="23">
        <f>IF(E155="","",SUMIF(OUTBOUND!$G:$G,WMS!E155,OUTBOUND!$M:$M))</f>
        <v>786</v>
      </c>
      <c r="X155" s="76">
        <f>IF(E155="","",SUMIF(OUTBOUND!$G:$G,WMS!E155,OUTBOUND!$O:$O))</f>
        <v>504</v>
      </c>
      <c r="Y155" s="76">
        <f>IF(E155="","",SUMIF(OUTBOUND!$G:$G,WMS!E155,OUTBOUND!$AC:$AC))</f>
        <v>444.09</v>
      </c>
      <c r="Z155" s="76">
        <f>IF(E155="","",SUMIF(OUTBOUND!$G:$G,WMS!E155,OUTBOUND!$P:$P))</f>
        <v>1.84</v>
      </c>
      <c r="AA155" s="23">
        <f t="shared" si="30"/>
        <v>0</v>
      </c>
      <c r="AB155" s="23">
        <f t="shared" si="31"/>
        <v>0</v>
      </c>
      <c r="AC155" s="76">
        <f t="shared" si="32"/>
        <v>0</v>
      </c>
      <c r="AD155" s="76">
        <f t="shared" si="33"/>
        <v>-0.089999999999975</v>
      </c>
      <c r="AE155" s="76">
        <f t="shared" si="34"/>
        <v>0</v>
      </c>
      <c r="AF155" s="81" t="e">
        <f t="shared" si="35"/>
        <v>#DIV/0!</v>
      </c>
    </row>
    <row r="156" spans="1:32">
      <c r="A156" s="46" t="s">
        <v>785</v>
      </c>
      <c r="B156" s="3" t="s">
        <v>472</v>
      </c>
      <c r="C156" s="24">
        <v>159611</v>
      </c>
      <c r="D156" s="24">
        <v>114741</v>
      </c>
      <c r="E156" s="58" t="str">
        <f t="shared" si="24"/>
        <v>APGHKG19030016/159611/114741</v>
      </c>
      <c r="F156" s="3" t="s">
        <v>474</v>
      </c>
      <c r="G156" s="3" t="s">
        <v>475</v>
      </c>
      <c r="H156" s="2">
        <v>43567</v>
      </c>
      <c r="I156" s="7">
        <v>74</v>
      </c>
      <c r="J156" s="7">
        <v>1481</v>
      </c>
      <c r="K156" s="68">
        <f t="shared" si="25"/>
        <v>20.0135135135135</v>
      </c>
      <c r="L156" s="48">
        <v>10.59</v>
      </c>
      <c r="M156" s="69">
        <f t="shared" si="26"/>
        <v>783.66</v>
      </c>
      <c r="N156" s="7">
        <v>62</v>
      </c>
      <c r="O156" s="7">
        <v>41</v>
      </c>
      <c r="P156" s="7">
        <v>31</v>
      </c>
      <c r="Q156" s="76">
        <f t="shared" si="27"/>
        <v>0.079</v>
      </c>
      <c r="R156" s="68">
        <f t="shared" si="28"/>
        <v>5.83</v>
      </c>
      <c r="S156" s="76">
        <f t="shared" si="29"/>
        <v>0.459</v>
      </c>
      <c r="T156" s="77">
        <v>679.9</v>
      </c>
      <c r="U156" s="83"/>
      <c r="V156" s="23">
        <f>IF(E156="","",SUMIF(OUTBOUND!$G:$G,WMS!E156,OUTBOUND!$L:$L))</f>
        <v>74</v>
      </c>
      <c r="W156" s="23">
        <f>IF(E156="","",SUMIF(OUTBOUND!$G:$G,WMS!E156,OUTBOUND!$M:$M))</f>
        <v>1481</v>
      </c>
      <c r="X156" s="76">
        <f>IF(E156="","",SUMIF(OUTBOUND!$G:$G,WMS!E156,OUTBOUND!$O:$O))</f>
        <v>783.66</v>
      </c>
      <c r="Y156" s="76">
        <f>IF(E156="","",SUMIF(OUTBOUND!$G:$G,WMS!E156,OUTBOUND!$AC:$AC))</f>
        <v>679.779</v>
      </c>
      <c r="Z156" s="76">
        <f>IF(E156="","",SUMIF(OUTBOUND!$G:$G,WMS!E156,OUTBOUND!$P:$P))</f>
        <v>5.846</v>
      </c>
      <c r="AA156" s="23">
        <f t="shared" si="30"/>
        <v>0</v>
      </c>
      <c r="AB156" s="23">
        <f t="shared" si="31"/>
        <v>0</v>
      </c>
      <c r="AC156" s="76">
        <f t="shared" si="32"/>
        <v>0</v>
      </c>
      <c r="AD156" s="76">
        <f t="shared" si="33"/>
        <v>0.120999999999981</v>
      </c>
      <c r="AE156" s="76">
        <f t="shared" si="34"/>
        <v>-0.016</v>
      </c>
      <c r="AF156" s="81" t="e">
        <f t="shared" si="35"/>
        <v>#DIV/0!</v>
      </c>
    </row>
    <row r="157" spans="1:32">
      <c r="A157" s="46" t="s">
        <v>754</v>
      </c>
      <c r="B157" s="3" t="s">
        <v>476</v>
      </c>
      <c r="C157" s="24">
        <v>158555</v>
      </c>
      <c r="D157" s="24" t="s">
        <v>924</v>
      </c>
      <c r="E157" s="58" t="str">
        <f t="shared" si="24"/>
        <v>APGHKG19030014/158555/DWW1909</v>
      </c>
      <c r="F157" s="3" t="s">
        <v>478</v>
      </c>
      <c r="G157" s="3" t="s">
        <v>479</v>
      </c>
      <c r="H157" s="2">
        <v>43568</v>
      </c>
      <c r="I157" s="7">
        <v>16</v>
      </c>
      <c r="J157" s="7">
        <v>302</v>
      </c>
      <c r="K157" s="68">
        <f t="shared" si="25"/>
        <v>18.875</v>
      </c>
      <c r="L157" s="48">
        <v>10.43</v>
      </c>
      <c r="M157" s="69">
        <f t="shared" si="26"/>
        <v>166.88</v>
      </c>
      <c r="N157" s="7">
        <v>58</v>
      </c>
      <c r="O157" s="7">
        <v>39</v>
      </c>
      <c r="P157" s="7">
        <v>21</v>
      </c>
      <c r="Q157" s="76">
        <f t="shared" si="27"/>
        <v>0.048</v>
      </c>
      <c r="R157" s="68">
        <f t="shared" si="28"/>
        <v>0.76</v>
      </c>
      <c r="S157" s="76">
        <f t="shared" si="29"/>
        <v>0.5</v>
      </c>
      <c r="T157" s="77">
        <v>151</v>
      </c>
      <c r="U157" s="83"/>
      <c r="V157" s="23">
        <f>IF(E157="","",SUMIF(OUTBOUND!$G:$G,WMS!E157,OUTBOUND!$L:$L))</f>
        <v>16</v>
      </c>
      <c r="W157" s="23">
        <f>IF(E157="","",SUMIF(OUTBOUND!$G:$G,WMS!E157,OUTBOUND!$M:$M))</f>
        <v>302</v>
      </c>
      <c r="X157" s="76">
        <f>IF(E157="","",SUMIF(OUTBOUND!$G:$G,WMS!E157,OUTBOUND!$O:$O))</f>
        <v>166.88</v>
      </c>
      <c r="Y157" s="76">
        <f>IF(E157="","",SUMIF(OUTBOUND!$G:$G,WMS!E157,OUTBOUND!$AC:$AC))</f>
        <v>151</v>
      </c>
      <c r="Z157" s="76">
        <f>IF(E157="","",SUMIF(OUTBOUND!$G:$G,WMS!E157,OUTBOUND!$P:$P))</f>
        <v>0.768</v>
      </c>
      <c r="AA157" s="23">
        <f t="shared" si="30"/>
        <v>0</v>
      </c>
      <c r="AB157" s="23">
        <f t="shared" si="31"/>
        <v>0</v>
      </c>
      <c r="AC157" s="76">
        <f t="shared" si="32"/>
        <v>0</v>
      </c>
      <c r="AD157" s="76">
        <f t="shared" si="33"/>
        <v>0</v>
      </c>
      <c r="AE157" s="76">
        <f t="shared" si="34"/>
        <v>-0.00800000000000001</v>
      </c>
      <c r="AF157" s="81" t="e">
        <f t="shared" si="35"/>
        <v>#DIV/0!</v>
      </c>
    </row>
    <row r="158" spans="1:32">
      <c r="A158" s="46" t="s">
        <v>754</v>
      </c>
      <c r="B158" s="3" t="s">
        <v>476</v>
      </c>
      <c r="C158" s="24">
        <v>159278</v>
      </c>
      <c r="D158" s="24" t="s">
        <v>920</v>
      </c>
      <c r="E158" s="58" t="str">
        <f t="shared" si="24"/>
        <v>APGHKG19030014/159278/DWW1910</v>
      </c>
      <c r="F158" s="3" t="s">
        <v>478</v>
      </c>
      <c r="G158" s="3" t="s">
        <v>480</v>
      </c>
      <c r="H158" s="2">
        <v>43568</v>
      </c>
      <c r="I158" s="7">
        <v>13</v>
      </c>
      <c r="J158" s="7">
        <v>250</v>
      </c>
      <c r="K158" s="68">
        <f t="shared" si="25"/>
        <v>19.2307692307692</v>
      </c>
      <c r="L158" s="48">
        <v>10.61</v>
      </c>
      <c r="M158" s="69">
        <f t="shared" si="26"/>
        <v>137.93</v>
      </c>
      <c r="N158" s="7">
        <v>58</v>
      </c>
      <c r="O158" s="7">
        <v>39</v>
      </c>
      <c r="P158" s="7">
        <v>21</v>
      </c>
      <c r="Q158" s="76">
        <f t="shared" si="27"/>
        <v>0.048</v>
      </c>
      <c r="R158" s="68">
        <f t="shared" si="28"/>
        <v>0.62</v>
      </c>
      <c r="S158" s="76">
        <f t="shared" si="29"/>
        <v>0.5</v>
      </c>
      <c r="T158" s="77">
        <v>125</v>
      </c>
      <c r="U158" s="83"/>
      <c r="V158" s="23">
        <f>IF(E158="","",SUMIF(OUTBOUND!$G:$G,WMS!E158,OUTBOUND!$L:$L))</f>
        <v>13</v>
      </c>
      <c r="W158" s="23">
        <f>IF(E158="","",SUMIF(OUTBOUND!$G:$G,WMS!E158,OUTBOUND!$M:$M))</f>
        <v>250</v>
      </c>
      <c r="X158" s="76">
        <f>IF(E158="","",SUMIF(OUTBOUND!$G:$G,WMS!E158,OUTBOUND!$O:$O))</f>
        <v>137.93</v>
      </c>
      <c r="Y158" s="76">
        <f>IF(E158="","",SUMIF(OUTBOUND!$G:$G,WMS!E158,OUTBOUND!$AC:$AC))</f>
        <v>125</v>
      </c>
      <c r="Z158" s="76">
        <f>IF(E158="","",SUMIF(OUTBOUND!$G:$G,WMS!E158,OUTBOUND!$P:$P))</f>
        <v>0.624</v>
      </c>
      <c r="AA158" s="23">
        <f t="shared" si="30"/>
        <v>0</v>
      </c>
      <c r="AB158" s="23">
        <f t="shared" si="31"/>
        <v>0</v>
      </c>
      <c r="AC158" s="76">
        <f t="shared" si="32"/>
        <v>0</v>
      </c>
      <c r="AD158" s="76">
        <f t="shared" si="33"/>
        <v>0</v>
      </c>
      <c r="AE158" s="76">
        <f t="shared" si="34"/>
        <v>-0.004</v>
      </c>
      <c r="AF158" s="81" t="e">
        <f t="shared" si="35"/>
        <v>#DIV/0!</v>
      </c>
    </row>
    <row r="159" spans="1:32">
      <c r="A159" s="46" t="s">
        <v>754</v>
      </c>
      <c r="B159" s="3" t="s">
        <v>476</v>
      </c>
      <c r="C159" s="24">
        <v>158552</v>
      </c>
      <c r="D159" s="24" t="s">
        <v>922</v>
      </c>
      <c r="E159" s="58" t="str">
        <f t="shared" si="24"/>
        <v>APGHKG19030014/158552/DWW1912</v>
      </c>
      <c r="F159" s="3" t="s">
        <v>478</v>
      </c>
      <c r="G159" s="3" t="s">
        <v>481</v>
      </c>
      <c r="H159" s="2">
        <v>43568</v>
      </c>
      <c r="I159" s="7">
        <v>15</v>
      </c>
      <c r="J159" s="7">
        <v>302</v>
      </c>
      <c r="K159" s="68">
        <f t="shared" si="25"/>
        <v>20.1333333333333</v>
      </c>
      <c r="L159" s="48">
        <v>11</v>
      </c>
      <c r="M159" s="69">
        <f t="shared" si="26"/>
        <v>165</v>
      </c>
      <c r="N159" s="7">
        <v>58</v>
      </c>
      <c r="O159" s="7">
        <v>39</v>
      </c>
      <c r="P159" s="7">
        <v>21</v>
      </c>
      <c r="Q159" s="76">
        <f t="shared" si="27"/>
        <v>0.048</v>
      </c>
      <c r="R159" s="68">
        <f t="shared" si="28"/>
        <v>0.71</v>
      </c>
      <c r="S159" s="76">
        <f t="shared" si="29"/>
        <v>0.497</v>
      </c>
      <c r="T159" s="77">
        <v>150</v>
      </c>
      <c r="U159" s="83"/>
      <c r="V159" s="23">
        <f>IF(E159="","",SUMIF(OUTBOUND!$G:$G,WMS!E159,OUTBOUND!$L:$L))</f>
        <v>15</v>
      </c>
      <c r="W159" s="23">
        <f>IF(E159="","",SUMIF(OUTBOUND!$G:$G,WMS!E159,OUTBOUND!$M:$M))</f>
        <v>302</v>
      </c>
      <c r="X159" s="76">
        <f>IF(E159="","",SUMIF(OUTBOUND!$G:$G,WMS!E159,OUTBOUND!$O:$O))</f>
        <v>165</v>
      </c>
      <c r="Y159" s="76">
        <f>IF(E159="","",SUMIF(OUTBOUND!$G:$G,WMS!E159,OUTBOUND!$AC:$AC))</f>
        <v>150.094</v>
      </c>
      <c r="Z159" s="76">
        <f>IF(E159="","",SUMIF(OUTBOUND!$G:$G,WMS!E159,OUTBOUND!$P:$P))</f>
        <v>0.72</v>
      </c>
      <c r="AA159" s="23">
        <f t="shared" si="30"/>
        <v>0</v>
      </c>
      <c r="AB159" s="23">
        <f t="shared" si="31"/>
        <v>0</v>
      </c>
      <c r="AC159" s="76">
        <f t="shared" si="32"/>
        <v>0</v>
      </c>
      <c r="AD159" s="76">
        <f t="shared" si="33"/>
        <v>-0.0939999999999941</v>
      </c>
      <c r="AE159" s="76">
        <f t="shared" si="34"/>
        <v>-0.01</v>
      </c>
      <c r="AF159" s="81" t="e">
        <f t="shared" si="35"/>
        <v>#DIV/0!</v>
      </c>
    </row>
    <row r="160" spans="1:32">
      <c r="A160" s="46" t="s">
        <v>754</v>
      </c>
      <c r="B160" s="3" t="s">
        <v>476</v>
      </c>
      <c r="C160" s="24">
        <v>159715</v>
      </c>
      <c r="D160" s="24" t="s">
        <v>953</v>
      </c>
      <c r="E160" s="58" t="str">
        <f t="shared" si="24"/>
        <v>APGHKG19030014/159715/JWW192423</v>
      </c>
      <c r="F160" s="3" t="s">
        <v>478</v>
      </c>
      <c r="G160" s="3" t="s">
        <v>482</v>
      </c>
      <c r="H160" s="2">
        <v>43568</v>
      </c>
      <c r="I160" s="7">
        <v>15</v>
      </c>
      <c r="J160" s="7">
        <v>372</v>
      </c>
      <c r="K160" s="68">
        <f t="shared" si="25"/>
        <v>24.8</v>
      </c>
      <c r="L160" s="48">
        <v>16.06</v>
      </c>
      <c r="M160" s="69">
        <f t="shared" si="26"/>
        <v>240.9</v>
      </c>
      <c r="N160" s="7">
        <v>55</v>
      </c>
      <c r="O160" s="7">
        <v>41</v>
      </c>
      <c r="P160" s="7">
        <v>26</v>
      </c>
      <c r="Q160" s="76">
        <f t="shared" si="27"/>
        <v>0.059</v>
      </c>
      <c r="R160" s="68">
        <f t="shared" si="28"/>
        <v>0.88</v>
      </c>
      <c r="S160" s="76">
        <f t="shared" si="29"/>
        <v>0.608</v>
      </c>
      <c r="T160" s="77">
        <v>226</v>
      </c>
      <c r="U160" s="83"/>
      <c r="V160" s="23">
        <f>IF(E160="","",SUMIF(OUTBOUND!$G:$G,WMS!E160,OUTBOUND!$L:$L))</f>
        <v>15</v>
      </c>
      <c r="W160" s="23">
        <f>IF(E160="","",SUMIF(OUTBOUND!$G:$G,WMS!E160,OUTBOUND!$M:$M))</f>
        <v>372</v>
      </c>
      <c r="X160" s="76">
        <f>IF(E160="","",SUMIF(OUTBOUND!$G:$G,WMS!E160,OUTBOUND!$O:$O))</f>
        <v>240.9</v>
      </c>
      <c r="Y160" s="76">
        <f>IF(E160="","",SUMIF(OUTBOUND!$G:$G,WMS!E160,OUTBOUND!$AC:$AC))</f>
        <v>226.176</v>
      </c>
      <c r="Z160" s="76">
        <f>IF(E160="","",SUMIF(OUTBOUND!$G:$G,WMS!E160,OUTBOUND!$P:$P))</f>
        <v>0.885</v>
      </c>
      <c r="AA160" s="23">
        <f t="shared" si="30"/>
        <v>0</v>
      </c>
      <c r="AB160" s="23">
        <f t="shared" si="31"/>
        <v>0</v>
      </c>
      <c r="AC160" s="76">
        <f t="shared" si="32"/>
        <v>0</v>
      </c>
      <c r="AD160" s="76">
        <f t="shared" si="33"/>
        <v>-0.175999999999988</v>
      </c>
      <c r="AE160" s="76">
        <f t="shared" si="34"/>
        <v>-0.005</v>
      </c>
      <c r="AF160" s="81" t="e">
        <f t="shared" si="35"/>
        <v>#DIV/0!</v>
      </c>
    </row>
    <row r="161" spans="1:32">
      <c r="A161" s="46" t="s">
        <v>754</v>
      </c>
      <c r="B161" s="3" t="s">
        <v>476</v>
      </c>
      <c r="C161" s="24">
        <v>159698</v>
      </c>
      <c r="D161" s="24" t="s">
        <v>954</v>
      </c>
      <c r="E161" s="58" t="str">
        <f t="shared" si="24"/>
        <v>APGHKG19030014/159698/JWW192425</v>
      </c>
      <c r="F161" s="3" t="s">
        <v>478</v>
      </c>
      <c r="G161" s="3" t="s">
        <v>483</v>
      </c>
      <c r="H161" s="2">
        <v>43568</v>
      </c>
      <c r="I161" s="7">
        <v>25</v>
      </c>
      <c r="J161" s="7">
        <v>361</v>
      </c>
      <c r="K161" s="68">
        <f t="shared" si="25"/>
        <v>14.44</v>
      </c>
      <c r="L161" s="48">
        <v>11.12</v>
      </c>
      <c r="M161" s="69">
        <f t="shared" si="26"/>
        <v>278</v>
      </c>
      <c r="N161" s="7">
        <v>55</v>
      </c>
      <c r="O161" s="7">
        <v>41</v>
      </c>
      <c r="P161" s="7">
        <v>26</v>
      </c>
      <c r="Q161" s="76">
        <f t="shared" si="27"/>
        <v>0.059</v>
      </c>
      <c r="R161" s="68">
        <f t="shared" si="28"/>
        <v>1.47</v>
      </c>
      <c r="S161" s="76">
        <f t="shared" si="29"/>
        <v>0.701</v>
      </c>
      <c r="T161" s="77">
        <v>253</v>
      </c>
      <c r="U161" s="83"/>
      <c r="V161" s="23">
        <f>IF(E161="","",SUMIF(OUTBOUND!$G:$G,WMS!E161,OUTBOUND!$L:$L))</f>
        <v>25</v>
      </c>
      <c r="W161" s="23">
        <f>IF(E161="","",SUMIF(OUTBOUND!$G:$G,WMS!E161,OUTBOUND!$M:$M))</f>
        <v>361</v>
      </c>
      <c r="X161" s="76">
        <f>IF(E161="","",SUMIF(OUTBOUND!$G:$G,WMS!E161,OUTBOUND!$O:$O))</f>
        <v>278</v>
      </c>
      <c r="Y161" s="76">
        <f>IF(E161="","",SUMIF(OUTBOUND!$G:$G,WMS!E161,OUTBOUND!$AC:$AC))</f>
        <v>253.061</v>
      </c>
      <c r="Z161" s="76">
        <f>IF(E161="","",SUMIF(OUTBOUND!$G:$G,WMS!E161,OUTBOUND!$P:$P))</f>
        <v>1.475</v>
      </c>
      <c r="AA161" s="23">
        <f t="shared" si="30"/>
        <v>0</v>
      </c>
      <c r="AB161" s="23">
        <f t="shared" si="31"/>
        <v>0</v>
      </c>
      <c r="AC161" s="76">
        <f t="shared" si="32"/>
        <v>0</v>
      </c>
      <c r="AD161" s="76">
        <f t="shared" si="33"/>
        <v>-0.0609999999999786</v>
      </c>
      <c r="AE161" s="76">
        <f t="shared" si="34"/>
        <v>-0.00499999999999989</v>
      </c>
      <c r="AF161" s="81" t="e">
        <f t="shared" si="35"/>
        <v>#DIV/0!</v>
      </c>
    </row>
    <row r="162" spans="1:32">
      <c r="A162" s="46" t="s">
        <v>748</v>
      </c>
      <c r="B162" s="3" t="s">
        <v>484</v>
      </c>
      <c r="C162" s="24">
        <v>158973</v>
      </c>
      <c r="D162" s="24" t="s">
        <v>955</v>
      </c>
      <c r="E162" s="58" t="str">
        <f t="shared" si="24"/>
        <v>APGHKG19040002/158973/WW19312</v>
      </c>
      <c r="F162" s="3" t="s">
        <v>486</v>
      </c>
      <c r="G162" s="3" t="s">
        <v>487</v>
      </c>
      <c r="H162" s="2">
        <v>43568</v>
      </c>
      <c r="I162" s="7">
        <v>21</v>
      </c>
      <c r="J162" s="7">
        <v>404</v>
      </c>
      <c r="K162" s="68">
        <f t="shared" si="25"/>
        <v>19.2380952380952</v>
      </c>
      <c r="L162" s="48">
        <v>16</v>
      </c>
      <c r="M162" s="69">
        <f t="shared" si="26"/>
        <v>336</v>
      </c>
      <c r="N162" s="7">
        <v>59</v>
      </c>
      <c r="O162" s="7">
        <v>41</v>
      </c>
      <c r="P162" s="7">
        <v>37</v>
      </c>
      <c r="Q162" s="76">
        <f t="shared" si="27"/>
        <v>0.09</v>
      </c>
      <c r="R162" s="68">
        <f t="shared" si="28"/>
        <v>1.88</v>
      </c>
      <c r="S162" s="76">
        <f t="shared" si="29"/>
        <v>0.765</v>
      </c>
      <c r="T162" s="77">
        <v>308.9</v>
      </c>
      <c r="U162" s="83"/>
      <c r="V162" s="23">
        <f>IF(E162="","",SUMIF(OUTBOUND!$G:$G,WMS!E162,OUTBOUND!$L:$L))</f>
        <v>21</v>
      </c>
      <c r="W162" s="23">
        <f>IF(E162="","",SUMIF(OUTBOUND!$G:$G,WMS!E162,OUTBOUND!$M:$M))</f>
        <v>404</v>
      </c>
      <c r="X162" s="76">
        <f>IF(E162="","",SUMIF(OUTBOUND!$G:$G,WMS!E162,OUTBOUND!$O:$O))</f>
        <v>336</v>
      </c>
      <c r="Y162" s="76">
        <f>IF(E162="","",SUMIF(OUTBOUND!$G:$G,WMS!E162,OUTBOUND!$AC:$AC))</f>
        <v>309.06</v>
      </c>
      <c r="Z162" s="76">
        <f>IF(E162="","",SUMIF(OUTBOUND!$G:$G,WMS!E162,OUTBOUND!$P:$P))</f>
        <v>1.89</v>
      </c>
      <c r="AA162" s="23">
        <f t="shared" si="30"/>
        <v>0</v>
      </c>
      <c r="AB162" s="23">
        <f t="shared" si="31"/>
        <v>0</v>
      </c>
      <c r="AC162" s="76">
        <f t="shared" si="32"/>
        <v>0</v>
      </c>
      <c r="AD162" s="76">
        <f t="shared" si="33"/>
        <v>-0.160000000000025</v>
      </c>
      <c r="AE162" s="76">
        <f t="shared" si="34"/>
        <v>-0.01</v>
      </c>
      <c r="AF162" s="81" t="e">
        <f t="shared" si="35"/>
        <v>#DIV/0!</v>
      </c>
    </row>
    <row r="163" spans="1:32">
      <c r="A163" s="46" t="s">
        <v>748</v>
      </c>
      <c r="B163" s="3" t="s">
        <v>484</v>
      </c>
      <c r="C163" s="24">
        <v>158978</v>
      </c>
      <c r="D163" s="24" t="s">
        <v>939</v>
      </c>
      <c r="E163" s="58" t="str">
        <f t="shared" si="24"/>
        <v>APGHKG19040002/158978/WW19541</v>
      </c>
      <c r="F163" s="3" t="s">
        <v>486</v>
      </c>
      <c r="G163" s="3" t="s">
        <v>488</v>
      </c>
      <c r="H163" s="2">
        <v>43568</v>
      </c>
      <c r="I163" s="7">
        <v>61</v>
      </c>
      <c r="J163" s="7">
        <v>1778</v>
      </c>
      <c r="K163" s="68">
        <f t="shared" si="25"/>
        <v>29.1475409836066</v>
      </c>
      <c r="L163" s="48">
        <v>9.31</v>
      </c>
      <c r="M163" s="69">
        <f t="shared" si="26"/>
        <v>567.91</v>
      </c>
      <c r="N163" s="7">
        <v>60</v>
      </c>
      <c r="O163" s="7">
        <v>36</v>
      </c>
      <c r="P163" s="7">
        <v>38</v>
      </c>
      <c r="Q163" s="76">
        <f t="shared" si="27"/>
        <v>0.082</v>
      </c>
      <c r="R163" s="68">
        <f t="shared" si="28"/>
        <v>5.01</v>
      </c>
      <c r="S163" s="76">
        <f t="shared" si="29"/>
        <v>0.275</v>
      </c>
      <c r="T163" s="77">
        <v>488.7</v>
      </c>
      <c r="U163" s="83"/>
      <c r="V163" s="23">
        <f>IF(E163="","",SUMIF(OUTBOUND!$G:$G,WMS!E163,OUTBOUND!$L:$L))</f>
        <v>61</v>
      </c>
      <c r="W163" s="23">
        <f>IF(E163="","",SUMIF(OUTBOUND!$G:$G,WMS!E163,OUTBOUND!$M:$M))</f>
        <v>1778</v>
      </c>
      <c r="X163" s="76">
        <f>IF(E163="","",SUMIF(OUTBOUND!$G:$G,WMS!E163,OUTBOUND!$O:$O))</f>
        <v>567.91</v>
      </c>
      <c r="Y163" s="76">
        <f>IF(E163="","",SUMIF(OUTBOUND!$G:$G,WMS!E163,OUTBOUND!$AC:$AC))</f>
        <v>488.95</v>
      </c>
      <c r="Z163" s="76">
        <f>IF(E163="","",SUMIF(OUTBOUND!$G:$G,WMS!E163,OUTBOUND!$P:$P))</f>
        <v>5.002</v>
      </c>
      <c r="AA163" s="23">
        <f t="shared" si="30"/>
        <v>0</v>
      </c>
      <c r="AB163" s="23">
        <f t="shared" si="31"/>
        <v>0</v>
      </c>
      <c r="AC163" s="76">
        <f t="shared" si="32"/>
        <v>0</v>
      </c>
      <c r="AD163" s="76">
        <f t="shared" si="33"/>
        <v>-0.250000000000057</v>
      </c>
      <c r="AE163" s="76">
        <f t="shared" si="34"/>
        <v>0.00800000000000001</v>
      </c>
      <c r="AF163" s="81" t="e">
        <f t="shared" si="35"/>
        <v>#DIV/0!</v>
      </c>
    </row>
    <row r="164" spans="1:32">
      <c r="A164" s="46" t="s">
        <v>748</v>
      </c>
      <c r="B164" s="3" t="s">
        <v>484</v>
      </c>
      <c r="C164" s="24">
        <v>159095</v>
      </c>
      <c r="D164" s="24" t="s">
        <v>956</v>
      </c>
      <c r="E164" s="58" t="str">
        <f t="shared" si="24"/>
        <v>APGHKG19040002/159095/WW19549</v>
      </c>
      <c r="F164" s="3" t="s">
        <v>486</v>
      </c>
      <c r="G164" s="3" t="s">
        <v>489</v>
      </c>
      <c r="H164" s="2">
        <v>43568</v>
      </c>
      <c r="I164" s="7">
        <v>18</v>
      </c>
      <c r="J164" s="7">
        <v>635</v>
      </c>
      <c r="K164" s="68">
        <f t="shared" si="25"/>
        <v>35.2777777777778</v>
      </c>
      <c r="L164" s="48">
        <v>6.6</v>
      </c>
      <c r="M164" s="69">
        <f t="shared" si="26"/>
        <v>118.8</v>
      </c>
      <c r="N164" s="7">
        <v>51</v>
      </c>
      <c r="O164" s="7">
        <v>31</v>
      </c>
      <c r="P164" s="7">
        <v>28</v>
      </c>
      <c r="Q164" s="76">
        <f t="shared" si="27"/>
        <v>0.044</v>
      </c>
      <c r="R164" s="68">
        <f t="shared" si="28"/>
        <v>0.8</v>
      </c>
      <c r="S164" s="76">
        <f t="shared" si="29"/>
        <v>0.168</v>
      </c>
      <c r="T164" s="77">
        <v>106.5</v>
      </c>
      <c r="U164" s="83"/>
      <c r="V164" s="23">
        <f>IF(E164="","",SUMIF(OUTBOUND!$G:$G,WMS!E164,OUTBOUND!$L:$L))</f>
        <v>18</v>
      </c>
      <c r="W164" s="23">
        <f>IF(E164="","",SUMIF(OUTBOUND!$G:$G,WMS!E164,OUTBOUND!$M:$M))</f>
        <v>635</v>
      </c>
      <c r="X164" s="76">
        <f>IF(E164="","",SUMIF(OUTBOUND!$G:$G,WMS!E164,OUTBOUND!$O:$O))</f>
        <v>118.8</v>
      </c>
      <c r="Y164" s="76">
        <f>IF(E164="","",SUMIF(OUTBOUND!$G:$G,WMS!E164,OUTBOUND!$AC:$AC))</f>
        <v>106.68</v>
      </c>
      <c r="Z164" s="76">
        <f>IF(E164="","",SUMIF(OUTBOUND!$G:$G,WMS!E164,OUTBOUND!$P:$P))</f>
        <v>0.792</v>
      </c>
      <c r="AA164" s="23">
        <f t="shared" si="30"/>
        <v>0</v>
      </c>
      <c r="AB164" s="23">
        <f t="shared" si="31"/>
        <v>0</v>
      </c>
      <c r="AC164" s="76">
        <f t="shared" si="32"/>
        <v>0</v>
      </c>
      <c r="AD164" s="76">
        <f t="shared" si="33"/>
        <v>-0.180000000000007</v>
      </c>
      <c r="AE164" s="76">
        <f t="shared" si="34"/>
        <v>0.00800000000000012</v>
      </c>
      <c r="AF164" s="81" t="e">
        <f t="shared" si="35"/>
        <v>#DIV/0!</v>
      </c>
    </row>
    <row r="165" spans="1:32">
      <c r="A165" s="46" t="s">
        <v>748</v>
      </c>
      <c r="B165" s="3" t="s">
        <v>484</v>
      </c>
      <c r="C165" s="24">
        <v>159576</v>
      </c>
      <c r="D165" s="24">
        <v>115057</v>
      </c>
      <c r="E165" s="58" t="str">
        <f t="shared" si="24"/>
        <v>APGHKG19040002/159576/115057</v>
      </c>
      <c r="F165" s="3" t="s">
        <v>486</v>
      </c>
      <c r="G165" s="3" t="s">
        <v>491</v>
      </c>
      <c r="H165" s="2">
        <v>43568</v>
      </c>
      <c r="I165" s="7">
        <v>64</v>
      </c>
      <c r="J165" s="7">
        <v>1627</v>
      </c>
      <c r="K165" s="68">
        <f t="shared" si="25"/>
        <v>25.421875</v>
      </c>
      <c r="L165" s="48">
        <v>10.65</v>
      </c>
      <c r="M165" s="69">
        <f t="shared" si="26"/>
        <v>681.6</v>
      </c>
      <c r="N165" s="7">
        <v>60</v>
      </c>
      <c r="O165" s="7">
        <v>36</v>
      </c>
      <c r="P165" s="7">
        <v>41</v>
      </c>
      <c r="Q165" s="76">
        <f t="shared" si="27"/>
        <v>0.089</v>
      </c>
      <c r="R165" s="68">
        <f t="shared" si="28"/>
        <v>5.67</v>
      </c>
      <c r="S165" s="76">
        <f t="shared" si="29"/>
        <v>0.368</v>
      </c>
      <c r="T165" s="77">
        <v>599</v>
      </c>
      <c r="U165" s="83"/>
      <c r="V165" s="23">
        <f>IF(E165="","",SUMIF(OUTBOUND!$G:$G,WMS!E165,OUTBOUND!$L:$L))</f>
        <v>64</v>
      </c>
      <c r="W165" s="23">
        <f>IF(E165="","",SUMIF(OUTBOUND!$G:$G,WMS!E165,OUTBOUND!$M:$M))</f>
        <v>1627</v>
      </c>
      <c r="X165" s="76">
        <f>IF(E165="","",SUMIF(OUTBOUND!$G:$G,WMS!E165,OUTBOUND!$O:$O))</f>
        <v>681.6</v>
      </c>
      <c r="Y165" s="76">
        <f>IF(E165="","",SUMIF(OUTBOUND!$G:$G,WMS!E165,OUTBOUND!$AC:$AC))</f>
        <v>598.736</v>
      </c>
      <c r="Z165" s="76">
        <f>IF(E165="","",SUMIF(OUTBOUND!$G:$G,WMS!E165,OUTBOUND!$P:$P))</f>
        <v>5.696</v>
      </c>
      <c r="AA165" s="23">
        <f t="shared" si="30"/>
        <v>0</v>
      </c>
      <c r="AB165" s="23">
        <f t="shared" si="31"/>
        <v>0</v>
      </c>
      <c r="AC165" s="76">
        <f t="shared" si="32"/>
        <v>0</v>
      </c>
      <c r="AD165" s="76">
        <f t="shared" si="33"/>
        <v>0.26400000000001</v>
      </c>
      <c r="AE165" s="76">
        <f t="shared" si="34"/>
        <v>-0.0259999999999998</v>
      </c>
      <c r="AF165" s="81" t="e">
        <f t="shared" si="35"/>
        <v>#DIV/0!</v>
      </c>
    </row>
    <row r="166" spans="1:32">
      <c r="A166" s="46" t="s">
        <v>882</v>
      </c>
      <c r="B166" s="3" t="s">
        <v>492</v>
      </c>
      <c r="C166" s="24">
        <v>159333</v>
      </c>
      <c r="D166" s="24" t="s">
        <v>957</v>
      </c>
      <c r="E166" s="58" t="str">
        <f t="shared" si="24"/>
        <v>APGHKG19040001/159333/WW19308</v>
      </c>
      <c r="F166" s="3" t="s">
        <v>494</v>
      </c>
      <c r="G166" s="3" t="s">
        <v>495</v>
      </c>
      <c r="H166" s="2">
        <v>43570</v>
      </c>
      <c r="I166" s="7">
        <v>31</v>
      </c>
      <c r="J166" s="7">
        <v>312</v>
      </c>
      <c r="K166" s="68">
        <f t="shared" si="25"/>
        <v>10.0645161290323</v>
      </c>
      <c r="L166" s="48">
        <v>12.7</v>
      </c>
      <c r="M166" s="69">
        <f t="shared" si="26"/>
        <v>393.7</v>
      </c>
      <c r="N166" s="7">
        <v>65</v>
      </c>
      <c r="O166" s="7">
        <v>56</v>
      </c>
      <c r="P166" s="7">
        <v>19</v>
      </c>
      <c r="Q166" s="76">
        <f t="shared" si="27"/>
        <v>0.069</v>
      </c>
      <c r="R166" s="68">
        <f t="shared" si="28"/>
        <v>2.14</v>
      </c>
      <c r="S166" s="76">
        <f t="shared" si="29"/>
        <v>1.01</v>
      </c>
      <c r="T166" s="77">
        <v>315</v>
      </c>
      <c r="U166" s="83"/>
      <c r="V166" s="23">
        <f>IF(E166="","",SUMIF(OUTBOUND!$G:$G,WMS!E166,OUTBOUND!$L:$L))</f>
        <v>31</v>
      </c>
      <c r="W166" s="23">
        <f>IF(E166="","",SUMIF(OUTBOUND!$G:$G,WMS!E166,OUTBOUND!$M:$M))</f>
        <v>312</v>
      </c>
      <c r="X166" s="76">
        <f>IF(E166="","",SUMIF(OUTBOUND!$G:$G,WMS!E166,OUTBOUND!$O:$O))</f>
        <v>393.7</v>
      </c>
      <c r="Y166" s="76">
        <f>IF(E166="","",SUMIF(OUTBOUND!$G:$G,WMS!E166,OUTBOUND!$AC:$AC))</f>
        <v>315.12</v>
      </c>
      <c r="Z166" s="76">
        <f>IF(E166="","",SUMIF(OUTBOUND!$G:$G,WMS!E166,OUTBOUND!$P:$P))</f>
        <v>2.139</v>
      </c>
      <c r="AA166" s="23">
        <f t="shared" si="30"/>
        <v>0</v>
      </c>
      <c r="AB166" s="23">
        <f t="shared" si="31"/>
        <v>0</v>
      </c>
      <c r="AC166" s="76">
        <f t="shared" si="32"/>
        <v>0</v>
      </c>
      <c r="AD166" s="76">
        <f t="shared" si="33"/>
        <v>-0.120000000000005</v>
      </c>
      <c r="AE166" s="76">
        <f t="shared" si="34"/>
        <v>0.00099999999999989</v>
      </c>
      <c r="AF166" s="81" t="e">
        <f t="shared" si="35"/>
        <v>#DIV/0!</v>
      </c>
    </row>
    <row r="167" spans="1:32">
      <c r="A167" s="46" t="s">
        <v>882</v>
      </c>
      <c r="B167" s="3" t="s">
        <v>492</v>
      </c>
      <c r="C167" s="24">
        <v>157467</v>
      </c>
      <c r="D167" s="24" t="s">
        <v>796</v>
      </c>
      <c r="E167" s="58" t="str">
        <f t="shared" si="24"/>
        <v>APGHKG19040001/157467/WW18343</v>
      </c>
      <c r="F167" s="3" t="s">
        <v>494</v>
      </c>
      <c r="G167" s="3" t="s">
        <v>496</v>
      </c>
      <c r="H167" s="2">
        <v>43570</v>
      </c>
      <c r="I167" s="7">
        <v>15</v>
      </c>
      <c r="J167" s="7">
        <v>150</v>
      </c>
      <c r="K167" s="68">
        <f t="shared" si="25"/>
        <v>10</v>
      </c>
      <c r="L167" s="48">
        <v>10.33</v>
      </c>
      <c r="M167" s="69">
        <f t="shared" si="26"/>
        <v>154.95</v>
      </c>
      <c r="N167" s="7">
        <v>65</v>
      </c>
      <c r="O167" s="7">
        <v>56</v>
      </c>
      <c r="P167" s="7">
        <v>19</v>
      </c>
      <c r="Q167" s="76">
        <f t="shared" si="27"/>
        <v>0.069</v>
      </c>
      <c r="R167" s="68">
        <f t="shared" si="28"/>
        <v>1.04</v>
      </c>
      <c r="S167" s="76">
        <f t="shared" si="29"/>
        <v>0.78</v>
      </c>
      <c r="T167" s="77">
        <v>117</v>
      </c>
      <c r="U167" s="83"/>
      <c r="V167" s="23">
        <f>IF(E167="","",SUMIF(OUTBOUND!$G:$G,WMS!E167,OUTBOUND!$L:$L))</f>
        <v>15</v>
      </c>
      <c r="W167" s="23">
        <f>IF(E167="","",SUMIF(OUTBOUND!$G:$G,WMS!E167,OUTBOUND!$M:$M))</f>
        <v>150</v>
      </c>
      <c r="X167" s="76">
        <f>IF(E167="","",SUMIF(OUTBOUND!$G:$G,WMS!E167,OUTBOUND!$O:$O))</f>
        <v>154.95</v>
      </c>
      <c r="Y167" s="76">
        <f>IF(E167="","",SUMIF(OUTBOUND!$G:$G,WMS!E167,OUTBOUND!$AC:$AC))</f>
        <v>117</v>
      </c>
      <c r="Z167" s="76">
        <f>IF(E167="","",SUMIF(OUTBOUND!$G:$G,WMS!E167,OUTBOUND!$P:$P))</f>
        <v>1.035</v>
      </c>
      <c r="AA167" s="23">
        <f t="shared" si="30"/>
        <v>0</v>
      </c>
      <c r="AB167" s="23">
        <f t="shared" si="31"/>
        <v>0</v>
      </c>
      <c r="AC167" s="76">
        <f t="shared" si="32"/>
        <v>0</v>
      </c>
      <c r="AD167" s="76">
        <f t="shared" si="33"/>
        <v>0</v>
      </c>
      <c r="AE167" s="76">
        <f t="shared" si="34"/>
        <v>0.00499999999999989</v>
      </c>
      <c r="AF167" s="81" t="e">
        <f t="shared" si="35"/>
        <v>#DIV/0!</v>
      </c>
    </row>
    <row r="168" spans="1:32">
      <c r="A168" s="46" t="s">
        <v>751</v>
      </c>
      <c r="B168" s="3" t="s">
        <v>497</v>
      </c>
      <c r="C168" s="24">
        <v>159041</v>
      </c>
      <c r="D168" s="24" t="s">
        <v>958</v>
      </c>
      <c r="E168" s="58" t="str">
        <f t="shared" si="24"/>
        <v>APGHKG19030015/159041/WW19838</v>
      </c>
      <c r="F168" s="3" t="s">
        <v>499</v>
      </c>
      <c r="G168" s="3" t="s">
        <v>500</v>
      </c>
      <c r="H168" s="2">
        <v>43567</v>
      </c>
      <c r="I168" s="7">
        <v>22</v>
      </c>
      <c r="J168" s="7">
        <v>735</v>
      </c>
      <c r="K168" s="68">
        <f t="shared" si="25"/>
        <v>33.4090909090909</v>
      </c>
      <c r="L168" s="48">
        <v>14.18</v>
      </c>
      <c r="M168" s="69">
        <f t="shared" si="26"/>
        <v>311.96</v>
      </c>
      <c r="N168" s="7">
        <v>60</v>
      </c>
      <c r="O168" s="7">
        <v>41</v>
      </c>
      <c r="P168" s="7">
        <v>31</v>
      </c>
      <c r="Q168" s="76">
        <f t="shared" si="27"/>
        <v>0.076</v>
      </c>
      <c r="R168" s="68">
        <f t="shared" si="28"/>
        <v>1.68</v>
      </c>
      <c r="S168" s="76">
        <f t="shared" si="29"/>
        <v>0.385</v>
      </c>
      <c r="T168" s="77">
        <v>283</v>
      </c>
      <c r="U168" s="83"/>
      <c r="V168" s="23">
        <f>IF(E168="","",SUMIF(OUTBOUND!$G:$G,WMS!E168,OUTBOUND!$L:$L))</f>
        <v>22</v>
      </c>
      <c r="W168" s="23">
        <f>IF(E168="","",SUMIF(OUTBOUND!$G:$G,WMS!E168,OUTBOUND!$M:$M))</f>
        <v>735</v>
      </c>
      <c r="X168" s="76">
        <f>IF(E168="","",SUMIF(OUTBOUND!$G:$G,WMS!E168,OUTBOUND!$O:$O))</f>
        <v>311.96</v>
      </c>
      <c r="Y168" s="76">
        <f>IF(E168="","",SUMIF(OUTBOUND!$G:$G,WMS!E168,OUTBOUND!$AC:$AC))</f>
        <v>282.975</v>
      </c>
      <c r="Z168" s="76">
        <f>IF(E168="","",SUMIF(OUTBOUND!$G:$G,WMS!E168,OUTBOUND!$P:$P))</f>
        <v>1.672</v>
      </c>
      <c r="AA168" s="23">
        <f t="shared" si="30"/>
        <v>0</v>
      </c>
      <c r="AB168" s="23">
        <f t="shared" si="31"/>
        <v>0</v>
      </c>
      <c r="AC168" s="76">
        <f t="shared" si="32"/>
        <v>0</v>
      </c>
      <c r="AD168" s="76">
        <f t="shared" si="33"/>
        <v>0.0249999999999773</v>
      </c>
      <c r="AE168" s="76">
        <f t="shared" si="34"/>
        <v>0.00800000000000001</v>
      </c>
      <c r="AF168" s="81" t="e">
        <f t="shared" si="35"/>
        <v>#DIV/0!</v>
      </c>
    </row>
    <row r="169" spans="1:32">
      <c r="A169" s="46" t="s">
        <v>751</v>
      </c>
      <c r="B169" s="3" t="s">
        <v>497</v>
      </c>
      <c r="C169" s="24">
        <v>159043</v>
      </c>
      <c r="D169" s="24" t="s">
        <v>935</v>
      </c>
      <c r="E169" s="58" t="str">
        <f t="shared" si="24"/>
        <v>APGHKG19030015/159043/WW19515</v>
      </c>
      <c r="F169" s="3" t="s">
        <v>499</v>
      </c>
      <c r="G169" s="3" t="s">
        <v>501</v>
      </c>
      <c r="H169" s="2">
        <v>43567</v>
      </c>
      <c r="I169" s="7">
        <v>23</v>
      </c>
      <c r="J169" s="7">
        <v>632</v>
      </c>
      <c r="K169" s="68">
        <f t="shared" si="25"/>
        <v>27.4782608695652</v>
      </c>
      <c r="L169" s="48">
        <v>14.04</v>
      </c>
      <c r="M169" s="69">
        <f t="shared" si="26"/>
        <v>322.92</v>
      </c>
      <c r="N169" s="7">
        <v>60</v>
      </c>
      <c r="O169" s="7">
        <v>41</v>
      </c>
      <c r="P169" s="7">
        <v>31</v>
      </c>
      <c r="Q169" s="76">
        <f t="shared" si="27"/>
        <v>0.076</v>
      </c>
      <c r="R169" s="68">
        <f t="shared" si="28"/>
        <v>1.75</v>
      </c>
      <c r="S169" s="76">
        <f t="shared" si="29"/>
        <v>0.467</v>
      </c>
      <c r="T169" s="77">
        <v>295</v>
      </c>
      <c r="U169" s="83"/>
      <c r="V169" s="23">
        <f>IF(E169="","",SUMIF(OUTBOUND!$G:$G,WMS!E169,OUTBOUND!$L:$L))</f>
        <v>23</v>
      </c>
      <c r="W169" s="23">
        <f>IF(E169="","",SUMIF(OUTBOUND!$G:$G,WMS!E169,OUTBOUND!$M:$M))</f>
        <v>632</v>
      </c>
      <c r="X169" s="76">
        <f>IF(E169="","",SUMIF(OUTBOUND!$G:$G,WMS!E169,OUTBOUND!$O:$O))</f>
        <v>322.92</v>
      </c>
      <c r="Y169" s="76">
        <f>IF(E169="","",SUMIF(OUTBOUND!$G:$G,WMS!E169,OUTBOUND!$AC:$AC))</f>
        <v>295.144</v>
      </c>
      <c r="Z169" s="76">
        <f>IF(E169="","",SUMIF(OUTBOUND!$G:$G,WMS!E169,OUTBOUND!$P:$P))</f>
        <v>1.748</v>
      </c>
      <c r="AA169" s="23">
        <f t="shared" si="30"/>
        <v>0</v>
      </c>
      <c r="AB169" s="23">
        <f t="shared" si="31"/>
        <v>0</v>
      </c>
      <c r="AC169" s="76">
        <f t="shared" si="32"/>
        <v>0</v>
      </c>
      <c r="AD169" s="76">
        <f t="shared" si="33"/>
        <v>-0.144000000000005</v>
      </c>
      <c r="AE169" s="76">
        <f t="shared" si="34"/>
        <v>0.002</v>
      </c>
      <c r="AF169" s="81" t="e">
        <f t="shared" si="35"/>
        <v>#DIV/0!</v>
      </c>
    </row>
    <row r="170" spans="1:32">
      <c r="A170" s="46" t="s">
        <v>751</v>
      </c>
      <c r="B170" s="3" t="s">
        <v>497</v>
      </c>
      <c r="C170" s="24">
        <v>159040</v>
      </c>
      <c r="D170" s="24" t="s">
        <v>959</v>
      </c>
      <c r="E170" s="58" t="str">
        <f t="shared" si="24"/>
        <v>APGHKG19030015/159040/WW19240</v>
      </c>
      <c r="F170" s="3" t="s">
        <v>499</v>
      </c>
      <c r="G170" s="3" t="s">
        <v>502</v>
      </c>
      <c r="H170" s="2">
        <v>43567</v>
      </c>
      <c r="I170" s="7">
        <v>36</v>
      </c>
      <c r="J170" s="7">
        <v>634</v>
      </c>
      <c r="K170" s="68">
        <f t="shared" si="25"/>
        <v>17.6111111111111</v>
      </c>
      <c r="L170" s="48">
        <v>14.5</v>
      </c>
      <c r="M170" s="69">
        <f t="shared" si="26"/>
        <v>522</v>
      </c>
      <c r="N170" s="7">
        <v>60</v>
      </c>
      <c r="O170" s="7">
        <v>41</v>
      </c>
      <c r="P170" s="7">
        <v>31</v>
      </c>
      <c r="Q170" s="76">
        <f t="shared" si="27"/>
        <v>0.076</v>
      </c>
      <c r="R170" s="68">
        <f t="shared" si="28"/>
        <v>2.75</v>
      </c>
      <c r="S170" s="76">
        <f t="shared" si="29"/>
        <v>0.751</v>
      </c>
      <c r="T170" s="77">
        <v>476</v>
      </c>
      <c r="U170" s="83"/>
      <c r="V170" s="23">
        <f>IF(E170="","",SUMIF(OUTBOUND!$G:$G,WMS!E170,OUTBOUND!$L:$L))</f>
        <v>36</v>
      </c>
      <c r="W170" s="23">
        <f>IF(E170="","",SUMIF(OUTBOUND!$G:$G,WMS!E170,OUTBOUND!$M:$M))</f>
        <v>634</v>
      </c>
      <c r="X170" s="76">
        <f>IF(E170="","",SUMIF(OUTBOUND!$G:$G,WMS!E170,OUTBOUND!$O:$O))</f>
        <v>522</v>
      </c>
      <c r="Y170" s="76">
        <f>IF(E170="","",SUMIF(OUTBOUND!$G:$G,WMS!E170,OUTBOUND!$AC:$AC))</f>
        <v>476.134</v>
      </c>
      <c r="Z170" s="76">
        <f>IF(E170="","",SUMIF(OUTBOUND!$G:$G,WMS!E170,OUTBOUND!$P:$P))</f>
        <v>2.736</v>
      </c>
      <c r="AA170" s="23">
        <f t="shared" si="30"/>
        <v>0</v>
      </c>
      <c r="AB170" s="23">
        <f t="shared" si="31"/>
        <v>0</v>
      </c>
      <c r="AC170" s="76">
        <f t="shared" si="32"/>
        <v>0</v>
      </c>
      <c r="AD170" s="76">
        <f t="shared" si="33"/>
        <v>-0.134000000000015</v>
      </c>
      <c r="AE170" s="76">
        <f t="shared" si="34"/>
        <v>0.0140000000000002</v>
      </c>
      <c r="AF170" s="81" t="e">
        <f t="shared" si="35"/>
        <v>#DIV/0!</v>
      </c>
    </row>
    <row r="171" spans="1:32">
      <c r="A171" s="46" t="s">
        <v>761</v>
      </c>
      <c r="B171" s="3" t="s">
        <v>503</v>
      </c>
      <c r="C171" s="24">
        <v>48237</v>
      </c>
      <c r="D171" s="24" t="s">
        <v>960</v>
      </c>
      <c r="E171" s="58" t="str">
        <f t="shared" si="24"/>
        <v>APGHKG19040008/48237/WW19961</v>
      </c>
      <c r="F171" s="3" t="s">
        <v>505</v>
      </c>
      <c r="G171" s="3" t="s">
        <v>506</v>
      </c>
      <c r="H171" s="2">
        <v>43581</v>
      </c>
      <c r="I171" s="7">
        <v>12</v>
      </c>
      <c r="J171" s="7">
        <v>636</v>
      </c>
      <c r="K171" s="68">
        <f t="shared" si="25"/>
        <v>53</v>
      </c>
      <c r="L171" s="48">
        <v>10.67</v>
      </c>
      <c r="M171" s="69">
        <f t="shared" si="26"/>
        <v>128.04</v>
      </c>
      <c r="N171" s="7">
        <v>76</v>
      </c>
      <c r="O171" s="7">
        <v>70.5</v>
      </c>
      <c r="P171" s="7">
        <v>13.5</v>
      </c>
      <c r="Q171" s="76">
        <f t="shared" si="27"/>
        <v>0.072</v>
      </c>
      <c r="R171" s="68">
        <f t="shared" si="28"/>
        <v>0.87</v>
      </c>
      <c r="S171" s="76">
        <f t="shared" si="29"/>
        <v>0.142</v>
      </c>
      <c r="T171" s="77">
        <v>90</v>
      </c>
      <c r="U171" s="83"/>
      <c r="V171" s="23">
        <f>IF(E171="","",SUMIF(OUTBOUND!$G:$G,WMS!E171,OUTBOUND!$L:$L))</f>
        <v>12</v>
      </c>
      <c r="W171" s="23">
        <f>IF(E171="","",SUMIF(OUTBOUND!$G:$G,WMS!E171,OUTBOUND!$M:$M))</f>
        <v>636</v>
      </c>
      <c r="X171" s="76">
        <f>IF(E171="","",SUMIF(OUTBOUND!$G:$G,WMS!E171,OUTBOUND!$O:$O))</f>
        <v>128.04</v>
      </c>
      <c r="Y171" s="76">
        <f>IF(E171="","",SUMIF(OUTBOUND!$G:$G,WMS!E171,OUTBOUND!$AC:$AC))</f>
        <v>90.312</v>
      </c>
      <c r="Z171" s="76">
        <f>IF(E171="","",SUMIF(OUTBOUND!$G:$G,WMS!E171,OUTBOUND!$P:$P))</f>
        <v>0.864</v>
      </c>
      <c r="AA171" s="23">
        <f t="shared" si="30"/>
        <v>0</v>
      </c>
      <c r="AB171" s="23">
        <f t="shared" si="31"/>
        <v>0</v>
      </c>
      <c r="AC171" s="76">
        <f t="shared" si="32"/>
        <v>0</v>
      </c>
      <c r="AD171" s="76">
        <f t="shared" si="33"/>
        <v>-0.311999999999998</v>
      </c>
      <c r="AE171" s="76">
        <f t="shared" si="34"/>
        <v>0.00600000000000012</v>
      </c>
      <c r="AF171" s="81" t="e">
        <f t="shared" si="35"/>
        <v>#DIV/0!</v>
      </c>
    </row>
    <row r="172" spans="1:32">
      <c r="A172" s="46" t="s">
        <v>761</v>
      </c>
      <c r="B172" s="3" t="s">
        <v>503</v>
      </c>
      <c r="C172" s="24">
        <v>48341</v>
      </c>
      <c r="D172" s="24" t="s">
        <v>960</v>
      </c>
      <c r="E172" s="58" t="str">
        <f t="shared" si="24"/>
        <v>APGHKG19040008/48341/WW19961</v>
      </c>
      <c r="F172" s="3" t="s">
        <v>505</v>
      </c>
      <c r="G172" s="3" t="s">
        <v>506</v>
      </c>
      <c r="H172" s="2">
        <v>43581</v>
      </c>
      <c r="I172" s="7">
        <v>12</v>
      </c>
      <c r="J172" s="7">
        <v>634</v>
      </c>
      <c r="K172" s="68">
        <f t="shared" si="25"/>
        <v>52.8333333333333</v>
      </c>
      <c r="L172" s="48">
        <v>10.67</v>
      </c>
      <c r="M172" s="69">
        <f t="shared" si="26"/>
        <v>128.04</v>
      </c>
      <c r="N172" s="7">
        <v>76</v>
      </c>
      <c r="O172" s="7">
        <v>70.5</v>
      </c>
      <c r="P172" s="7">
        <v>13.5</v>
      </c>
      <c r="Q172" s="76">
        <f t="shared" si="27"/>
        <v>0.072</v>
      </c>
      <c r="R172" s="68">
        <f t="shared" si="28"/>
        <v>0.87</v>
      </c>
      <c r="S172" s="76">
        <f t="shared" si="29"/>
        <v>0.129</v>
      </c>
      <c r="T172" s="77">
        <v>82</v>
      </c>
      <c r="U172" s="83"/>
      <c r="V172" s="23">
        <f>IF(E172="","",SUMIF(OUTBOUND!$G:$G,WMS!E172,OUTBOUND!$L:$L))</f>
        <v>12</v>
      </c>
      <c r="W172" s="23">
        <f>IF(E172="","",SUMIF(OUTBOUND!$G:$G,WMS!E172,OUTBOUND!$M:$M))</f>
        <v>634</v>
      </c>
      <c r="X172" s="76">
        <f>IF(E172="","",SUMIF(OUTBOUND!$G:$G,WMS!E172,OUTBOUND!$O:$O))</f>
        <v>128.04</v>
      </c>
      <c r="Y172" s="76">
        <f>IF(E172="","",SUMIF(OUTBOUND!$G:$G,WMS!E172,OUTBOUND!$AC:$AC))</f>
        <v>81.786</v>
      </c>
      <c r="Z172" s="76">
        <f>IF(E172="","",SUMIF(OUTBOUND!$G:$G,WMS!E172,OUTBOUND!$P:$P))</f>
        <v>0.864</v>
      </c>
      <c r="AA172" s="23">
        <f t="shared" si="30"/>
        <v>0</v>
      </c>
      <c r="AB172" s="23">
        <f t="shared" si="31"/>
        <v>0</v>
      </c>
      <c r="AC172" s="76">
        <f t="shared" si="32"/>
        <v>0</v>
      </c>
      <c r="AD172" s="76">
        <f t="shared" si="33"/>
        <v>0.213999999999999</v>
      </c>
      <c r="AE172" s="76">
        <f t="shared" si="34"/>
        <v>0.00600000000000012</v>
      </c>
      <c r="AF172" s="81" t="e">
        <f t="shared" si="35"/>
        <v>#DIV/0!</v>
      </c>
    </row>
    <row r="173" spans="1:32">
      <c r="A173" s="46" t="s">
        <v>751</v>
      </c>
      <c r="B173" s="3" t="s">
        <v>507</v>
      </c>
      <c r="C173" s="24">
        <v>158776</v>
      </c>
      <c r="D173" s="24" t="s">
        <v>961</v>
      </c>
      <c r="E173" s="58" t="str">
        <f t="shared" si="24"/>
        <v>APGHKG19040009/158776/WW19553</v>
      </c>
      <c r="F173" s="3" t="s">
        <v>509</v>
      </c>
      <c r="G173" s="3" t="s">
        <v>510</v>
      </c>
      <c r="H173" s="2">
        <v>43581</v>
      </c>
      <c r="I173" s="7">
        <v>14</v>
      </c>
      <c r="J173" s="7">
        <v>412</v>
      </c>
      <c r="K173" s="68">
        <f t="shared" si="25"/>
        <v>29.4285714285714</v>
      </c>
      <c r="L173" s="48">
        <v>11.14</v>
      </c>
      <c r="M173" s="69">
        <f t="shared" si="26"/>
        <v>155.96</v>
      </c>
      <c r="N173" s="7">
        <v>60</v>
      </c>
      <c r="O173" s="7">
        <v>41</v>
      </c>
      <c r="P173" s="7">
        <v>31</v>
      </c>
      <c r="Q173" s="76">
        <f t="shared" si="27"/>
        <v>0.076</v>
      </c>
      <c r="R173" s="68">
        <f t="shared" si="28"/>
        <v>1.07</v>
      </c>
      <c r="S173" s="76">
        <f t="shared" si="29"/>
        <v>0.345</v>
      </c>
      <c r="T173" s="77">
        <v>142</v>
      </c>
      <c r="U173" s="83"/>
      <c r="V173" s="23">
        <f>IF(E173="","",SUMIF(OUTBOUND!$G:$G,WMS!E173,OUTBOUND!$L:$L))</f>
        <v>14</v>
      </c>
      <c r="W173" s="23">
        <f>IF(E173="","",SUMIF(OUTBOUND!$G:$G,WMS!E173,OUTBOUND!$M:$M))</f>
        <v>412</v>
      </c>
      <c r="X173" s="76">
        <f>IF(E173="","",SUMIF(OUTBOUND!$G:$G,WMS!E173,OUTBOUND!$O:$O))</f>
        <v>155.96</v>
      </c>
      <c r="Y173" s="76">
        <f>IF(E173="","",SUMIF(OUTBOUND!$G:$G,WMS!E173,OUTBOUND!$AC:$AC))</f>
        <v>142.14</v>
      </c>
      <c r="Z173" s="76">
        <f>IF(E173="","",SUMIF(OUTBOUND!$G:$G,WMS!E173,OUTBOUND!$P:$P))</f>
        <v>1.064</v>
      </c>
      <c r="AA173" s="23">
        <f t="shared" si="30"/>
        <v>0</v>
      </c>
      <c r="AB173" s="23">
        <f t="shared" si="31"/>
        <v>0</v>
      </c>
      <c r="AC173" s="76">
        <f t="shared" si="32"/>
        <v>0</v>
      </c>
      <c r="AD173" s="76">
        <f t="shared" si="33"/>
        <v>-0.139999999999986</v>
      </c>
      <c r="AE173" s="76">
        <f t="shared" si="34"/>
        <v>0.00600000000000001</v>
      </c>
      <c r="AF173" s="81" t="e">
        <f t="shared" si="35"/>
        <v>#DIV/0!</v>
      </c>
    </row>
    <row r="174" spans="1:32">
      <c r="A174" s="46" t="s">
        <v>785</v>
      </c>
      <c r="B174" s="3" t="s">
        <v>512</v>
      </c>
      <c r="C174" s="24">
        <v>159240</v>
      </c>
      <c r="D174" s="24" t="s">
        <v>962</v>
      </c>
      <c r="E174" s="58" t="str">
        <f t="shared" si="24"/>
        <v>APGHKG19040005/159240/WW19556</v>
      </c>
      <c r="F174" s="3" t="s">
        <v>514</v>
      </c>
      <c r="G174" s="3" t="s">
        <v>515</v>
      </c>
      <c r="H174" s="2">
        <v>43581</v>
      </c>
      <c r="I174" s="7">
        <v>21</v>
      </c>
      <c r="J174" s="7">
        <v>320</v>
      </c>
      <c r="K174" s="68">
        <f t="shared" si="25"/>
        <v>15.2380952380952</v>
      </c>
      <c r="L174" s="48">
        <v>7.62</v>
      </c>
      <c r="M174" s="69">
        <f t="shared" si="26"/>
        <v>160.02</v>
      </c>
      <c r="N174" s="7">
        <v>56</v>
      </c>
      <c r="O174" s="7">
        <v>35</v>
      </c>
      <c r="P174" s="7">
        <v>31</v>
      </c>
      <c r="Q174" s="76">
        <f t="shared" si="27"/>
        <v>0.061</v>
      </c>
      <c r="R174" s="68">
        <f t="shared" si="28"/>
        <v>1.28</v>
      </c>
      <c r="S174" s="76">
        <f t="shared" si="29"/>
        <v>0.434</v>
      </c>
      <c r="T174" s="77">
        <v>138.9</v>
      </c>
      <c r="U174" s="83"/>
      <c r="V174" s="23">
        <f>IF(E174="","",SUMIF(OUTBOUND!$G:$G,WMS!E174,OUTBOUND!$L:$L))</f>
        <v>21</v>
      </c>
      <c r="W174" s="23">
        <f>IF(E174="","",SUMIF(OUTBOUND!$G:$G,WMS!E174,OUTBOUND!$M:$M))</f>
        <v>320</v>
      </c>
      <c r="X174" s="76">
        <f>IF(E174="","",SUMIF(OUTBOUND!$G:$G,WMS!E174,OUTBOUND!$O:$O))</f>
        <v>160.02</v>
      </c>
      <c r="Y174" s="76">
        <f>IF(E174="","",SUMIF(OUTBOUND!$G:$G,WMS!E174,OUTBOUND!$AC:$AC))</f>
        <v>138.88</v>
      </c>
      <c r="Z174" s="76">
        <f>IF(E174="","",SUMIF(OUTBOUND!$G:$G,WMS!E174,OUTBOUND!$P:$P))</f>
        <v>1.281</v>
      </c>
      <c r="AA174" s="23">
        <f t="shared" si="30"/>
        <v>0</v>
      </c>
      <c r="AB174" s="23">
        <f t="shared" si="31"/>
        <v>0</v>
      </c>
      <c r="AC174" s="76">
        <f t="shared" si="32"/>
        <v>0</v>
      </c>
      <c r="AD174" s="76">
        <f t="shared" si="33"/>
        <v>0.0200000000000102</v>
      </c>
      <c r="AE174" s="76">
        <f t="shared" si="34"/>
        <v>-0.00099999999999989</v>
      </c>
      <c r="AF174" s="81" t="e">
        <f t="shared" si="35"/>
        <v>#DIV/0!</v>
      </c>
    </row>
    <row r="175" spans="1:32">
      <c r="A175" s="46" t="s">
        <v>785</v>
      </c>
      <c r="B175" s="3" t="s">
        <v>512</v>
      </c>
      <c r="C175" s="24">
        <v>159751</v>
      </c>
      <c r="D175" s="24" t="s">
        <v>962</v>
      </c>
      <c r="E175" s="58" t="str">
        <f t="shared" si="24"/>
        <v>APGHKG19040005/159751/WW19556</v>
      </c>
      <c r="F175" s="3" t="s">
        <v>514</v>
      </c>
      <c r="G175" s="3" t="s">
        <v>515</v>
      </c>
      <c r="H175" s="2">
        <v>43581</v>
      </c>
      <c r="I175" s="7">
        <v>24</v>
      </c>
      <c r="J175" s="7">
        <v>372</v>
      </c>
      <c r="K175" s="68">
        <f t="shared" si="25"/>
        <v>15.5</v>
      </c>
      <c r="L175" s="48">
        <v>7.75</v>
      </c>
      <c r="M175" s="69">
        <f t="shared" si="26"/>
        <v>186</v>
      </c>
      <c r="N175" s="7">
        <v>56</v>
      </c>
      <c r="O175" s="7">
        <v>35</v>
      </c>
      <c r="P175" s="7">
        <v>31</v>
      </c>
      <c r="Q175" s="76">
        <f t="shared" si="27"/>
        <v>0.061</v>
      </c>
      <c r="R175" s="68">
        <f t="shared" si="28"/>
        <v>1.46</v>
      </c>
      <c r="S175" s="76">
        <f t="shared" si="29"/>
        <v>0.436</v>
      </c>
      <c r="T175" s="77">
        <v>162.2</v>
      </c>
      <c r="U175" s="83"/>
      <c r="V175" s="23">
        <f>IF(E175="","",SUMIF(OUTBOUND!$G:$G,WMS!E175,OUTBOUND!$L:$L))</f>
        <v>24</v>
      </c>
      <c r="W175" s="23">
        <f>IF(E175="","",SUMIF(OUTBOUND!$G:$G,WMS!E175,OUTBOUND!$M:$M))</f>
        <v>372</v>
      </c>
      <c r="X175" s="76">
        <f>IF(E175="","",SUMIF(OUTBOUND!$G:$G,WMS!E175,OUTBOUND!$O:$O))</f>
        <v>186</v>
      </c>
      <c r="Y175" s="76">
        <f>IF(E175="","",SUMIF(OUTBOUND!$G:$G,WMS!E175,OUTBOUND!$AC:$AC))</f>
        <v>162.192</v>
      </c>
      <c r="Z175" s="76">
        <f>IF(E175="","",SUMIF(OUTBOUND!$G:$G,WMS!E175,OUTBOUND!$P:$P))</f>
        <v>1.464</v>
      </c>
      <c r="AA175" s="23">
        <f t="shared" si="30"/>
        <v>0</v>
      </c>
      <c r="AB175" s="23">
        <f t="shared" si="31"/>
        <v>0</v>
      </c>
      <c r="AC175" s="76">
        <f t="shared" si="32"/>
        <v>0</v>
      </c>
      <c r="AD175" s="76">
        <f t="shared" si="33"/>
        <v>0.00799999999998136</v>
      </c>
      <c r="AE175" s="76">
        <f t="shared" si="34"/>
        <v>-0.004</v>
      </c>
      <c r="AF175" s="81" t="e">
        <f t="shared" si="35"/>
        <v>#DIV/0!</v>
      </c>
    </row>
    <row r="176" spans="1:32">
      <c r="A176" s="46" t="s">
        <v>748</v>
      </c>
      <c r="B176" s="3" t="s">
        <v>516</v>
      </c>
      <c r="C176" s="24">
        <v>159096</v>
      </c>
      <c r="D176" s="24" t="s">
        <v>956</v>
      </c>
      <c r="E176" s="58" t="str">
        <f t="shared" si="24"/>
        <v>APGHKG19040010/159096/WW19549</v>
      </c>
      <c r="F176" s="3" t="s">
        <v>518</v>
      </c>
      <c r="G176" s="3" t="s">
        <v>519</v>
      </c>
      <c r="H176" s="2">
        <v>43584</v>
      </c>
      <c r="I176" s="7">
        <v>11</v>
      </c>
      <c r="J176" s="7">
        <v>372</v>
      </c>
      <c r="K176" s="68">
        <f t="shared" si="25"/>
        <v>33.8181818181818</v>
      </c>
      <c r="L176" s="48">
        <v>6.37</v>
      </c>
      <c r="M176" s="69">
        <f t="shared" si="26"/>
        <v>70.07</v>
      </c>
      <c r="N176" s="7">
        <v>52</v>
      </c>
      <c r="O176" s="7">
        <v>32</v>
      </c>
      <c r="P176" s="7">
        <v>28</v>
      </c>
      <c r="Q176" s="76">
        <f t="shared" si="27"/>
        <v>0.047</v>
      </c>
      <c r="R176" s="68">
        <f t="shared" si="28"/>
        <v>0.51</v>
      </c>
      <c r="S176" s="76">
        <f t="shared" si="29"/>
        <v>0.167</v>
      </c>
      <c r="T176" s="77">
        <v>62.3</v>
      </c>
      <c r="U176" s="83"/>
      <c r="V176" s="23">
        <f>IF(E176="","",SUMIF(OUTBOUND!$G:$G,WMS!E176,OUTBOUND!$L:$L))</f>
        <v>11</v>
      </c>
      <c r="W176" s="23">
        <f>IF(E176="","",SUMIF(OUTBOUND!$G:$G,WMS!E176,OUTBOUND!$M:$M))</f>
        <v>372</v>
      </c>
      <c r="X176" s="76">
        <f>IF(E176="","",SUMIF(OUTBOUND!$G:$G,WMS!E176,OUTBOUND!$O:$O))</f>
        <v>70.07</v>
      </c>
      <c r="Y176" s="76">
        <f>IF(E176="","",SUMIF(OUTBOUND!$G:$G,WMS!E176,OUTBOUND!$AC:$AC))</f>
        <v>62.124</v>
      </c>
      <c r="Z176" s="76">
        <f>IF(E176="","",SUMIF(OUTBOUND!$G:$G,WMS!E176,OUTBOUND!$P:$P))</f>
        <v>0.517</v>
      </c>
      <c r="AA176" s="23">
        <f t="shared" si="30"/>
        <v>0</v>
      </c>
      <c r="AB176" s="23">
        <f t="shared" si="31"/>
        <v>0</v>
      </c>
      <c r="AC176" s="76">
        <f t="shared" si="32"/>
        <v>0</v>
      </c>
      <c r="AD176" s="76">
        <f t="shared" si="33"/>
        <v>0.175999999999995</v>
      </c>
      <c r="AE176" s="76">
        <f t="shared" si="34"/>
        <v>-0.00700000000000001</v>
      </c>
      <c r="AF176" s="81" t="e">
        <f t="shared" si="35"/>
        <v>#DIV/0!</v>
      </c>
    </row>
    <row r="177" spans="1:32">
      <c r="A177" s="46" t="s">
        <v>748</v>
      </c>
      <c r="B177" s="3" t="s">
        <v>516</v>
      </c>
      <c r="C177" s="24">
        <v>159045</v>
      </c>
      <c r="D177" s="24" t="s">
        <v>963</v>
      </c>
      <c r="E177" s="58" t="str">
        <f t="shared" si="24"/>
        <v>APGHKG19040010/159045/WW19532</v>
      </c>
      <c r="F177" s="3" t="s">
        <v>518</v>
      </c>
      <c r="G177" s="3" t="s">
        <v>520</v>
      </c>
      <c r="H177" s="2">
        <v>43584</v>
      </c>
      <c r="I177" s="7">
        <v>65</v>
      </c>
      <c r="J177" s="7">
        <v>1507</v>
      </c>
      <c r="K177" s="68">
        <f t="shared" si="25"/>
        <v>23.1846153846154</v>
      </c>
      <c r="L177" s="48">
        <v>9.15</v>
      </c>
      <c r="M177" s="69">
        <f t="shared" si="26"/>
        <v>594.75</v>
      </c>
      <c r="N177" s="7">
        <v>60</v>
      </c>
      <c r="O177" s="7">
        <v>36</v>
      </c>
      <c r="P177" s="7">
        <v>41</v>
      </c>
      <c r="Q177" s="76">
        <f t="shared" si="27"/>
        <v>0.089</v>
      </c>
      <c r="R177" s="68">
        <f t="shared" si="28"/>
        <v>5.76</v>
      </c>
      <c r="S177" s="76">
        <f t="shared" si="29"/>
        <v>0.343</v>
      </c>
      <c r="T177" s="77">
        <v>516.9</v>
      </c>
      <c r="U177" s="83"/>
      <c r="V177" s="23">
        <f>IF(E177="","",SUMIF(OUTBOUND!$G:$G,WMS!E177,OUTBOUND!$L:$L))</f>
        <v>65</v>
      </c>
      <c r="W177" s="23">
        <f>IF(E177="","",SUMIF(OUTBOUND!$G:$G,WMS!E177,OUTBOUND!$M:$M))</f>
        <v>1507</v>
      </c>
      <c r="X177" s="76">
        <f>IF(E177="","",SUMIF(OUTBOUND!$G:$G,WMS!E177,OUTBOUND!$O:$O))</f>
        <v>594.75</v>
      </c>
      <c r="Y177" s="76">
        <f>IF(E177="","",SUMIF(OUTBOUND!$G:$G,WMS!E177,OUTBOUND!$AC:$AC))</f>
        <v>516.901</v>
      </c>
      <c r="Z177" s="76">
        <f>IF(E177="","",SUMIF(OUTBOUND!$G:$G,WMS!E177,OUTBOUND!$P:$P))</f>
        <v>5.785</v>
      </c>
      <c r="AA177" s="23">
        <f t="shared" si="30"/>
        <v>0</v>
      </c>
      <c r="AB177" s="23">
        <f t="shared" si="31"/>
        <v>0</v>
      </c>
      <c r="AC177" s="76">
        <f t="shared" si="32"/>
        <v>0</v>
      </c>
      <c r="AD177" s="76">
        <f t="shared" si="33"/>
        <v>-0.00100000000009004</v>
      </c>
      <c r="AE177" s="76">
        <f t="shared" si="34"/>
        <v>-0.0250000000000004</v>
      </c>
      <c r="AF177" s="81" t="e">
        <f t="shared" si="35"/>
        <v>#DIV/0!</v>
      </c>
    </row>
    <row r="178" spans="1:32">
      <c r="A178" s="46" t="s">
        <v>785</v>
      </c>
      <c r="B178" s="3" t="s">
        <v>521</v>
      </c>
      <c r="C178" s="24">
        <v>159578</v>
      </c>
      <c r="D178" s="24">
        <v>114738</v>
      </c>
      <c r="E178" s="58" t="str">
        <f t="shared" si="24"/>
        <v>APGHKG19040014/159578/114738</v>
      </c>
      <c r="F178" s="3" t="s">
        <v>523</v>
      </c>
      <c r="G178" s="3" t="s">
        <v>524</v>
      </c>
      <c r="H178" s="2">
        <v>43591</v>
      </c>
      <c r="I178" s="7">
        <v>36</v>
      </c>
      <c r="J178" s="7">
        <v>909</v>
      </c>
      <c r="K178" s="68">
        <f t="shared" si="25"/>
        <v>25.25</v>
      </c>
      <c r="L178" s="48">
        <v>9.71</v>
      </c>
      <c r="M178" s="69">
        <f t="shared" si="26"/>
        <v>349.56</v>
      </c>
      <c r="N178" s="7">
        <v>62</v>
      </c>
      <c r="O178" s="7">
        <v>39</v>
      </c>
      <c r="P178" s="7">
        <v>31</v>
      </c>
      <c r="Q178" s="76">
        <f t="shared" si="27"/>
        <v>0.075</v>
      </c>
      <c r="R178" s="68">
        <f t="shared" si="28"/>
        <v>2.7</v>
      </c>
      <c r="S178" s="76">
        <f t="shared" si="29"/>
        <v>0.337</v>
      </c>
      <c r="T178" s="77">
        <v>306.7</v>
      </c>
      <c r="U178" s="83"/>
      <c r="V178" s="23">
        <f>IF(E178="","",SUMIF(OUTBOUND!$G:$G,WMS!E178,OUTBOUND!$L:$L))</f>
        <v>36</v>
      </c>
      <c r="W178" s="23">
        <f>IF(E178="","",SUMIF(OUTBOUND!$G:$G,WMS!E178,OUTBOUND!$M:$M))</f>
        <v>909</v>
      </c>
      <c r="X178" s="76">
        <f>IF(E178="","",SUMIF(OUTBOUND!$G:$G,WMS!E178,OUTBOUND!$O:$O))</f>
        <v>349.56</v>
      </c>
      <c r="Y178" s="76">
        <f>IF(E178="","",SUMIF(OUTBOUND!$G:$G,WMS!E178,OUTBOUND!$AC:$AC))</f>
        <v>306.333</v>
      </c>
      <c r="Z178" s="76">
        <f>IF(E178="","",SUMIF(OUTBOUND!$G:$G,WMS!E178,OUTBOUND!$P:$P))</f>
        <v>2.7</v>
      </c>
      <c r="AA178" s="23">
        <f t="shared" si="30"/>
        <v>0</v>
      </c>
      <c r="AB178" s="23">
        <f t="shared" si="31"/>
        <v>0</v>
      </c>
      <c r="AC178" s="76">
        <f t="shared" si="32"/>
        <v>0</v>
      </c>
      <c r="AD178" s="76">
        <f t="shared" si="33"/>
        <v>0.366999999999962</v>
      </c>
      <c r="AE178" s="76">
        <f t="shared" si="34"/>
        <v>0</v>
      </c>
      <c r="AF178" s="81" t="e">
        <f t="shared" si="35"/>
        <v>#DIV/0!</v>
      </c>
    </row>
    <row r="179" spans="1:32">
      <c r="A179" s="46" t="s">
        <v>751</v>
      </c>
      <c r="B179" s="3" t="s">
        <v>525</v>
      </c>
      <c r="C179" s="24">
        <v>159617</v>
      </c>
      <c r="D179" s="24">
        <v>115060</v>
      </c>
      <c r="E179" s="58" t="str">
        <f t="shared" si="24"/>
        <v>APGHKG19040016/159617/115060</v>
      </c>
      <c r="F179" s="24" t="s">
        <v>527</v>
      </c>
      <c r="G179" s="24" t="s">
        <v>528</v>
      </c>
      <c r="H179" s="2">
        <v>43591</v>
      </c>
      <c r="I179" s="7">
        <v>52</v>
      </c>
      <c r="J179" s="7">
        <v>621</v>
      </c>
      <c r="K179" s="68">
        <f t="shared" si="25"/>
        <v>11.9423076923077</v>
      </c>
      <c r="L179" s="48">
        <v>10.08</v>
      </c>
      <c r="M179" s="69">
        <f t="shared" si="26"/>
        <v>524.16</v>
      </c>
      <c r="N179" s="7">
        <v>60</v>
      </c>
      <c r="O179" s="7">
        <v>39</v>
      </c>
      <c r="P179" s="7">
        <v>26</v>
      </c>
      <c r="Q179" s="76">
        <f t="shared" si="27"/>
        <v>0.061</v>
      </c>
      <c r="R179" s="68">
        <f t="shared" si="28"/>
        <v>3.16</v>
      </c>
      <c r="S179" s="76">
        <f t="shared" si="29"/>
        <v>0.761</v>
      </c>
      <c r="T179" s="77">
        <v>472.5</v>
      </c>
      <c r="U179" s="83"/>
      <c r="V179" s="23">
        <f>IF(E179="","",SUMIF(OUTBOUND!$G:$G,WMS!E179,OUTBOUND!$L:$L))</f>
        <v>52</v>
      </c>
      <c r="W179" s="23">
        <f>IF(E179="","",SUMIF(OUTBOUND!$G:$G,WMS!E179,OUTBOUND!$M:$M))</f>
        <v>621</v>
      </c>
      <c r="X179" s="76">
        <f>IF(E179="","",SUMIF(OUTBOUND!$G:$G,WMS!E179,OUTBOUND!$O:$O))</f>
        <v>524.16</v>
      </c>
      <c r="Y179" s="76">
        <f>IF(E179="","",SUMIF(OUTBOUND!$G:$G,WMS!E179,OUTBOUND!$AC:$AC))</f>
        <v>472.581</v>
      </c>
      <c r="Z179" s="76">
        <f>IF(E179="","",SUMIF(OUTBOUND!$G:$G,WMS!E179,OUTBOUND!$P:$P))</f>
        <v>3.172</v>
      </c>
      <c r="AA179" s="23">
        <f t="shared" si="30"/>
        <v>0</v>
      </c>
      <c r="AB179" s="23">
        <f t="shared" si="31"/>
        <v>0</v>
      </c>
      <c r="AC179" s="76">
        <f t="shared" si="32"/>
        <v>0</v>
      </c>
      <c r="AD179" s="76">
        <f t="shared" si="33"/>
        <v>-0.0810000000000173</v>
      </c>
      <c r="AE179" s="76">
        <f t="shared" si="34"/>
        <v>-0.0119999999999996</v>
      </c>
      <c r="AF179" s="81" t="e">
        <f t="shared" si="35"/>
        <v>#DIV/0!</v>
      </c>
    </row>
    <row r="180" spans="1:32">
      <c r="A180" s="46" t="s">
        <v>748</v>
      </c>
      <c r="B180" s="3" t="s">
        <v>529</v>
      </c>
      <c r="C180" s="24">
        <v>159727</v>
      </c>
      <c r="D180" s="24">
        <v>114743</v>
      </c>
      <c r="E180" s="58" t="str">
        <f t="shared" si="24"/>
        <v>APGHKG19040017/159727/114743</v>
      </c>
      <c r="F180" s="3" t="s">
        <v>531</v>
      </c>
      <c r="G180" s="3" t="s">
        <v>532</v>
      </c>
      <c r="H180" s="2">
        <v>43591</v>
      </c>
      <c r="I180" s="7">
        <v>69</v>
      </c>
      <c r="J180" s="7">
        <v>1627</v>
      </c>
      <c r="K180" s="68">
        <f t="shared" si="25"/>
        <v>23.5797101449275</v>
      </c>
      <c r="L180" s="48">
        <v>10.5</v>
      </c>
      <c r="M180" s="69">
        <f t="shared" si="26"/>
        <v>724.5</v>
      </c>
      <c r="N180" s="7">
        <v>60</v>
      </c>
      <c r="O180" s="7">
        <v>35</v>
      </c>
      <c r="P180" s="7">
        <v>36</v>
      </c>
      <c r="Q180" s="76">
        <f t="shared" si="27"/>
        <v>0.076</v>
      </c>
      <c r="R180" s="68">
        <f t="shared" si="28"/>
        <v>5.22</v>
      </c>
      <c r="S180" s="76">
        <f t="shared" si="29"/>
        <v>0.39</v>
      </c>
      <c r="T180" s="77">
        <v>635.2</v>
      </c>
      <c r="U180" s="83"/>
      <c r="V180" s="23">
        <f>IF(E180="","",SUMIF(OUTBOUND!$G:$G,WMS!E180,OUTBOUND!$L:$L))</f>
        <v>69</v>
      </c>
      <c r="W180" s="23">
        <f>IF(E180="","",SUMIF(OUTBOUND!$G:$G,WMS!E180,OUTBOUND!$M:$M))</f>
        <v>1627</v>
      </c>
      <c r="X180" s="76">
        <f>IF(E180="","",SUMIF(OUTBOUND!$G:$G,WMS!E180,OUTBOUND!$O:$O))</f>
        <v>724.5</v>
      </c>
      <c r="Y180" s="76">
        <f>IF(E180="","",SUMIF(OUTBOUND!$G:$G,WMS!E180,OUTBOUND!$AC:$AC))</f>
        <v>634.53</v>
      </c>
      <c r="Z180" s="76">
        <f>IF(E180="","",SUMIF(OUTBOUND!$G:$G,WMS!E180,OUTBOUND!$P:$P))</f>
        <v>5.244</v>
      </c>
      <c r="AA180" s="23">
        <f t="shared" si="30"/>
        <v>0</v>
      </c>
      <c r="AB180" s="23">
        <f t="shared" si="31"/>
        <v>0</v>
      </c>
      <c r="AC180" s="76">
        <f t="shared" si="32"/>
        <v>0</v>
      </c>
      <c r="AD180" s="76">
        <f t="shared" si="33"/>
        <v>0.670000000000073</v>
      </c>
      <c r="AE180" s="76">
        <f t="shared" si="34"/>
        <v>-0.024</v>
      </c>
      <c r="AF180" s="81" t="e">
        <f t="shared" si="35"/>
        <v>#DIV/0!</v>
      </c>
    </row>
    <row r="181" spans="1:32">
      <c r="A181" s="46" t="s">
        <v>748</v>
      </c>
      <c r="B181" s="3" t="s">
        <v>529</v>
      </c>
      <c r="C181" s="24">
        <v>159752</v>
      </c>
      <c r="D181" s="24">
        <v>114596</v>
      </c>
      <c r="E181" s="58" t="str">
        <f t="shared" si="24"/>
        <v>APGHKG19040017/159752/114596</v>
      </c>
      <c r="F181" s="3" t="s">
        <v>531</v>
      </c>
      <c r="G181" s="3" t="s">
        <v>533</v>
      </c>
      <c r="H181" s="2">
        <v>43591</v>
      </c>
      <c r="I181" s="7">
        <v>36</v>
      </c>
      <c r="J181" s="7">
        <v>1233</v>
      </c>
      <c r="K181" s="68">
        <f t="shared" si="25"/>
        <v>34.25</v>
      </c>
      <c r="L181" s="48">
        <v>11.87</v>
      </c>
      <c r="M181" s="69">
        <f t="shared" si="26"/>
        <v>427.32</v>
      </c>
      <c r="N181" s="7">
        <v>60</v>
      </c>
      <c r="O181" s="7">
        <v>34</v>
      </c>
      <c r="P181" s="7">
        <v>37</v>
      </c>
      <c r="Q181" s="76">
        <f t="shared" si="27"/>
        <v>0.075</v>
      </c>
      <c r="R181" s="68">
        <f t="shared" si="28"/>
        <v>2.72</v>
      </c>
      <c r="S181" s="76">
        <f t="shared" si="29"/>
        <v>0.315</v>
      </c>
      <c r="T181" s="77">
        <v>387.8</v>
      </c>
      <c r="U181" s="83"/>
      <c r="V181" s="23">
        <f>IF(E181="","",SUMIF(OUTBOUND!$G:$G,WMS!E181,OUTBOUND!$L:$L))</f>
        <v>36</v>
      </c>
      <c r="W181" s="23">
        <f>IF(E181="","",SUMIF(OUTBOUND!$G:$G,WMS!E181,OUTBOUND!$M:$M))</f>
        <v>1233</v>
      </c>
      <c r="X181" s="76">
        <f>IF(E181="","",SUMIF(OUTBOUND!$G:$G,WMS!E181,OUTBOUND!$O:$O))</f>
        <v>427.32</v>
      </c>
      <c r="Y181" s="76">
        <f>IF(E181="","",SUMIF(OUTBOUND!$G:$G,WMS!E181,OUTBOUND!$AC:$AC))</f>
        <v>388.395</v>
      </c>
      <c r="Z181" s="76">
        <f>IF(E181="","",SUMIF(OUTBOUND!$G:$G,WMS!E181,OUTBOUND!$P:$P))</f>
        <v>2.7</v>
      </c>
      <c r="AA181" s="23">
        <f t="shared" si="30"/>
        <v>0</v>
      </c>
      <c r="AB181" s="23">
        <f t="shared" si="31"/>
        <v>0</v>
      </c>
      <c r="AC181" s="76">
        <f t="shared" si="32"/>
        <v>0</v>
      </c>
      <c r="AD181" s="76">
        <f t="shared" si="33"/>
        <v>-0.59499999999997</v>
      </c>
      <c r="AE181" s="76">
        <f t="shared" si="34"/>
        <v>0.0200000000000005</v>
      </c>
      <c r="AF181" s="81" t="e">
        <f t="shared" si="35"/>
        <v>#DIV/0!</v>
      </c>
    </row>
    <row r="182" spans="1:32">
      <c r="A182" s="46" t="s">
        <v>754</v>
      </c>
      <c r="B182" s="3" t="s">
        <v>534</v>
      </c>
      <c r="C182" s="24">
        <v>159697</v>
      </c>
      <c r="D182" s="24" t="s">
        <v>964</v>
      </c>
      <c r="E182" s="58" t="str">
        <f t="shared" si="24"/>
        <v>APGHKG19040004/159697/JWW192424</v>
      </c>
      <c r="F182" s="24" t="s">
        <v>536</v>
      </c>
      <c r="G182" s="24" t="s">
        <v>537</v>
      </c>
      <c r="H182" s="2">
        <v>43591</v>
      </c>
      <c r="I182" s="7">
        <v>30</v>
      </c>
      <c r="J182" s="7">
        <v>604</v>
      </c>
      <c r="K182" s="68">
        <f t="shared" si="25"/>
        <v>20.1333333333333</v>
      </c>
      <c r="L182" s="48">
        <v>11.06</v>
      </c>
      <c r="M182" s="69">
        <f t="shared" si="26"/>
        <v>331.8</v>
      </c>
      <c r="N182" s="7">
        <v>58</v>
      </c>
      <c r="O182" s="7">
        <v>39</v>
      </c>
      <c r="P182" s="7">
        <v>21</v>
      </c>
      <c r="Q182" s="76">
        <f t="shared" si="27"/>
        <v>0.048</v>
      </c>
      <c r="R182" s="68">
        <f t="shared" si="28"/>
        <v>1.43</v>
      </c>
      <c r="S182" s="76">
        <f t="shared" si="29"/>
        <v>0.5</v>
      </c>
      <c r="T182" s="77">
        <v>302</v>
      </c>
      <c r="U182" s="83"/>
      <c r="V182" s="23">
        <f>IF(E182="","",SUMIF(OUTBOUND!$G:$G,WMS!E182,OUTBOUND!$L:$L))</f>
        <v>30</v>
      </c>
      <c r="W182" s="23">
        <f>IF(E182="","",SUMIF(OUTBOUND!$G:$G,WMS!E182,OUTBOUND!$M:$M))</f>
        <v>604</v>
      </c>
      <c r="X182" s="76">
        <f>IF(E182="","",SUMIF(OUTBOUND!$G:$G,WMS!E182,OUTBOUND!$O:$O))</f>
        <v>331.8</v>
      </c>
      <c r="Y182" s="76">
        <f>IF(E182="","",SUMIF(OUTBOUND!$G:$G,WMS!E182,OUTBOUND!$AC:$AC))</f>
        <v>302</v>
      </c>
      <c r="Z182" s="76">
        <f>IF(E182="","",SUMIF(OUTBOUND!$G:$G,WMS!E182,OUTBOUND!$P:$P))</f>
        <v>1.44</v>
      </c>
      <c r="AA182" s="23">
        <f t="shared" si="30"/>
        <v>0</v>
      </c>
      <c r="AB182" s="23">
        <f t="shared" si="31"/>
        <v>0</v>
      </c>
      <c r="AC182" s="76">
        <f t="shared" si="32"/>
        <v>0</v>
      </c>
      <c r="AD182" s="76">
        <f t="shared" si="33"/>
        <v>0</v>
      </c>
      <c r="AE182" s="76">
        <f t="shared" si="34"/>
        <v>-0.01</v>
      </c>
      <c r="AF182" s="81" t="e">
        <f t="shared" si="35"/>
        <v>#DIV/0!</v>
      </c>
    </row>
    <row r="183" spans="1:32">
      <c r="A183" s="46" t="s">
        <v>754</v>
      </c>
      <c r="B183" s="3" t="s">
        <v>534</v>
      </c>
      <c r="C183" s="24">
        <v>159714</v>
      </c>
      <c r="D183" s="24" t="s">
        <v>965</v>
      </c>
      <c r="E183" s="58" t="str">
        <f t="shared" si="24"/>
        <v>APGHKG19040004/159714/JWW192418</v>
      </c>
      <c r="F183" s="24" t="s">
        <v>536</v>
      </c>
      <c r="G183" s="24" t="s">
        <v>538</v>
      </c>
      <c r="H183" s="2">
        <v>43591</v>
      </c>
      <c r="I183" s="7">
        <v>25</v>
      </c>
      <c r="J183" s="7">
        <v>611</v>
      </c>
      <c r="K183" s="68">
        <f t="shared" si="25"/>
        <v>24.44</v>
      </c>
      <c r="L183" s="48">
        <v>13.24</v>
      </c>
      <c r="M183" s="69">
        <f t="shared" si="26"/>
        <v>331</v>
      </c>
      <c r="N183" s="7">
        <v>55</v>
      </c>
      <c r="O183" s="7">
        <v>33</v>
      </c>
      <c r="P183" s="7">
        <v>26</v>
      </c>
      <c r="Q183" s="76">
        <f t="shared" si="27"/>
        <v>0.047</v>
      </c>
      <c r="R183" s="68">
        <f t="shared" si="28"/>
        <v>1.18</v>
      </c>
      <c r="S183" s="76">
        <f t="shared" si="29"/>
        <v>0.501</v>
      </c>
      <c r="T183" s="77">
        <v>306</v>
      </c>
      <c r="U183" s="83"/>
      <c r="V183" s="23">
        <f>IF(E183="","",SUMIF(OUTBOUND!$G:$G,WMS!E183,OUTBOUND!$L:$L))</f>
        <v>25</v>
      </c>
      <c r="W183" s="23">
        <f>IF(E183="","",SUMIF(OUTBOUND!$G:$G,WMS!E183,OUTBOUND!$M:$M))</f>
        <v>611</v>
      </c>
      <c r="X183" s="76">
        <f>IF(E183="","",SUMIF(OUTBOUND!$G:$G,WMS!E183,OUTBOUND!$O:$O))</f>
        <v>331</v>
      </c>
      <c r="Y183" s="76">
        <f>IF(E183="","",SUMIF(OUTBOUND!$G:$G,WMS!E183,OUTBOUND!$AC:$AC))</f>
        <v>306.111</v>
      </c>
      <c r="Z183" s="76">
        <f>IF(E183="","",SUMIF(OUTBOUND!$G:$G,WMS!E183,OUTBOUND!$P:$P))</f>
        <v>1.175</v>
      </c>
      <c r="AA183" s="23">
        <f t="shared" si="30"/>
        <v>0</v>
      </c>
      <c r="AB183" s="23">
        <f t="shared" si="31"/>
        <v>0</v>
      </c>
      <c r="AC183" s="76">
        <f t="shared" si="32"/>
        <v>0</v>
      </c>
      <c r="AD183" s="76">
        <f t="shared" si="33"/>
        <v>-0.11099999999999</v>
      </c>
      <c r="AE183" s="76">
        <f t="shared" si="34"/>
        <v>0.00499999999999989</v>
      </c>
      <c r="AF183" s="81" t="e">
        <f t="shared" si="35"/>
        <v>#DIV/0!</v>
      </c>
    </row>
    <row r="184" spans="1:32">
      <c r="A184" s="46" t="s">
        <v>754</v>
      </c>
      <c r="B184" s="3" t="s">
        <v>534</v>
      </c>
      <c r="C184" s="24">
        <v>159755</v>
      </c>
      <c r="D184" s="24" t="s">
        <v>966</v>
      </c>
      <c r="E184" s="58" t="str">
        <f t="shared" si="24"/>
        <v>APGHKG19040004/159755/JWW192426</v>
      </c>
      <c r="F184" s="24" t="s">
        <v>536</v>
      </c>
      <c r="G184" s="24" t="s">
        <v>539</v>
      </c>
      <c r="H184" s="2">
        <v>43591</v>
      </c>
      <c r="I184" s="7">
        <v>29</v>
      </c>
      <c r="J184" s="7">
        <v>714</v>
      </c>
      <c r="K184" s="68">
        <f t="shared" si="25"/>
        <v>24.6206896551724</v>
      </c>
      <c r="L184" s="48">
        <v>10.83</v>
      </c>
      <c r="M184" s="69">
        <f t="shared" si="26"/>
        <v>314.07</v>
      </c>
      <c r="N184" s="7">
        <v>58</v>
      </c>
      <c r="O184" s="7">
        <v>39</v>
      </c>
      <c r="P184" s="7">
        <v>21</v>
      </c>
      <c r="Q184" s="76">
        <f t="shared" si="27"/>
        <v>0.048</v>
      </c>
      <c r="R184" s="68">
        <f t="shared" si="28"/>
        <v>1.38</v>
      </c>
      <c r="S184" s="76">
        <f t="shared" si="29"/>
        <v>0.399</v>
      </c>
      <c r="T184" s="77">
        <v>285</v>
      </c>
      <c r="U184" s="83"/>
      <c r="V184" s="23">
        <f>IF(E184="","",SUMIF(OUTBOUND!$G:$G,WMS!E184,OUTBOUND!$L:$L))</f>
        <v>29</v>
      </c>
      <c r="W184" s="23">
        <f>IF(E184="","",SUMIF(OUTBOUND!$G:$G,WMS!E184,OUTBOUND!$M:$M))</f>
        <v>714</v>
      </c>
      <c r="X184" s="76">
        <f>IF(E184="","",SUMIF(OUTBOUND!$G:$G,WMS!E184,OUTBOUND!$O:$O))</f>
        <v>314.07</v>
      </c>
      <c r="Y184" s="76">
        <f>IF(E184="","",SUMIF(OUTBOUND!$G:$G,WMS!E184,OUTBOUND!$AC:$AC))</f>
        <v>284.886</v>
      </c>
      <c r="Z184" s="76">
        <f>IF(E184="","",SUMIF(OUTBOUND!$G:$G,WMS!E184,OUTBOUND!$P:$P))</f>
        <v>1.392</v>
      </c>
      <c r="AA184" s="23">
        <f t="shared" si="30"/>
        <v>0</v>
      </c>
      <c r="AB184" s="23">
        <f t="shared" si="31"/>
        <v>0</v>
      </c>
      <c r="AC184" s="76">
        <f t="shared" si="32"/>
        <v>0</v>
      </c>
      <c r="AD184" s="76">
        <f t="shared" si="33"/>
        <v>0.113999999999976</v>
      </c>
      <c r="AE184" s="76">
        <f t="shared" si="34"/>
        <v>-0.0120000000000002</v>
      </c>
      <c r="AF184" s="81" t="e">
        <f t="shared" si="35"/>
        <v>#DIV/0!</v>
      </c>
    </row>
    <row r="185" spans="1:32">
      <c r="A185" s="46" t="s">
        <v>751</v>
      </c>
      <c r="B185" s="3" t="s">
        <v>541</v>
      </c>
      <c r="C185" s="24">
        <v>162227</v>
      </c>
      <c r="D185" s="24" t="s">
        <v>914</v>
      </c>
      <c r="E185" s="58" t="str">
        <f t="shared" si="24"/>
        <v>APGHKG19040012/162227/WW19821</v>
      </c>
      <c r="F185" s="3" t="s">
        <v>543</v>
      </c>
      <c r="G185" s="3" t="s">
        <v>544</v>
      </c>
      <c r="H185" s="2">
        <v>43591</v>
      </c>
      <c r="I185" s="7">
        <v>18</v>
      </c>
      <c r="J185" s="7">
        <v>546</v>
      </c>
      <c r="K185" s="68">
        <f t="shared" si="25"/>
        <v>30.3333333333333</v>
      </c>
      <c r="L185" s="48">
        <v>14.27</v>
      </c>
      <c r="M185" s="69">
        <f t="shared" si="26"/>
        <v>256.86</v>
      </c>
      <c r="N185" s="7">
        <v>60</v>
      </c>
      <c r="O185" s="7">
        <v>41</v>
      </c>
      <c r="P185" s="7">
        <v>31</v>
      </c>
      <c r="Q185" s="76">
        <f t="shared" si="27"/>
        <v>0.076</v>
      </c>
      <c r="R185" s="68">
        <f t="shared" si="28"/>
        <v>1.37</v>
      </c>
      <c r="S185" s="76">
        <f t="shared" si="29"/>
        <v>0.438</v>
      </c>
      <c r="T185" s="77">
        <v>239</v>
      </c>
      <c r="U185" s="83"/>
      <c r="V185" s="23">
        <f>IF(E185="","",SUMIF(OUTBOUND!$G:$G,WMS!E185,OUTBOUND!$L:$L))</f>
        <v>18</v>
      </c>
      <c r="W185" s="23">
        <f>IF(E185="","",SUMIF(OUTBOUND!$G:$G,WMS!E185,OUTBOUND!$M:$M))</f>
        <v>546</v>
      </c>
      <c r="X185" s="76">
        <f>IF(E185="","",SUMIF(OUTBOUND!$G:$G,WMS!E185,OUTBOUND!$O:$O))</f>
        <v>256.86</v>
      </c>
      <c r="Y185" s="76">
        <f>IF(E185="","",SUMIF(OUTBOUND!$G:$G,WMS!E185,OUTBOUND!$AC:$AC))</f>
        <v>239.148</v>
      </c>
      <c r="Z185" s="76">
        <f>IF(E185="","",SUMIF(OUTBOUND!$G:$G,WMS!E185,OUTBOUND!$P:$P))</f>
        <v>1.368</v>
      </c>
      <c r="AA185" s="23">
        <f t="shared" si="30"/>
        <v>0</v>
      </c>
      <c r="AB185" s="23">
        <f t="shared" si="31"/>
        <v>0</v>
      </c>
      <c r="AC185" s="76">
        <f t="shared" si="32"/>
        <v>0</v>
      </c>
      <c r="AD185" s="76">
        <f t="shared" si="33"/>
        <v>-0.147999999999996</v>
      </c>
      <c r="AE185" s="76">
        <f t="shared" si="34"/>
        <v>0.00200000000000022</v>
      </c>
      <c r="AF185" s="81" t="e">
        <f t="shared" si="35"/>
        <v>#DIV/0!</v>
      </c>
    </row>
    <row r="186" spans="1:32">
      <c r="A186" s="46" t="s">
        <v>751</v>
      </c>
      <c r="B186" s="3" t="s">
        <v>541</v>
      </c>
      <c r="C186" s="24">
        <v>160667</v>
      </c>
      <c r="D186" s="24" t="s">
        <v>765</v>
      </c>
      <c r="E186" s="58" t="str">
        <f t="shared" si="24"/>
        <v>APGHKG19040012/160667/WS18838</v>
      </c>
      <c r="F186" s="3" t="s">
        <v>543</v>
      </c>
      <c r="G186" s="3" t="s">
        <v>545</v>
      </c>
      <c r="H186" s="2">
        <v>43591</v>
      </c>
      <c r="I186" s="7">
        <v>29</v>
      </c>
      <c r="J186" s="7">
        <v>938</v>
      </c>
      <c r="K186" s="68">
        <f t="shared" si="25"/>
        <v>32.3448275862069</v>
      </c>
      <c r="L186" s="48">
        <v>14.31</v>
      </c>
      <c r="M186" s="69">
        <f t="shared" si="26"/>
        <v>414.99</v>
      </c>
      <c r="N186" s="7">
        <v>60</v>
      </c>
      <c r="O186" s="7">
        <v>41</v>
      </c>
      <c r="P186" s="7">
        <v>31</v>
      </c>
      <c r="Q186" s="76">
        <f t="shared" si="27"/>
        <v>0.076</v>
      </c>
      <c r="R186" s="68">
        <f t="shared" si="28"/>
        <v>2.21</v>
      </c>
      <c r="S186" s="76">
        <f t="shared" si="29"/>
        <v>0.412</v>
      </c>
      <c r="T186" s="77">
        <v>386</v>
      </c>
      <c r="U186" s="83"/>
      <c r="V186" s="23">
        <f>IF(E186="","",SUMIF(OUTBOUND!$G:$G,WMS!E186,OUTBOUND!$L:$L))</f>
        <v>29</v>
      </c>
      <c r="W186" s="23">
        <f>IF(E186="","",SUMIF(OUTBOUND!$G:$G,WMS!E186,OUTBOUND!$M:$M))</f>
        <v>938</v>
      </c>
      <c r="X186" s="76">
        <f>IF(E186="","",SUMIF(OUTBOUND!$G:$G,WMS!E186,OUTBOUND!$O:$O))</f>
        <v>414.99</v>
      </c>
      <c r="Y186" s="76">
        <f>IF(E186="","",SUMIF(OUTBOUND!$G:$G,WMS!E186,OUTBOUND!$AC:$AC))</f>
        <v>386.456</v>
      </c>
      <c r="Z186" s="76">
        <f>IF(E186="","",SUMIF(OUTBOUND!$G:$G,WMS!E186,OUTBOUND!$P:$P))</f>
        <v>2.204</v>
      </c>
      <c r="AA186" s="23">
        <f t="shared" si="30"/>
        <v>0</v>
      </c>
      <c r="AB186" s="23">
        <f t="shared" si="31"/>
        <v>0</v>
      </c>
      <c r="AC186" s="76">
        <f t="shared" si="32"/>
        <v>0</v>
      </c>
      <c r="AD186" s="76">
        <f t="shared" si="33"/>
        <v>-0.45599999999996</v>
      </c>
      <c r="AE186" s="76">
        <f t="shared" si="34"/>
        <v>0.00600000000000023</v>
      </c>
      <c r="AF186" s="81" t="e">
        <f t="shared" si="35"/>
        <v>#DIV/0!</v>
      </c>
    </row>
    <row r="187" spans="1:32">
      <c r="A187" s="46" t="s">
        <v>751</v>
      </c>
      <c r="B187" s="3" t="s">
        <v>541</v>
      </c>
      <c r="C187" s="24">
        <v>162004</v>
      </c>
      <c r="D187" s="24" t="s">
        <v>918</v>
      </c>
      <c r="E187" s="58" t="str">
        <f t="shared" si="24"/>
        <v>APGHKG19040012/162004/WW19224</v>
      </c>
      <c r="F187" s="3" t="s">
        <v>543</v>
      </c>
      <c r="G187" s="3" t="s">
        <v>546</v>
      </c>
      <c r="H187" s="2">
        <v>43591</v>
      </c>
      <c r="I187" s="7">
        <v>41</v>
      </c>
      <c r="J187" s="7">
        <v>799</v>
      </c>
      <c r="K187" s="68">
        <f t="shared" si="25"/>
        <v>19.4878048780488</v>
      </c>
      <c r="L187" s="48">
        <v>14.63</v>
      </c>
      <c r="M187" s="69">
        <f t="shared" si="26"/>
        <v>599.83</v>
      </c>
      <c r="N187" s="7">
        <v>60</v>
      </c>
      <c r="O187" s="7">
        <v>41</v>
      </c>
      <c r="P187" s="7">
        <v>31</v>
      </c>
      <c r="Q187" s="76">
        <f t="shared" si="27"/>
        <v>0.076</v>
      </c>
      <c r="R187" s="68">
        <f t="shared" si="28"/>
        <v>3.13</v>
      </c>
      <c r="S187" s="76">
        <f t="shared" si="29"/>
        <v>0.69</v>
      </c>
      <c r="T187" s="77">
        <v>551</v>
      </c>
      <c r="U187" s="83"/>
      <c r="V187" s="23">
        <f>IF(E187="","",SUMIF(OUTBOUND!$G:$G,WMS!E187,OUTBOUND!$L:$L))</f>
        <v>41</v>
      </c>
      <c r="W187" s="23">
        <f>IF(E187="","",SUMIF(OUTBOUND!$G:$G,WMS!E187,OUTBOUND!$M:$M))</f>
        <v>799</v>
      </c>
      <c r="X187" s="76">
        <f>IF(E187="","",SUMIF(OUTBOUND!$G:$G,WMS!E187,OUTBOUND!$O:$O))</f>
        <v>599.83</v>
      </c>
      <c r="Y187" s="76">
        <f>IF(E187="","",SUMIF(OUTBOUND!$G:$G,WMS!E187,OUTBOUND!$AC:$AC))</f>
        <v>551.31</v>
      </c>
      <c r="Z187" s="76">
        <f>IF(E187="","",SUMIF(OUTBOUND!$G:$G,WMS!E187,OUTBOUND!$P:$P))</f>
        <v>3.116</v>
      </c>
      <c r="AA187" s="23">
        <f t="shared" si="30"/>
        <v>0</v>
      </c>
      <c r="AB187" s="23">
        <f t="shared" si="31"/>
        <v>0</v>
      </c>
      <c r="AC187" s="76">
        <f t="shared" si="32"/>
        <v>0</v>
      </c>
      <c r="AD187" s="76">
        <f t="shared" si="33"/>
        <v>-0.309999999999945</v>
      </c>
      <c r="AE187" s="76">
        <f t="shared" si="34"/>
        <v>0.0139999999999998</v>
      </c>
      <c r="AF187" s="81" t="e">
        <f t="shared" si="35"/>
        <v>#DIV/0!</v>
      </c>
    </row>
    <row r="188" spans="1:32">
      <c r="A188" s="46" t="s">
        <v>751</v>
      </c>
      <c r="B188" s="3" t="s">
        <v>541</v>
      </c>
      <c r="C188" s="24">
        <v>162030</v>
      </c>
      <c r="D188" s="24" t="s">
        <v>840</v>
      </c>
      <c r="E188" s="58" t="str">
        <f t="shared" si="24"/>
        <v>APGHKG19040012/162030/WW19555</v>
      </c>
      <c r="F188" s="3" t="s">
        <v>543</v>
      </c>
      <c r="G188" s="3" t="s">
        <v>547</v>
      </c>
      <c r="H188" s="2">
        <v>43591</v>
      </c>
      <c r="I188" s="7">
        <v>28</v>
      </c>
      <c r="J188" s="7">
        <v>1187</v>
      </c>
      <c r="K188" s="68">
        <f t="shared" si="25"/>
        <v>42.3928571428571</v>
      </c>
      <c r="L188" s="48">
        <v>14.39</v>
      </c>
      <c r="M188" s="69">
        <f t="shared" si="26"/>
        <v>402.92</v>
      </c>
      <c r="N188" s="7">
        <v>60</v>
      </c>
      <c r="O188" s="7">
        <v>41</v>
      </c>
      <c r="P188" s="7">
        <v>31</v>
      </c>
      <c r="Q188" s="76">
        <f t="shared" si="27"/>
        <v>0.076</v>
      </c>
      <c r="R188" s="68">
        <f t="shared" si="28"/>
        <v>2.14</v>
      </c>
      <c r="S188" s="76">
        <f t="shared" si="29"/>
        <v>0.307</v>
      </c>
      <c r="T188" s="77">
        <v>364</v>
      </c>
      <c r="U188" s="83"/>
      <c r="V188" s="23">
        <f>IF(E188="","",SUMIF(OUTBOUND!$G:$G,WMS!E188,OUTBOUND!$L:$L))</f>
        <v>28</v>
      </c>
      <c r="W188" s="23">
        <f>IF(E188="","",SUMIF(OUTBOUND!$G:$G,WMS!E188,OUTBOUND!$M:$M))</f>
        <v>1187</v>
      </c>
      <c r="X188" s="76">
        <f>IF(E188="","",SUMIF(OUTBOUND!$G:$G,WMS!E188,OUTBOUND!$O:$O))</f>
        <v>402.92</v>
      </c>
      <c r="Y188" s="76">
        <f>IF(E188="","",SUMIF(OUTBOUND!$G:$G,WMS!E188,OUTBOUND!$AC:$AC))</f>
        <v>364.409</v>
      </c>
      <c r="Z188" s="76">
        <f>IF(E188="","",SUMIF(OUTBOUND!$G:$G,WMS!E188,OUTBOUND!$P:$P))</f>
        <v>2.128</v>
      </c>
      <c r="AA188" s="23">
        <f t="shared" si="30"/>
        <v>0</v>
      </c>
      <c r="AB188" s="23">
        <f t="shared" si="31"/>
        <v>0</v>
      </c>
      <c r="AC188" s="76">
        <f t="shared" si="32"/>
        <v>0</v>
      </c>
      <c r="AD188" s="76">
        <f t="shared" si="33"/>
        <v>-0.408999999999992</v>
      </c>
      <c r="AE188" s="76">
        <f t="shared" si="34"/>
        <v>0.012</v>
      </c>
      <c r="AF188" s="81" t="e">
        <f t="shared" si="35"/>
        <v>#DIV/0!</v>
      </c>
    </row>
    <row r="189" spans="1:32">
      <c r="A189" s="46" t="s">
        <v>751</v>
      </c>
      <c r="B189" s="3" t="s">
        <v>541</v>
      </c>
      <c r="C189" s="24">
        <v>162002</v>
      </c>
      <c r="D189" s="24" t="s">
        <v>916</v>
      </c>
      <c r="E189" s="58" t="str">
        <f t="shared" si="24"/>
        <v>APGHKG19040012/162002/WW19505</v>
      </c>
      <c r="F189" s="3" t="s">
        <v>543</v>
      </c>
      <c r="G189" s="3" t="s">
        <v>548</v>
      </c>
      <c r="H189" s="2">
        <v>43591</v>
      </c>
      <c r="I189" s="7">
        <v>29</v>
      </c>
      <c r="J189" s="7">
        <v>1048</v>
      </c>
      <c r="K189" s="68">
        <f t="shared" si="25"/>
        <v>36.1379310344828</v>
      </c>
      <c r="L189" s="48">
        <v>14.51</v>
      </c>
      <c r="M189" s="69">
        <f t="shared" si="26"/>
        <v>420.79</v>
      </c>
      <c r="N189" s="7">
        <v>60</v>
      </c>
      <c r="O189" s="7">
        <v>41</v>
      </c>
      <c r="P189" s="7">
        <v>31</v>
      </c>
      <c r="Q189" s="76">
        <f t="shared" si="27"/>
        <v>0.076</v>
      </c>
      <c r="R189" s="68">
        <f t="shared" si="28"/>
        <v>2.21</v>
      </c>
      <c r="S189" s="76">
        <f t="shared" si="29"/>
        <v>0.374</v>
      </c>
      <c r="T189" s="77">
        <v>392</v>
      </c>
      <c r="U189" s="83"/>
      <c r="V189" s="23">
        <f>IF(E189="","",SUMIF(OUTBOUND!$G:$G,WMS!E189,OUTBOUND!$L:$L))</f>
        <v>29</v>
      </c>
      <c r="W189" s="23">
        <f>IF(E189="","",SUMIF(OUTBOUND!$G:$G,WMS!E189,OUTBOUND!$M:$M))</f>
        <v>1048</v>
      </c>
      <c r="X189" s="76">
        <f>IF(E189="","",SUMIF(OUTBOUND!$G:$G,WMS!E189,OUTBOUND!$O:$O))</f>
        <v>420.79</v>
      </c>
      <c r="Y189" s="76">
        <f>IF(E189="","",SUMIF(OUTBOUND!$G:$G,WMS!E189,OUTBOUND!$AC:$AC))</f>
        <v>391.952</v>
      </c>
      <c r="Z189" s="76">
        <f>IF(E189="","",SUMIF(OUTBOUND!$G:$G,WMS!E189,OUTBOUND!$P:$P))</f>
        <v>2.204</v>
      </c>
      <c r="AA189" s="23">
        <f t="shared" si="30"/>
        <v>0</v>
      </c>
      <c r="AB189" s="23">
        <f t="shared" si="31"/>
        <v>0</v>
      </c>
      <c r="AC189" s="76">
        <f t="shared" si="32"/>
        <v>0</v>
      </c>
      <c r="AD189" s="76">
        <f t="shared" si="33"/>
        <v>0.0480000000000018</v>
      </c>
      <c r="AE189" s="76">
        <f t="shared" si="34"/>
        <v>0.00600000000000023</v>
      </c>
      <c r="AF189" s="81" t="e">
        <f t="shared" si="35"/>
        <v>#DIV/0!</v>
      </c>
    </row>
    <row r="190" spans="1:32">
      <c r="A190" s="46" t="s">
        <v>882</v>
      </c>
      <c r="B190" s="3" t="s">
        <v>549</v>
      </c>
      <c r="C190" s="24">
        <v>162031</v>
      </c>
      <c r="D190" s="24" t="s">
        <v>885</v>
      </c>
      <c r="E190" s="58" t="str">
        <f t="shared" si="24"/>
        <v>APGHKG19040018/162031/WW19840</v>
      </c>
      <c r="F190" s="3" t="s">
        <v>551</v>
      </c>
      <c r="G190" s="3" t="s">
        <v>552</v>
      </c>
      <c r="H190" s="2">
        <v>43594</v>
      </c>
      <c r="I190" s="7">
        <v>16</v>
      </c>
      <c r="J190" s="7">
        <v>313</v>
      </c>
      <c r="K190" s="68">
        <f t="shared" si="25"/>
        <v>19.5625</v>
      </c>
      <c r="L190" s="48">
        <v>12.75</v>
      </c>
      <c r="M190" s="69">
        <f t="shared" si="26"/>
        <v>204</v>
      </c>
      <c r="N190" s="7">
        <v>57</v>
      </c>
      <c r="O190" s="7">
        <v>53</v>
      </c>
      <c r="P190" s="7">
        <v>23</v>
      </c>
      <c r="Q190" s="76">
        <f t="shared" si="27"/>
        <v>0.069</v>
      </c>
      <c r="R190" s="68">
        <f t="shared" si="28"/>
        <v>1.11</v>
      </c>
      <c r="S190" s="76">
        <f t="shared" si="29"/>
        <v>0.45</v>
      </c>
      <c r="T190" s="77">
        <v>141</v>
      </c>
      <c r="U190" s="83"/>
      <c r="V190" s="23">
        <f>IF(E190="","",SUMIF(OUTBOUND!$G:$G,WMS!E190,OUTBOUND!$L:$L))</f>
        <v>16</v>
      </c>
      <c r="W190" s="23">
        <f>IF(E190="","",SUMIF(OUTBOUND!$G:$G,WMS!E190,OUTBOUND!$M:$M))</f>
        <v>313</v>
      </c>
      <c r="X190" s="76">
        <f>IF(E190="","",SUMIF(OUTBOUND!$G:$G,WMS!E190,OUTBOUND!$O:$O))</f>
        <v>204</v>
      </c>
      <c r="Y190" s="76">
        <f>IF(E190="","",SUMIF(OUTBOUND!$G:$G,WMS!E190,OUTBOUND!$AC:$AC))</f>
        <v>140.85</v>
      </c>
      <c r="Z190" s="76">
        <f>IF(E190="","",SUMIF(OUTBOUND!$G:$G,WMS!E190,OUTBOUND!$P:$P))</f>
        <v>1.104</v>
      </c>
      <c r="AA190" s="23">
        <f t="shared" si="30"/>
        <v>0</v>
      </c>
      <c r="AB190" s="23">
        <f t="shared" si="31"/>
        <v>0</v>
      </c>
      <c r="AC190" s="76">
        <f t="shared" si="32"/>
        <v>0</v>
      </c>
      <c r="AD190" s="76">
        <f t="shared" si="33"/>
        <v>0.150000000000006</v>
      </c>
      <c r="AE190" s="76">
        <f t="shared" si="34"/>
        <v>0.00600000000000001</v>
      </c>
      <c r="AF190" s="81" t="e">
        <f t="shared" si="35"/>
        <v>#DIV/0!</v>
      </c>
    </row>
    <row r="191" spans="1:32">
      <c r="A191" s="46" t="s">
        <v>761</v>
      </c>
      <c r="B191" s="3" t="s">
        <v>553</v>
      </c>
      <c r="C191" s="24">
        <v>48655</v>
      </c>
      <c r="D191" s="24" t="s">
        <v>967</v>
      </c>
      <c r="E191" s="58" t="str">
        <f t="shared" si="24"/>
        <v>APGHKG19050001/48655/WW19970</v>
      </c>
      <c r="F191" s="3" t="s">
        <v>555</v>
      </c>
      <c r="G191" s="3" t="s">
        <v>556</v>
      </c>
      <c r="H191" s="2">
        <v>43595</v>
      </c>
      <c r="I191" s="7">
        <v>13</v>
      </c>
      <c r="J191" s="7">
        <v>523</v>
      </c>
      <c r="K191" s="68">
        <f t="shared" si="25"/>
        <v>40.2307692307692</v>
      </c>
      <c r="L191" s="48">
        <v>10</v>
      </c>
      <c r="M191" s="69">
        <f t="shared" si="26"/>
        <v>130</v>
      </c>
      <c r="N191" s="7">
        <v>67</v>
      </c>
      <c r="O191" s="7">
        <v>62</v>
      </c>
      <c r="P191" s="7">
        <v>16</v>
      </c>
      <c r="Q191" s="76">
        <f t="shared" si="27"/>
        <v>0.066</v>
      </c>
      <c r="R191" s="68">
        <f t="shared" si="28"/>
        <v>0.86</v>
      </c>
      <c r="S191" s="76">
        <f t="shared" si="29"/>
        <v>0.185</v>
      </c>
      <c r="T191" s="77">
        <v>97</v>
      </c>
      <c r="U191" s="83"/>
      <c r="V191" s="23">
        <f>IF(E191="","",SUMIF(OUTBOUND!$G:$G,WMS!E191,OUTBOUND!$L:$L))</f>
        <v>13</v>
      </c>
      <c r="W191" s="23">
        <f>IF(E191="","",SUMIF(OUTBOUND!$G:$G,WMS!E191,OUTBOUND!$M:$M))</f>
        <v>523</v>
      </c>
      <c r="X191" s="76">
        <f>IF(E191="","",SUMIF(OUTBOUND!$G:$G,WMS!E191,OUTBOUND!$O:$O))</f>
        <v>130</v>
      </c>
      <c r="Y191" s="76">
        <f>IF(E191="","",SUMIF(OUTBOUND!$G:$G,WMS!E191,OUTBOUND!$AC:$AC))</f>
        <v>96.755</v>
      </c>
      <c r="Z191" s="76">
        <f>IF(E191="","",SUMIF(OUTBOUND!$G:$G,WMS!E191,OUTBOUND!$P:$P))</f>
        <v>0.858</v>
      </c>
      <c r="AA191" s="23">
        <f t="shared" si="30"/>
        <v>0</v>
      </c>
      <c r="AB191" s="23">
        <f t="shared" si="31"/>
        <v>0</v>
      </c>
      <c r="AC191" s="76">
        <f t="shared" si="32"/>
        <v>0</v>
      </c>
      <c r="AD191" s="76">
        <f t="shared" si="33"/>
        <v>0.245000000000005</v>
      </c>
      <c r="AE191" s="76">
        <f t="shared" si="34"/>
        <v>0.00199999999999989</v>
      </c>
      <c r="AF191" s="81" t="e">
        <f t="shared" si="35"/>
        <v>#DIV/0!</v>
      </c>
    </row>
    <row r="192" spans="1:32">
      <c r="A192" s="46" t="s">
        <v>754</v>
      </c>
      <c r="B192" s="3" t="s">
        <v>557</v>
      </c>
      <c r="C192" s="24">
        <v>161920</v>
      </c>
      <c r="D192" s="24" t="s">
        <v>954</v>
      </c>
      <c r="E192" s="58" t="str">
        <f t="shared" si="24"/>
        <v>APGHKG19040013/161920/JWW192425</v>
      </c>
      <c r="F192" s="3" t="s">
        <v>559</v>
      </c>
      <c r="G192" s="3" t="s">
        <v>560</v>
      </c>
      <c r="H192" s="2">
        <v>43603</v>
      </c>
      <c r="I192" s="7">
        <v>14</v>
      </c>
      <c r="J192" s="7">
        <v>194</v>
      </c>
      <c r="K192" s="68">
        <f t="shared" si="25"/>
        <v>13.8571428571429</v>
      </c>
      <c r="L192" s="48">
        <v>12</v>
      </c>
      <c r="M192" s="69">
        <f t="shared" si="26"/>
        <v>168</v>
      </c>
      <c r="N192" s="7">
        <v>55</v>
      </c>
      <c r="O192" s="7">
        <v>41</v>
      </c>
      <c r="P192" s="7">
        <v>26</v>
      </c>
      <c r="Q192" s="76">
        <f t="shared" si="27"/>
        <v>0.059</v>
      </c>
      <c r="R192" s="68">
        <f t="shared" si="28"/>
        <v>0.82</v>
      </c>
      <c r="S192" s="76">
        <f t="shared" si="29"/>
        <v>0.794</v>
      </c>
      <c r="T192" s="77">
        <v>154</v>
      </c>
      <c r="U192" s="83"/>
      <c r="V192" s="23">
        <f>IF(E192="","",SUMIF(OUTBOUND!$G:$G,WMS!E192,OUTBOUND!$L:$L))</f>
        <v>14</v>
      </c>
      <c r="W192" s="23">
        <f>IF(E192="","",SUMIF(OUTBOUND!$G:$G,WMS!E192,OUTBOUND!$M:$M))</f>
        <v>194</v>
      </c>
      <c r="X192" s="76">
        <f>IF(E192="","",SUMIF(OUTBOUND!$G:$G,WMS!E192,OUTBOUND!$O:$O))</f>
        <v>168</v>
      </c>
      <c r="Y192" s="76">
        <f>IF(E192="","",SUMIF(OUTBOUND!$G:$G,WMS!E192,OUTBOUND!$AC:$AC))</f>
        <v>154.036</v>
      </c>
      <c r="Z192" s="76">
        <f>IF(E192="","",SUMIF(OUTBOUND!$G:$G,WMS!E192,OUTBOUND!$P:$P))</f>
        <v>0.826</v>
      </c>
      <c r="AA192" s="23">
        <f t="shared" si="30"/>
        <v>0</v>
      </c>
      <c r="AB192" s="23">
        <f t="shared" si="31"/>
        <v>0</v>
      </c>
      <c r="AC192" s="76">
        <f t="shared" si="32"/>
        <v>0</v>
      </c>
      <c r="AD192" s="76">
        <f t="shared" si="33"/>
        <v>-0.0360000000000014</v>
      </c>
      <c r="AE192" s="76">
        <f t="shared" si="34"/>
        <v>-0.00600000000000001</v>
      </c>
      <c r="AF192" s="81" t="e">
        <f t="shared" si="35"/>
        <v>#DIV/0!</v>
      </c>
    </row>
    <row r="193" spans="1:32">
      <c r="A193" s="46" t="s">
        <v>754</v>
      </c>
      <c r="B193" s="3" t="s">
        <v>557</v>
      </c>
      <c r="C193" s="24">
        <v>161921</v>
      </c>
      <c r="D193" s="24" t="s">
        <v>944</v>
      </c>
      <c r="E193" s="58" t="str">
        <f t="shared" si="24"/>
        <v>APGHKG19040013/161921/JWW192399</v>
      </c>
      <c r="F193" s="3" t="s">
        <v>559</v>
      </c>
      <c r="G193" s="3" t="s">
        <v>561</v>
      </c>
      <c r="H193" s="2">
        <v>43603</v>
      </c>
      <c r="I193" s="7">
        <v>7</v>
      </c>
      <c r="J193" s="7">
        <v>102</v>
      </c>
      <c r="K193" s="68">
        <f t="shared" si="25"/>
        <v>14.5714285714286</v>
      </c>
      <c r="L193" s="48">
        <v>12.43</v>
      </c>
      <c r="M193" s="69">
        <f t="shared" si="26"/>
        <v>87.01</v>
      </c>
      <c r="N193" s="7">
        <v>55</v>
      </c>
      <c r="O193" s="7">
        <v>36</v>
      </c>
      <c r="P193" s="7">
        <v>26</v>
      </c>
      <c r="Q193" s="76">
        <f t="shared" si="27"/>
        <v>0.051</v>
      </c>
      <c r="R193" s="68">
        <f t="shared" si="28"/>
        <v>0.36</v>
      </c>
      <c r="S193" s="76">
        <f t="shared" si="29"/>
        <v>0.784</v>
      </c>
      <c r="T193" s="77">
        <v>80</v>
      </c>
      <c r="U193" s="83"/>
      <c r="V193" s="23">
        <f>IF(E193="","",SUMIF(OUTBOUND!$G:$G,WMS!E193,OUTBOUND!$L:$L))</f>
        <v>7</v>
      </c>
      <c r="W193" s="23">
        <f>IF(E193="","",SUMIF(OUTBOUND!$G:$G,WMS!E193,OUTBOUND!$M:$M))</f>
        <v>102</v>
      </c>
      <c r="X193" s="76">
        <f>IF(E193="","",SUMIF(OUTBOUND!$G:$G,WMS!E193,OUTBOUND!$O:$O))</f>
        <v>87.01</v>
      </c>
      <c r="Y193" s="76">
        <f>IF(E193="","",SUMIF(OUTBOUND!$G:$G,WMS!E193,OUTBOUND!$AC:$AC))</f>
        <v>79.968</v>
      </c>
      <c r="Z193" s="76">
        <f>IF(E193="","",SUMIF(OUTBOUND!$G:$G,WMS!E193,OUTBOUND!$P:$P))</f>
        <v>0.357</v>
      </c>
      <c r="AA193" s="23">
        <f t="shared" si="30"/>
        <v>0</v>
      </c>
      <c r="AB193" s="23">
        <f t="shared" si="31"/>
        <v>0</v>
      </c>
      <c r="AC193" s="76">
        <f t="shared" si="32"/>
        <v>0</v>
      </c>
      <c r="AD193" s="76">
        <f t="shared" si="33"/>
        <v>0.0319999999999965</v>
      </c>
      <c r="AE193" s="76">
        <f t="shared" si="34"/>
        <v>0.003</v>
      </c>
      <c r="AF193" s="81" t="e">
        <f t="shared" si="35"/>
        <v>#DIV/0!</v>
      </c>
    </row>
    <row r="194" spans="1:32">
      <c r="A194" s="46" t="s">
        <v>785</v>
      </c>
      <c r="B194" s="3" t="s">
        <v>562</v>
      </c>
      <c r="C194" s="24">
        <v>159769</v>
      </c>
      <c r="D194" s="24">
        <v>114739</v>
      </c>
      <c r="E194" s="58" t="str">
        <f t="shared" si="24"/>
        <v>APGHKG19050003/159769/114739</v>
      </c>
      <c r="F194" s="3" t="s">
        <v>564</v>
      </c>
      <c r="G194" s="3" t="s">
        <v>565</v>
      </c>
      <c r="H194" s="2">
        <v>43602</v>
      </c>
      <c r="I194" s="7">
        <v>44</v>
      </c>
      <c r="J194" s="7">
        <v>1283</v>
      </c>
      <c r="K194" s="68">
        <f t="shared" si="25"/>
        <v>29.1590909090909</v>
      </c>
      <c r="L194" s="48">
        <v>9.99</v>
      </c>
      <c r="M194" s="69">
        <f t="shared" si="26"/>
        <v>439.56</v>
      </c>
      <c r="N194" s="7">
        <v>65</v>
      </c>
      <c r="O194" s="7">
        <v>36</v>
      </c>
      <c r="P194" s="7">
        <v>31</v>
      </c>
      <c r="Q194" s="76">
        <f t="shared" si="27"/>
        <v>0.073</v>
      </c>
      <c r="R194" s="68">
        <f t="shared" si="28"/>
        <v>3.19</v>
      </c>
      <c r="S194" s="76">
        <f t="shared" si="29"/>
        <v>0.302</v>
      </c>
      <c r="T194" s="77">
        <v>386.9</v>
      </c>
      <c r="U194" s="83"/>
      <c r="V194" s="23">
        <f>IF(E194="","",SUMIF(OUTBOUND!$G:$G,WMS!E194,OUTBOUND!$L:$L))</f>
        <v>44</v>
      </c>
      <c r="W194" s="23">
        <f>IF(E194="","",SUMIF(OUTBOUND!$G:$G,WMS!E194,OUTBOUND!$M:$M))</f>
        <v>1283</v>
      </c>
      <c r="X194" s="76">
        <f>IF(E194="","",SUMIF(OUTBOUND!$G:$G,WMS!E194,OUTBOUND!$O:$O))</f>
        <v>439.56</v>
      </c>
      <c r="Y194" s="76">
        <f>IF(E194="","",SUMIF(OUTBOUND!$G:$G,WMS!E194,OUTBOUND!$AC:$AC))</f>
        <v>387.466</v>
      </c>
      <c r="Z194" s="76">
        <f>IF(E194="","",SUMIF(OUTBOUND!$G:$G,WMS!E194,OUTBOUND!$P:$P))</f>
        <v>3.212</v>
      </c>
      <c r="AA194" s="23">
        <f t="shared" si="30"/>
        <v>0</v>
      </c>
      <c r="AB194" s="23">
        <f t="shared" si="31"/>
        <v>0</v>
      </c>
      <c r="AC194" s="76">
        <f t="shared" si="32"/>
        <v>0</v>
      </c>
      <c r="AD194" s="76">
        <f t="shared" si="33"/>
        <v>-0.566000000000031</v>
      </c>
      <c r="AE194" s="76">
        <f t="shared" si="34"/>
        <v>-0.0219999999999998</v>
      </c>
      <c r="AF194" s="81" t="e">
        <f t="shared" si="35"/>
        <v>#DIV/0!</v>
      </c>
    </row>
    <row r="195" spans="1:32">
      <c r="A195" s="46" t="s">
        <v>751</v>
      </c>
      <c r="B195" s="3" t="s">
        <v>566</v>
      </c>
      <c r="C195" s="24">
        <v>159647</v>
      </c>
      <c r="D195" s="24" t="s">
        <v>968</v>
      </c>
      <c r="E195" s="58" t="str">
        <f t="shared" si="24"/>
        <v>APGHKG19050005/159647/WS19507</v>
      </c>
      <c r="F195" s="3" t="s">
        <v>568</v>
      </c>
      <c r="G195" s="3" t="s">
        <v>569</v>
      </c>
      <c r="H195" s="2">
        <v>43603</v>
      </c>
      <c r="I195" s="7">
        <v>26</v>
      </c>
      <c r="J195" s="7">
        <v>1039</v>
      </c>
      <c r="K195" s="68">
        <f t="shared" si="25"/>
        <v>39.9615384615385</v>
      </c>
      <c r="L195" s="48">
        <v>6.3</v>
      </c>
      <c r="M195" s="69">
        <f t="shared" si="26"/>
        <v>163.8</v>
      </c>
      <c r="N195" s="7">
        <v>60</v>
      </c>
      <c r="O195" s="7">
        <v>41</v>
      </c>
      <c r="P195" s="7">
        <v>31</v>
      </c>
      <c r="Q195" s="76">
        <f t="shared" si="27"/>
        <v>0.076</v>
      </c>
      <c r="R195" s="68">
        <f t="shared" si="28"/>
        <v>1.98</v>
      </c>
      <c r="S195" s="76">
        <f t="shared" si="29"/>
        <v>0.142</v>
      </c>
      <c r="T195" s="77">
        <v>148</v>
      </c>
      <c r="U195" s="83"/>
      <c r="V195" s="23">
        <f>IF(E195="","",SUMIF(OUTBOUND!$G:$G,WMS!E195,OUTBOUND!$L:$L))</f>
        <v>26</v>
      </c>
      <c r="W195" s="23">
        <f>IF(E195="","",SUMIF(OUTBOUND!$G:$G,WMS!E195,OUTBOUND!$M:$M))</f>
        <v>1039</v>
      </c>
      <c r="X195" s="76">
        <f>IF(E195="","",SUMIF(OUTBOUND!$G:$G,WMS!E195,OUTBOUND!$O:$O))</f>
        <v>163.8</v>
      </c>
      <c r="Y195" s="76">
        <f>IF(E195="","",SUMIF(OUTBOUND!$G:$G,WMS!E195,OUTBOUND!$AC:$AC))</f>
        <v>147.538</v>
      </c>
      <c r="Z195" s="76">
        <f>IF(E195="","",SUMIF(OUTBOUND!$G:$G,WMS!E195,OUTBOUND!$P:$P))</f>
        <v>1.976</v>
      </c>
      <c r="AA195" s="23">
        <f t="shared" si="30"/>
        <v>0</v>
      </c>
      <c r="AB195" s="23">
        <f t="shared" si="31"/>
        <v>0</v>
      </c>
      <c r="AC195" s="76">
        <f t="shared" si="32"/>
        <v>0</v>
      </c>
      <c r="AD195" s="76">
        <f t="shared" si="33"/>
        <v>0.462000000000018</v>
      </c>
      <c r="AE195" s="76">
        <f t="shared" si="34"/>
        <v>0.004</v>
      </c>
      <c r="AF195" s="81" t="e">
        <f t="shared" si="35"/>
        <v>#DIV/0!</v>
      </c>
    </row>
    <row r="196" spans="1:32">
      <c r="A196" s="46" t="s">
        <v>751</v>
      </c>
      <c r="B196" s="3" t="s">
        <v>566</v>
      </c>
      <c r="C196" s="24">
        <v>159042</v>
      </c>
      <c r="D196" s="24" t="s">
        <v>958</v>
      </c>
      <c r="E196" s="58" t="str">
        <f t="shared" ref="E196:E259" si="36">IF(D196="","",B196&amp;"/"&amp;C196&amp;"/"&amp;D196)</f>
        <v>APGHKG19050005/159042/WW19838</v>
      </c>
      <c r="F196" s="3" t="s">
        <v>568</v>
      </c>
      <c r="G196" s="3" t="s">
        <v>570</v>
      </c>
      <c r="H196" s="2">
        <v>43603</v>
      </c>
      <c r="I196" s="7">
        <v>11</v>
      </c>
      <c r="J196" s="7">
        <v>377</v>
      </c>
      <c r="K196" s="68">
        <f t="shared" ref="K196:K259" si="37">IF(J196="","",J196/I196)</f>
        <v>34.2727272727273</v>
      </c>
      <c r="L196" s="48">
        <v>50</v>
      </c>
      <c r="M196" s="69">
        <f t="shared" ref="M196:M259" si="38">IF(L196="","",ROUND(I196*L196,3))</f>
        <v>550</v>
      </c>
      <c r="N196" s="7">
        <v>60</v>
      </c>
      <c r="O196" s="7">
        <v>41</v>
      </c>
      <c r="P196" s="7">
        <v>31</v>
      </c>
      <c r="Q196" s="76">
        <f t="shared" ref="Q196:Q259" si="39">IF(P196="","",ROUND(N196*O196*P196/1000000,3))</f>
        <v>0.076</v>
      </c>
      <c r="R196" s="68">
        <f t="shared" ref="R196:R259" si="40">IF(Q196="","",ROUND(N196*O196*P196/1000000*I196,2))</f>
        <v>0.84</v>
      </c>
      <c r="S196" s="76">
        <f t="shared" ref="S196:S259" si="41">IF(T196="","",ROUND(T196/J196,3))</f>
        <v>1.329</v>
      </c>
      <c r="T196" s="77">
        <v>501</v>
      </c>
      <c r="U196" s="83"/>
      <c r="V196" s="23">
        <f>IF(E196="","",SUMIF(OUTBOUND!$G:$G,WMS!E196,OUTBOUND!$L:$L))</f>
        <v>11</v>
      </c>
      <c r="W196" s="23">
        <f>IF(E196="","",SUMIF(OUTBOUND!$G:$G,WMS!E196,OUTBOUND!$M:$M))</f>
        <v>377</v>
      </c>
      <c r="X196" s="76">
        <f>IF(E196="","",SUMIF(OUTBOUND!$G:$G,WMS!E196,OUTBOUND!$O:$O))</f>
        <v>550</v>
      </c>
      <c r="Y196" s="76">
        <f>IF(E196="","",SUMIF(OUTBOUND!$G:$G,WMS!E196,OUTBOUND!$AC:$AC))</f>
        <v>501.033</v>
      </c>
      <c r="Z196" s="76">
        <f>IF(E196="","",SUMIF(OUTBOUND!$G:$G,WMS!E196,OUTBOUND!$P:$P))</f>
        <v>0.836</v>
      </c>
      <c r="AA196" s="23">
        <f t="shared" ref="AA196:AA259" si="42">IF(I196="","",I196-V196)</f>
        <v>0</v>
      </c>
      <c r="AB196" s="23">
        <f t="shared" ref="AB196:AB259" si="43">IF(J196="","",J196-W196)</f>
        <v>0</v>
      </c>
      <c r="AC196" s="76">
        <f t="shared" ref="AC196:AC259" si="44">IF(M196="","",M196-X196)</f>
        <v>0</v>
      </c>
      <c r="AD196" s="76">
        <f t="shared" ref="AD196:AD259" si="45">IF(T196="","",T196-Y196)</f>
        <v>-0.0329999999999586</v>
      </c>
      <c r="AE196" s="76">
        <f t="shared" ref="AE196:AE259" si="46">IF(R196="","",R196-Z196)</f>
        <v>0.004</v>
      </c>
      <c r="AF196" s="81" t="e">
        <f t="shared" ref="AF196:AF259" si="47">IF(AB196="","",EXACT(K196,AB196/AA196))</f>
        <v>#DIV/0!</v>
      </c>
    </row>
    <row r="197" spans="1:32">
      <c r="A197" s="46" t="s">
        <v>751</v>
      </c>
      <c r="B197" s="3" t="s">
        <v>566</v>
      </c>
      <c r="C197" s="24">
        <v>159648</v>
      </c>
      <c r="D197" s="24" t="s">
        <v>969</v>
      </c>
      <c r="E197" s="58" t="str">
        <f t="shared" si="36"/>
        <v>APGHKG19050005/159648/WS19803</v>
      </c>
      <c r="F197" s="3" t="s">
        <v>568</v>
      </c>
      <c r="G197" s="3" t="s">
        <v>571</v>
      </c>
      <c r="H197" s="2">
        <v>43603</v>
      </c>
      <c r="I197" s="7">
        <v>37</v>
      </c>
      <c r="J197" s="7">
        <v>1205</v>
      </c>
      <c r="K197" s="68">
        <f t="shared" si="37"/>
        <v>32.5675675675676</v>
      </c>
      <c r="L197" s="48">
        <v>10</v>
      </c>
      <c r="M197" s="69">
        <f t="shared" si="38"/>
        <v>370</v>
      </c>
      <c r="N197" s="7">
        <v>60</v>
      </c>
      <c r="O197" s="7">
        <v>41</v>
      </c>
      <c r="P197" s="7">
        <v>31</v>
      </c>
      <c r="Q197" s="76">
        <f t="shared" si="39"/>
        <v>0.076</v>
      </c>
      <c r="R197" s="68">
        <f t="shared" si="40"/>
        <v>2.82</v>
      </c>
      <c r="S197" s="76">
        <f t="shared" si="41"/>
        <v>0.283</v>
      </c>
      <c r="T197" s="77">
        <v>341</v>
      </c>
      <c r="U197" s="83"/>
      <c r="V197" s="23">
        <f>IF(E197="","",SUMIF(OUTBOUND!$G:$G,WMS!E197,OUTBOUND!$L:$L))</f>
        <v>37</v>
      </c>
      <c r="W197" s="23">
        <f>IF(E197="","",SUMIF(OUTBOUND!$G:$G,WMS!E197,OUTBOUND!$M:$M))</f>
        <v>1205</v>
      </c>
      <c r="X197" s="76">
        <f>IF(E197="","",SUMIF(OUTBOUND!$G:$G,WMS!E197,OUTBOUND!$O:$O))</f>
        <v>370</v>
      </c>
      <c r="Y197" s="76">
        <f>IF(E197="","",SUMIF(OUTBOUND!$G:$G,WMS!E197,OUTBOUND!$AC:$AC))</f>
        <v>341.015</v>
      </c>
      <c r="Z197" s="76">
        <f>IF(E197="","",SUMIF(OUTBOUND!$G:$G,WMS!E197,OUTBOUND!$P:$P))</f>
        <v>2.812</v>
      </c>
      <c r="AA197" s="23">
        <f t="shared" si="42"/>
        <v>0</v>
      </c>
      <c r="AB197" s="23">
        <f t="shared" si="43"/>
        <v>0</v>
      </c>
      <c r="AC197" s="76">
        <f t="shared" si="44"/>
        <v>0</v>
      </c>
      <c r="AD197" s="76">
        <f t="shared" si="45"/>
        <v>-0.0149999999999864</v>
      </c>
      <c r="AE197" s="76">
        <f t="shared" si="46"/>
        <v>0.00800000000000001</v>
      </c>
      <c r="AF197" s="81" t="e">
        <f t="shared" si="47"/>
        <v>#DIV/0!</v>
      </c>
    </row>
    <row r="198" spans="1:32">
      <c r="A198" s="46" t="s">
        <v>748</v>
      </c>
      <c r="B198" s="3" t="s">
        <v>572</v>
      </c>
      <c r="C198" s="24">
        <v>161900</v>
      </c>
      <c r="D198" s="24" t="s">
        <v>871</v>
      </c>
      <c r="E198" s="58" t="str">
        <f t="shared" si="36"/>
        <v>APGHKG19050008/161900/WW19518</v>
      </c>
      <c r="F198" s="3" t="s">
        <v>574</v>
      </c>
      <c r="G198" s="3" t="s">
        <v>575</v>
      </c>
      <c r="H198" s="2">
        <v>43609</v>
      </c>
      <c r="I198" s="7">
        <v>52</v>
      </c>
      <c r="J198" s="7">
        <v>892</v>
      </c>
      <c r="K198" s="68">
        <f t="shared" si="37"/>
        <v>17.1538461538462</v>
      </c>
      <c r="L198" s="48">
        <v>6.35</v>
      </c>
      <c r="M198" s="69">
        <f t="shared" si="38"/>
        <v>330.2</v>
      </c>
      <c r="N198" s="7">
        <v>60</v>
      </c>
      <c r="O198" s="7">
        <v>28</v>
      </c>
      <c r="P198" s="7">
        <v>31</v>
      </c>
      <c r="Q198" s="76">
        <f t="shared" si="39"/>
        <v>0.052</v>
      </c>
      <c r="R198" s="68">
        <f t="shared" si="40"/>
        <v>2.71</v>
      </c>
      <c r="S198" s="76">
        <f t="shared" si="41"/>
        <v>0.312</v>
      </c>
      <c r="T198" s="77">
        <v>278</v>
      </c>
      <c r="U198" s="83"/>
      <c r="V198" s="23">
        <f>IF(E198="","",SUMIF(OUTBOUND!$G:$G,WMS!E198,OUTBOUND!$L:$L))</f>
        <v>52</v>
      </c>
      <c r="W198" s="23">
        <f>IF(E198="","",SUMIF(OUTBOUND!$G:$G,WMS!E198,OUTBOUND!$M:$M))</f>
        <v>892</v>
      </c>
      <c r="X198" s="76">
        <f>IF(E198="","",SUMIF(OUTBOUND!$G:$G,WMS!E198,OUTBOUND!$O:$O))</f>
        <v>330.2</v>
      </c>
      <c r="Y198" s="76">
        <f>IF(E198="","",SUMIF(OUTBOUND!$G:$G,WMS!E198,OUTBOUND!$AC:$AC))</f>
        <v>278.304</v>
      </c>
      <c r="Z198" s="76">
        <f>IF(E198="","",SUMIF(OUTBOUND!$G:$G,WMS!E198,OUTBOUND!$P:$P))</f>
        <v>2.704</v>
      </c>
      <c r="AA198" s="23">
        <f t="shared" si="42"/>
        <v>0</v>
      </c>
      <c r="AB198" s="23">
        <f t="shared" si="43"/>
        <v>0</v>
      </c>
      <c r="AC198" s="76">
        <f t="shared" si="44"/>
        <v>0</v>
      </c>
      <c r="AD198" s="76">
        <f t="shared" si="45"/>
        <v>-0.303999999999974</v>
      </c>
      <c r="AE198" s="76">
        <f t="shared" si="46"/>
        <v>0.00600000000000023</v>
      </c>
      <c r="AF198" s="81" t="e">
        <f t="shared" si="47"/>
        <v>#DIV/0!</v>
      </c>
    </row>
    <row r="199" spans="1:32">
      <c r="A199" s="46" t="s">
        <v>748</v>
      </c>
      <c r="B199" s="3" t="s">
        <v>572</v>
      </c>
      <c r="C199" s="24">
        <v>160639</v>
      </c>
      <c r="D199" s="24" t="s">
        <v>970</v>
      </c>
      <c r="E199" s="58" t="str">
        <f t="shared" si="36"/>
        <v>APGHKG19050008/160639/115021</v>
      </c>
      <c r="F199" s="3" t="s">
        <v>574</v>
      </c>
      <c r="G199" s="3" t="s">
        <v>576</v>
      </c>
      <c r="H199" s="2">
        <v>43609</v>
      </c>
      <c r="I199" s="7">
        <v>48</v>
      </c>
      <c r="J199" s="7">
        <v>1132</v>
      </c>
      <c r="K199" s="68">
        <f t="shared" si="37"/>
        <v>23.5833333333333</v>
      </c>
      <c r="L199" s="48">
        <v>10.73</v>
      </c>
      <c r="M199" s="69">
        <f t="shared" si="38"/>
        <v>515.04</v>
      </c>
      <c r="N199" s="7">
        <v>57</v>
      </c>
      <c r="O199" s="7">
        <v>33</v>
      </c>
      <c r="P199" s="7">
        <v>41</v>
      </c>
      <c r="Q199" s="76">
        <f t="shared" si="39"/>
        <v>0.077</v>
      </c>
      <c r="R199" s="68">
        <f t="shared" si="40"/>
        <v>3.7</v>
      </c>
      <c r="S199" s="76">
        <f t="shared" si="41"/>
        <v>0.404</v>
      </c>
      <c r="T199" s="77">
        <v>457.4</v>
      </c>
      <c r="U199" s="83"/>
      <c r="V199" s="23">
        <f>IF(E199="","",SUMIF(OUTBOUND!$G:$G,WMS!E199,OUTBOUND!$L:$L))</f>
        <v>48</v>
      </c>
      <c r="W199" s="23">
        <f>IF(E199="","",SUMIF(OUTBOUND!$G:$G,WMS!E199,OUTBOUND!$M:$M))</f>
        <v>1132</v>
      </c>
      <c r="X199" s="76">
        <f>IF(E199="","",SUMIF(OUTBOUND!$G:$G,WMS!E199,OUTBOUND!$O:$O))</f>
        <v>515.04</v>
      </c>
      <c r="Y199" s="76">
        <f>IF(E199="","",SUMIF(OUTBOUND!$G:$G,WMS!E199,OUTBOUND!$AC:$AC))</f>
        <v>457.328</v>
      </c>
      <c r="Z199" s="76">
        <f>IF(E199="","",SUMIF(OUTBOUND!$G:$G,WMS!E199,OUTBOUND!$P:$P))</f>
        <v>3.696</v>
      </c>
      <c r="AA199" s="23">
        <f t="shared" si="42"/>
        <v>0</v>
      </c>
      <c r="AB199" s="23">
        <f t="shared" si="43"/>
        <v>0</v>
      </c>
      <c r="AC199" s="76">
        <f t="shared" si="44"/>
        <v>0</v>
      </c>
      <c r="AD199" s="76">
        <f t="shared" si="45"/>
        <v>0.0719999999999459</v>
      </c>
      <c r="AE199" s="76">
        <f t="shared" si="46"/>
        <v>0.00400000000000045</v>
      </c>
      <c r="AF199" s="81" t="e">
        <f t="shared" si="47"/>
        <v>#DIV/0!</v>
      </c>
    </row>
    <row r="200" spans="1:32">
      <c r="A200" s="46" t="s">
        <v>748</v>
      </c>
      <c r="B200" s="3" t="s">
        <v>572</v>
      </c>
      <c r="C200" s="24">
        <v>160796</v>
      </c>
      <c r="D200" s="24" t="s">
        <v>971</v>
      </c>
      <c r="E200" s="58" t="str">
        <f t="shared" si="36"/>
        <v>APGHKG19050008/160796/115021E</v>
      </c>
      <c r="F200" s="3" t="s">
        <v>574</v>
      </c>
      <c r="G200" s="3" t="s">
        <v>577</v>
      </c>
      <c r="H200" s="2">
        <v>43609</v>
      </c>
      <c r="I200" s="7">
        <v>12</v>
      </c>
      <c r="J200" s="7">
        <v>262</v>
      </c>
      <c r="K200" s="68">
        <f t="shared" si="37"/>
        <v>21.8333333333333</v>
      </c>
      <c r="L200" s="48">
        <v>12.06</v>
      </c>
      <c r="M200" s="69">
        <f t="shared" si="38"/>
        <v>144.72</v>
      </c>
      <c r="N200" s="7">
        <v>57</v>
      </c>
      <c r="O200" s="7">
        <v>33</v>
      </c>
      <c r="P200" s="7">
        <v>41</v>
      </c>
      <c r="Q200" s="76">
        <f t="shared" si="39"/>
        <v>0.077</v>
      </c>
      <c r="R200" s="68">
        <f t="shared" si="40"/>
        <v>0.93</v>
      </c>
      <c r="S200" s="76">
        <f t="shared" si="41"/>
        <v>0.497</v>
      </c>
      <c r="T200" s="77">
        <v>130.3</v>
      </c>
      <c r="U200" s="83"/>
      <c r="V200" s="23">
        <f>IF(E200="","",SUMIF(OUTBOUND!$G:$G,WMS!E200,OUTBOUND!$L:$L))</f>
        <v>12</v>
      </c>
      <c r="W200" s="23">
        <f>IF(E200="","",SUMIF(OUTBOUND!$G:$G,WMS!E200,OUTBOUND!$M:$M))</f>
        <v>262</v>
      </c>
      <c r="X200" s="76">
        <f>IF(E200="","",SUMIF(OUTBOUND!$G:$G,WMS!E200,OUTBOUND!$O:$O))</f>
        <v>144.72</v>
      </c>
      <c r="Y200" s="76">
        <f>IF(E200="","",SUMIF(OUTBOUND!$G:$G,WMS!E200,OUTBOUND!$AC:$AC))</f>
        <v>130.214</v>
      </c>
      <c r="Z200" s="76">
        <f>IF(E200="","",SUMIF(OUTBOUND!$G:$G,WMS!E200,OUTBOUND!$P:$P))</f>
        <v>0.924</v>
      </c>
      <c r="AA200" s="23">
        <f t="shared" si="42"/>
        <v>0</v>
      </c>
      <c r="AB200" s="23">
        <f t="shared" si="43"/>
        <v>0</v>
      </c>
      <c r="AC200" s="76">
        <f t="shared" si="44"/>
        <v>0</v>
      </c>
      <c r="AD200" s="76">
        <f t="shared" si="45"/>
        <v>0.0860000000000127</v>
      </c>
      <c r="AE200" s="76">
        <f t="shared" si="46"/>
        <v>0.00600000000000012</v>
      </c>
      <c r="AF200" s="81" t="e">
        <f t="shared" si="47"/>
        <v>#DIV/0!</v>
      </c>
    </row>
    <row r="201" spans="1:32">
      <c r="A201" s="46" t="s">
        <v>785</v>
      </c>
      <c r="B201" s="3" t="s">
        <v>578</v>
      </c>
      <c r="C201" s="24">
        <v>160233</v>
      </c>
      <c r="D201" s="24">
        <v>115024</v>
      </c>
      <c r="E201" s="58" t="str">
        <f t="shared" si="36"/>
        <v>APGHKG19050009/160233/115024</v>
      </c>
      <c r="F201" s="3" t="s">
        <v>580</v>
      </c>
      <c r="G201" s="3" t="s">
        <v>581</v>
      </c>
      <c r="H201" s="2">
        <v>43619</v>
      </c>
      <c r="I201" s="7">
        <v>25</v>
      </c>
      <c r="J201" s="7">
        <v>748</v>
      </c>
      <c r="K201" s="68">
        <f t="shared" si="37"/>
        <v>29.92</v>
      </c>
      <c r="L201" s="48">
        <v>10.096</v>
      </c>
      <c r="M201" s="69">
        <f t="shared" si="38"/>
        <v>252.4</v>
      </c>
      <c r="N201" s="7">
        <v>63</v>
      </c>
      <c r="O201" s="7">
        <v>36.5</v>
      </c>
      <c r="P201" s="7">
        <v>31</v>
      </c>
      <c r="Q201" s="76">
        <f t="shared" si="39"/>
        <v>0.071</v>
      </c>
      <c r="R201" s="68">
        <f t="shared" si="40"/>
        <v>1.78</v>
      </c>
      <c r="S201" s="76">
        <f t="shared" si="41"/>
        <v>0.301</v>
      </c>
      <c r="T201" s="77">
        <v>224.9</v>
      </c>
      <c r="U201" s="83"/>
      <c r="V201" s="23">
        <f>IF(E201="","",SUMIF(OUTBOUND!$G:$G,WMS!E201,OUTBOUND!$L:$L))</f>
        <v>25</v>
      </c>
      <c r="W201" s="23">
        <f>IF(E201="","",SUMIF(OUTBOUND!$G:$G,WMS!E201,OUTBOUND!$M:$M))</f>
        <v>748</v>
      </c>
      <c r="X201" s="76">
        <f>IF(E201="","",SUMIF(OUTBOUND!$G:$G,WMS!E201,OUTBOUND!$O:$O))</f>
        <v>252.4</v>
      </c>
      <c r="Y201" s="76">
        <f>IF(E201="","",SUMIF(OUTBOUND!$G:$G,WMS!E201,OUTBOUND!$AC:$AC))</f>
        <v>225.148</v>
      </c>
      <c r="Z201" s="76">
        <f>IF(E201="","",SUMIF(OUTBOUND!$G:$G,WMS!E201,OUTBOUND!$P:$P))</f>
        <v>1.775</v>
      </c>
      <c r="AA201" s="23">
        <f t="shared" si="42"/>
        <v>0</v>
      </c>
      <c r="AB201" s="23">
        <f t="shared" si="43"/>
        <v>0</v>
      </c>
      <c r="AC201" s="76">
        <f t="shared" si="44"/>
        <v>0</v>
      </c>
      <c r="AD201" s="76">
        <f t="shared" si="45"/>
        <v>-0.24799999999999</v>
      </c>
      <c r="AE201" s="76">
        <f t="shared" si="46"/>
        <v>0.00500000000000012</v>
      </c>
      <c r="AF201" s="81" t="e">
        <f t="shared" si="47"/>
        <v>#DIV/0!</v>
      </c>
    </row>
    <row r="202" spans="1:32">
      <c r="A202" s="46" t="s">
        <v>785</v>
      </c>
      <c r="B202" s="3" t="s">
        <v>578</v>
      </c>
      <c r="C202" s="24">
        <v>159585</v>
      </c>
      <c r="D202" s="24">
        <v>114740</v>
      </c>
      <c r="E202" s="58" t="str">
        <f t="shared" si="36"/>
        <v>APGHKG19050009/159585/114740</v>
      </c>
      <c r="F202" s="3" t="s">
        <v>580</v>
      </c>
      <c r="G202" s="3" t="s">
        <v>582</v>
      </c>
      <c r="H202" s="2">
        <v>43619</v>
      </c>
      <c r="I202" s="7">
        <v>133</v>
      </c>
      <c r="J202" s="7">
        <v>2087</v>
      </c>
      <c r="K202" s="68">
        <f t="shared" si="37"/>
        <v>15.6917293233083</v>
      </c>
      <c r="L202" s="48">
        <v>8.2939849624</v>
      </c>
      <c r="M202" s="69">
        <f t="shared" si="38"/>
        <v>1103.1</v>
      </c>
      <c r="N202" s="7">
        <v>63</v>
      </c>
      <c r="O202" s="7">
        <v>36.5</v>
      </c>
      <c r="P202" s="7">
        <v>31</v>
      </c>
      <c r="Q202" s="76">
        <f t="shared" si="39"/>
        <v>0.071</v>
      </c>
      <c r="R202" s="68">
        <f t="shared" si="40"/>
        <v>9.48</v>
      </c>
      <c r="S202" s="76">
        <f t="shared" si="41"/>
        <v>0.458</v>
      </c>
      <c r="T202" s="77">
        <v>956.8</v>
      </c>
      <c r="U202" s="83"/>
      <c r="V202" s="23">
        <f>IF(E202="","",SUMIF(OUTBOUND!$G:$G,WMS!E202,OUTBOUND!$L:$L))</f>
        <v>133</v>
      </c>
      <c r="W202" s="23">
        <f>IF(E202="","",SUMIF(OUTBOUND!$G:$G,WMS!E202,OUTBOUND!$M:$M))</f>
        <v>2087</v>
      </c>
      <c r="X202" s="76">
        <f>IF(E202="","",SUMIF(OUTBOUND!$G:$G,WMS!E202,OUTBOUND!$O:$O))</f>
        <v>1103.0999999992</v>
      </c>
      <c r="Y202" s="76">
        <f>IF(E202="","",SUMIF(OUTBOUND!$G:$G,WMS!E202,OUTBOUND!$AC:$AC))</f>
        <v>955.846</v>
      </c>
      <c r="Z202" s="76">
        <f>IF(E202="","",SUMIF(OUTBOUND!$G:$G,WMS!E202,OUTBOUND!$P:$P))</f>
        <v>9.443</v>
      </c>
      <c r="AA202" s="23">
        <f t="shared" si="42"/>
        <v>0</v>
      </c>
      <c r="AB202" s="23">
        <f t="shared" si="43"/>
        <v>0</v>
      </c>
      <c r="AC202" s="76">
        <f t="shared" si="44"/>
        <v>7.9990059020929e-10</v>
      </c>
      <c r="AD202" s="76">
        <f t="shared" si="45"/>
        <v>0.953999999999951</v>
      </c>
      <c r="AE202" s="76">
        <f t="shared" si="46"/>
        <v>0.0370000000000008</v>
      </c>
      <c r="AF202" s="81" t="e">
        <f t="shared" si="47"/>
        <v>#DIV/0!</v>
      </c>
    </row>
    <row r="203" spans="1:32">
      <c r="A203" s="46" t="s">
        <v>751</v>
      </c>
      <c r="B203" s="3" t="s">
        <v>583</v>
      </c>
      <c r="C203" s="24">
        <v>162789</v>
      </c>
      <c r="D203" s="24" t="s">
        <v>958</v>
      </c>
      <c r="E203" s="58" t="str">
        <f t="shared" si="36"/>
        <v>APGHKG19050010/162789/WW19838</v>
      </c>
      <c r="F203" s="3" t="s">
        <v>585</v>
      </c>
      <c r="G203" s="3" t="s">
        <v>586</v>
      </c>
      <c r="H203" s="2">
        <v>43621</v>
      </c>
      <c r="I203" s="7">
        <v>14</v>
      </c>
      <c r="J203" s="7">
        <v>452</v>
      </c>
      <c r="K203" s="68">
        <f t="shared" si="37"/>
        <v>32.2857142857143</v>
      </c>
      <c r="L203" s="48">
        <v>14.7142857</v>
      </c>
      <c r="M203" s="69">
        <f t="shared" si="38"/>
        <v>206</v>
      </c>
      <c r="N203" s="7">
        <v>60</v>
      </c>
      <c r="O203" s="7">
        <v>42</v>
      </c>
      <c r="P203" s="7">
        <v>31.5</v>
      </c>
      <c r="Q203" s="76">
        <f t="shared" si="39"/>
        <v>0.079</v>
      </c>
      <c r="R203" s="68">
        <f t="shared" si="40"/>
        <v>1.11</v>
      </c>
      <c r="S203" s="76">
        <f t="shared" si="41"/>
        <v>0.409</v>
      </c>
      <c r="T203" s="77">
        <v>185</v>
      </c>
      <c r="U203" s="83"/>
      <c r="V203" s="23">
        <f>IF(E203="","",SUMIF(OUTBOUND!$G:$G,WMS!E203,OUTBOUND!$L:$L))</f>
        <v>14</v>
      </c>
      <c r="W203" s="23">
        <f>IF(E203="","",SUMIF(OUTBOUND!$G:$G,WMS!E203,OUTBOUND!$M:$M))</f>
        <v>452</v>
      </c>
      <c r="X203" s="76">
        <f>IF(E203="","",SUMIF(OUTBOUND!$G:$G,WMS!E203,OUTBOUND!$O:$O))</f>
        <v>205.9999998</v>
      </c>
      <c r="Y203" s="76">
        <f>IF(E203="","",SUMIF(OUTBOUND!$G:$G,WMS!E203,OUTBOUND!$AC:$AC))</f>
        <v>184.868</v>
      </c>
      <c r="Z203" s="76">
        <f>IF(E203="","",SUMIF(OUTBOUND!$G:$G,WMS!E203,OUTBOUND!$P:$P))</f>
        <v>1.106</v>
      </c>
      <c r="AA203" s="23">
        <f t="shared" si="42"/>
        <v>0</v>
      </c>
      <c r="AB203" s="23">
        <f t="shared" si="43"/>
        <v>0</v>
      </c>
      <c r="AC203" s="76">
        <f t="shared" si="44"/>
        <v>2.00000016548074e-7</v>
      </c>
      <c r="AD203" s="76">
        <f t="shared" si="45"/>
        <v>0.132000000000005</v>
      </c>
      <c r="AE203" s="76">
        <f t="shared" si="46"/>
        <v>0.004</v>
      </c>
      <c r="AF203" s="81" t="e">
        <f t="shared" si="47"/>
        <v>#DIV/0!</v>
      </c>
    </row>
    <row r="204" spans="1:32">
      <c r="A204" s="46" t="s">
        <v>785</v>
      </c>
      <c r="B204" s="3" t="s">
        <v>587</v>
      </c>
      <c r="C204" s="24">
        <v>162144</v>
      </c>
      <c r="D204" s="24">
        <v>114405</v>
      </c>
      <c r="E204" s="58" t="str">
        <f t="shared" si="36"/>
        <v>APGHKG19060001/162144/114405</v>
      </c>
      <c r="F204" s="3" t="s">
        <v>589</v>
      </c>
      <c r="G204" s="3" t="s">
        <v>590</v>
      </c>
      <c r="H204" s="2">
        <v>43631</v>
      </c>
      <c r="I204" s="7">
        <v>59</v>
      </c>
      <c r="J204" s="7">
        <v>1043</v>
      </c>
      <c r="K204" s="68">
        <f t="shared" si="37"/>
        <v>17.6779661016949</v>
      </c>
      <c r="L204" s="48">
        <v>8.73728813559</v>
      </c>
      <c r="M204" s="69">
        <f t="shared" si="38"/>
        <v>515.5</v>
      </c>
      <c r="N204" s="7">
        <v>62</v>
      </c>
      <c r="O204" s="7">
        <v>33</v>
      </c>
      <c r="P204" s="7">
        <v>31</v>
      </c>
      <c r="Q204" s="76">
        <f t="shared" si="39"/>
        <v>0.063</v>
      </c>
      <c r="R204" s="68">
        <f t="shared" si="40"/>
        <v>3.74</v>
      </c>
      <c r="S204" s="76">
        <f t="shared" si="41"/>
        <v>0.438</v>
      </c>
      <c r="T204" s="77">
        <v>456.5</v>
      </c>
      <c r="U204" s="83"/>
      <c r="V204" s="23">
        <f>IF(E204="","",SUMIF(OUTBOUND!$G:$G,WMS!E204,OUTBOUND!$L:$L))</f>
        <v>59</v>
      </c>
      <c r="W204" s="23">
        <f>IF(E204="","",SUMIF(OUTBOUND!$G:$G,WMS!E204,OUTBOUND!$M:$M))</f>
        <v>1043</v>
      </c>
      <c r="X204" s="76">
        <f>IF(E204="","",SUMIF(OUTBOUND!$G:$G,WMS!E204,OUTBOUND!$O:$O))</f>
        <v>515.49999999981</v>
      </c>
      <c r="Y204" s="76">
        <f>IF(E204="","",SUMIF(OUTBOUND!$G:$G,WMS!E204,OUTBOUND!$AC:$AC))</f>
        <v>456.834</v>
      </c>
      <c r="Z204" s="76">
        <f>IF(E204="","",SUMIF(OUTBOUND!$G:$G,WMS!E204,OUTBOUND!$P:$P))</f>
        <v>3.717</v>
      </c>
      <c r="AA204" s="23">
        <f t="shared" si="42"/>
        <v>0</v>
      </c>
      <c r="AB204" s="23">
        <f t="shared" si="43"/>
        <v>0</v>
      </c>
      <c r="AC204" s="76">
        <f t="shared" si="44"/>
        <v>1.90084392670542e-10</v>
      </c>
      <c r="AD204" s="76">
        <f t="shared" si="45"/>
        <v>-0.334000000000003</v>
      </c>
      <c r="AE204" s="76">
        <f t="shared" si="46"/>
        <v>0.0230000000000001</v>
      </c>
      <c r="AF204" s="81" t="e">
        <f t="shared" si="47"/>
        <v>#DIV/0!</v>
      </c>
    </row>
    <row r="205" spans="1:32">
      <c r="A205" s="46" t="s">
        <v>761</v>
      </c>
      <c r="B205" s="3" t="s">
        <v>591</v>
      </c>
      <c r="C205" s="24">
        <v>48477</v>
      </c>
      <c r="D205" s="24" t="s">
        <v>967</v>
      </c>
      <c r="E205" s="58" t="str">
        <f t="shared" si="36"/>
        <v>APGHKG19060006/48477/WW19970</v>
      </c>
      <c r="F205" s="3" t="s">
        <v>593</v>
      </c>
      <c r="G205" s="3" t="s">
        <v>594</v>
      </c>
      <c r="H205" s="2">
        <v>43637</v>
      </c>
      <c r="I205" s="7">
        <v>16</v>
      </c>
      <c r="J205" s="7">
        <v>627</v>
      </c>
      <c r="K205" s="68">
        <f t="shared" si="37"/>
        <v>39.1875</v>
      </c>
      <c r="L205" s="48">
        <v>10.0625</v>
      </c>
      <c r="M205" s="69">
        <f t="shared" si="38"/>
        <v>161</v>
      </c>
      <c r="N205" s="7">
        <v>67</v>
      </c>
      <c r="O205" s="7">
        <v>62</v>
      </c>
      <c r="P205" s="7">
        <v>16</v>
      </c>
      <c r="Q205" s="76">
        <f t="shared" si="39"/>
        <v>0.066</v>
      </c>
      <c r="R205" s="68">
        <f t="shared" si="40"/>
        <v>1.06</v>
      </c>
      <c r="S205" s="76">
        <f t="shared" si="41"/>
        <v>0.19</v>
      </c>
      <c r="T205" s="77">
        <v>119</v>
      </c>
      <c r="U205" s="83"/>
      <c r="V205" s="23">
        <f>IF(E205="","",SUMIF(OUTBOUND!$G:$G,WMS!E205,OUTBOUND!$L:$L))</f>
        <v>16</v>
      </c>
      <c r="W205" s="23">
        <f>IF(E205="","",SUMIF(OUTBOUND!$G:$G,WMS!E205,OUTBOUND!$M:$M))</f>
        <v>627</v>
      </c>
      <c r="X205" s="76">
        <f>IF(E205="","",SUMIF(OUTBOUND!$G:$G,WMS!E205,OUTBOUND!$O:$O))</f>
        <v>161</v>
      </c>
      <c r="Y205" s="76">
        <f>IF(E205="","",SUMIF(OUTBOUND!$G:$G,WMS!E205,OUTBOUND!$AC:$AC))</f>
        <v>119.13</v>
      </c>
      <c r="Z205" s="76">
        <f>IF(E205="","",SUMIF(OUTBOUND!$G:$G,WMS!E205,OUTBOUND!$P:$P))</f>
        <v>1.056</v>
      </c>
      <c r="AA205" s="23">
        <f t="shared" si="42"/>
        <v>0</v>
      </c>
      <c r="AB205" s="23">
        <f t="shared" si="43"/>
        <v>0</v>
      </c>
      <c r="AC205" s="76">
        <f t="shared" si="44"/>
        <v>0</v>
      </c>
      <c r="AD205" s="76">
        <f t="shared" si="45"/>
        <v>-0.129999999999995</v>
      </c>
      <c r="AE205" s="76">
        <f t="shared" si="46"/>
        <v>0.004</v>
      </c>
      <c r="AF205" s="81" t="e">
        <f t="shared" si="47"/>
        <v>#DIV/0!</v>
      </c>
    </row>
    <row r="206" spans="1:32">
      <c r="A206" s="46" t="s">
        <v>748</v>
      </c>
      <c r="B206" s="3" t="s">
        <v>596</v>
      </c>
      <c r="C206" s="24">
        <v>161005</v>
      </c>
      <c r="D206" s="24" t="s">
        <v>972</v>
      </c>
      <c r="E206" s="58" t="str">
        <f t="shared" si="36"/>
        <v>APGHKG19060009/161005/JWS198004</v>
      </c>
      <c r="F206" s="3" t="s">
        <v>598</v>
      </c>
      <c r="G206" s="3" t="s">
        <v>599</v>
      </c>
      <c r="H206" s="2">
        <v>43638</v>
      </c>
      <c r="I206" s="7">
        <v>44</v>
      </c>
      <c r="J206" s="7">
        <v>871</v>
      </c>
      <c r="K206" s="68">
        <f t="shared" si="37"/>
        <v>19.7954545454545</v>
      </c>
      <c r="L206" s="48">
        <v>8.37045454545</v>
      </c>
      <c r="M206" s="69">
        <f t="shared" si="38"/>
        <v>368.3</v>
      </c>
      <c r="N206" s="7">
        <v>58</v>
      </c>
      <c r="O206" s="7">
        <v>30</v>
      </c>
      <c r="P206" s="7">
        <v>36</v>
      </c>
      <c r="Q206" s="76">
        <f t="shared" si="39"/>
        <v>0.063</v>
      </c>
      <c r="R206" s="68">
        <f t="shared" si="40"/>
        <v>2.76</v>
      </c>
      <c r="S206" s="76">
        <f t="shared" si="41"/>
        <v>0.367</v>
      </c>
      <c r="T206" s="77">
        <v>319.9</v>
      </c>
      <c r="U206" s="83"/>
      <c r="V206" s="23">
        <f>IF(E206="","",SUMIF(OUTBOUND!$G:$G,WMS!E206,OUTBOUND!$L:$L))</f>
        <v>44</v>
      </c>
      <c r="W206" s="23">
        <f>IF(E206="","",SUMIF(OUTBOUND!$G:$G,WMS!E206,OUTBOUND!$M:$M))</f>
        <v>871</v>
      </c>
      <c r="X206" s="76">
        <f>IF(E206="","",SUMIF(OUTBOUND!$G:$G,WMS!E206,OUTBOUND!$O:$O))</f>
        <v>368.2999999998</v>
      </c>
      <c r="Y206" s="76">
        <f>IF(E206="","",SUMIF(OUTBOUND!$G:$G,WMS!E206,OUTBOUND!$AC:$AC))</f>
        <v>319.657</v>
      </c>
      <c r="Z206" s="76">
        <f>IF(E206="","",SUMIF(OUTBOUND!$G:$G,WMS!E206,OUTBOUND!$P:$P))</f>
        <v>2.772</v>
      </c>
      <c r="AA206" s="23">
        <f t="shared" si="42"/>
        <v>0</v>
      </c>
      <c r="AB206" s="23">
        <f t="shared" si="43"/>
        <v>0</v>
      </c>
      <c r="AC206" s="76">
        <f t="shared" si="44"/>
        <v>1.99975147552323e-10</v>
      </c>
      <c r="AD206" s="76">
        <f t="shared" si="45"/>
        <v>0.242999999999995</v>
      </c>
      <c r="AE206" s="76">
        <f t="shared" si="46"/>
        <v>-0.0120000000000005</v>
      </c>
      <c r="AF206" s="81" t="e">
        <f t="shared" si="47"/>
        <v>#DIV/0!</v>
      </c>
    </row>
    <row r="207" spans="1:32">
      <c r="A207" s="46" t="s">
        <v>748</v>
      </c>
      <c r="B207" s="3" t="s">
        <v>596</v>
      </c>
      <c r="C207" s="24">
        <v>161477</v>
      </c>
      <c r="D207" s="24" t="s">
        <v>973</v>
      </c>
      <c r="E207" s="58" t="str">
        <f t="shared" si="36"/>
        <v>APGHKG19060009/161477/WS19510</v>
      </c>
      <c r="F207" s="3" t="s">
        <v>598</v>
      </c>
      <c r="G207" s="3" t="s">
        <v>601</v>
      </c>
      <c r="H207" s="2">
        <v>43638</v>
      </c>
      <c r="I207" s="7">
        <v>18</v>
      </c>
      <c r="J207" s="7">
        <v>420</v>
      </c>
      <c r="K207" s="68">
        <f t="shared" si="37"/>
        <v>23.3333333333333</v>
      </c>
      <c r="L207" s="48">
        <v>6.50555555555</v>
      </c>
      <c r="M207" s="69">
        <f t="shared" si="38"/>
        <v>117.1</v>
      </c>
      <c r="N207" s="7">
        <v>50</v>
      </c>
      <c r="O207" s="7">
        <v>31</v>
      </c>
      <c r="P207" s="7">
        <v>31</v>
      </c>
      <c r="Q207" s="76">
        <f t="shared" si="39"/>
        <v>0.048</v>
      </c>
      <c r="R207" s="68">
        <f t="shared" si="40"/>
        <v>0.86</v>
      </c>
      <c r="S207" s="76">
        <f t="shared" si="41"/>
        <v>0.245</v>
      </c>
      <c r="T207" s="77">
        <v>102.7</v>
      </c>
      <c r="U207" s="83"/>
      <c r="V207" s="23">
        <f>IF(E207="","",SUMIF(OUTBOUND!$G:$G,WMS!E207,OUTBOUND!$L:$L))</f>
        <v>18</v>
      </c>
      <c r="W207" s="23">
        <f>IF(E207="","",SUMIF(OUTBOUND!$G:$G,WMS!E207,OUTBOUND!$M:$M))</f>
        <v>420</v>
      </c>
      <c r="X207" s="76">
        <f>IF(E207="","",SUMIF(OUTBOUND!$G:$G,WMS!E207,OUTBOUND!$O:$O))</f>
        <v>117.0999999999</v>
      </c>
      <c r="Y207" s="76">
        <f>IF(E207="","",SUMIF(OUTBOUND!$G:$G,WMS!E207,OUTBOUND!$AC:$AC))</f>
        <v>102.9</v>
      </c>
      <c r="Z207" s="76">
        <f>IF(E207="","",SUMIF(OUTBOUND!$G:$G,WMS!E207,OUTBOUND!$P:$P))</f>
        <v>0.864</v>
      </c>
      <c r="AA207" s="23">
        <f t="shared" si="42"/>
        <v>0</v>
      </c>
      <c r="AB207" s="23">
        <f t="shared" si="43"/>
        <v>0</v>
      </c>
      <c r="AC207" s="76">
        <f t="shared" si="44"/>
        <v>9.99875737761613e-11</v>
      </c>
      <c r="AD207" s="76">
        <f t="shared" si="45"/>
        <v>-0.199999999999989</v>
      </c>
      <c r="AE207" s="76">
        <f t="shared" si="46"/>
        <v>-0.004</v>
      </c>
      <c r="AF207" s="81" t="e">
        <f t="shared" si="47"/>
        <v>#DIV/0!</v>
      </c>
    </row>
    <row r="208" spans="1:32">
      <c r="A208" s="46" t="s">
        <v>785</v>
      </c>
      <c r="B208" s="3" t="s">
        <v>603</v>
      </c>
      <c r="C208" s="24">
        <v>161560</v>
      </c>
      <c r="D208" s="109" t="s">
        <v>974</v>
      </c>
      <c r="E208" s="58" t="str">
        <f t="shared" si="36"/>
        <v>APGHKG19060003/161560/WS19502</v>
      </c>
      <c r="F208" s="3" t="s">
        <v>605</v>
      </c>
      <c r="G208" s="3" t="s">
        <v>606</v>
      </c>
      <c r="H208" s="2">
        <v>43638</v>
      </c>
      <c r="I208" s="7">
        <v>9</v>
      </c>
      <c r="J208" s="7">
        <v>356</v>
      </c>
      <c r="K208" s="68">
        <f t="shared" si="37"/>
        <v>39.5555555555556</v>
      </c>
      <c r="L208" s="48">
        <v>6.333333333</v>
      </c>
      <c r="M208" s="69">
        <f t="shared" si="38"/>
        <v>57</v>
      </c>
      <c r="N208" s="7">
        <v>47</v>
      </c>
      <c r="O208" s="7">
        <v>31</v>
      </c>
      <c r="P208" s="7">
        <v>31</v>
      </c>
      <c r="Q208" s="76">
        <f t="shared" si="39"/>
        <v>0.045</v>
      </c>
      <c r="R208" s="68">
        <f t="shared" si="40"/>
        <v>0.41</v>
      </c>
      <c r="S208" s="76">
        <f t="shared" si="41"/>
        <v>0.138</v>
      </c>
      <c r="T208" s="77">
        <v>49</v>
      </c>
      <c r="U208" s="83"/>
      <c r="V208" s="23">
        <f>IF(E208="","",SUMIF(OUTBOUND!$G:$G,WMS!E208,OUTBOUND!$L:$L))</f>
        <v>9</v>
      </c>
      <c r="W208" s="23">
        <f>IF(E208="","",SUMIF(OUTBOUND!$G:$G,WMS!E208,OUTBOUND!$M:$M))</f>
        <v>356</v>
      </c>
      <c r="X208" s="76">
        <f>IF(E208="","",SUMIF(OUTBOUND!$G:$G,WMS!E208,OUTBOUND!$O:$O))</f>
        <v>56.999999997</v>
      </c>
      <c r="Y208" s="76">
        <f>IF(E208="","",SUMIF(OUTBOUND!$G:$G,WMS!E208,OUTBOUND!$AC:$AC))</f>
        <v>49.128</v>
      </c>
      <c r="Z208" s="76">
        <f>IF(E208="","",SUMIF(OUTBOUND!$G:$G,WMS!E208,OUTBOUND!$P:$P))</f>
        <v>0.405</v>
      </c>
      <c r="AA208" s="23">
        <f t="shared" si="42"/>
        <v>0</v>
      </c>
      <c r="AB208" s="23">
        <f t="shared" si="43"/>
        <v>0</v>
      </c>
      <c r="AC208" s="76">
        <f t="shared" si="44"/>
        <v>3.00000380093479e-9</v>
      </c>
      <c r="AD208" s="76">
        <f t="shared" si="45"/>
        <v>-0.128000000000007</v>
      </c>
      <c r="AE208" s="76">
        <f t="shared" si="46"/>
        <v>0.005</v>
      </c>
      <c r="AF208" s="81" t="e">
        <f t="shared" si="47"/>
        <v>#DIV/0!</v>
      </c>
    </row>
    <row r="209" spans="1:32">
      <c r="A209" s="46" t="s">
        <v>751</v>
      </c>
      <c r="B209" s="3" t="s">
        <v>607</v>
      </c>
      <c r="C209" s="24">
        <v>160631</v>
      </c>
      <c r="D209" s="24">
        <v>115061</v>
      </c>
      <c r="E209" s="58" t="str">
        <f t="shared" si="36"/>
        <v>APGHKG19060007/160631/115061</v>
      </c>
      <c r="F209" s="3" t="s">
        <v>609</v>
      </c>
      <c r="G209" s="3" t="s">
        <v>610</v>
      </c>
      <c r="H209" s="2">
        <v>43638</v>
      </c>
      <c r="I209" s="7">
        <v>32</v>
      </c>
      <c r="J209" s="7">
        <v>491</v>
      </c>
      <c r="K209" s="68">
        <f t="shared" si="37"/>
        <v>15.34375</v>
      </c>
      <c r="L209" s="48">
        <v>9.46875</v>
      </c>
      <c r="M209" s="69">
        <f t="shared" si="38"/>
        <v>303</v>
      </c>
      <c r="N209" s="7">
        <v>60</v>
      </c>
      <c r="O209" s="7">
        <v>39</v>
      </c>
      <c r="P209" s="7">
        <v>26</v>
      </c>
      <c r="Q209" s="76">
        <f t="shared" si="39"/>
        <v>0.061</v>
      </c>
      <c r="R209" s="68">
        <f t="shared" si="40"/>
        <v>1.95</v>
      </c>
      <c r="S209" s="76">
        <f t="shared" si="41"/>
        <v>0.552</v>
      </c>
      <c r="T209" s="77">
        <v>271</v>
      </c>
      <c r="U209" s="83"/>
      <c r="V209" s="23">
        <f>IF(E209="","",SUMIF(OUTBOUND!$G:$G,WMS!E209,OUTBOUND!$L:$L))</f>
        <v>32</v>
      </c>
      <c r="W209" s="23">
        <f>IF(E209="","",SUMIF(OUTBOUND!$G:$G,WMS!E209,OUTBOUND!$M:$M))</f>
        <v>491</v>
      </c>
      <c r="X209" s="76">
        <f>IF(E209="","",SUMIF(OUTBOUND!$G:$G,WMS!E209,OUTBOUND!$O:$O))</f>
        <v>303</v>
      </c>
      <c r="Y209" s="76">
        <f>IF(E209="","",SUMIF(OUTBOUND!$G:$G,WMS!E209,OUTBOUND!$AC:$AC))</f>
        <v>271.032</v>
      </c>
      <c r="Z209" s="76">
        <f>IF(E209="","",SUMIF(OUTBOUND!$G:$G,WMS!E209,OUTBOUND!$P:$P))</f>
        <v>1.952</v>
      </c>
      <c r="AA209" s="23">
        <f t="shared" si="42"/>
        <v>0</v>
      </c>
      <c r="AB209" s="23">
        <f t="shared" si="43"/>
        <v>0</v>
      </c>
      <c r="AC209" s="76">
        <f t="shared" si="44"/>
        <v>0</v>
      </c>
      <c r="AD209" s="76">
        <f t="shared" si="45"/>
        <v>-0.0320000000000391</v>
      </c>
      <c r="AE209" s="76">
        <f t="shared" si="46"/>
        <v>-0.002</v>
      </c>
      <c r="AF209" s="81" t="e">
        <f t="shared" si="47"/>
        <v>#DIV/0!</v>
      </c>
    </row>
    <row r="210" spans="1:32">
      <c r="A210" s="46" t="s">
        <v>751</v>
      </c>
      <c r="B210" s="3" t="s">
        <v>607</v>
      </c>
      <c r="C210" s="24">
        <v>161472</v>
      </c>
      <c r="D210" s="24" t="s">
        <v>975</v>
      </c>
      <c r="E210" s="58" t="str">
        <f t="shared" si="36"/>
        <v>APGHKG19060007/161472/WS19801</v>
      </c>
      <c r="F210" s="3" t="s">
        <v>609</v>
      </c>
      <c r="G210" s="3" t="s">
        <v>611</v>
      </c>
      <c r="H210" s="2">
        <v>43638</v>
      </c>
      <c r="I210" s="7">
        <v>38</v>
      </c>
      <c r="J210" s="7">
        <v>589</v>
      </c>
      <c r="K210" s="68">
        <f t="shared" si="37"/>
        <v>15.5</v>
      </c>
      <c r="L210" s="48">
        <v>11.4736842105</v>
      </c>
      <c r="M210" s="69">
        <f t="shared" si="38"/>
        <v>436</v>
      </c>
      <c r="N210" s="7">
        <v>60</v>
      </c>
      <c r="O210" s="7">
        <v>39</v>
      </c>
      <c r="P210" s="7">
        <v>26</v>
      </c>
      <c r="Q210" s="76">
        <f t="shared" si="39"/>
        <v>0.061</v>
      </c>
      <c r="R210" s="68">
        <f t="shared" si="40"/>
        <v>2.31</v>
      </c>
      <c r="S210" s="76">
        <f t="shared" si="41"/>
        <v>0.676</v>
      </c>
      <c r="T210" s="77">
        <v>398</v>
      </c>
      <c r="U210" s="83"/>
      <c r="V210" s="23">
        <f>IF(E210="","",SUMIF(OUTBOUND!$G:$G,WMS!E210,OUTBOUND!$L:$L))</f>
        <v>38</v>
      </c>
      <c r="W210" s="23">
        <f>IF(E210="","",SUMIF(OUTBOUND!$G:$G,WMS!E210,OUTBOUND!$M:$M))</f>
        <v>589</v>
      </c>
      <c r="X210" s="76">
        <f>IF(E210="","",SUMIF(OUTBOUND!$G:$G,WMS!E210,OUTBOUND!$O:$O))</f>
        <v>435.999999999</v>
      </c>
      <c r="Y210" s="76">
        <f>IF(E210="","",SUMIF(OUTBOUND!$G:$G,WMS!E210,OUTBOUND!$AC:$AC))</f>
        <v>398.164</v>
      </c>
      <c r="Z210" s="76">
        <f>IF(E210="","",SUMIF(OUTBOUND!$G:$G,WMS!E210,OUTBOUND!$P:$P))</f>
        <v>2.318</v>
      </c>
      <c r="AA210" s="23">
        <f t="shared" si="42"/>
        <v>0</v>
      </c>
      <c r="AB210" s="23">
        <f t="shared" si="43"/>
        <v>0</v>
      </c>
      <c r="AC210" s="76">
        <f t="shared" si="44"/>
        <v>9.99989424599335e-10</v>
      </c>
      <c r="AD210" s="76">
        <f t="shared" si="45"/>
        <v>-0.164000000000044</v>
      </c>
      <c r="AE210" s="76">
        <f t="shared" si="46"/>
        <v>-0.00800000000000001</v>
      </c>
      <c r="AF210" s="81" t="e">
        <f t="shared" si="47"/>
        <v>#DIV/0!</v>
      </c>
    </row>
    <row r="211" spans="1:32">
      <c r="A211" s="46" t="s">
        <v>751</v>
      </c>
      <c r="B211" s="3" t="s">
        <v>607</v>
      </c>
      <c r="C211" s="24">
        <v>161476</v>
      </c>
      <c r="D211" s="24" t="s">
        <v>976</v>
      </c>
      <c r="E211" s="58" t="str">
        <f t="shared" si="36"/>
        <v>APGHKG19060007/161476/WS19509</v>
      </c>
      <c r="F211" s="3" t="s">
        <v>609</v>
      </c>
      <c r="G211" s="3" t="s">
        <v>612</v>
      </c>
      <c r="H211" s="2">
        <v>43638</v>
      </c>
      <c r="I211" s="7">
        <v>12</v>
      </c>
      <c r="J211" s="7">
        <v>359</v>
      </c>
      <c r="K211" s="68">
        <f t="shared" si="37"/>
        <v>29.9166666666667</v>
      </c>
      <c r="L211" s="48">
        <v>6.833333333</v>
      </c>
      <c r="M211" s="69">
        <f t="shared" si="38"/>
        <v>82</v>
      </c>
      <c r="N211" s="7">
        <v>51</v>
      </c>
      <c r="O211" s="7">
        <v>45</v>
      </c>
      <c r="P211" s="7">
        <v>43</v>
      </c>
      <c r="Q211" s="76">
        <f t="shared" si="39"/>
        <v>0.099</v>
      </c>
      <c r="R211" s="68">
        <f t="shared" si="40"/>
        <v>1.18</v>
      </c>
      <c r="S211" s="76">
        <f t="shared" si="41"/>
        <v>0.195</v>
      </c>
      <c r="T211" s="77">
        <v>70</v>
      </c>
      <c r="U211" s="83"/>
      <c r="V211" s="23">
        <f>IF(E211="","",SUMIF(OUTBOUND!$G:$G,WMS!E211,OUTBOUND!$L:$L))</f>
        <v>12</v>
      </c>
      <c r="W211" s="23">
        <f>IF(E211="","",SUMIF(OUTBOUND!$G:$G,WMS!E211,OUTBOUND!$M:$M))</f>
        <v>359</v>
      </c>
      <c r="X211" s="76">
        <f>IF(E211="","",SUMIF(OUTBOUND!$G:$G,WMS!E211,OUTBOUND!$O:$O))</f>
        <v>81.999999996</v>
      </c>
      <c r="Y211" s="76">
        <f>IF(E211="","",SUMIF(OUTBOUND!$G:$G,WMS!E211,OUTBOUND!$AC:$AC))</f>
        <v>70.005</v>
      </c>
      <c r="Z211" s="76">
        <f>IF(E211="","",SUMIF(OUTBOUND!$G:$G,WMS!E211,OUTBOUND!$P:$P))</f>
        <v>1.188</v>
      </c>
      <c r="AA211" s="23">
        <f t="shared" si="42"/>
        <v>0</v>
      </c>
      <c r="AB211" s="23">
        <f t="shared" si="43"/>
        <v>0</v>
      </c>
      <c r="AC211" s="76">
        <f t="shared" si="44"/>
        <v>4.00000033096148e-9</v>
      </c>
      <c r="AD211" s="76">
        <f t="shared" si="45"/>
        <v>-0.00499999999999545</v>
      </c>
      <c r="AE211" s="76">
        <f t="shared" si="46"/>
        <v>-0.00800000000000023</v>
      </c>
      <c r="AF211" s="81" t="e">
        <f t="shared" si="47"/>
        <v>#DIV/0!</v>
      </c>
    </row>
    <row r="212" spans="1:32">
      <c r="A212" s="46" t="s">
        <v>882</v>
      </c>
      <c r="B212" s="3" t="s">
        <v>613</v>
      </c>
      <c r="C212" s="24">
        <v>160818</v>
      </c>
      <c r="D212" s="24" t="s">
        <v>796</v>
      </c>
      <c r="E212" s="58" t="str">
        <f t="shared" si="36"/>
        <v>APGHKG19060004/160818/WW18343</v>
      </c>
      <c r="F212" s="3" t="s">
        <v>615</v>
      </c>
      <c r="G212" s="3" t="s">
        <v>616</v>
      </c>
      <c r="H212" s="2">
        <v>43643</v>
      </c>
      <c r="I212" s="7">
        <v>31</v>
      </c>
      <c r="J212" s="7">
        <v>312</v>
      </c>
      <c r="K212" s="68">
        <f t="shared" si="37"/>
        <v>10.0645161290323</v>
      </c>
      <c r="L212" s="48">
        <v>10.9032258064</v>
      </c>
      <c r="M212" s="69">
        <f t="shared" si="38"/>
        <v>338</v>
      </c>
      <c r="N212" s="7">
        <v>65</v>
      </c>
      <c r="O212" s="7">
        <v>56</v>
      </c>
      <c r="P212" s="7">
        <v>19</v>
      </c>
      <c r="Q212" s="76">
        <f t="shared" si="39"/>
        <v>0.069</v>
      </c>
      <c r="R212" s="68">
        <f t="shared" si="40"/>
        <v>2.14</v>
      </c>
      <c r="S212" s="76">
        <f t="shared" si="41"/>
        <v>0.782</v>
      </c>
      <c r="T212" s="77">
        <v>244</v>
      </c>
      <c r="U212" s="83"/>
      <c r="V212" s="23">
        <f>IF(E212="","",SUMIF(OUTBOUND!$G:$G,WMS!E212,OUTBOUND!$L:$L))</f>
        <v>31</v>
      </c>
      <c r="W212" s="23">
        <f>IF(E212="","",SUMIF(OUTBOUND!$G:$G,WMS!E212,OUTBOUND!$M:$M))</f>
        <v>312</v>
      </c>
      <c r="X212" s="76">
        <f>IF(E212="","",SUMIF(OUTBOUND!$G:$G,WMS!E212,OUTBOUND!$O:$O))</f>
        <v>337.9999999984</v>
      </c>
      <c r="Y212" s="76">
        <f>IF(E212="","",SUMIF(OUTBOUND!$G:$G,WMS!E212,OUTBOUND!$AC:$AC))</f>
        <v>243.984</v>
      </c>
      <c r="Z212" s="76">
        <f>IF(E212="","",SUMIF(OUTBOUND!$G:$G,WMS!E212,OUTBOUND!$P:$P))</f>
        <v>2.139</v>
      </c>
      <c r="AA212" s="23">
        <f t="shared" si="42"/>
        <v>0</v>
      </c>
      <c r="AB212" s="23">
        <f t="shared" si="43"/>
        <v>0</v>
      </c>
      <c r="AC212" s="76">
        <f t="shared" si="44"/>
        <v>1.59997171067516e-9</v>
      </c>
      <c r="AD212" s="76">
        <f t="shared" si="45"/>
        <v>0.0159999999999911</v>
      </c>
      <c r="AE212" s="76">
        <f t="shared" si="46"/>
        <v>0.00099999999999989</v>
      </c>
      <c r="AF212" s="81" t="e">
        <f t="shared" si="47"/>
        <v>#DIV/0!</v>
      </c>
    </row>
    <row r="213" spans="1:32">
      <c r="A213" s="46" t="s">
        <v>785</v>
      </c>
      <c r="B213" s="3" t="s">
        <v>617</v>
      </c>
      <c r="C213" s="24">
        <v>160240</v>
      </c>
      <c r="D213" s="24">
        <v>115024</v>
      </c>
      <c r="E213" s="58" t="str">
        <f t="shared" si="36"/>
        <v>APGHKG19060010/160240/115024</v>
      </c>
      <c r="F213" s="3" t="s">
        <v>619</v>
      </c>
      <c r="G213" s="3" t="s">
        <v>620</v>
      </c>
      <c r="H213" s="2">
        <v>43644</v>
      </c>
      <c r="I213" s="7">
        <v>29</v>
      </c>
      <c r="J213" s="7">
        <v>846</v>
      </c>
      <c r="K213" s="68">
        <f t="shared" si="37"/>
        <v>29.1724137931034</v>
      </c>
      <c r="L213" s="48">
        <v>9.81034482758</v>
      </c>
      <c r="M213" s="69">
        <f t="shared" si="38"/>
        <v>284.5</v>
      </c>
      <c r="N213" s="7">
        <v>63</v>
      </c>
      <c r="O213" s="7">
        <v>36</v>
      </c>
      <c r="P213" s="7">
        <v>31</v>
      </c>
      <c r="Q213" s="76">
        <f t="shared" si="39"/>
        <v>0.07</v>
      </c>
      <c r="R213" s="68">
        <f t="shared" si="40"/>
        <v>2.04</v>
      </c>
      <c r="S213" s="76">
        <f t="shared" si="41"/>
        <v>0.299</v>
      </c>
      <c r="T213" s="77">
        <v>252.6</v>
      </c>
      <c r="U213" s="83"/>
      <c r="V213" s="23">
        <f>IF(E213="","",SUMIF(OUTBOUND!$G:$G,WMS!E213,OUTBOUND!$L:$L))</f>
        <v>29</v>
      </c>
      <c r="W213" s="23">
        <f>IF(E213="","",SUMIF(OUTBOUND!$G:$G,WMS!E213,OUTBOUND!$M:$M))</f>
        <v>846</v>
      </c>
      <c r="X213" s="76">
        <f>IF(E213="","",SUMIF(OUTBOUND!$G:$G,WMS!E213,OUTBOUND!$O:$O))</f>
        <v>284.49999999982</v>
      </c>
      <c r="Y213" s="76">
        <f>IF(E213="","",SUMIF(OUTBOUND!$G:$G,WMS!E213,OUTBOUND!$AC:$AC))</f>
        <v>252.954</v>
      </c>
      <c r="Z213" s="76">
        <f>IF(E213="","",SUMIF(OUTBOUND!$G:$G,WMS!E213,OUTBOUND!$P:$P))</f>
        <v>2.03</v>
      </c>
      <c r="AA213" s="23">
        <f t="shared" si="42"/>
        <v>0</v>
      </c>
      <c r="AB213" s="23">
        <f t="shared" si="43"/>
        <v>0</v>
      </c>
      <c r="AC213" s="76">
        <f t="shared" si="44"/>
        <v>1.80023107532179e-10</v>
      </c>
      <c r="AD213" s="76">
        <f t="shared" si="45"/>
        <v>-0.353999999999985</v>
      </c>
      <c r="AE213" s="76">
        <f t="shared" si="46"/>
        <v>0.00999999999999979</v>
      </c>
      <c r="AF213" s="81" t="e">
        <f t="shared" si="47"/>
        <v>#DIV/0!</v>
      </c>
    </row>
    <row r="214" spans="1:32">
      <c r="A214" s="46" t="s">
        <v>785</v>
      </c>
      <c r="B214" s="3" t="s">
        <v>617</v>
      </c>
      <c r="C214" s="24">
        <v>160243</v>
      </c>
      <c r="D214" s="24" t="s">
        <v>977</v>
      </c>
      <c r="E214" s="58" t="str">
        <f t="shared" si="36"/>
        <v>APGHKG19060010/160243/115024E</v>
      </c>
      <c r="F214" s="3" t="s">
        <v>619</v>
      </c>
      <c r="G214" s="3" t="s">
        <v>621</v>
      </c>
      <c r="H214" s="2">
        <v>43644</v>
      </c>
      <c r="I214" s="7">
        <v>4</v>
      </c>
      <c r="J214" s="7">
        <v>95</v>
      </c>
      <c r="K214" s="68">
        <f t="shared" si="37"/>
        <v>23.75</v>
      </c>
      <c r="L214" s="48">
        <v>10.525</v>
      </c>
      <c r="M214" s="69">
        <f t="shared" si="38"/>
        <v>42.1</v>
      </c>
      <c r="N214" s="7">
        <v>72</v>
      </c>
      <c r="O214" s="7">
        <v>37</v>
      </c>
      <c r="P214" s="7">
        <v>31</v>
      </c>
      <c r="Q214" s="76">
        <f t="shared" si="39"/>
        <v>0.083</v>
      </c>
      <c r="R214" s="68">
        <f t="shared" si="40"/>
        <v>0.33</v>
      </c>
      <c r="S214" s="76">
        <f t="shared" si="41"/>
        <v>0.382</v>
      </c>
      <c r="T214" s="77">
        <v>36.3</v>
      </c>
      <c r="U214" s="83"/>
      <c r="V214" s="23">
        <f>IF(E214="","",SUMIF(OUTBOUND!$G:$G,WMS!E214,OUTBOUND!$L:$L))</f>
        <v>4</v>
      </c>
      <c r="W214" s="23">
        <f>IF(E214="","",SUMIF(OUTBOUND!$G:$G,WMS!E214,OUTBOUND!$M:$M))</f>
        <v>95</v>
      </c>
      <c r="X214" s="76">
        <f>IF(E214="","",SUMIF(OUTBOUND!$G:$G,WMS!E214,OUTBOUND!$O:$O))</f>
        <v>42.1</v>
      </c>
      <c r="Y214" s="76">
        <f>IF(E214="","",SUMIF(OUTBOUND!$G:$G,WMS!E214,OUTBOUND!$AC:$AC))</f>
        <v>36.29</v>
      </c>
      <c r="Z214" s="76">
        <f>IF(E214="","",SUMIF(OUTBOUND!$G:$G,WMS!E214,OUTBOUND!$P:$P))</f>
        <v>0.332</v>
      </c>
      <c r="AA214" s="23">
        <f t="shared" si="42"/>
        <v>0</v>
      </c>
      <c r="AB214" s="23">
        <f t="shared" si="43"/>
        <v>0</v>
      </c>
      <c r="AC214" s="76">
        <f t="shared" si="44"/>
        <v>0</v>
      </c>
      <c r="AD214" s="76">
        <f t="shared" si="45"/>
        <v>0.00999999999999801</v>
      </c>
      <c r="AE214" s="76">
        <f t="shared" si="46"/>
        <v>-0.002</v>
      </c>
      <c r="AF214" s="81" t="e">
        <f t="shared" si="47"/>
        <v>#DIV/0!</v>
      </c>
    </row>
    <row r="215" spans="1:32">
      <c r="A215" s="46" t="s">
        <v>751</v>
      </c>
      <c r="B215" s="3" t="s">
        <v>622</v>
      </c>
      <c r="C215" s="24">
        <v>161547</v>
      </c>
      <c r="D215" s="24" t="s">
        <v>978</v>
      </c>
      <c r="E215" s="58" t="str">
        <f t="shared" si="36"/>
        <v>APGHKG19050011/161547/WS19805</v>
      </c>
      <c r="F215" s="3" t="s">
        <v>624</v>
      </c>
      <c r="G215" s="3" t="s">
        <v>625</v>
      </c>
      <c r="H215" s="2">
        <v>43645</v>
      </c>
      <c r="I215" s="7">
        <v>44</v>
      </c>
      <c r="J215" s="7">
        <v>1405</v>
      </c>
      <c r="K215" s="68">
        <f t="shared" si="37"/>
        <v>31.9318181818182</v>
      </c>
      <c r="L215" s="48">
        <v>14.625</v>
      </c>
      <c r="M215" s="69">
        <f t="shared" si="38"/>
        <v>643.5</v>
      </c>
      <c r="N215" s="7">
        <v>60</v>
      </c>
      <c r="O215" s="7">
        <v>41</v>
      </c>
      <c r="P215" s="7">
        <v>31</v>
      </c>
      <c r="Q215" s="76">
        <f t="shared" si="39"/>
        <v>0.076</v>
      </c>
      <c r="R215" s="68">
        <f t="shared" si="40"/>
        <v>3.36</v>
      </c>
      <c r="S215" s="76">
        <f t="shared" si="41"/>
        <v>0.433</v>
      </c>
      <c r="T215" s="77">
        <v>608.7</v>
      </c>
      <c r="U215" s="83"/>
      <c r="V215" s="23">
        <f>IF(E215="","",SUMIF(OUTBOUND!$G:$G,WMS!E215,OUTBOUND!$L:$L))</f>
        <v>44</v>
      </c>
      <c r="W215" s="23">
        <f>IF(E215="","",SUMIF(OUTBOUND!$G:$G,WMS!E215,OUTBOUND!$M:$M))</f>
        <v>1405</v>
      </c>
      <c r="X215" s="76">
        <f>IF(E215="","",SUMIF(OUTBOUND!$G:$G,WMS!E215,OUTBOUND!$O:$O))</f>
        <v>643.5</v>
      </c>
      <c r="Y215" s="76">
        <f>IF(E215="","",SUMIF(OUTBOUND!$G:$G,WMS!E215,OUTBOUND!$AC:$AC))</f>
        <v>608.365</v>
      </c>
      <c r="Z215" s="76">
        <f>IF(E215="","",SUMIF(OUTBOUND!$G:$G,WMS!E215,OUTBOUND!$P:$P))</f>
        <v>3.344</v>
      </c>
      <c r="AA215" s="23">
        <f t="shared" si="42"/>
        <v>0</v>
      </c>
      <c r="AB215" s="23">
        <f t="shared" si="43"/>
        <v>0</v>
      </c>
      <c r="AC215" s="76">
        <f t="shared" si="44"/>
        <v>0</v>
      </c>
      <c r="AD215" s="76">
        <f t="shared" si="45"/>
        <v>0.335000000000036</v>
      </c>
      <c r="AE215" s="76">
        <f t="shared" si="46"/>
        <v>0.016</v>
      </c>
      <c r="AF215" s="81" t="e">
        <f t="shared" si="47"/>
        <v>#DIV/0!</v>
      </c>
    </row>
    <row r="216" spans="1:32">
      <c r="A216" s="46" t="s">
        <v>751</v>
      </c>
      <c r="B216" s="3" t="s">
        <v>622</v>
      </c>
      <c r="C216" s="24">
        <v>161339</v>
      </c>
      <c r="D216" s="24" t="s">
        <v>969</v>
      </c>
      <c r="E216" s="58" t="str">
        <f t="shared" si="36"/>
        <v>APGHKG19050011/161339/WS19803</v>
      </c>
      <c r="F216" s="3" t="s">
        <v>624</v>
      </c>
      <c r="G216" s="3" t="s">
        <v>626</v>
      </c>
      <c r="H216" s="2">
        <v>43645</v>
      </c>
      <c r="I216" s="7">
        <v>20</v>
      </c>
      <c r="J216" s="7">
        <v>647</v>
      </c>
      <c r="K216" s="68">
        <f t="shared" si="37"/>
        <v>32.35</v>
      </c>
      <c r="L216" s="48">
        <v>28.22</v>
      </c>
      <c r="M216" s="69">
        <f t="shared" si="38"/>
        <v>564.4</v>
      </c>
      <c r="N216" s="7">
        <v>60</v>
      </c>
      <c r="O216" s="7">
        <v>41</v>
      </c>
      <c r="P216" s="7">
        <v>31</v>
      </c>
      <c r="Q216" s="76">
        <f t="shared" si="39"/>
        <v>0.076</v>
      </c>
      <c r="R216" s="68">
        <f t="shared" si="40"/>
        <v>1.53</v>
      </c>
      <c r="S216" s="76">
        <f t="shared" si="41"/>
        <v>0.8</v>
      </c>
      <c r="T216" s="77">
        <v>517.5</v>
      </c>
      <c r="U216" s="83"/>
      <c r="V216" s="23">
        <f>IF(E216="","",SUMIF(OUTBOUND!$G:$G,WMS!E216,OUTBOUND!$L:$L))</f>
        <v>20</v>
      </c>
      <c r="W216" s="23">
        <f>IF(E216="","",SUMIF(OUTBOUND!$G:$G,WMS!E216,OUTBOUND!$M:$M))</f>
        <v>647</v>
      </c>
      <c r="X216" s="76">
        <f>IF(E216="","",SUMIF(OUTBOUND!$G:$G,WMS!E216,OUTBOUND!$O:$O))</f>
        <v>564.4</v>
      </c>
      <c r="Y216" s="76">
        <f>IF(E216="","",SUMIF(OUTBOUND!$G:$G,WMS!E216,OUTBOUND!$AC:$AC))</f>
        <v>517.6</v>
      </c>
      <c r="Z216" s="76">
        <f>IF(E216="","",SUMIF(OUTBOUND!$G:$G,WMS!E216,OUTBOUND!$P:$P))</f>
        <v>1.52</v>
      </c>
      <c r="AA216" s="23">
        <f t="shared" si="42"/>
        <v>0</v>
      </c>
      <c r="AB216" s="23">
        <f t="shared" si="43"/>
        <v>0</v>
      </c>
      <c r="AC216" s="76">
        <f t="shared" si="44"/>
        <v>0</v>
      </c>
      <c r="AD216" s="76">
        <f t="shared" si="45"/>
        <v>-0.100000000000023</v>
      </c>
      <c r="AE216" s="76">
        <f t="shared" si="46"/>
        <v>0.01</v>
      </c>
      <c r="AF216" s="81" t="e">
        <f t="shared" si="47"/>
        <v>#DIV/0!</v>
      </c>
    </row>
    <row r="217" spans="1:32">
      <c r="A217" s="46" t="s">
        <v>751</v>
      </c>
      <c r="B217" s="3" t="s">
        <v>622</v>
      </c>
      <c r="C217" s="24">
        <v>161340</v>
      </c>
      <c r="D217" s="24" t="s">
        <v>979</v>
      </c>
      <c r="E217" s="58" t="str">
        <f t="shared" si="36"/>
        <v>APGHKG19050011/161340/WS19200</v>
      </c>
      <c r="F217" s="3" t="s">
        <v>624</v>
      </c>
      <c r="G217" s="3" t="s">
        <v>627</v>
      </c>
      <c r="H217" s="2">
        <v>43645</v>
      </c>
      <c r="I217" s="7">
        <v>39</v>
      </c>
      <c r="J217" s="7">
        <v>713</v>
      </c>
      <c r="K217" s="68">
        <f t="shared" si="37"/>
        <v>18.2820512820513</v>
      </c>
      <c r="L217" s="48">
        <v>7.32564102564</v>
      </c>
      <c r="M217" s="69">
        <f t="shared" si="38"/>
        <v>285.7</v>
      </c>
      <c r="N217" s="7">
        <v>60</v>
      </c>
      <c r="O217" s="7">
        <v>41</v>
      </c>
      <c r="P217" s="7">
        <v>31</v>
      </c>
      <c r="Q217" s="76">
        <f t="shared" si="39"/>
        <v>0.076</v>
      </c>
      <c r="R217" s="68">
        <f t="shared" si="40"/>
        <v>2.97</v>
      </c>
      <c r="S217" s="76">
        <f t="shared" si="41"/>
        <v>0.366</v>
      </c>
      <c r="T217" s="77">
        <v>261.28</v>
      </c>
      <c r="U217" s="83"/>
      <c r="V217" s="23">
        <f>IF(E217="","",SUMIF(OUTBOUND!$G:$G,WMS!E217,OUTBOUND!$L:$L))</f>
        <v>39</v>
      </c>
      <c r="W217" s="23">
        <f>IF(E217="","",SUMIF(OUTBOUND!$G:$G,WMS!E217,OUTBOUND!$M:$M))</f>
        <v>713</v>
      </c>
      <c r="X217" s="76">
        <f>IF(E217="","",SUMIF(OUTBOUND!$G:$G,WMS!E217,OUTBOUND!$O:$O))</f>
        <v>285.69999999996</v>
      </c>
      <c r="Y217" s="76">
        <f>IF(E217="","",SUMIF(OUTBOUND!$G:$G,WMS!E217,OUTBOUND!$AC:$AC))</f>
        <v>260.958</v>
      </c>
      <c r="Z217" s="76">
        <f>IF(E217="","",SUMIF(OUTBOUND!$G:$G,WMS!E217,OUTBOUND!$P:$P))</f>
        <v>2.964</v>
      </c>
      <c r="AA217" s="23">
        <f t="shared" si="42"/>
        <v>0</v>
      </c>
      <c r="AB217" s="23">
        <f t="shared" si="43"/>
        <v>0</v>
      </c>
      <c r="AC217" s="76">
        <f t="shared" si="44"/>
        <v>3.9960923459148e-11</v>
      </c>
      <c r="AD217" s="76">
        <f t="shared" si="45"/>
        <v>0.322000000000003</v>
      </c>
      <c r="AE217" s="76">
        <f t="shared" si="46"/>
        <v>0.00600000000000023</v>
      </c>
      <c r="AF217" s="81" t="e">
        <f t="shared" si="47"/>
        <v>#DIV/0!</v>
      </c>
    </row>
    <row r="218" spans="1:32">
      <c r="A218" s="46" t="s">
        <v>751</v>
      </c>
      <c r="B218" s="3" t="s">
        <v>622</v>
      </c>
      <c r="C218" s="24">
        <v>162807</v>
      </c>
      <c r="D218" s="24" t="s">
        <v>980</v>
      </c>
      <c r="E218" s="58" t="str">
        <f t="shared" si="36"/>
        <v>APGHKG19050011/162807/WS19237</v>
      </c>
      <c r="F218" s="3" t="s">
        <v>624</v>
      </c>
      <c r="G218" s="3" t="s">
        <v>628</v>
      </c>
      <c r="H218" s="2">
        <v>43645</v>
      </c>
      <c r="I218" s="7">
        <v>7</v>
      </c>
      <c r="J218" s="7">
        <v>155</v>
      </c>
      <c r="K218" s="68">
        <f t="shared" si="37"/>
        <v>22.1428571428571</v>
      </c>
      <c r="L218" s="48">
        <v>84.0428571428</v>
      </c>
      <c r="M218" s="69">
        <f t="shared" si="38"/>
        <v>588.3</v>
      </c>
      <c r="N218" s="7">
        <v>60</v>
      </c>
      <c r="O218" s="7">
        <v>41</v>
      </c>
      <c r="P218" s="7">
        <v>31</v>
      </c>
      <c r="Q218" s="76">
        <f t="shared" si="39"/>
        <v>0.076</v>
      </c>
      <c r="R218" s="68">
        <f t="shared" si="40"/>
        <v>0.53</v>
      </c>
      <c r="S218" s="76">
        <f t="shared" si="41"/>
        <v>3.472</v>
      </c>
      <c r="T218" s="77">
        <v>538.1</v>
      </c>
      <c r="U218" s="83"/>
      <c r="V218" s="23">
        <f>IF(E218="","",SUMIF(OUTBOUND!$G:$G,WMS!E218,OUTBOUND!$L:$L))</f>
        <v>7</v>
      </c>
      <c r="W218" s="23">
        <f>IF(E218="","",SUMIF(OUTBOUND!$G:$G,WMS!E218,OUTBOUND!$M:$M))</f>
        <v>155</v>
      </c>
      <c r="X218" s="76">
        <f>IF(E218="","",SUMIF(OUTBOUND!$G:$G,WMS!E218,OUTBOUND!$O:$O))</f>
        <v>588.2999999996</v>
      </c>
      <c r="Y218" s="76">
        <f>IF(E218="","",SUMIF(OUTBOUND!$G:$G,WMS!E218,OUTBOUND!$AC:$AC))</f>
        <v>538.16</v>
      </c>
      <c r="Z218" s="76">
        <f>IF(E218="","",SUMIF(OUTBOUND!$G:$G,WMS!E218,OUTBOUND!$P:$P))</f>
        <v>0.532</v>
      </c>
      <c r="AA218" s="23">
        <f t="shared" si="42"/>
        <v>0</v>
      </c>
      <c r="AB218" s="23">
        <f t="shared" si="43"/>
        <v>0</v>
      </c>
      <c r="AC218" s="76">
        <f t="shared" si="44"/>
        <v>3.99950295104645e-10</v>
      </c>
      <c r="AD218" s="76">
        <f t="shared" si="45"/>
        <v>-0.0599999999999454</v>
      </c>
      <c r="AE218" s="76">
        <f t="shared" si="46"/>
        <v>-0.002</v>
      </c>
      <c r="AF218" s="81" t="e">
        <f t="shared" si="47"/>
        <v>#DIV/0!</v>
      </c>
    </row>
    <row r="219" spans="1:32">
      <c r="A219" s="46" t="s">
        <v>751</v>
      </c>
      <c r="B219" s="3" t="s">
        <v>622</v>
      </c>
      <c r="C219" s="24">
        <v>162168</v>
      </c>
      <c r="D219" s="24" t="s">
        <v>981</v>
      </c>
      <c r="E219" s="58" t="str">
        <f t="shared" si="36"/>
        <v>APGHKG19050011/162168/WS19276</v>
      </c>
      <c r="F219" s="3" t="s">
        <v>624</v>
      </c>
      <c r="G219" s="3" t="s">
        <v>629</v>
      </c>
      <c r="H219" s="2">
        <v>43645</v>
      </c>
      <c r="I219" s="7">
        <v>41</v>
      </c>
      <c r="J219" s="7">
        <v>800</v>
      </c>
      <c r="K219" s="68">
        <f t="shared" si="37"/>
        <v>19.5121951219512</v>
      </c>
      <c r="L219" s="48">
        <v>2.49146341463</v>
      </c>
      <c r="M219" s="69">
        <f t="shared" si="38"/>
        <v>102.15</v>
      </c>
      <c r="N219" s="7">
        <v>60</v>
      </c>
      <c r="O219" s="7">
        <v>41</v>
      </c>
      <c r="P219" s="7">
        <v>31</v>
      </c>
      <c r="Q219" s="76">
        <f t="shared" si="39"/>
        <v>0.076</v>
      </c>
      <c r="R219" s="68">
        <f t="shared" si="40"/>
        <v>3.13</v>
      </c>
      <c r="S219" s="76">
        <f t="shared" si="41"/>
        <v>0.117</v>
      </c>
      <c r="T219" s="77">
        <v>93.9</v>
      </c>
      <c r="U219" s="83"/>
      <c r="V219" s="23">
        <f>IF(E219="","",SUMIF(OUTBOUND!$G:$G,WMS!E219,OUTBOUND!$L:$L))</f>
        <v>41</v>
      </c>
      <c r="W219" s="23">
        <f>IF(E219="","",SUMIF(OUTBOUND!$G:$G,WMS!E219,OUTBOUND!$M:$M))</f>
        <v>800</v>
      </c>
      <c r="X219" s="76">
        <f>IF(E219="","",SUMIF(OUTBOUND!$G:$G,WMS!E219,OUTBOUND!$O:$O))</f>
        <v>102.14999999983</v>
      </c>
      <c r="Y219" s="76">
        <f>IF(E219="","",SUMIF(OUTBOUND!$G:$G,WMS!E219,OUTBOUND!$AC:$AC))</f>
        <v>93.6</v>
      </c>
      <c r="Z219" s="76">
        <f>IF(E219="","",SUMIF(OUTBOUND!$G:$G,WMS!E219,OUTBOUND!$P:$P))</f>
        <v>3.116</v>
      </c>
      <c r="AA219" s="23">
        <f t="shared" si="42"/>
        <v>0</v>
      </c>
      <c r="AB219" s="23">
        <f t="shared" si="43"/>
        <v>0</v>
      </c>
      <c r="AC219" s="76">
        <f t="shared" si="44"/>
        <v>1.70004454957962e-10</v>
      </c>
      <c r="AD219" s="76">
        <f t="shared" si="45"/>
        <v>0.299999999999997</v>
      </c>
      <c r="AE219" s="76">
        <f t="shared" si="46"/>
        <v>0.0139999999999998</v>
      </c>
      <c r="AF219" s="81" t="e">
        <f t="shared" si="47"/>
        <v>#DIV/0!</v>
      </c>
    </row>
    <row r="220" spans="1:32">
      <c r="A220" s="46" t="s">
        <v>751</v>
      </c>
      <c r="B220" s="3" t="s">
        <v>622</v>
      </c>
      <c r="C220" s="24">
        <v>161561</v>
      </c>
      <c r="D220" s="24" t="s">
        <v>982</v>
      </c>
      <c r="E220" s="58" t="str">
        <f t="shared" si="36"/>
        <v>APGHKG19050011/161561/WS19500</v>
      </c>
      <c r="F220" s="3" t="s">
        <v>624</v>
      </c>
      <c r="G220" s="3" t="s">
        <v>630</v>
      </c>
      <c r="H220" s="2">
        <v>43645</v>
      </c>
      <c r="I220" s="7">
        <v>33</v>
      </c>
      <c r="J220" s="7">
        <v>1199</v>
      </c>
      <c r="K220" s="68">
        <f t="shared" si="37"/>
        <v>36.3333333333333</v>
      </c>
      <c r="L220" s="48">
        <v>14.506060606</v>
      </c>
      <c r="M220" s="69">
        <f t="shared" si="38"/>
        <v>478.7</v>
      </c>
      <c r="N220" s="7">
        <v>60</v>
      </c>
      <c r="O220" s="7">
        <v>41</v>
      </c>
      <c r="P220" s="7">
        <v>31</v>
      </c>
      <c r="Q220" s="76">
        <f t="shared" si="39"/>
        <v>0.076</v>
      </c>
      <c r="R220" s="68">
        <f t="shared" si="40"/>
        <v>2.52</v>
      </c>
      <c r="S220" s="76">
        <f t="shared" si="41"/>
        <v>0.366</v>
      </c>
      <c r="T220" s="77">
        <v>439.1</v>
      </c>
      <c r="U220" s="83"/>
      <c r="V220" s="23">
        <f>IF(E220="","",SUMIF(OUTBOUND!$G:$G,WMS!E220,OUTBOUND!$L:$L))</f>
        <v>33</v>
      </c>
      <c r="W220" s="23">
        <f>IF(E220="","",SUMIF(OUTBOUND!$G:$G,WMS!E220,OUTBOUND!$M:$M))</f>
        <v>1199</v>
      </c>
      <c r="X220" s="76">
        <f>IF(E220="","",SUMIF(OUTBOUND!$G:$G,WMS!E220,OUTBOUND!$O:$O))</f>
        <v>478.699999998</v>
      </c>
      <c r="Y220" s="76">
        <f>IF(E220="","",SUMIF(OUTBOUND!$G:$G,WMS!E220,OUTBOUND!$AC:$AC))</f>
        <v>438.834</v>
      </c>
      <c r="Z220" s="76">
        <f>IF(E220="","",SUMIF(OUTBOUND!$G:$G,WMS!E220,OUTBOUND!$P:$P))</f>
        <v>2.508</v>
      </c>
      <c r="AA220" s="23">
        <f t="shared" si="42"/>
        <v>0</v>
      </c>
      <c r="AB220" s="23">
        <f t="shared" si="43"/>
        <v>0</v>
      </c>
      <c r="AC220" s="76">
        <f t="shared" si="44"/>
        <v>1.99997884919867e-9</v>
      </c>
      <c r="AD220" s="76">
        <f t="shared" si="45"/>
        <v>0.26600000000002</v>
      </c>
      <c r="AE220" s="76">
        <f t="shared" si="46"/>
        <v>0.012</v>
      </c>
      <c r="AF220" s="81" t="e">
        <f t="shared" si="47"/>
        <v>#DIV/0!</v>
      </c>
    </row>
    <row r="221" spans="1:32">
      <c r="A221" s="46" t="s">
        <v>751</v>
      </c>
      <c r="B221" s="3" t="s">
        <v>622</v>
      </c>
      <c r="C221" s="24">
        <v>161930</v>
      </c>
      <c r="D221" s="24" t="s">
        <v>983</v>
      </c>
      <c r="E221" s="58" t="str">
        <f t="shared" si="36"/>
        <v>APGHKG19050011/161930/WS19519</v>
      </c>
      <c r="F221" s="3" t="s">
        <v>624</v>
      </c>
      <c r="G221" s="3" t="s">
        <v>631</v>
      </c>
      <c r="H221" s="2">
        <v>43645</v>
      </c>
      <c r="I221" s="7">
        <v>17</v>
      </c>
      <c r="J221" s="7">
        <v>630</v>
      </c>
      <c r="K221" s="68">
        <f t="shared" si="37"/>
        <v>37.0588235294118</v>
      </c>
      <c r="L221" s="48">
        <v>14.7470588235</v>
      </c>
      <c r="M221" s="69">
        <f t="shared" si="38"/>
        <v>250.7</v>
      </c>
      <c r="N221" s="7">
        <v>60</v>
      </c>
      <c r="O221" s="7">
        <v>41</v>
      </c>
      <c r="P221" s="7">
        <v>31</v>
      </c>
      <c r="Q221" s="76">
        <f t="shared" si="39"/>
        <v>0.076</v>
      </c>
      <c r="R221" s="68">
        <f t="shared" si="40"/>
        <v>1.3</v>
      </c>
      <c r="S221" s="76">
        <f t="shared" si="41"/>
        <v>0.366</v>
      </c>
      <c r="T221" s="77">
        <v>230.3</v>
      </c>
      <c r="U221" s="83"/>
      <c r="V221" s="23">
        <f>IF(E221="","",SUMIF(OUTBOUND!$G:$G,WMS!E221,OUTBOUND!$L:$L))</f>
        <v>17</v>
      </c>
      <c r="W221" s="23">
        <f>IF(E221="","",SUMIF(OUTBOUND!$G:$G,WMS!E221,OUTBOUND!$M:$M))</f>
        <v>630</v>
      </c>
      <c r="X221" s="76">
        <f>IF(E221="","",SUMIF(OUTBOUND!$G:$G,WMS!E221,OUTBOUND!$O:$O))</f>
        <v>250.6999999995</v>
      </c>
      <c r="Y221" s="76">
        <f>IF(E221="","",SUMIF(OUTBOUND!$G:$G,WMS!E221,OUTBOUND!$AC:$AC))</f>
        <v>230.58</v>
      </c>
      <c r="Z221" s="76">
        <f>IF(E221="","",SUMIF(OUTBOUND!$G:$G,WMS!E221,OUTBOUND!$P:$P))</f>
        <v>1.292</v>
      </c>
      <c r="AA221" s="23">
        <f t="shared" si="42"/>
        <v>0</v>
      </c>
      <c r="AB221" s="23">
        <f t="shared" si="43"/>
        <v>0</v>
      </c>
      <c r="AC221" s="76">
        <f t="shared" si="44"/>
        <v>4.99994712299667e-10</v>
      </c>
      <c r="AD221" s="76">
        <f t="shared" si="45"/>
        <v>-0.279999999999973</v>
      </c>
      <c r="AE221" s="76">
        <f t="shared" si="46"/>
        <v>0.00800000000000001</v>
      </c>
      <c r="AF221" s="81" t="e">
        <f t="shared" si="47"/>
        <v>#DIV/0!</v>
      </c>
    </row>
    <row r="222" spans="1:32">
      <c r="A222" s="46" t="s">
        <v>748</v>
      </c>
      <c r="B222" s="3" t="s">
        <v>632</v>
      </c>
      <c r="C222" s="24">
        <v>160335</v>
      </c>
      <c r="D222" s="24">
        <v>113963</v>
      </c>
      <c r="E222" s="58" t="str">
        <f t="shared" si="36"/>
        <v>APGHKG19060011/160335/113963</v>
      </c>
      <c r="F222" s="3" t="s">
        <v>634</v>
      </c>
      <c r="G222" s="3" t="s">
        <v>635</v>
      </c>
      <c r="H222" s="2">
        <v>43645</v>
      </c>
      <c r="I222" s="7">
        <v>71</v>
      </c>
      <c r="J222" s="7">
        <v>1685</v>
      </c>
      <c r="K222" s="68">
        <f t="shared" si="37"/>
        <v>23.7323943661972</v>
      </c>
      <c r="L222" s="48">
        <v>10.0183098591</v>
      </c>
      <c r="M222" s="69">
        <f t="shared" si="38"/>
        <v>711.3</v>
      </c>
      <c r="N222" s="7">
        <v>58</v>
      </c>
      <c r="O222" s="7">
        <v>33</v>
      </c>
      <c r="P222" s="7">
        <v>41</v>
      </c>
      <c r="Q222" s="76">
        <f t="shared" si="39"/>
        <v>0.078</v>
      </c>
      <c r="R222" s="68">
        <f t="shared" si="40"/>
        <v>5.57</v>
      </c>
      <c r="S222" s="76">
        <f t="shared" si="41"/>
        <v>0.372</v>
      </c>
      <c r="T222" s="77">
        <v>626.1</v>
      </c>
      <c r="U222" s="83"/>
      <c r="V222" s="23">
        <f>IF(E222="","",SUMIF(OUTBOUND!$G:$G,WMS!E222,OUTBOUND!$L:$L))</f>
        <v>71</v>
      </c>
      <c r="W222" s="23">
        <f>IF(E222="","",SUMIF(OUTBOUND!$G:$G,WMS!E222,OUTBOUND!$M:$M))</f>
        <v>1685</v>
      </c>
      <c r="X222" s="76">
        <f>IF(E222="","",SUMIF(OUTBOUND!$G:$G,WMS!E222,OUTBOUND!$O:$O))</f>
        <v>711.2999999961</v>
      </c>
      <c r="Y222" s="76">
        <f>IF(E222="","",SUMIF(OUTBOUND!$G:$G,WMS!E222,OUTBOUND!$AC:$AC))</f>
        <v>626.82</v>
      </c>
      <c r="Z222" s="76">
        <f>IF(E222="","",SUMIF(OUTBOUND!$G:$G,WMS!E222,OUTBOUND!$P:$P))</f>
        <v>5.538</v>
      </c>
      <c r="AA222" s="23">
        <f t="shared" si="42"/>
        <v>0</v>
      </c>
      <c r="AB222" s="23">
        <f t="shared" si="43"/>
        <v>0</v>
      </c>
      <c r="AC222" s="76">
        <f t="shared" si="44"/>
        <v>3.89991328120232e-9</v>
      </c>
      <c r="AD222" s="76">
        <f t="shared" si="45"/>
        <v>-0.720000000000027</v>
      </c>
      <c r="AE222" s="76">
        <f t="shared" si="46"/>
        <v>0.032</v>
      </c>
      <c r="AF222" s="81" t="e">
        <f t="shared" si="47"/>
        <v>#DIV/0!</v>
      </c>
    </row>
    <row r="223" spans="1:32">
      <c r="A223" s="46" t="s">
        <v>748</v>
      </c>
      <c r="B223" s="3" t="s">
        <v>632</v>
      </c>
      <c r="C223" s="24">
        <v>160587</v>
      </c>
      <c r="D223" s="24" t="s">
        <v>984</v>
      </c>
      <c r="E223" s="58" t="str">
        <f t="shared" si="36"/>
        <v>APGHKG19060011/160587/113963E</v>
      </c>
      <c r="F223" s="3" t="s">
        <v>634</v>
      </c>
      <c r="G223" s="3" t="s">
        <v>637</v>
      </c>
      <c r="H223" s="2">
        <v>43645</v>
      </c>
      <c r="I223" s="7">
        <v>12</v>
      </c>
      <c r="J223" s="7">
        <v>262</v>
      </c>
      <c r="K223" s="68">
        <f t="shared" si="37"/>
        <v>21.8333333333333</v>
      </c>
      <c r="L223" s="48">
        <v>11.8916666666</v>
      </c>
      <c r="M223" s="69">
        <f t="shared" si="38"/>
        <v>142.7</v>
      </c>
      <c r="N223" s="7">
        <v>58</v>
      </c>
      <c r="O223" s="7">
        <v>33</v>
      </c>
      <c r="P223" s="7">
        <v>41</v>
      </c>
      <c r="Q223" s="76">
        <f t="shared" si="39"/>
        <v>0.078</v>
      </c>
      <c r="R223" s="68">
        <f t="shared" si="40"/>
        <v>0.94</v>
      </c>
      <c r="S223" s="76">
        <f t="shared" si="41"/>
        <v>0.49</v>
      </c>
      <c r="T223" s="77">
        <v>128.3</v>
      </c>
      <c r="U223" s="83"/>
      <c r="V223" s="23">
        <f>IF(E223="","",SUMIF(OUTBOUND!$G:$G,WMS!E223,OUTBOUND!$L:$L))</f>
        <v>12</v>
      </c>
      <c r="W223" s="23">
        <f>IF(E223="","",SUMIF(OUTBOUND!$G:$G,WMS!E223,OUTBOUND!$M:$M))</f>
        <v>262</v>
      </c>
      <c r="X223" s="76">
        <f>IF(E223="","",SUMIF(OUTBOUND!$G:$G,WMS!E223,OUTBOUND!$O:$O))</f>
        <v>142.6999999992</v>
      </c>
      <c r="Y223" s="76">
        <f>IF(E223="","",SUMIF(OUTBOUND!$G:$G,WMS!E223,OUTBOUND!$AC:$AC))</f>
        <v>128.38</v>
      </c>
      <c r="Z223" s="76">
        <f>IF(E223="","",SUMIF(OUTBOUND!$G:$G,WMS!E223,OUTBOUND!$P:$P))</f>
        <v>0.936</v>
      </c>
      <c r="AA223" s="23">
        <f t="shared" si="42"/>
        <v>0</v>
      </c>
      <c r="AB223" s="23">
        <f t="shared" si="43"/>
        <v>0</v>
      </c>
      <c r="AC223" s="76">
        <f t="shared" si="44"/>
        <v>7.99985855337582e-10</v>
      </c>
      <c r="AD223" s="76">
        <f t="shared" si="45"/>
        <v>-0.0799999999999841</v>
      </c>
      <c r="AE223" s="76">
        <f t="shared" si="46"/>
        <v>0.004</v>
      </c>
      <c r="AF223" s="81" t="e">
        <f t="shared" si="47"/>
        <v>#DIV/0!</v>
      </c>
    </row>
    <row r="224" spans="1:32">
      <c r="A224" s="46" t="s">
        <v>748</v>
      </c>
      <c r="B224" s="3" t="s">
        <v>632</v>
      </c>
      <c r="C224" s="24">
        <v>160630</v>
      </c>
      <c r="D224" s="24">
        <v>115021</v>
      </c>
      <c r="E224" s="58" t="str">
        <f t="shared" si="36"/>
        <v>APGHKG19060011/160630/115021</v>
      </c>
      <c r="F224" s="3" t="s">
        <v>634</v>
      </c>
      <c r="G224" s="3" t="s">
        <v>638</v>
      </c>
      <c r="H224" s="2">
        <v>43645</v>
      </c>
      <c r="I224" s="7">
        <v>57</v>
      </c>
      <c r="J224" s="7">
        <v>1339</v>
      </c>
      <c r="K224" s="68">
        <f t="shared" si="37"/>
        <v>23.4912280701754</v>
      </c>
      <c r="L224" s="48">
        <v>10.9210526315</v>
      </c>
      <c r="M224" s="69">
        <f t="shared" si="38"/>
        <v>622.5</v>
      </c>
      <c r="N224" s="7">
        <v>57</v>
      </c>
      <c r="O224" s="7">
        <v>33</v>
      </c>
      <c r="P224" s="7">
        <v>41</v>
      </c>
      <c r="Q224" s="76">
        <f t="shared" si="39"/>
        <v>0.077</v>
      </c>
      <c r="R224" s="68">
        <f t="shared" si="40"/>
        <v>4.4</v>
      </c>
      <c r="S224" s="76">
        <f t="shared" si="41"/>
        <v>0.414</v>
      </c>
      <c r="T224" s="77">
        <v>554.1</v>
      </c>
      <c r="U224" s="83"/>
      <c r="V224" s="23">
        <f>IF(E224="","",SUMIF(OUTBOUND!$G:$G,WMS!E224,OUTBOUND!$L:$L))</f>
        <v>57</v>
      </c>
      <c r="W224" s="23">
        <f>IF(E224="","",SUMIF(OUTBOUND!$G:$G,WMS!E224,OUTBOUND!$M:$M))</f>
        <v>1339</v>
      </c>
      <c r="X224" s="76">
        <f>IF(E224="","",SUMIF(OUTBOUND!$G:$G,WMS!E224,OUTBOUND!$O:$O))</f>
        <v>622.4999999955</v>
      </c>
      <c r="Y224" s="76">
        <f>IF(E224="","",SUMIF(OUTBOUND!$G:$G,WMS!E224,OUTBOUND!$AC:$AC))</f>
        <v>554.346</v>
      </c>
      <c r="Z224" s="76">
        <f>IF(E224="","",SUMIF(OUTBOUND!$G:$G,WMS!E224,OUTBOUND!$P:$P))</f>
        <v>4.389</v>
      </c>
      <c r="AA224" s="23">
        <f t="shared" si="42"/>
        <v>0</v>
      </c>
      <c r="AB224" s="23">
        <f t="shared" si="43"/>
        <v>0</v>
      </c>
      <c r="AC224" s="76">
        <f t="shared" si="44"/>
        <v>4.49995241069701e-9</v>
      </c>
      <c r="AD224" s="76">
        <f t="shared" si="45"/>
        <v>-0.245999999999981</v>
      </c>
      <c r="AE224" s="76">
        <f t="shared" si="46"/>
        <v>0.0110000000000001</v>
      </c>
      <c r="AF224" s="81" t="e">
        <f t="shared" si="47"/>
        <v>#DIV/0!</v>
      </c>
    </row>
    <row r="225" spans="1:32">
      <c r="A225" s="46" t="s">
        <v>754</v>
      </c>
      <c r="B225" s="3" t="s">
        <v>640</v>
      </c>
      <c r="C225" s="24">
        <v>161431</v>
      </c>
      <c r="D225" s="24" t="s">
        <v>985</v>
      </c>
      <c r="E225" s="58" t="str">
        <f t="shared" si="36"/>
        <v>APGHKG19060005/161431/JMS193026</v>
      </c>
      <c r="F225" s="3" t="s">
        <v>642</v>
      </c>
      <c r="G225" s="3" t="s">
        <v>643</v>
      </c>
      <c r="H225" s="2">
        <v>43647</v>
      </c>
      <c r="I225" s="7">
        <v>30</v>
      </c>
      <c r="J225" s="7">
        <v>601</v>
      </c>
      <c r="K225" s="68">
        <f t="shared" si="37"/>
        <v>20.0333333333333</v>
      </c>
      <c r="L225" s="48">
        <v>13.03333333</v>
      </c>
      <c r="M225" s="69">
        <f t="shared" si="38"/>
        <v>391</v>
      </c>
      <c r="N225" s="7">
        <v>58</v>
      </c>
      <c r="O225" s="7">
        <v>39</v>
      </c>
      <c r="P225" s="7">
        <v>21</v>
      </c>
      <c r="Q225" s="76">
        <f t="shared" si="39"/>
        <v>0.048</v>
      </c>
      <c r="R225" s="68">
        <f t="shared" si="40"/>
        <v>1.43</v>
      </c>
      <c r="S225" s="76">
        <f t="shared" si="41"/>
        <v>0.601</v>
      </c>
      <c r="T225" s="77">
        <v>361</v>
      </c>
      <c r="U225" s="83"/>
      <c r="V225" s="23">
        <f>IF(E225="","",SUMIF(OUTBOUND!$G:$G,WMS!E225,OUTBOUND!$L:$L))</f>
        <v>30</v>
      </c>
      <c r="W225" s="23">
        <f>IF(E225="","",SUMIF(OUTBOUND!$G:$G,WMS!E225,OUTBOUND!$M:$M))</f>
        <v>601</v>
      </c>
      <c r="X225" s="76">
        <f>IF(E225="","",SUMIF(OUTBOUND!$G:$G,WMS!E225,OUTBOUND!$O:$O))</f>
        <v>390.9999999</v>
      </c>
      <c r="Y225" s="76">
        <f>IF(E225="","",SUMIF(OUTBOUND!$G:$G,WMS!E225,OUTBOUND!$AC:$AC))</f>
        <v>361.201</v>
      </c>
      <c r="Z225" s="76">
        <f>IF(E225="","",SUMIF(OUTBOUND!$G:$G,WMS!E225,OUTBOUND!$P:$P))</f>
        <v>1.44</v>
      </c>
      <c r="AA225" s="23">
        <f t="shared" si="42"/>
        <v>0</v>
      </c>
      <c r="AB225" s="23">
        <f t="shared" si="43"/>
        <v>0</v>
      </c>
      <c r="AC225" s="76">
        <f t="shared" si="44"/>
        <v>1.00000022484892e-7</v>
      </c>
      <c r="AD225" s="76">
        <f t="shared" si="45"/>
        <v>-0.200999999999965</v>
      </c>
      <c r="AE225" s="76">
        <f t="shared" si="46"/>
        <v>-0.01</v>
      </c>
      <c r="AF225" s="81" t="e">
        <f t="shared" si="47"/>
        <v>#DIV/0!</v>
      </c>
    </row>
    <row r="226" spans="1:32">
      <c r="A226" s="46" t="s">
        <v>754</v>
      </c>
      <c r="B226" s="3" t="s">
        <v>640</v>
      </c>
      <c r="C226" s="24">
        <v>161398</v>
      </c>
      <c r="D226" s="24" t="s">
        <v>986</v>
      </c>
      <c r="E226" s="58" t="str">
        <f t="shared" si="36"/>
        <v>APGHKG19060005/161398/JMS192104</v>
      </c>
      <c r="F226" s="3" t="s">
        <v>642</v>
      </c>
      <c r="G226" s="3" t="s">
        <v>645</v>
      </c>
      <c r="H226" s="2">
        <v>43647</v>
      </c>
      <c r="I226" s="7">
        <v>15</v>
      </c>
      <c r="J226" s="7">
        <v>303</v>
      </c>
      <c r="K226" s="68">
        <f t="shared" si="37"/>
        <v>20.2</v>
      </c>
      <c r="L226" s="48">
        <v>13.13333333</v>
      </c>
      <c r="M226" s="69">
        <f t="shared" si="38"/>
        <v>197</v>
      </c>
      <c r="N226" s="7">
        <v>58</v>
      </c>
      <c r="O226" s="7">
        <v>39</v>
      </c>
      <c r="P226" s="7">
        <v>21</v>
      </c>
      <c r="Q226" s="76">
        <f t="shared" si="39"/>
        <v>0.048</v>
      </c>
      <c r="R226" s="68">
        <f t="shared" si="40"/>
        <v>0.71</v>
      </c>
      <c r="S226" s="76">
        <f t="shared" si="41"/>
        <v>0.601</v>
      </c>
      <c r="T226" s="77">
        <v>182</v>
      </c>
      <c r="U226" s="83"/>
      <c r="V226" s="23">
        <f>IF(E226="","",SUMIF(OUTBOUND!$G:$G,WMS!E226,OUTBOUND!$L:$L))</f>
        <v>15</v>
      </c>
      <c r="W226" s="23">
        <f>IF(E226="","",SUMIF(OUTBOUND!$G:$G,WMS!E226,OUTBOUND!$M:$M))</f>
        <v>303</v>
      </c>
      <c r="X226" s="76">
        <f>IF(E226="","",SUMIF(OUTBOUND!$G:$G,WMS!E226,OUTBOUND!$O:$O))</f>
        <v>196.99999995</v>
      </c>
      <c r="Y226" s="76">
        <f>IF(E226="","",SUMIF(OUTBOUND!$G:$G,WMS!E226,OUTBOUND!$AC:$AC))</f>
        <v>182.103</v>
      </c>
      <c r="Z226" s="76">
        <f>IF(E226="","",SUMIF(OUTBOUND!$G:$G,WMS!E226,OUTBOUND!$P:$P))</f>
        <v>0.72</v>
      </c>
      <c r="AA226" s="23">
        <f t="shared" si="42"/>
        <v>0</v>
      </c>
      <c r="AB226" s="23">
        <f t="shared" si="43"/>
        <v>0</v>
      </c>
      <c r="AC226" s="76">
        <f t="shared" si="44"/>
        <v>5.00000112424459e-8</v>
      </c>
      <c r="AD226" s="76">
        <f t="shared" si="45"/>
        <v>-0.10299999999998</v>
      </c>
      <c r="AE226" s="76">
        <f t="shared" si="46"/>
        <v>-0.01</v>
      </c>
      <c r="AF226" s="81" t="e">
        <f t="shared" si="47"/>
        <v>#DIV/0!</v>
      </c>
    </row>
    <row r="227" spans="1:32">
      <c r="A227" s="46" t="s">
        <v>754</v>
      </c>
      <c r="B227" s="3" t="s">
        <v>640</v>
      </c>
      <c r="C227" s="24">
        <v>161399</v>
      </c>
      <c r="D227" s="24" t="s">
        <v>987</v>
      </c>
      <c r="E227" s="58" t="str">
        <f t="shared" si="36"/>
        <v>APGHKG19060005/161399/JMS192109</v>
      </c>
      <c r="F227" s="3" t="s">
        <v>642</v>
      </c>
      <c r="G227" s="3" t="s">
        <v>646</v>
      </c>
      <c r="H227" s="2">
        <v>43647</v>
      </c>
      <c r="I227" s="7">
        <v>15</v>
      </c>
      <c r="J227" s="7">
        <v>307</v>
      </c>
      <c r="K227" s="68">
        <f t="shared" si="37"/>
        <v>20.4666666666667</v>
      </c>
      <c r="L227" s="48">
        <v>13.26666666</v>
      </c>
      <c r="M227" s="69">
        <f t="shared" si="38"/>
        <v>199</v>
      </c>
      <c r="N227" s="7">
        <v>58</v>
      </c>
      <c r="O227" s="7">
        <v>39</v>
      </c>
      <c r="P227" s="7">
        <v>21</v>
      </c>
      <c r="Q227" s="76">
        <f t="shared" si="39"/>
        <v>0.048</v>
      </c>
      <c r="R227" s="68">
        <f t="shared" si="40"/>
        <v>0.71</v>
      </c>
      <c r="S227" s="76">
        <f t="shared" si="41"/>
        <v>0.599</v>
      </c>
      <c r="T227" s="77">
        <v>184</v>
      </c>
      <c r="U227" s="83"/>
      <c r="V227" s="23">
        <f>IF(E227="","",SUMIF(OUTBOUND!$G:$G,WMS!E227,OUTBOUND!$L:$L))</f>
        <v>15</v>
      </c>
      <c r="W227" s="23">
        <f>IF(E227="","",SUMIF(OUTBOUND!$G:$G,WMS!E227,OUTBOUND!$M:$M))</f>
        <v>307</v>
      </c>
      <c r="X227" s="76">
        <f>IF(E227="","",SUMIF(OUTBOUND!$G:$G,WMS!E227,OUTBOUND!$O:$O))</f>
        <v>198.9999999</v>
      </c>
      <c r="Y227" s="76">
        <f>IF(E227="","",SUMIF(OUTBOUND!$G:$G,WMS!E227,OUTBOUND!$AC:$AC))</f>
        <v>183.893</v>
      </c>
      <c r="Z227" s="76">
        <f>IF(E227="","",SUMIF(OUTBOUND!$G:$G,WMS!E227,OUTBOUND!$P:$P))</f>
        <v>0.72</v>
      </c>
      <c r="AA227" s="23">
        <f t="shared" si="42"/>
        <v>0</v>
      </c>
      <c r="AB227" s="23">
        <f t="shared" si="43"/>
        <v>0</v>
      </c>
      <c r="AC227" s="76">
        <f t="shared" si="44"/>
        <v>9.99999940631824e-8</v>
      </c>
      <c r="AD227" s="76">
        <f t="shared" si="45"/>
        <v>0.106999999999999</v>
      </c>
      <c r="AE227" s="76">
        <f t="shared" si="46"/>
        <v>-0.01</v>
      </c>
      <c r="AF227" s="81" t="e">
        <f t="shared" si="47"/>
        <v>#DIV/0!</v>
      </c>
    </row>
    <row r="228" spans="1:32">
      <c r="A228" s="46" t="s">
        <v>761</v>
      </c>
      <c r="B228" s="3" t="s">
        <v>647</v>
      </c>
      <c r="C228" s="24">
        <v>163028</v>
      </c>
      <c r="D228" s="24" t="s">
        <v>988</v>
      </c>
      <c r="E228" s="58" t="str">
        <f t="shared" si="36"/>
        <v>APGHKG19060012/163028/WS19273</v>
      </c>
      <c r="F228" s="3" t="s">
        <v>649</v>
      </c>
      <c r="G228" s="3" t="s">
        <v>650</v>
      </c>
      <c r="H228" s="2">
        <v>43648</v>
      </c>
      <c r="I228" s="7">
        <v>25</v>
      </c>
      <c r="J228" s="7">
        <v>443</v>
      </c>
      <c r="K228" s="68">
        <f t="shared" si="37"/>
        <v>17.72</v>
      </c>
      <c r="L228" s="48">
        <v>11.84</v>
      </c>
      <c r="M228" s="69">
        <f t="shared" si="38"/>
        <v>296</v>
      </c>
      <c r="N228" s="7">
        <v>73</v>
      </c>
      <c r="O228" s="7">
        <v>54</v>
      </c>
      <c r="P228" s="7">
        <v>16</v>
      </c>
      <c r="Q228" s="76">
        <f t="shared" si="39"/>
        <v>0.063</v>
      </c>
      <c r="R228" s="68">
        <f t="shared" si="40"/>
        <v>1.58</v>
      </c>
      <c r="S228" s="76">
        <f t="shared" si="41"/>
        <v>0.53</v>
      </c>
      <c r="T228" s="77">
        <v>235</v>
      </c>
      <c r="U228" s="83"/>
      <c r="V228" s="23">
        <f>IF(E228="","",SUMIF(OUTBOUND!$G:$G,WMS!E228,OUTBOUND!$L:$L))</f>
        <v>25</v>
      </c>
      <c r="W228" s="23">
        <f>IF(E228="","",SUMIF(OUTBOUND!$G:$G,WMS!E228,OUTBOUND!$M:$M))</f>
        <v>443</v>
      </c>
      <c r="X228" s="76">
        <f>IF(E228="","",SUMIF(OUTBOUND!$G:$G,WMS!E228,OUTBOUND!$O:$O))</f>
        <v>296</v>
      </c>
      <c r="Y228" s="76">
        <f>IF(E228="","",SUMIF(OUTBOUND!$G:$G,WMS!E228,OUTBOUND!$AC:$AC))</f>
        <v>234.79</v>
      </c>
      <c r="Z228" s="76">
        <f>IF(E228="","",SUMIF(OUTBOUND!$G:$G,WMS!E228,OUTBOUND!$P:$P))</f>
        <v>1.575</v>
      </c>
      <c r="AA228" s="23">
        <f t="shared" si="42"/>
        <v>0</v>
      </c>
      <c r="AB228" s="23">
        <f t="shared" si="43"/>
        <v>0</v>
      </c>
      <c r="AC228" s="76">
        <f t="shared" si="44"/>
        <v>0</v>
      </c>
      <c r="AD228" s="76">
        <f t="shared" si="45"/>
        <v>0.20999999999998</v>
      </c>
      <c r="AE228" s="76">
        <f t="shared" si="46"/>
        <v>0.00500000000000012</v>
      </c>
      <c r="AF228" s="81" t="e">
        <f t="shared" si="47"/>
        <v>#DIV/0!</v>
      </c>
    </row>
    <row r="229" spans="1:32">
      <c r="A229" s="57" t="s">
        <v>989</v>
      </c>
      <c r="B229" s="3" t="s">
        <v>652</v>
      </c>
      <c r="C229" s="24" t="s">
        <v>990</v>
      </c>
      <c r="D229" s="24" t="s">
        <v>991</v>
      </c>
      <c r="E229" s="58" t="str">
        <f t="shared" si="36"/>
        <v>APGHKG19070001/162209/WW19325</v>
      </c>
      <c r="F229" s="3" t="s">
        <v>654</v>
      </c>
      <c r="G229" s="3" t="s">
        <v>655</v>
      </c>
      <c r="H229" s="2">
        <v>43658</v>
      </c>
      <c r="I229" s="7">
        <v>36</v>
      </c>
      <c r="J229" s="7">
        <v>562</v>
      </c>
      <c r="K229" s="68">
        <f t="shared" si="37"/>
        <v>15.6111111111111</v>
      </c>
      <c r="L229" s="48">
        <v>14.25</v>
      </c>
      <c r="M229" s="69">
        <f t="shared" si="38"/>
        <v>513</v>
      </c>
      <c r="N229" s="7">
        <v>60</v>
      </c>
      <c r="O229" s="7">
        <v>41</v>
      </c>
      <c r="P229" s="7">
        <v>31</v>
      </c>
      <c r="Q229" s="76">
        <f t="shared" si="39"/>
        <v>0.076</v>
      </c>
      <c r="R229" s="68">
        <f t="shared" si="40"/>
        <v>2.75</v>
      </c>
      <c r="S229" s="76">
        <f t="shared" si="41"/>
        <v>0.833</v>
      </c>
      <c r="T229" s="77">
        <v>468.3</v>
      </c>
      <c r="U229" s="83"/>
      <c r="V229" s="23">
        <f>IF(E229="","",SUMIF(OUTBOUND!$G:$G,WMS!E229,OUTBOUND!$L:$L))</f>
        <v>36</v>
      </c>
      <c r="W229" s="23">
        <f>IF(E229="","",SUMIF(OUTBOUND!$G:$G,WMS!E229,OUTBOUND!$M:$M))</f>
        <v>562</v>
      </c>
      <c r="X229" s="76">
        <f>IF(E229="","",SUMIF(OUTBOUND!$G:$G,WMS!E229,OUTBOUND!$O:$O))</f>
        <v>513</v>
      </c>
      <c r="Y229" s="76">
        <f>IF(E229="","",SUMIF(OUTBOUND!$G:$G,WMS!E229,OUTBOUND!$AC:$AC))</f>
        <v>468.146</v>
      </c>
      <c r="Z229" s="76">
        <f>IF(E229="","",SUMIF(OUTBOUND!$G:$G,WMS!E229,OUTBOUND!$P:$P))</f>
        <v>2.736</v>
      </c>
      <c r="AA229" s="23">
        <f t="shared" si="42"/>
        <v>0</v>
      </c>
      <c r="AB229" s="23">
        <f t="shared" si="43"/>
        <v>0</v>
      </c>
      <c r="AC229" s="76">
        <f t="shared" si="44"/>
        <v>0</v>
      </c>
      <c r="AD229" s="76">
        <f t="shared" si="45"/>
        <v>0.154000000000053</v>
      </c>
      <c r="AE229" s="76">
        <f t="shared" si="46"/>
        <v>0.0140000000000002</v>
      </c>
      <c r="AF229" s="81" t="e">
        <f t="shared" si="47"/>
        <v>#DIV/0!</v>
      </c>
    </row>
    <row r="230" spans="1:32">
      <c r="A230" s="57" t="s">
        <v>989</v>
      </c>
      <c r="B230" s="3" t="s">
        <v>657</v>
      </c>
      <c r="C230" s="24">
        <v>160978</v>
      </c>
      <c r="D230" s="24" t="s">
        <v>992</v>
      </c>
      <c r="E230" s="58" t="str">
        <f t="shared" si="36"/>
        <v>APGHKG19070004/160978/JWS192006</v>
      </c>
      <c r="F230" s="3" t="s">
        <v>659</v>
      </c>
      <c r="G230" s="3" t="s">
        <v>660</v>
      </c>
      <c r="H230" s="2">
        <v>43666</v>
      </c>
      <c r="I230" s="7">
        <v>31</v>
      </c>
      <c r="J230" s="7">
        <v>624</v>
      </c>
      <c r="K230" s="68">
        <f t="shared" si="37"/>
        <v>20.1290322580645</v>
      </c>
      <c r="L230" s="48">
        <v>12.064516129</v>
      </c>
      <c r="M230" s="69">
        <f t="shared" si="38"/>
        <v>374</v>
      </c>
      <c r="N230" s="7">
        <v>58</v>
      </c>
      <c r="O230" s="7">
        <v>39</v>
      </c>
      <c r="P230" s="7">
        <v>22</v>
      </c>
      <c r="Q230" s="76">
        <f t="shared" si="39"/>
        <v>0.05</v>
      </c>
      <c r="R230" s="68">
        <f t="shared" si="40"/>
        <v>1.54</v>
      </c>
      <c r="S230" s="76">
        <f t="shared" si="41"/>
        <v>0.55</v>
      </c>
      <c r="T230" s="77">
        <v>343</v>
      </c>
      <c r="U230" s="83"/>
      <c r="V230" s="23">
        <f>IF(E230="","",SUMIF(OUTBOUND!$G:$G,WMS!E230,OUTBOUND!$L:$L))</f>
        <v>31</v>
      </c>
      <c r="W230" s="23">
        <f>IF(E230="","",SUMIF(OUTBOUND!$G:$G,WMS!E230,OUTBOUND!$M:$M))</f>
        <v>624</v>
      </c>
      <c r="X230" s="76">
        <f>IF(E230="","",SUMIF(OUTBOUND!$G:$G,WMS!E230,OUTBOUND!$O:$O))</f>
        <v>373.999999999</v>
      </c>
      <c r="Y230" s="76">
        <f>IF(E230="","",SUMIF(OUTBOUND!$G:$G,WMS!E230,OUTBOUND!$AC:$AC))</f>
        <v>343.2</v>
      </c>
      <c r="Z230" s="76">
        <f>IF(E230="","",SUMIF(OUTBOUND!$G:$G,WMS!E230,OUTBOUND!$P:$P))</f>
        <v>1.55</v>
      </c>
      <c r="AA230" s="23">
        <f t="shared" si="42"/>
        <v>0</v>
      </c>
      <c r="AB230" s="23">
        <f t="shared" si="43"/>
        <v>0</v>
      </c>
      <c r="AC230" s="76">
        <f t="shared" si="44"/>
        <v>1.0000462680182e-9</v>
      </c>
      <c r="AD230" s="76">
        <f t="shared" si="45"/>
        <v>-0.200000000000045</v>
      </c>
      <c r="AE230" s="76">
        <f t="shared" si="46"/>
        <v>-0.01</v>
      </c>
      <c r="AF230" s="81" t="e">
        <f t="shared" si="47"/>
        <v>#DIV/0!</v>
      </c>
    </row>
    <row r="231" spans="1:32">
      <c r="A231" s="57" t="s">
        <v>989</v>
      </c>
      <c r="B231" s="3" t="s">
        <v>657</v>
      </c>
      <c r="C231" s="24">
        <v>162473</v>
      </c>
      <c r="D231" s="24" t="s">
        <v>920</v>
      </c>
      <c r="E231" s="58" t="str">
        <f t="shared" si="36"/>
        <v>APGHKG19070004/162473/DWW1910</v>
      </c>
      <c r="F231" s="3" t="s">
        <v>659</v>
      </c>
      <c r="G231" s="3" t="s">
        <v>661</v>
      </c>
      <c r="H231" s="2">
        <v>43666</v>
      </c>
      <c r="I231" s="7">
        <v>33</v>
      </c>
      <c r="J231" s="7">
        <v>670</v>
      </c>
      <c r="K231" s="68">
        <f t="shared" si="37"/>
        <v>20.3030303030303</v>
      </c>
      <c r="L231" s="48">
        <v>11.15151515</v>
      </c>
      <c r="M231" s="69">
        <f t="shared" si="38"/>
        <v>368</v>
      </c>
      <c r="N231" s="7">
        <v>58</v>
      </c>
      <c r="O231" s="7">
        <v>39</v>
      </c>
      <c r="P231" s="7">
        <v>22</v>
      </c>
      <c r="Q231" s="76">
        <f t="shared" si="39"/>
        <v>0.05</v>
      </c>
      <c r="R231" s="68">
        <f t="shared" si="40"/>
        <v>1.64</v>
      </c>
      <c r="S231" s="76">
        <f t="shared" si="41"/>
        <v>0.5</v>
      </c>
      <c r="T231" s="77">
        <v>335</v>
      </c>
      <c r="U231" s="83"/>
      <c r="V231" s="23">
        <f>IF(E231="","",SUMIF(OUTBOUND!$G:$G,WMS!E231,OUTBOUND!$L:$L))</f>
        <v>33</v>
      </c>
      <c r="W231" s="23">
        <f>IF(E231="","",SUMIF(OUTBOUND!$G:$G,WMS!E231,OUTBOUND!$M:$M))</f>
        <v>670</v>
      </c>
      <c r="X231" s="76">
        <f>IF(E231="","",SUMIF(OUTBOUND!$G:$G,WMS!E231,OUTBOUND!$O:$O))</f>
        <v>367.99999995</v>
      </c>
      <c r="Y231" s="76">
        <f>IF(E231="","",SUMIF(OUTBOUND!$G:$G,WMS!E231,OUTBOUND!$AC:$AC))</f>
        <v>335</v>
      </c>
      <c r="Z231" s="76">
        <f>IF(E231="","",SUMIF(OUTBOUND!$G:$G,WMS!E231,OUTBOUND!$P:$P))</f>
        <v>1.65</v>
      </c>
      <c r="AA231" s="23">
        <f t="shared" si="42"/>
        <v>0</v>
      </c>
      <c r="AB231" s="23">
        <f t="shared" si="43"/>
        <v>0</v>
      </c>
      <c r="AC231" s="76">
        <f t="shared" si="44"/>
        <v>4.99999828207365e-8</v>
      </c>
      <c r="AD231" s="76">
        <f t="shared" si="45"/>
        <v>0</v>
      </c>
      <c r="AE231" s="76">
        <f t="shared" si="46"/>
        <v>-0.0100000000000002</v>
      </c>
      <c r="AF231" s="81" t="e">
        <f t="shared" si="47"/>
        <v>#DIV/0!</v>
      </c>
    </row>
    <row r="232" spans="1:32">
      <c r="A232" s="57" t="s">
        <v>989</v>
      </c>
      <c r="B232" s="3" t="s">
        <v>662</v>
      </c>
      <c r="C232" s="24">
        <v>161551</v>
      </c>
      <c r="D232" s="24" t="s">
        <v>993</v>
      </c>
      <c r="E232" s="58" t="str">
        <f t="shared" si="36"/>
        <v>APGHKG19070009/161551/WS19504</v>
      </c>
      <c r="F232" s="3" t="s">
        <v>664</v>
      </c>
      <c r="G232" s="3" t="s">
        <v>665</v>
      </c>
      <c r="H232" s="2">
        <v>43665</v>
      </c>
      <c r="I232" s="7">
        <v>7</v>
      </c>
      <c r="J232" s="7">
        <v>380</v>
      </c>
      <c r="K232" s="68">
        <f t="shared" si="37"/>
        <v>54.2857142857143</v>
      </c>
      <c r="L232" s="48">
        <v>12.9714285714</v>
      </c>
      <c r="M232" s="69">
        <f t="shared" si="38"/>
        <v>90.8</v>
      </c>
      <c r="N232" s="7">
        <v>61</v>
      </c>
      <c r="O232" s="7">
        <v>41</v>
      </c>
      <c r="P232" s="7">
        <v>31</v>
      </c>
      <c r="Q232" s="76">
        <f t="shared" si="39"/>
        <v>0.078</v>
      </c>
      <c r="R232" s="68">
        <f t="shared" si="40"/>
        <v>0.54</v>
      </c>
      <c r="S232" s="76">
        <f t="shared" si="41"/>
        <v>0.217</v>
      </c>
      <c r="T232" s="77">
        <v>82.4</v>
      </c>
      <c r="U232" s="83"/>
      <c r="V232" s="23">
        <f>IF(E232="","",SUMIF(OUTBOUND!$G:$G,WMS!E232,OUTBOUND!$L:$L))</f>
        <v>7</v>
      </c>
      <c r="W232" s="23">
        <f>IF(E232="","",SUMIF(OUTBOUND!$G:$G,WMS!E232,OUTBOUND!$M:$M))</f>
        <v>380</v>
      </c>
      <c r="X232" s="76">
        <f>IF(E232="","",SUMIF(OUTBOUND!$G:$G,WMS!E232,OUTBOUND!$O:$O))</f>
        <v>90.7999999998</v>
      </c>
      <c r="Y232" s="76">
        <f>IF(E232="","",SUMIF(OUTBOUND!$G:$G,WMS!E232,OUTBOUND!$AC:$AC))</f>
        <v>82.46</v>
      </c>
      <c r="Z232" s="76">
        <f>IF(E232="","",SUMIF(OUTBOUND!$G:$G,WMS!E232,OUTBOUND!$P:$P))</f>
        <v>0.546</v>
      </c>
      <c r="AA232" s="23">
        <f t="shared" si="42"/>
        <v>0</v>
      </c>
      <c r="AB232" s="23">
        <f t="shared" si="43"/>
        <v>0</v>
      </c>
      <c r="AC232" s="76">
        <f t="shared" si="44"/>
        <v>1.99989358407038e-10</v>
      </c>
      <c r="AD232" s="76">
        <f t="shared" si="45"/>
        <v>-0.0599999999999881</v>
      </c>
      <c r="AE232" s="76">
        <f t="shared" si="46"/>
        <v>-0.00600000000000001</v>
      </c>
      <c r="AF232" s="81" t="e">
        <f t="shared" si="47"/>
        <v>#DIV/0!</v>
      </c>
    </row>
    <row r="233" spans="1:32">
      <c r="A233" s="57" t="s">
        <v>989</v>
      </c>
      <c r="B233" s="3" t="s">
        <v>662</v>
      </c>
      <c r="C233" s="24">
        <v>162808</v>
      </c>
      <c r="D233" s="24" t="s">
        <v>994</v>
      </c>
      <c r="E233" s="58" t="str">
        <f t="shared" si="36"/>
        <v>APGHKG19070009/162808/WS19818</v>
      </c>
      <c r="F233" s="3" t="s">
        <v>664</v>
      </c>
      <c r="G233" s="3" t="s">
        <v>667</v>
      </c>
      <c r="H233" s="2">
        <v>43665</v>
      </c>
      <c r="I233" s="7">
        <v>12</v>
      </c>
      <c r="J233" s="7">
        <v>347</v>
      </c>
      <c r="K233" s="68">
        <f t="shared" si="37"/>
        <v>28.9166666666667</v>
      </c>
      <c r="L233" s="48">
        <v>14.5416666666</v>
      </c>
      <c r="M233" s="69">
        <f t="shared" si="38"/>
        <v>174.5</v>
      </c>
      <c r="N233" s="7">
        <v>61</v>
      </c>
      <c r="O233" s="7">
        <v>41</v>
      </c>
      <c r="P233" s="7">
        <v>31</v>
      </c>
      <c r="Q233" s="76">
        <f t="shared" si="39"/>
        <v>0.078</v>
      </c>
      <c r="R233" s="68">
        <f t="shared" si="40"/>
        <v>0.93</v>
      </c>
      <c r="S233" s="76">
        <f t="shared" si="41"/>
        <v>0.461</v>
      </c>
      <c r="T233" s="77">
        <v>160.1</v>
      </c>
      <c r="U233" s="83"/>
      <c r="V233" s="23">
        <f>IF(E233="","",SUMIF(OUTBOUND!$G:$G,WMS!E233,OUTBOUND!$L:$L))</f>
        <v>12</v>
      </c>
      <c r="W233" s="23">
        <f>IF(E233="","",SUMIF(OUTBOUND!$G:$G,WMS!E233,OUTBOUND!$M:$M))</f>
        <v>347</v>
      </c>
      <c r="X233" s="76">
        <f>IF(E233="","",SUMIF(OUTBOUND!$G:$G,WMS!E233,OUTBOUND!$O:$O))</f>
        <v>174.4999999992</v>
      </c>
      <c r="Y233" s="76">
        <f>IF(E233="","",SUMIF(OUTBOUND!$G:$G,WMS!E233,OUTBOUND!$AC:$AC))</f>
        <v>159.967</v>
      </c>
      <c r="Z233" s="76">
        <f>IF(E233="","",SUMIF(OUTBOUND!$G:$G,WMS!E233,OUTBOUND!$P:$P))</f>
        <v>0.936</v>
      </c>
      <c r="AA233" s="23">
        <f t="shared" si="42"/>
        <v>0</v>
      </c>
      <c r="AB233" s="23">
        <f t="shared" si="43"/>
        <v>0</v>
      </c>
      <c r="AC233" s="76">
        <f t="shared" si="44"/>
        <v>8.00014277047012e-10</v>
      </c>
      <c r="AD233" s="76">
        <f t="shared" si="45"/>
        <v>0.132999999999981</v>
      </c>
      <c r="AE233" s="76">
        <f t="shared" si="46"/>
        <v>-0.00599999999999989</v>
      </c>
      <c r="AF233" s="81" t="e">
        <f t="shared" si="47"/>
        <v>#DIV/0!</v>
      </c>
    </row>
    <row r="234" spans="1:32">
      <c r="A234" s="57" t="s">
        <v>989</v>
      </c>
      <c r="B234" s="3" t="s">
        <v>662</v>
      </c>
      <c r="C234" s="24">
        <v>162809</v>
      </c>
      <c r="D234" s="24" t="s">
        <v>995</v>
      </c>
      <c r="E234" s="58" t="str">
        <f t="shared" si="36"/>
        <v>APGHKG19070009/162809/WS19511</v>
      </c>
      <c r="F234" s="3" t="s">
        <v>664</v>
      </c>
      <c r="G234" s="3" t="s">
        <v>669</v>
      </c>
      <c r="H234" s="2">
        <v>43665</v>
      </c>
      <c r="I234" s="7">
        <v>10</v>
      </c>
      <c r="J234" s="7">
        <v>358</v>
      </c>
      <c r="K234" s="68">
        <f t="shared" si="37"/>
        <v>35.8</v>
      </c>
      <c r="L234" s="48">
        <v>13.86</v>
      </c>
      <c r="M234" s="69">
        <f t="shared" si="38"/>
        <v>138.6</v>
      </c>
      <c r="N234" s="7">
        <v>61</v>
      </c>
      <c r="O234" s="7">
        <v>41</v>
      </c>
      <c r="P234" s="7">
        <v>31</v>
      </c>
      <c r="Q234" s="76">
        <f t="shared" si="39"/>
        <v>0.078</v>
      </c>
      <c r="R234" s="68">
        <f t="shared" si="40"/>
        <v>0.78</v>
      </c>
      <c r="S234" s="76">
        <f t="shared" si="41"/>
        <v>0.354</v>
      </c>
      <c r="T234" s="77">
        <v>126.6</v>
      </c>
      <c r="U234" s="83"/>
      <c r="V234" s="23">
        <f>IF(E234="","",SUMIF(OUTBOUND!$G:$G,WMS!E234,OUTBOUND!$L:$L))</f>
        <v>10</v>
      </c>
      <c r="W234" s="23">
        <f>IF(E234="","",SUMIF(OUTBOUND!$G:$G,WMS!E234,OUTBOUND!$M:$M))</f>
        <v>358</v>
      </c>
      <c r="X234" s="76">
        <f>IF(E234="","",SUMIF(OUTBOUND!$G:$G,WMS!E234,OUTBOUND!$O:$O))</f>
        <v>138.6</v>
      </c>
      <c r="Y234" s="76">
        <f>IF(E234="","",SUMIF(OUTBOUND!$G:$G,WMS!E234,OUTBOUND!$AC:$AC))</f>
        <v>126.732</v>
      </c>
      <c r="Z234" s="76">
        <f>IF(E234="","",SUMIF(OUTBOUND!$G:$G,WMS!E234,OUTBOUND!$P:$P))</f>
        <v>0.78</v>
      </c>
      <c r="AA234" s="23">
        <f t="shared" si="42"/>
        <v>0</v>
      </c>
      <c r="AB234" s="23">
        <f t="shared" si="43"/>
        <v>0</v>
      </c>
      <c r="AC234" s="76">
        <f t="shared" si="44"/>
        <v>0</v>
      </c>
      <c r="AD234" s="76">
        <f t="shared" si="45"/>
        <v>-0.132000000000005</v>
      </c>
      <c r="AE234" s="76">
        <f t="shared" si="46"/>
        <v>0</v>
      </c>
      <c r="AF234" s="81" t="e">
        <f t="shared" si="47"/>
        <v>#DIV/0!</v>
      </c>
    </row>
    <row r="235" spans="1:32">
      <c r="A235" s="46" t="s">
        <v>748</v>
      </c>
      <c r="B235" s="3" t="s">
        <v>670</v>
      </c>
      <c r="C235" s="24">
        <v>161768</v>
      </c>
      <c r="D235" s="24">
        <v>113963</v>
      </c>
      <c r="E235" s="58" t="str">
        <f t="shared" si="36"/>
        <v>APGHKG19070008/161768/113963</v>
      </c>
      <c r="F235" s="3" t="s">
        <v>672</v>
      </c>
      <c r="G235" s="3" t="s">
        <v>673</v>
      </c>
      <c r="H235" s="2">
        <v>43665</v>
      </c>
      <c r="I235" s="7">
        <v>61</v>
      </c>
      <c r="J235" s="7">
        <v>1433</v>
      </c>
      <c r="K235" s="68">
        <f t="shared" si="37"/>
        <v>23.4918032786885</v>
      </c>
      <c r="L235" s="48">
        <v>10.1245901639</v>
      </c>
      <c r="M235" s="69">
        <f t="shared" si="38"/>
        <v>617.6</v>
      </c>
      <c r="N235" s="7">
        <v>58</v>
      </c>
      <c r="O235" s="7">
        <v>33</v>
      </c>
      <c r="P235" s="7">
        <v>39.5</v>
      </c>
      <c r="Q235" s="76">
        <f t="shared" si="39"/>
        <v>0.076</v>
      </c>
      <c r="R235" s="68">
        <f t="shared" si="40"/>
        <v>4.61</v>
      </c>
      <c r="S235" s="76">
        <f t="shared" si="41"/>
        <v>0.38</v>
      </c>
      <c r="T235" s="77">
        <v>544.4</v>
      </c>
      <c r="U235" s="83"/>
      <c r="V235" s="23">
        <f>IF(E235="","",SUMIF(OUTBOUND!$G:$G,WMS!E235,OUTBOUND!$L:$L))</f>
        <v>61</v>
      </c>
      <c r="W235" s="23">
        <f>IF(E235="","",SUMIF(OUTBOUND!$G:$G,WMS!E235,OUTBOUND!$M:$M))</f>
        <v>1433</v>
      </c>
      <c r="X235" s="76">
        <f>IF(E235="","",SUMIF(OUTBOUND!$G:$G,WMS!E235,OUTBOUND!$O:$O))</f>
        <v>617.5999999979</v>
      </c>
      <c r="Y235" s="76">
        <f>IF(E235="","",SUMIF(OUTBOUND!$G:$G,WMS!E235,OUTBOUND!$AC:$AC))</f>
        <v>544.54</v>
      </c>
      <c r="Z235" s="76">
        <f>IF(E235="","",SUMIF(OUTBOUND!$G:$G,WMS!E235,OUTBOUND!$P:$P))</f>
        <v>4.636</v>
      </c>
      <c r="AA235" s="23">
        <f t="shared" si="42"/>
        <v>0</v>
      </c>
      <c r="AB235" s="23">
        <f t="shared" si="43"/>
        <v>0</v>
      </c>
      <c r="AC235" s="76">
        <f t="shared" si="44"/>
        <v>2.10002326639369e-9</v>
      </c>
      <c r="AD235" s="76">
        <f t="shared" si="45"/>
        <v>-0.139999999999986</v>
      </c>
      <c r="AE235" s="76">
        <f t="shared" si="46"/>
        <v>-0.0259999999999998</v>
      </c>
      <c r="AF235" s="81" t="e">
        <f t="shared" si="47"/>
        <v>#DIV/0!</v>
      </c>
    </row>
    <row r="236" spans="1:32">
      <c r="A236" s="46" t="s">
        <v>748</v>
      </c>
      <c r="B236" s="3" t="s">
        <v>670</v>
      </c>
      <c r="C236" s="24">
        <v>161996</v>
      </c>
      <c r="D236" s="24">
        <v>115190</v>
      </c>
      <c r="E236" s="58" t="str">
        <f t="shared" si="36"/>
        <v>APGHKG19070008/161996/115190</v>
      </c>
      <c r="F236" s="3" t="s">
        <v>672</v>
      </c>
      <c r="G236" s="3" t="s">
        <v>674</v>
      </c>
      <c r="H236" s="2">
        <v>43665</v>
      </c>
      <c r="I236" s="7">
        <v>18</v>
      </c>
      <c r="J236" s="7">
        <v>608</v>
      </c>
      <c r="K236" s="68">
        <f t="shared" si="37"/>
        <v>33.7777777777778</v>
      </c>
      <c r="L236" s="48">
        <v>11.16666666</v>
      </c>
      <c r="M236" s="69">
        <f t="shared" si="38"/>
        <v>201</v>
      </c>
      <c r="N236" s="7">
        <v>55</v>
      </c>
      <c r="O236" s="7">
        <v>35.5</v>
      </c>
      <c r="P236" s="7">
        <v>32</v>
      </c>
      <c r="Q236" s="76">
        <f t="shared" si="39"/>
        <v>0.062</v>
      </c>
      <c r="R236" s="68">
        <f t="shared" si="40"/>
        <v>1.12</v>
      </c>
      <c r="S236" s="76">
        <f t="shared" si="41"/>
        <v>0.298</v>
      </c>
      <c r="T236" s="77">
        <v>181.2</v>
      </c>
      <c r="U236" s="83"/>
      <c r="V236" s="23">
        <f>IF(E236="","",SUMIF(OUTBOUND!$G:$G,WMS!E236,OUTBOUND!$L:$L))</f>
        <v>18</v>
      </c>
      <c r="W236" s="23">
        <f>IF(E236="","",SUMIF(OUTBOUND!$G:$G,WMS!E236,OUTBOUND!$M:$M))</f>
        <v>608</v>
      </c>
      <c r="X236" s="76">
        <f>IF(E236="","",SUMIF(OUTBOUND!$G:$G,WMS!E236,OUTBOUND!$O:$O))</f>
        <v>200.99999988</v>
      </c>
      <c r="Y236" s="76">
        <f>IF(E236="","",SUMIF(OUTBOUND!$G:$G,WMS!E236,OUTBOUND!$AC:$AC))</f>
        <v>181.184</v>
      </c>
      <c r="Z236" s="76">
        <f>IF(E236="","",SUMIF(OUTBOUND!$G:$G,WMS!E236,OUTBOUND!$P:$P))</f>
        <v>1.116</v>
      </c>
      <c r="AA236" s="23">
        <f t="shared" si="42"/>
        <v>0</v>
      </c>
      <c r="AB236" s="23">
        <f t="shared" si="43"/>
        <v>0</v>
      </c>
      <c r="AC236" s="76">
        <f t="shared" si="44"/>
        <v>1.19999981507135e-7</v>
      </c>
      <c r="AD236" s="76">
        <f t="shared" si="45"/>
        <v>0.0159999999999911</v>
      </c>
      <c r="AE236" s="76">
        <f t="shared" si="46"/>
        <v>0.004</v>
      </c>
      <c r="AF236" s="81" t="e">
        <f t="shared" si="47"/>
        <v>#DIV/0!</v>
      </c>
    </row>
    <row r="237" spans="1:32">
      <c r="A237" s="46" t="s">
        <v>761</v>
      </c>
      <c r="B237" s="3" t="s">
        <v>676</v>
      </c>
      <c r="C237" s="24">
        <v>161479</v>
      </c>
      <c r="D237" s="24" t="s">
        <v>996</v>
      </c>
      <c r="E237" s="58" t="str">
        <f t="shared" si="36"/>
        <v>APGHKG19070007/161479/WS19900</v>
      </c>
      <c r="F237" s="3" t="s">
        <v>678</v>
      </c>
      <c r="G237" s="3" t="s">
        <v>679</v>
      </c>
      <c r="H237" s="2">
        <v>43666</v>
      </c>
      <c r="I237" s="7">
        <v>14</v>
      </c>
      <c r="J237" s="7">
        <v>873</v>
      </c>
      <c r="K237" s="68">
        <f t="shared" si="37"/>
        <v>62.3571428571429</v>
      </c>
      <c r="L237" s="48">
        <v>10.7142857142</v>
      </c>
      <c r="M237" s="69">
        <f t="shared" si="38"/>
        <v>150</v>
      </c>
      <c r="N237" s="7">
        <v>70</v>
      </c>
      <c r="O237" s="7">
        <v>64.5</v>
      </c>
      <c r="P237" s="7">
        <v>12.5</v>
      </c>
      <c r="Q237" s="76">
        <f t="shared" si="39"/>
        <v>0.056</v>
      </c>
      <c r="R237" s="68">
        <f t="shared" si="40"/>
        <v>0.79</v>
      </c>
      <c r="S237" s="76">
        <f t="shared" si="41"/>
        <v>0.115</v>
      </c>
      <c r="T237" s="77">
        <v>100</v>
      </c>
      <c r="U237" s="83"/>
      <c r="V237" s="23">
        <f>IF(E237="","",SUMIF(OUTBOUND!$G:$G,WMS!E237,OUTBOUND!$L:$L))</f>
        <v>14</v>
      </c>
      <c r="W237" s="23">
        <f>IF(E237="","",SUMIF(OUTBOUND!$G:$G,WMS!E237,OUTBOUND!$M:$M))</f>
        <v>873</v>
      </c>
      <c r="X237" s="76">
        <f>IF(E237="","",SUMIF(OUTBOUND!$G:$G,WMS!E237,OUTBOUND!$O:$O))</f>
        <v>149.9999999988</v>
      </c>
      <c r="Y237" s="76">
        <f>IF(E237="","",SUMIF(OUTBOUND!$G:$G,WMS!E237,OUTBOUND!$AC:$AC))</f>
        <v>100.395</v>
      </c>
      <c r="Z237" s="76">
        <f>IF(E237="","",SUMIF(OUTBOUND!$G:$G,WMS!E237,OUTBOUND!$P:$P))</f>
        <v>0.784</v>
      </c>
      <c r="AA237" s="23">
        <f t="shared" si="42"/>
        <v>0</v>
      </c>
      <c r="AB237" s="23">
        <f t="shared" si="43"/>
        <v>0</v>
      </c>
      <c r="AC237" s="76">
        <f t="shared" si="44"/>
        <v>1.19999299386109e-9</v>
      </c>
      <c r="AD237" s="76">
        <f t="shared" si="45"/>
        <v>-0.39500000000001</v>
      </c>
      <c r="AE237" s="76">
        <f t="shared" si="46"/>
        <v>0.00600000000000001</v>
      </c>
      <c r="AF237" s="81" t="e">
        <f t="shared" si="47"/>
        <v>#DIV/0!</v>
      </c>
    </row>
    <row r="238" spans="1:32">
      <c r="A238" s="46" t="s">
        <v>761</v>
      </c>
      <c r="B238" s="3" t="s">
        <v>676</v>
      </c>
      <c r="C238" s="24">
        <v>161482</v>
      </c>
      <c r="D238" s="24" t="s">
        <v>997</v>
      </c>
      <c r="E238" s="58" t="str">
        <f t="shared" si="36"/>
        <v>APGHKG19070007/161482/WS19205</v>
      </c>
      <c r="F238" s="3" t="s">
        <v>678</v>
      </c>
      <c r="G238" s="3" t="s">
        <v>682</v>
      </c>
      <c r="H238" s="2">
        <v>43666</v>
      </c>
      <c r="I238" s="7">
        <v>26</v>
      </c>
      <c r="J238" s="7">
        <v>615</v>
      </c>
      <c r="K238" s="68">
        <f t="shared" si="37"/>
        <v>23.6538461538462</v>
      </c>
      <c r="L238" s="48">
        <v>11.8076923076</v>
      </c>
      <c r="M238" s="69">
        <f t="shared" si="38"/>
        <v>307</v>
      </c>
      <c r="N238" s="7">
        <v>70</v>
      </c>
      <c r="O238" s="7">
        <v>51.5</v>
      </c>
      <c r="P238" s="7">
        <v>17.5</v>
      </c>
      <c r="Q238" s="76">
        <f t="shared" si="39"/>
        <v>0.063</v>
      </c>
      <c r="R238" s="68">
        <f t="shared" si="40"/>
        <v>1.64</v>
      </c>
      <c r="S238" s="76">
        <f t="shared" si="41"/>
        <v>0.385</v>
      </c>
      <c r="T238" s="77">
        <v>237</v>
      </c>
      <c r="U238" s="83"/>
      <c r="V238" s="23">
        <f>IF(E238="","",SUMIF(OUTBOUND!$G:$G,WMS!E238,OUTBOUND!$L:$L))</f>
        <v>26</v>
      </c>
      <c r="W238" s="23">
        <f>IF(E238="","",SUMIF(OUTBOUND!$G:$G,WMS!E238,OUTBOUND!$M:$M))</f>
        <v>615</v>
      </c>
      <c r="X238" s="76">
        <f>IF(E238="","",SUMIF(OUTBOUND!$G:$G,WMS!E238,OUTBOUND!$O:$O))</f>
        <v>306.9999999976</v>
      </c>
      <c r="Y238" s="76">
        <f>IF(E238="","",SUMIF(OUTBOUND!$G:$G,WMS!E238,OUTBOUND!$AC:$AC))</f>
        <v>236.775</v>
      </c>
      <c r="Z238" s="76">
        <f>IF(E238="","",SUMIF(OUTBOUND!$G:$G,WMS!E238,OUTBOUND!$P:$P))</f>
        <v>1.638</v>
      </c>
      <c r="AA238" s="23">
        <f t="shared" si="42"/>
        <v>0</v>
      </c>
      <c r="AB238" s="23">
        <f t="shared" si="43"/>
        <v>0</v>
      </c>
      <c r="AC238" s="76">
        <f t="shared" si="44"/>
        <v>2.39998598772218e-9</v>
      </c>
      <c r="AD238" s="76">
        <f t="shared" si="45"/>
        <v>0.224999999999994</v>
      </c>
      <c r="AE238" s="76">
        <f t="shared" si="46"/>
        <v>0.002</v>
      </c>
      <c r="AF238" s="81" t="e">
        <f t="shared" si="47"/>
        <v>#DIV/0!</v>
      </c>
    </row>
    <row r="239" spans="1:32">
      <c r="A239" s="46" t="s">
        <v>761</v>
      </c>
      <c r="B239" s="3" t="s">
        <v>676</v>
      </c>
      <c r="C239" s="24">
        <v>162106</v>
      </c>
      <c r="D239" s="24" t="s">
        <v>998</v>
      </c>
      <c r="E239" s="58" t="str">
        <f t="shared" si="36"/>
        <v>APGHKG19070007/162106/WS19952</v>
      </c>
      <c r="F239" s="3" t="s">
        <v>678</v>
      </c>
      <c r="G239" s="3" t="s">
        <v>683</v>
      </c>
      <c r="H239" s="2">
        <v>43666</v>
      </c>
      <c r="I239" s="7">
        <v>15</v>
      </c>
      <c r="J239" s="7">
        <v>565</v>
      </c>
      <c r="K239" s="68">
        <f t="shared" si="37"/>
        <v>37.6666666666667</v>
      </c>
      <c r="L239" s="48">
        <v>9.533333333</v>
      </c>
      <c r="M239" s="69">
        <f t="shared" si="38"/>
        <v>143</v>
      </c>
      <c r="N239" s="7">
        <v>56</v>
      </c>
      <c r="O239" s="7">
        <v>48.5</v>
      </c>
      <c r="P239" s="7">
        <v>15.5</v>
      </c>
      <c r="Q239" s="76">
        <f t="shared" si="39"/>
        <v>0.042</v>
      </c>
      <c r="R239" s="68">
        <f t="shared" si="40"/>
        <v>0.63</v>
      </c>
      <c r="S239" s="76">
        <f t="shared" si="41"/>
        <v>0.186</v>
      </c>
      <c r="T239" s="77">
        <v>105</v>
      </c>
      <c r="U239" s="83"/>
      <c r="V239" s="23">
        <f>IF(E239="","",SUMIF(OUTBOUND!$G:$G,WMS!E239,OUTBOUND!$L:$L))</f>
        <v>15</v>
      </c>
      <c r="W239" s="23">
        <f>IF(E239="","",SUMIF(OUTBOUND!$G:$G,WMS!E239,OUTBOUND!$M:$M))</f>
        <v>565</v>
      </c>
      <c r="X239" s="76">
        <f>IF(E239="","",SUMIF(OUTBOUND!$G:$G,WMS!E239,OUTBOUND!$O:$O))</f>
        <v>142.999999995</v>
      </c>
      <c r="Y239" s="76">
        <f>IF(E239="","",SUMIF(OUTBOUND!$G:$G,WMS!E239,OUTBOUND!$AC:$AC))</f>
        <v>105.09</v>
      </c>
      <c r="Z239" s="76">
        <f>IF(E239="","",SUMIF(OUTBOUND!$G:$G,WMS!E239,OUTBOUND!$P:$P))</f>
        <v>0.63</v>
      </c>
      <c r="AA239" s="23">
        <f t="shared" si="42"/>
        <v>0</v>
      </c>
      <c r="AB239" s="23">
        <f t="shared" si="43"/>
        <v>0</v>
      </c>
      <c r="AC239" s="76">
        <f t="shared" si="44"/>
        <v>5.00000396641553e-9</v>
      </c>
      <c r="AD239" s="76">
        <f t="shared" si="45"/>
        <v>-0.0900000000000034</v>
      </c>
      <c r="AE239" s="76">
        <f t="shared" si="46"/>
        <v>0</v>
      </c>
      <c r="AF239" s="81" t="e">
        <f t="shared" si="47"/>
        <v>#DIV/0!</v>
      </c>
    </row>
    <row r="240" spans="1:32">
      <c r="A240" s="46" t="s">
        <v>761</v>
      </c>
      <c r="B240" s="3" t="s">
        <v>676</v>
      </c>
      <c r="C240" s="24">
        <v>162105</v>
      </c>
      <c r="D240" s="24" t="s">
        <v>999</v>
      </c>
      <c r="E240" s="58" t="str">
        <f t="shared" si="36"/>
        <v>APGHKG19070007/162105/WS19225</v>
      </c>
      <c r="F240" s="3" t="s">
        <v>678</v>
      </c>
      <c r="G240" s="3" t="s">
        <v>684</v>
      </c>
      <c r="H240" s="2">
        <v>43666</v>
      </c>
      <c r="I240" s="7">
        <v>19</v>
      </c>
      <c r="J240" s="7">
        <v>426</v>
      </c>
      <c r="K240" s="68">
        <f t="shared" si="37"/>
        <v>22.4210526315789</v>
      </c>
      <c r="L240" s="48">
        <v>12.5263157894</v>
      </c>
      <c r="M240" s="69">
        <f t="shared" si="38"/>
        <v>238</v>
      </c>
      <c r="N240" s="7">
        <v>94.5</v>
      </c>
      <c r="O240" s="7">
        <v>54.5</v>
      </c>
      <c r="P240" s="7">
        <v>15</v>
      </c>
      <c r="Q240" s="76">
        <f t="shared" si="39"/>
        <v>0.077</v>
      </c>
      <c r="R240" s="68">
        <f t="shared" si="40"/>
        <v>1.47</v>
      </c>
      <c r="S240" s="76">
        <f t="shared" si="41"/>
        <v>0.415</v>
      </c>
      <c r="T240" s="77">
        <v>177</v>
      </c>
      <c r="U240" s="83"/>
      <c r="V240" s="23">
        <f>IF(E240="","",SUMIF(OUTBOUND!$G:$G,WMS!E240,OUTBOUND!$L:$L))</f>
        <v>19</v>
      </c>
      <c r="W240" s="23">
        <f>IF(E240="","",SUMIF(OUTBOUND!$G:$G,WMS!E240,OUTBOUND!$M:$M))</f>
        <v>426</v>
      </c>
      <c r="X240" s="76">
        <f>IF(E240="","",SUMIF(OUTBOUND!$G:$G,WMS!E240,OUTBOUND!$O:$O))</f>
        <v>237.9999999986</v>
      </c>
      <c r="Y240" s="76">
        <f>IF(E240="","",SUMIF(OUTBOUND!$G:$G,WMS!E240,OUTBOUND!$AC:$AC))</f>
        <v>176.79</v>
      </c>
      <c r="Z240" s="76">
        <f>IF(E240="","",SUMIF(OUTBOUND!$G:$G,WMS!E240,OUTBOUND!$P:$P))</f>
        <v>1.463</v>
      </c>
      <c r="AA240" s="23">
        <f t="shared" si="42"/>
        <v>0</v>
      </c>
      <c r="AB240" s="23">
        <f t="shared" si="43"/>
        <v>0</v>
      </c>
      <c r="AC240" s="76">
        <f t="shared" si="44"/>
        <v>1.39999656312284e-9</v>
      </c>
      <c r="AD240" s="76">
        <f t="shared" si="45"/>
        <v>0.210000000000008</v>
      </c>
      <c r="AE240" s="76">
        <f t="shared" si="46"/>
        <v>0.0069999999999999</v>
      </c>
      <c r="AF240" s="81" t="e">
        <f t="shared" si="47"/>
        <v>#DIV/0!</v>
      </c>
    </row>
    <row r="241" spans="1:32">
      <c r="A241" s="46" t="s">
        <v>989</v>
      </c>
      <c r="B241" s="3" t="s">
        <v>685</v>
      </c>
      <c r="C241" s="24">
        <v>162474</v>
      </c>
      <c r="D241" s="24" t="s">
        <v>924</v>
      </c>
      <c r="E241" s="58" t="str">
        <f t="shared" si="36"/>
        <v>APGHKG19070006/162474/DWW1909</v>
      </c>
      <c r="F241" s="3" t="s">
        <v>687</v>
      </c>
      <c r="G241" s="3" t="s">
        <v>688</v>
      </c>
      <c r="H241" s="2">
        <v>43673</v>
      </c>
      <c r="I241" s="7">
        <v>40</v>
      </c>
      <c r="J241" s="7">
        <v>833</v>
      </c>
      <c r="K241" s="68">
        <f t="shared" si="37"/>
        <v>20.825</v>
      </c>
      <c r="L241" s="48">
        <v>11.4</v>
      </c>
      <c r="M241" s="69">
        <f t="shared" si="38"/>
        <v>456</v>
      </c>
      <c r="N241" s="7">
        <v>58</v>
      </c>
      <c r="O241" s="7">
        <v>38.5</v>
      </c>
      <c r="P241" s="7">
        <v>20.5</v>
      </c>
      <c r="Q241" s="76">
        <f t="shared" si="39"/>
        <v>0.046</v>
      </c>
      <c r="R241" s="68">
        <f t="shared" si="40"/>
        <v>1.83</v>
      </c>
      <c r="S241" s="76">
        <f t="shared" si="41"/>
        <v>0.499</v>
      </c>
      <c r="T241" s="77">
        <v>416</v>
      </c>
      <c r="U241" s="83"/>
      <c r="V241" s="23">
        <f>IF(E241="","",SUMIF(OUTBOUND!$G:$G,WMS!E241,OUTBOUND!$L:$L))</f>
        <v>40</v>
      </c>
      <c r="W241" s="23">
        <f>IF(E241="","",SUMIF(OUTBOUND!$G:$G,WMS!E241,OUTBOUND!$M:$M))</f>
        <v>833</v>
      </c>
      <c r="X241" s="76">
        <f>IF(E241="","",SUMIF(OUTBOUND!$G:$G,WMS!E241,OUTBOUND!$O:$O))</f>
        <v>456</v>
      </c>
      <c r="Y241" s="76">
        <f>IF(E241="","",SUMIF(OUTBOUND!$G:$G,WMS!E241,OUTBOUND!$AC:$AC))</f>
        <v>415.667</v>
      </c>
      <c r="Z241" s="76">
        <f>IF(E241="","",SUMIF(OUTBOUND!$G:$G,WMS!E241,OUTBOUND!$P:$P))</f>
        <v>1.84</v>
      </c>
      <c r="AA241" s="23">
        <f t="shared" si="42"/>
        <v>0</v>
      </c>
      <c r="AB241" s="23">
        <f t="shared" si="43"/>
        <v>0</v>
      </c>
      <c r="AC241" s="76">
        <f t="shared" si="44"/>
        <v>0</v>
      </c>
      <c r="AD241" s="76">
        <f t="shared" si="45"/>
        <v>0.333000000000027</v>
      </c>
      <c r="AE241" s="76">
        <f t="shared" si="46"/>
        <v>-0.00999999999999979</v>
      </c>
      <c r="AF241" s="81" t="e">
        <f t="shared" si="47"/>
        <v>#DIV/0!</v>
      </c>
    </row>
    <row r="242" spans="1:32">
      <c r="A242" s="46" t="s">
        <v>761</v>
      </c>
      <c r="B242" s="3" t="s">
        <v>689</v>
      </c>
      <c r="C242" s="24">
        <v>48478</v>
      </c>
      <c r="D242" s="24" t="s">
        <v>967</v>
      </c>
      <c r="E242" s="58" t="str">
        <f t="shared" si="36"/>
        <v>APGHKG19070010/48478/WW19970</v>
      </c>
      <c r="F242" s="3" t="s">
        <v>691</v>
      </c>
      <c r="G242" s="3" t="s">
        <v>692</v>
      </c>
      <c r="H242" s="2">
        <v>43672</v>
      </c>
      <c r="I242" s="7">
        <v>16</v>
      </c>
      <c r="J242" s="7">
        <v>627</v>
      </c>
      <c r="K242" s="68">
        <f t="shared" si="37"/>
        <v>39.1875</v>
      </c>
      <c r="L242" s="48">
        <v>10.03125</v>
      </c>
      <c r="M242" s="69">
        <f t="shared" si="38"/>
        <v>160.5</v>
      </c>
      <c r="N242" s="7">
        <v>67</v>
      </c>
      <c r="O242" s="7">
        <v>61.5</v>
      </c>
      <c r="P242" s="7">
        <v>15.5</v>
      </c>
      <c r="Q242" s="76">
        <f t="shared" si="39"/>
        <v>0.064</v>
      </c>
      <c r="R242" s="68">
        <f t="shared" si="40"/>
        <v>1.02</v>
      </c>
      <c r="S242" s="76">
        <f t="shared" si="41"/>
        <v>0.19</v>
      </c>
      <c r="T242" s="77">
        <v>119</v>
      </c>
      <c r="U242" s="83"/>
      <c r="V242" s="23">
        <f>IF(E242="","",SUMIF(OUTBOUND!$G:$G,WMS!E242,OUTBOUND!$L:$L))</f>
        <v>16</v>
      </c>
      <c r="W242" s="23">
        <f>IF(E242="","",SUMIF(OUTBOUND!$G:$G,WMS!E242,OUTBOUND!$M:$M))</f>
        <v>627</v>
      </c>
      <c r="X242" s="76">
        <f>IF(E242="","",SUMIF(OUTBOUND!$G:$G,WMS!E242,OUTBOUND!$O:$O))</f>
        <v>160.5</v>
      </c>
      <c r="Y242" s="76">
        <f>IF(E242="","",SUMIF(OUTBOUND!$G:$G,WMS!E242,OUTBOUND!$AC:$AC))</f>
        <v>119.13</v>
      </c>
      <c r="Z242" s="76">
        <f>IF(E242="","",SUMIF(OUTBOUND!$G:$G,WMS!E242,OUTBOUND!$P:$P))</f>
        <v>1.024</v>
      </c>
      <c r="AA242" s="23">
        <f t="shared" si="42"/>
        <v>0</v>
      </c>
      <c r="AB242" s="23">
        <f t="shared" si="43"/>
        <v>0</v>
      </c>
      <c r="AC242" s="76">
        <f t="shared" si="44"/>
        <v>0</v>
      </c>
      <c r="AD242" s="76">
        <f t="shared" si="45"/>
        <v>-0.129999999999995</v>
      </c>
      <c r="AE242" s="76">
        <f t="shared" si="46"/>
        <v>-0.004</v>
      </c>
      <c r="AF242" s="81" t="e">
        <f t="shared" si="47"/>
        <v>#DIV/0!</v>
      </c>
    </row>
    <row r="243" spans="1:32">
      <c r="A243" s="46" t="s">
        <v>761</v>
      </c>
      <c r="B243" s="3" t="s">
        <v>689</v>
      </c>
      <c r="C243" s="24" t="s">
        <v>1000</v>
      </c>
      <c r="D243" s="24" t="s">
        <v>967</v>
      </c>
      <c r="E243" s="58" t="str">
        <f t="shared" si="36"/>
        <v>APGHKG19070010/48479/WW19970</v>
      </c>
      <c r="F243" s="3" t="s">
        <v>691</v>
      </c>
      <c r="G243" s="3" t="s">
        <v>692</v>
      </c>
      <c r="H243" s="2">
        <v>43672</v>
      </c>
      <c r="I243" s="7">
        <v>16</v>
      </c>
      <c r="J243" s="7">
        <v>627</v>
      </c>
      <c r="K243" s="68">
        <f t="shared" si="37"/>
        <v>39.1875</v>
      </c>
      <c r="L243" s="48">
        <v>10.03125</v>
      </c>
      <c r="M243" s="69">
        <f t="shared" si="38"/>
        <v>160.5</v>
      </c>
      <c r="N243" s="7">
        <v>67</v>
      </c>
      <c r="O243" s="7">
        <v>61.5</v>
      </c>
      <c r="P243" s="7">
        <v>15.5</v>
      </c>
      <c r="Q243" s="76">
        <f t="shared" si="39"/>
        <v>0.064</v>
      </c>
      <c r="R243" s="68">
        <f t="shared" si="40"/>
        <v>1.02</v>
      </c>
      <c r="S243" s="76">
        <f t="shared" si="41"/>
        <v>0.19</v>
      </c>
      <c r="T243" s="77">
        <v>119</v>
      </c>
      <c r="U243" s="83"/>
      <c r="V243" s="23">
        <f>IF(E243="","",SUMIF(OUTBOUND!$G:$G,WMS!E243,OUTBOUND!$L:$L))</f>
        <v>16</v>
      </c>
      <c r="W243" s="23">
        <f>IF(E243="","",SUMIF(OUTBOUND!$G:$G,WMS!E243,OUTBOUND!$M:$M))</f>
        <v>627</v>
      </c>
      <c r="X243" s="76">
        <f>IF(E243="","",SUMIF(OUTBOUND!$G:$G,WMS!E243,OUTBOUND!$O:$O))</f>
        <v>160.5</v>
      </c>
      <c r="Y243" s="76">
        <f>IF(E243="","",SUMIF(OUTBOUND!$G:$G,WMS!E243,OUTBOUND!$AC:$AC))</f>
        <v>119.13</v>
      </c>
      <c r="Z243" s="76">
        <f>IF(E243="","",SUMIF(OUTBOUND!$G:$G,WMS!E243,OUTBOUND!$P:$P))</f>
        <v>1.024</v>
      </c>
      <c r="AA243" s="23">
        <f t="shared" si="42"/>
        <v>0</v>
      </c>
      <c r="AB243" s="23">
        <f t="shared" si="43"/>
        <v>0</v>
      </c>
      <c r="AC243" s="76">
        <f t="shared" si="44"/>
        <v>0</v>
      </c>
      <c r="AD243" s="76">
        <f t="shared" si="45"/>
        <v>-0.129999999999995</v>
      </c>
      <c r="AE243" s="76">
        <f t="shared" si="46"/>
        <v>-0.004</v>
      </c>
      <c r="AF243" s="81" t="e">
        <f t="shared" si="47"/>
        <v>#DIV/0!</v>
      </c>
    </row>
    <row r="244" spans="1:32">
      <c r="A244" s="46" t="s">
        <v>989</v>
      </c>
      <c r="B244" s="3" t="s">
        <v>693</v>
      </c>
      <c r="C244" s="24">
        <v>161475</v>
      </c>
      <c r="D244" s="24" t="s">
        <v>1001</v>
      </c>
      <c r="E244" s="58" t="str">
        <f t="shared" si="36"/>
        <v>APGHKG19070011/161475/WS19201</v>
      </c>
      <c r="F244" s="3" t="s">
        <v>695</v>
      </c>
      <c r="G244" s="3" t="s">
        <v>696</v>
      </c>
      <c r="H244" s="2">
        <v>43672</v>
      </c>
      <c r="I244" s="7">
        <v>44</v>
      </c>
      <c r="J244" s="7">
        <v>1041</v>
      </c>
      <c r="K244" s="68">
        <f t="shared" si="37"/>
        <v>23.6590909090909</v>
      </c>
      <c r="L244" s="48">
        <v>14.3977272727</v>
      </c>
      <c r="M244" s="69">
        <f t="shared" si="38"/>
        <v>633.5</v>
      </c>
      <c r="N244" s="7">
        <v>60</v>
      </c>
      <c r="O244" s="7">
        <v>41</v>
      </c>
      <c r="P244" s="7">
        <v>30.5</v>
      </c>
      <c r="Q244" s="76">
        <f t="shared" si="39"/>
        <v>0.075</v>
      </c>
      <c r="R244" s="68">
        <f t="shared" si="40"/>
        <v>3.3</v>
      </c>
      <c r="S244" s="76">
        <f t="shared" si="41"/>
        <v>0.558</v>
      </c>
      <c r="T244" s="77">
        <v>580.9</v>
      </c>
      <c r="U244" s="83"/>
      <c r="V244" s="23">
        <f>IF(E244="","",SUMIF(OUTBOUND!$G:$G,WMS!E244,OUTBOUND!$L:$L))</f>
        <v>44</v>
      </c>
      <c r="W244" s="23">
        <f>IF(E244="","",SUMIF(OUTBOUND!$G:$G,WMS!E244,OUTBOUND!$M:$M))</f>
        <v>1041</v>
      </c>
      <c r="X244" s="76">
        <f>IF(E244="","",SUMIF(OUTBOUND!$G:$G,WMS!E244,OUTBOUND!$O:$O))</f>
        <v>633.4999999988</v>
      </c>
      <c r="Y244" s="76">
        <f>IF(E244="","",SUMIF(OUTBOUND!$G:$G,WMS!E244,OUTBOUND!$AC:$AC))</f>
        <v>580.878</v>
      </c>
      <c r="Z244" s="76">
        <f>IF(E244="","",SUMIF(OUTBOUND!$G:$G,WMS!E244,OUTBOUND!$P:$P))</f>
        <v>3.3</v>
      </c>
      <c r="AA244" s="23">
        <f t="shared" si="42"/>
        <v>0</v>
      </c>
      <c r="AB244" s="23">
        <f t="shared" si="43"/>
        <v>0</v>
      </c>
      <c r="AC244" s="76">
        <f t="shared" si="44"/>
        <v>1.20007825898938e-9</v>
      </c>
      <c r="AD244" s="76">
        <f t="shared" si="45"/>
        <v>0.0219999999999345</v>
      </c>
      <c r="AE244" s="76">
        <f t="shared" si="46"/>
        <v>0</v>
      </c>
      <c r="AF244" s="81" t="e">
        <f t="shared" si="47"/>
        <v>#DIV/0!</v>
      </c>
    </row>
    <row r="245" spans="1:32">
      <c r="A245" s="46" t="s">
        <v>989</v>
      </c>
      <c r="B245" s="3" t="s">
        <v>698</v>
      </c>
      <c r="C245" s="24">
        <v>161004</v>
      </c>
      <c r="D245" s="24" t="s">
        <v>1002</v>
      </c>
      <c r="E245" s="58" t="str">
        <f t="shared" si="36"/>
        <v>APGHKG19080002/161004/JWS192003</v>
      </c>
      <c r="F245" s="3" t="s">
        <v>700</v>
      </c>
      <c r="G245" s="3" t="s">
        <v>701</v>
      </c>
      <c r="H245" s="2">
        <v>43694</v>
      </c>
      <c r="I245" s="7">
        <v>35</v>
      </c>
      <c r="J245" s="7">
        <v>869</v>
      </c>
      <c r="K245" s="68">
        <f t="shared" si="37"/>
        <v>24.8285714285714</v>
      </c>
      <c r="L245" s="48">
        <v>10.9428571428</v>
      </c>
      <c r="M245" s="69">
        <f t="shared" si="38"/>
        <v>383</v>
      </c>
      <c r="N245" s="7">
        <v>58</v>
      </c>
      <c r="O245" s="7">
        <v>39</v>
      </c>
      <c r="P245" s="7">
        <v>22</v>
      </c>
      <c r="Q245" s="76">
        <f t="shared" si="39"/>
        <v>0.05</v>
      </c>
      <c r="R245" s="68">
        <f t="shared" si="40"/>
        <v>1.74</v>
      </c>
      <c r="S245" s="76">
        <f t="shared" si="41"/>
        <v>0.4</v>
      </c>
      <c r="T245" s="77">
        <v>348</v>
      </c>
      <c r="U245" s="83"/>
      <c r="V245" s="23">
        <f>IF(E245="","",SUMIF(OUTBOUND!$G:$G,WMS!E245,OUTBOUND!$L:$L))</f>
        <v>0</v>
      </c>
      <c r="W245" s="23">
        <f>IF(E245="","",SUMIF(OUTBOUND!$G:$G,WMS!E245,OUTBOUND!$M:$M))</f>
        <v>0</v>
      </c>
      <c r="X245" s="76">
        <f>IF(E245="","",SUMIF(OUTBOUND!$G:$G,WMS!E245,OUTBOUND!$O:$O))</f>
        <v>0</v>
      </c>
      <c r="Y245" s="76">
        <f>IF(E245="","",SUMIF(OUTBOUND!$G:$G,WMS!E245,OUTBOUND!$AC:$AC))</f>
        <v>0</v>
      </c>
      <c r="Z245" s="76">
        <f>IF(E245="","",SUMIF(OUTBOUND!$G:$G,WMS!E245,OUTBOUND!$P:$P))</f>
        <v>0</v>
      </c>
      <c r="AA245" s="23">
        <f t="shared" si="42"/>
        <v>35</v>
      </c>
      <c r="AB245" s="23">
        <f t="shared" si="43"/>
        <v>869</v>
      </c>
      <c r="AC245" s="76">
        <f t="shared" si="44"/>
        <v>383</v>
      </c>
      <c r="AD245" s="76">
        <f t="shared" si="45"/>
        <v>348</v>
      </c>
      <c r="AE245" s="76">
        <f t="shared" si="46"/>
        <v>1.74</v>
      </c>
      <c r="AF245" s="81" t="b">
        <f t="shared" si="47"/>
        <v>1</v>
      </c>
    </row>
    <row r="246" spans="1:32">
      <c r="A246" s="46" t="s">
        <v>989</v>
      </c>
      <c r="B246" s="3" t="s">
        <v>698</v>
      </c>
      <c r="C246" s="24">
        <v>161003</v>
      </c>
      <c r="D246" s="24" t="s">
        <v>1003</v>
      </c>
      <c r="E246" s="58" t="str">
        <f t="shared" si="36"/>
        <v>APGHKG19080002/161003/JWS192005</v>
      </c>
      <c r="F246" s="3" t="s">
        <v>700</v>
      </c>
      <c r="G246" s="3" t="s">
        <v>702</v>
      </c>
      <c r="H246" s="2">
        <v>43694</v>
      </c>
      <c r="I246" s="7">
        <v>24</v>
      </c>
      <c r="J246" s="7">
        <v>583</v>
      </c>
      <c r="K246" s="68">
        <f t="shared" si="37"/>
        <v>24.2916666666667</v>
      </c>
      <c r="L246" s="48">
        <v>10.708333333</v>
      </c>
      <c r="M246" s="69">
        <f t="shared" si="38"/>
        <v>257</v>
      </c>
      <c r="N246" s="7">
        <v>55</v>
      </c>
      <c r="O246" s="7">
        <v>31</v>
      </c>
      <c r="P246" s="7">
        <v>27</v>
      </c>
      <c r="Q246" s="76">
        <f t="shared" si="39"/>
        <v>0.046</v>
      </c>
      <c r="R246" s="68">
        <f t="shared" si="40"/>
        <v>1.1</v>
      </c>
      <c r="S246" s="76">
        <f t="shared" si="41"/>
        <v>0.4</v>
      </c>
      <c r="T246" s="77">
        <v>233</v>
      </c>
      <c r="U246" s="83"/>
      <c r="V246" s="23">
        <f>IF(E246="","",SUMIF(OUTBOUND!$G:$G,WMS!E246,OUTBOUND!$L:$L))</f>
        <v>0</v>
      </c>
      <c r="W246" s="23">
        <f>IF(E246="","",SUMIF(OUTBOUND!$G:$G,WMS!E246,OUTBOUND!$M:$M))</f>
        <v>0</v>
      </c>
      <c r="X246" s="76">
        <f>IF(E246="","",SUMIF(OUTBOUND!$G:$G,WMS!E246,OUTBOUND!$O:$O))</f>
        <v>0</v>
      </c>
      <c r="Y246" s="76">
        <f>IF(E246="","",SUMIF(OUTBOUND!$G:$G,WMS!E246,OUTBOUND!$AC:$AC))</f>
        <v>0</v>
      </c>
      <c r="Z246" s="76">
        <f>IF(E246="","",SUMIF(OUTBOUND!$G:$G,WMS!E246,OUTBOUND!$P:$P))</f>
        <v>0</v>
      </c>
      <c r="AA246" s="23">
        <f t="shared" si="42"/>
        <v>24</v>
      </c>
      <c r="AB246" s="23">
        <f t="shared" si="43"/>
        <v>583</v>
      </c>
      <c r="AC246" s="76">
        <f t="shared" si="44"/>
        <v>257</v>
      </c>
      <c r="AD246" s="76">
        <f t="shared" si="45"/>
        <v>233</v>
      </c>
      <c r="AE246" s="76">
        <f t="shared" si="46"/>
        <v>1.1</v>
      </c>
      <c r="AF246" s="81" t="b">
        <f t="shared" si="47"/>
        <v>1</v>
      </c>
    </row>
    <row r="247" spans="1:32">
      <c r="A247" s="46" t="s">
        <v>761</v>
      </c>
      <c r="B247" s="3" t="s">
        <v>703</v>
      </c>
      <c r="C247" s="24">
        <v>161478</v>
      </c>
      <c r="D247" s="24" t="s">
        <v>1004</v>
      </c>
      <c r="E247" s="58" t="str">
        <f t="shared" si="36"/>
        <v>APGHKG19080001/161478/WS19950</v>
      </c>
      <c r="F247" s="3" t="s">
        <v>705</v>
      </c>
      <c r="G247" s="3" t="s">
        <v>706</v>
      </c>
      <c r="H247" s="2">
        <v>43693</v>
      </c>
      <c r="I247" s="7">
        <v>16</v>
      </c>
      <c r="J247" s="7">
        <v>590</v>
      </c>
      <c r="K247" s="68">
        <f t="shared" si="37"/>
        <v>36.875</v>
      </c>
      <c r="L247" s="48">
        <v>12.875</v>
      </c>
      <c r="M247" s="69">
        <f t="shared" si="38"/>
        <v>206</v>
      </c>
      <c r="N247" s="7">
        <v>74</v>
      </c>
      <c r="O247" s="7">
        <v>57</v>
      </c>
      <c r="P247" s="7">
        <v>16.5</v>
      </c>
      <c r="Q247" s="76">
        <f t="shared" si="39"/>
        <v>0.07</v>
      </c>
      <c r="R247" s="68">
        <f t="shared" si="40"/>
        <v>1.11</v>
      </c>
      <c r="S247" s="76">
        <f t="shared" si="41"/>
        <v>0.254</v>
      </c>
      <c r="T247" s="77">
        <v>150</v>
      </c>
      <c r="U247" s="83"/>
      <c r="V247" s="23">
        <f>IF(E247="","",SUMIF(OUTBOUND!$G:$G,WMS!E247,OUTBOUND!$L:$L))</f>
        <v>0</v>
      </c>
      <c r="W247" s="23">
        <f>IF(E247="","",SUMIF(OUTBOUND!$G:$G,WMS!E247,OUTBOUND!$M:$M))</f>
        <v>0</v>
      </c>
      <c r="X247" s="76">
        <f>IF(E247="","",SUMIF(OUTBOUND!$G:$G,WMS!E247,OUTBOUND!$O:$O))</f>
        <v>0</v>
      </c>
      <c r="Y247" s="76">
        <f>IF(E247="","",SUMIF(OUTBOUND!$G:$G,WMS!E247,OUTBOUND!$AC:$AC))</f>
        <v>0</v>
      </c>
      <c r="Z247" s="76">
        <f>IF(E247="","",SUMIF(OUTBOUND!$G:$G,WMS!E247,OUTBOUND!$P:$P))</f>
        <v>0</v>
      </c>
      <c r="AA247" s="23">
        <f t="shared" si="42"/>
        <v>16</v>
      </c>
      <c r="AB247" s="23">
        <f t="shared" si="43"/>
        <v>590</v>
      </c>
      <c r="AC247" s="76">
        <f t="shared" si="44"/>
        <v>206</v>
      </c>
      <c r="AD247" s="76">
        <f t="shared" si="45"/>
        <v>150</v>
      </c>
      <c r="AE247" s="76">
        <f t="shared" si="46"/>
        <v>1.11</v>
      </c>
      <c r="AF247" s="81" t="b">
        <f t="shared" si="47"/>
        <v>1</v>
      </c>
    </row>
    <row r="248" spans="1:32">
      <c r="A248" s="46" t="s">
        <v>748</v>
      </c>
      <c r="B248" s="3" t="s">
        <v>709</v>
      </c>
      <c r="C248" s="24">
        <v>161755</v>
      </c>
      <c r="D248" s="24">
        <v>115050</v>
      </c>
      <c r="E248" s="58" t="str">
        <f t="shared" si="36"/>
        <v>APGHKG19080004/161755/115050</v>
      </c>
      <c r="F248" s="3" t="s">
        <v>711</v>
      </c>
      <c r="G248" s="3" t="s">
        <v>712</v>
      </c>
      <c r="H248" s="2">
        <v>43694</v>
      </c>
      <c r="I248" s="7">
        <v>60</v>
      </c>
      <c r="J248" s="7">
        <v>1433</v>
      </c>
      <c r="K248" s="68">
        <f t="shared" si="37"/>
        <v>23.8833333333333</v>
      </c>
      <c r="L248" s="48">
        <v>8.953333333</v>
      </c>
      <c r="M248" s="69">
        <f t="shared" si="38"/>
        <v>537.2</v>
      </c>
      <c r="N248" s="7">
        <v>54</v>
      </c>
      <c r="O248" s="7">
        <v>34</v>
      </c>
      <c r="P248" s="7">
        <v>34</v>
      </c>
      <c r="Q248" s="76">
        <f t="shared" si="39"/>
        <v>0.062</v>
      </c>
      <c r="R248" s="68">
        <f t="shared" si="40"/>
        <v>3.75</v>
      </c>
      <c r="S248" s="76">
        <f t="shared" si="41"/>
        <v>0.329</v>
      </c>
      <c r="T248" s="77">
        <v>471.2</v>
      </c>
      <c r="U248" s="83"/>
      <c r="V248" s="23">
        <f>IF(E248="","",SUMIF(OUTBOUND!$G:$G,WMS!E248,OUTBOUND!$L:$L))</f>
        <v>0</v>
      </c>
      <c r="W248" s="23">
        <f>IF(E248="","",SUMIF(OUTBOUND!$G:$G,WMS!E248,OUTBOUND!$M:$M))</f>
        <v>0</v>
      </c>
      <c r="X248" s="76">
        <f>IF(E248="","",SUMIF(OUTBOUND!$G:$G,WMS!E248,OUTBOUND!$O:$O))</f>
        <v>0</v>
      </c>
      <c r="Y248" s="76">
        <f>IF(E248="","",SUMIF(OUTBOUND!$G:$G,WMS!E248,OUTBOUND!$AC:$AC))</f>
        <v>0</v>
      </c>
      <c r="Z248" s="76">
        <f>IF(E248="","",SUMIF(OUTBOUND!$G:$G,WMS!E248,OUTBOUND!$P:$P))</f>
        <v>0</v>
      </c>
      <c r="AA248" s="23">
        <f t="shared" si="42"/>
        <v>60</v>
      </c>
      <c r="AB248" s="23">
        <f t="shared" si="43"/>
        <v>1433</v>
      </c>
      <c r="AC248" s="76">
        <f t="shared" si="44"/>
        <v>537.2</v>
      </c>
      <c r="AD248" s="76">
        <f t="shared" si="45"/>
        <v>471.2</v>
      </c>
      <c r="AE248" s="76">
        <f t="shared" si="46"/>
        <v>3.75</v>
      </c>
      <c r="AF248" s="81" t="b">
        <f t="shared" si="47"/>
        <v>1</v>
      </c>
    </row>
    <row r="249" spans="1:32">
      <c r="A249" s="46" t="s">
        <v>748</v>
      </c>
      <c r="B249" s="3" t="s">
        <v>709</v>
      </c>
      <c r="C249" s="24">
        <v>161378</v>
      </c>
      <c r="D249" s="24" t="s">
        <v>1005</v>
      </c>
      <c r="E249" s="58" t="str">
        <f t="shared" si="36"/>
        <v>APGHKG19080004/161378/WS19800</v>
      </c>
      <c r="F249" s="3" t="s">
        <v>711</v>
      </c>
      <c r="G249" s="3" t="s">
        <v>714</v>
      </c>
      <c r="H249" s="2">
        <v>43694</v>
      </c>
      <c r="I249" s="7">
        <v>17</v>
      </c>
      <c r="J249" s="7">
        <v>387</v>
      </c>
      <c r="K249" s="68">
        <f t="shared" si="37"/>
        <v>22.7647058823529</v>
      </c>
      <c r="L249" s="48">
        <v>11.9411764705</v>
      </c>
      <c r="M249" s="69">
        <f t="shared" si="38"/>
        <v>203</v>
      </c>
      <c r="N249" s="7">
        <v>60</v>
      </c>
      <c r="O249" s="7">
        <v>39</v>
      </c>
      <c r="P249" s="7">
        <v>30</v>
      </c>
      <c r="Q249" s="76">
        <f t="shared" si="39"/>
        <v>0.07</v>
      </c>
      <c r="R249" s="68">
        <f t="shared" si="40"/>
        <v>1.19</v>
      </c>
      <c r="S249" s="76">
        <f t="shared" si="41"/>
        <v>0.463</v>
      </c>
      <c r="T249" s="77">
        <v>179</v>
      </c>
      <c r="U249" s="83"/>
      <c r="V249" s="23">
        <f>IF(E249="","",SUMIF(OUTBOUND!$G:$G,WMS!E249,OUTBOUND!$L:$L))</f>
        <v>0</v>
      </c>
      <c r="W249" s="23">
        <f>IF(E249="","",SUMIF(OUTBOUND!$G:$G,WMS!E249,OUTBOUND!$M:$M))</f>
        <v>0</v>
      </c>
      <c r="X249" s="76">
        <f>IF(E249="","",SUMIF(OUTBOUND!$G:$G,WMS!E249,OUTBOUND!$O:$O))</f>
        <v>0</v>
      </c>
      <c r="Y249" s="76">
        <f>IF(E249="","",SUMIF(OUTBOUND!$G:$G,WMS!E249,OUTBOUND!$AC:$AC))</f>
        <v>0</v>
      </c>
      <c r="Z249" s="76">
        <f>IF(E249="","",SUMIF(OUTBOUND!$G:$G,WMS!E249,OUTBOUND!$P:$P))</f>
        <v>0</v>
      </c>
      <c r="AA249" s="23">
        <f t="shared" si="42"/>
        <v>17</v>
      </c>
      <c r="AB249" s="23">
        <f t="shared" si="43"/>
        <v>387</v>
      </c>
      <c r="AC249" s="76">
        <f t="shared" si="44"/>
        <v>203</v>
      </c>
      <c r="AD249" s="76">
        <f t="shared" si="45"/>
        <v>179</v>
      </c>
      <c r="AE249" s="76">
        <f t="shared" si="46"/>
        <v>1.19</v>
      </c>
      <c r="AF249" s="81" t="b">
        <f t="shared" si="47"/>
        <v>1</v>
      </c>
    </row>
    <row r="250" spans="5:32">
      <c r="E250" s="58" t="str">
        <f t="shared" si="36"/>
        <v/>
      </c>
      <c r="K250" s="68" t="str">
        <f t="shared" si="37"/>
        <v/>
      </c>
      <c r="M250" s="69" t="str">
        <f t="shared" si="38"/>
        <v/>
      </c>
      <c r="Q250" s="76" t="str">
        <f t="shared" si="39"/>
        <v/>
      </c>
      <c r="R250" s="68" t="str">
        <f t="shared" si="40"/>
        <v/>
      </c>
      <c r="S250" s="76" t="str">
        <f t="shared" si="41"/>
        <v/>
      </c>
      <c r="T250" s="77"/>
      <c r="U250" s="83"/>
      <c r="V250" s="23" t="str">
        <f>IF(E250="","",SUMIF(OUTBOUND!$G:$G,WMS!E250,OUTBOUND!$L:$L))</f>
        <v/>
      </c>
      <c r="W250" s="23" t="str">
        <f>IF(E250="","",SUMIF(OUTBOUND!$G:$G,WMS!E250,OUTBOUND!$M:$M))</f>
        <v/>
      </c>
      <c r="X250" s="76" t="str">
        <f>IF(E250="","",SUMIF(OUTBOUND!$G:$G,WMS!E250,OUTBOUND!$O:$O))</f>
        <v/>
      </c>
      <c r="Y250" s="76" t="str">
        <f>IF(E250="","",SUMIF(OUTBOUND!$G:$G,WMS!E250,OUTBOUND!$AC:$AC))</f>
        <v/>
      </c>
      <c r="Z250" s="76" t="str">
        <f>IF(E250="","",SUMIF(OUTBOUND!$G:$G,WMS!E250,OUTBOUND!$P:$P))</f>
        <v/>
      </c>
      <c r="AA250" s="23" t="str">
        <f t="shared" si="42"/>
        <v/>
      </c>
      <c r="AB250" s="23" t="str">
        <f t="shared" si="43"/>
        <v/>
      </c>
      <c r="AC250" s="76" t="str">
        <f t="shared" si="44"/>
        <v/>
      </c>
      <c r="AD250" s="76" t="str">
        <f t="shared" si="45"/>
        <v/>
      </c>
      <c r="AE250" s="76" t="str">
        <f t="shared" si="46"/>
        <v/>
      </c>
      <c r="AF250" s="81" t="str">
        <f t="shared" si="47"/>
        <v/>
      </c>
    </row>
    <row r="251" spans="5:32">
      <c r="E251" s="58" t="str">
        <f t="shared" si="36"/>
        <v/>
      </c>
      <c r="K251" s="68" t="str">
        <f t="shared" si="37"/>
        <v/>
      </c>
      <c r="M251" s="69" t="str">
        <f t="shared" si="38"/>
        <v/>
      </c>
      <c r="Q251" s="76" t="str">
        <f t="shared" si="39"/>
        <v/>
      </c>
      <c r="R251" s="68" t="str">
        <f t="shared" si="40"/>
        <v/>
      </c>
      <c r="S251" s="76" t="str">
        <f t="shared" si="41"/>
        <v/>
      </c>
      <c r="T251" s="77"/>
      <c r="U251" s="83"/>
      <c r="V251" s="23" t="str">
        <f>IF(E251="","",SUMIF(OUTBOUND!$G:$G,WMS!E251,OUTBOUND!$L:$L))</f>
        <v/>
      </c>
      <c r="W251" s="23" t="str">
        <f>IF(E251="","",SUMIF(OUTBOUND!$G:$G,WMS!E251,OUTBOUND!$M:$M))</f>
        <v/>
      </c>
      <c r="X251" s="76" t="str">
        <f>IF(E251="","",SUMIF(OUTBOUND!$G:$G,WMS!E251,OUTBOUND!$O:$O))</f>
        <v/>
      </c>
      <c r="Y251" s="76" t="str">
        <f>IF(E251="","",SUMIF(OUTBOUND!$G:$G,WMS!E251,OUTBOUND!$AC:$AC))</f>
        <v/>
      </c>
      <c r="Z251" s="76" t="str">
        <f>IF(E251="","",SUMIF(OUTBOUND!$G:$G,WMS!E251,OUTBOUND!$P:$P))</f>
        <v/>
      </c>
      <c r="AA251" s="23" t="str">
        <f t="shared" si="42"/>
        <v/>
      </c>
      <c r="AB251" s="23" t="str">
        <f t="shared" si="43"/>
        <v/>
      </c>
      <c r="AC251" s="76" t="str">
        <f t="shared" si="44"/>
        <v/>
      </c>
      <c r="AD251" s="76" t="str">
        <f t="shared" si="45"/>
        <v/>
      </c>
      <c r="AE251" s="76" t="str">
        <f t="shared" si="46"/>
        <v/>
      </c>
      <c r="AF251" s="81" t="str">
        <f t="shared" si="47"/>
        <v/>
      </c>
    </row>
    <row r="252" spans="5:32">
      <c r="E252" s="58" t="str">
        <f t="shared" si="36"/>
        <v/>
      </c>
      <c r="K252" s="68" t="str">
        <f t="shared" si="37"/>
        <v/>
      </c>
      <c r="M252" s="69" t="str">
        <f t="shared" si="38"/>
        <v/>
      </c>
      <c r="Q252" s="76" t="str">
        <f t="shared" si="39"/>
        <v/>
      </c>
      <c r="R252" s="68" t="str">
        <f t="shared" si="40"/>
        <v/>
      </c>
      <c r="S252" s="76" t="str">
        <f t="shared" si="41"/>
        <v/>
      </c>
      <c r="T252" s="77"/>
      <c r="U252" s="83"/>
      <c r="V252" s="23" t="str">
        <f>IF(E252="","",SUMIF(OUTBOUND!$G:$G,WMS!E252,OUTBOUND!$L:$L))</f>
        <v/>
      </c>
      <c r="W252" s="23" t="str">
        <f>IF(E252="","",SUMIF(OUTBOUND!$G:$G,WMS!E252,OUTBOUND!$M:$M))</f>
        <v/>
      </c>
      <c r="X252" s="76" t="str">
        <f>IF(E252="","",SUMIF(OUTBOUND!$G:$G,WMS!E252,OUTBOUND!$O:$O))</f>
        <v/>
      </c>
      <c r="Y252" s="76" t="str">
        <f>IF(E252="","",SUMIF(OUTBOUND!$G:$G,WMS!E252,OUTBOUND!$AC:$AC))</f>
        <v/>
      </c>
      <c r="Z252" s="76" t="str">
        <f>IF(E252="","",SUMIF(OUTBOUND!$G:$G,WMS!E252,OUTBOUND!$P:$P))</f>
        <v/>
      </c>
      <c r="AA252" s="23" t="str">
        <f t="shared" si="42"/>
        <v/>
      </c>
      <c r="AB252" s="23" t="str">
        <f t="shared" si="43"/>
        <v/>
      </c>
      <c r="AC252" s="76" t="str">
        <f t="shared" si="44"/>
        <v/>
      </c>
      <c r="AD252" s="76" t="str">
        <f t="shared" si="45"/>
        <v/>
      </c>
      <c r="AE252" s="76" t="str">
        <f t="shared" si="46"/>
        <v/>
      </c>
      <c r="AF252" s="81" t="str">
        <f t="shared" si="47"/>
        <v/>
      </c>
    </row>
    <row r="253" spans="5:32">
      <c r="E253" s="58" t="str">
        <f t="shared" si="36"/>
        <v/>
      </c>
      <c r="K253" s="68" t="str">
        <f t="shared" si="37"/>
        <v/>
      </c>
      <c r="M253" s="69" t="str">
        <f t="shared" si="38"/>
        <v/>
      </c>
      <c r="Q253" s="76" t="str">
        <f t="shared" si="39"/>
        <v/>
      </c>
      <c r="R253" s="68" t="str">
        <f t="shared" si="40"/>
        <v/>
      </c>
      <c r="S253" s="76" t="str">
        <f t="shared" si="41"/>
        <v/>
      </c>
      <c r="T253" s="77"/>
      <c r="U253" s="83"/>
      <c r="V253" s="23" t="str">
        <f>IF(E253="","",SUMIF(OUTBOUND!$G:$G,WMS!E253,OUTBOUND!$L:$L))</f>
        <v/>
      </c>
      <c r="W253" s="23" t="str">
        <f>IF(E253="","",SUMIF(OUTBOUND!$G:$G,WMS!E253,OUTBOUND!$M:$M))</f>
        <v/>
      </c>
      <c r="X253" s="76" t="str">
        <f>IF(E253="","",SUMIF(OUTBOUND!$G:$G,WMS!E253,OUTBOUND!$O:$O))</f>
        <v/>
      </c>
      <c r="Y253" s="76" t="str">
        <f>IF(E253="","",SUMIF(OUTBOUND!$G:$G,WMS!E253,OUTBOUND!$AC:$AC))</f>
        <v/>
      </c>
      <c r="Z253" s="76" t="str">
        <f>IF(E253="","",SUMIF(OUTBOUND!$G:$G,WMS!E253,OUTBOUND!$P:$P))</f>
        <v/>
      </c>
      <c r="AA253" s="23" t="str">
        <f t="shared" si="42"/>
        <v/>
      </c>
      <c r="AB253" s="23" t="str">
        <f t="shared" si="43"/>
        <v/>
      </c>
      <c r="AC253" s="76" t="str">
        <f t="shared" si="44"/>
        <v/>
      </c>
      <c r="AD253" s="76" t="str">
        <f t="shared" si="45"/>
        <v/>
      </c>
      <c r="AE253" s="76" t="str">
        <f t="shared" si="46"/>
        <v/>
      </c>
      <c r="AF253" s="81" t="str">
        <f t="shared" si="47"/>
        <v/>
      </c>
    </row>
    <row r="254" spans="5:32">
      <c r="E254" s="58" t="str">
        <f t="shared" si="36"/>
        <v/>
      </c>
      <c r="K254" s="68" t="str">
        <f t="shared" si="37"/>
        <v/>
      </c>
      <c r="M254" s="69" t="str">
        <f t="shared" si="38"/>
        <v/>
      </c>
      <c r="Q254" s="76" t="str">
        <f t="shared" si="39"/>
        <v/>
      </c>
      <c r="R254" s="68" t="str">
        <f t="shared" si="40"/>
        <v/>
      </c>
      <c r="S254" s="76" t="str">
        <f t="shared" si="41"/>
        <v/>
      </c>
      <c r="T254" s="77"/>
      <c r="U254" s="83"/>
      <c r="V254" s="23" t="str">
        <f>IF(E254="","",SUMIF(OUTBOUND!$G:$G,WMS!E254,OUTBOUND!$L:$L))</f>
        <v/>
      </c>
      <c r="W254" s="23" t="str">
        <f>IF(E254="","",SUMIF(OUTBOUND!$G:$G,WMS!E254,OUTBOUND!$M:$M))</f>
        <v/>
      </c>
      <c r="X254" s="76" t="str">
        <f>IF(E254="","",SUMIF(OUTBOUND!$G:$G,WMS!E254,OUTBOUND!$O:$O))</f>
        <v/>
      </c>
      <c r="Y254" s="76" t="str">
        <f>IF(E254="","",SUMIF(OUTBOUND!$G:$G,WMS!E254,OUTBOUND!$AC:$AC))</f>
        <v/>
      </c>
      <c r="Z254" s="76" t="str">
        <f>IF(E254="","",SUMIF(OUTBOUND!$G:$G,WMS!E254,OUTBOUND!$P:$P))</f>
        <v/>
      </c>
      <c r="AA254" s="23" t="str">
        <f t="shared" si="42"/>
        <v/>
      </c>
      <c r="AB254" s="23" t="str">
        <f t="shared" si="43"/>
        <v/>
      </c>
      <c r="AC254" s="76" t="str">
        <f t="shared" si="44"/>
        <v/>
      </c>
      <c r="AD254" s="76" t="str">
        <f t="shared" si="45"/>
        <v/>
      </c>
      <c r="AE254" s="76" t="str">
        <f t="shared" si="46"/>
        <v/>
      </c>
      <c r="AF254" s="81" t="str">
        <f t="shared" si="47"/>
        <v/>
      </c>
    </row>
    <row r="255" spans="5:32">
      <c r="E255" s="58" t="str">
        <f t="shared" si="36"/>
        <v/>
      </c>
      <c r="K255" s="68" t="str">
        <f t="shared" si="37"/>
        <v/>
      </c>
      <c r="M255" s="69" t="str">
        <f t="shared" si="38"/>
        <v/>
      </c>
      <c r="Q255" s="76" t="str">
        <f t="shared" si="39"/>
        <v/>
      </c>
      <c r="R255" s="68" t="str">
        <f t="shared" si="40"/>
        <v/>
      </c>
      <c r="S255" s="76" t="str">
        <f t="shared" si="41"/>
        <v/>
      </c>
      <c r="T255" s="77"/>
      <c r="U255" s="83"/>
      <c r="V255" s="23" t="str">
        <f>IF(E255="","",SUMIF(OUTBOUND!$G:$G,WMS!E255,OUTBOUND!$L:$L))</f>
        <v/>
      </c>
      <c r="W255" s="23" t="str">
        <f>IF(E255="","",SUMIF(OUTBOUND!$G:$G,WMS!E255,OUTBOUND!$M:$M))</f>
        <v/>
      </c>
      <c r="X255" s="76" t="str">
        <f>IF(E255="","",SUMIF(OUTBOUND!$G:$G,WMS!E255,OUTBOUND!$O:$O))</f>
        <v/>
      </c>
      <c r="Y255" s="76" t="str">
        <f>IF(E255="","",SUMIF(OUTBOUND!$G:$G,WMS!E255,OUTBOUND!$AC:$AC))</f>
        <v/>
      </c>
      <c r="Z255" s="76" t="str">
        <f>IF(E255="","",SUMIF(OUTBOUND!$G:$G,WMS!E255,OUTBOUND!$P:$P))</f>
        <v/>
      </c>
      <c r="AA255" s="23" t="str">
        <f t="shared" si="42"/>
        <v/>
      </c>
      <c r="AB255" s="23" t="str">
        <f t="shared" si="43"/>
        <v/>
      </c>
      <c r="AC255" s="76" t="str">
        <f t="shared" si="44"/>
        <v/>
      </c>
      <c r="AD255" s="76" t="str">
        <f t="shared" si="45"/>
        <v/>
      </c>
      <c r="AE255" s="76" t="str">
        <f t="shared" si="46"/>
        <v/>
      </c>
      <c r="AF255" s="81" t="str">
        <f t="shared" si="47"/>
        <v/>
      </c>
    </row>
    <row r="256" spans="5:32">
      <c r="E256" s="58" t="str">
        <f t="shared" si="36"/>
        <v/>
      </c>
      <c r="K256" s="68" t="str">
        <f t="shared" si="37"/>
        <v/>
      </c>
      <c r="M256" s="69" t="str">
        <f t="shared" si="38"/>
        <v/>
      </c>
      <c r="Q256" s="76" t="str">
        <f t="shared" si="39"/>
        <v/>
      </c>
      <c r="R256" s="68" t="str">
        <f t="shared" si="40"/>
        <v/>
      </c>
      <c r="S256" s="76" t="str">
        <f t="shared" si="41"/>
        <v/>
      </c>
      <c r="T256" s="77"/>
      <c r="U256" s="83"/>
      <c r="V256" s="23" t="str">
        <f>IF(E256="","",SUMIF(OUTBOUND!$G:$G,WMS!E256,OUTBOUND!$L:$L))</f>
        <v/>
      </c>
      <c r="W256" s="23" t="str">
        <f>IF(E256="","",SUMIF(OUTBOUND!$G:$G,WMS!E256,OUTBOUND!$M:$M))</f>
        <v/>
      </c>
      <c r="X256" s="76" t="str">
        <f>IF(E256="","",SUMIF(OUTBOUND!$G:$G,WMS!E256,OUTBOUND!$O:$O))</f>
        <v/>
      </c>
      <c r="Y256" s="76" t="str">
        <f>IF(E256="","",SUMIF(OUTBOUND!$G:$G,WMS!E256,OUTBOUND!$AC:$AC))</f>
        <v/>
      </c>
      <c r="Z256" s="76" t="str">
        <f>IF(E256="","",SUMIF(OUTBOUND!$G:$G,WMS!E256,OUTBOUND!$P:$P))</f>
        <v/>
      </c>
      <c r="AA256" s="23" t="str">
        <f t="shared" si="42"/>
        <v/>
      </c>
      <c r="AB256" s="23" t="str">
        <f t="shared" si="43"/>
        <v/>
      </c>
      <c r="AC256" s="76" t="str">
        <f t="shared" si="44"/>
        <v/>
      </c>
      <c r="AD256" s="76" t="str">
        <f t="shared" si="45"/>
        <v/>
      </c>
      <c r="AE256" s="76" t="str">
        <f t="shared" si="46"/>
        <v/>
      </c>
      <c r="AF256" s="81" t="str">
        <f t="shared" si="47"/>
        <v/>
      </c>
    </row>
    <row r="257" spans="5:32">
      <c r="E257" s="58" t="str">
        <f t="shared" si="36"/>
        <v/>
      </c>
      <c r="K257" s="68" t="str">
        <f t="shared" si="37"/>
        <v/>
      </c>
      <c r="M257" s="69" t="str">
        <f t="shared" si="38"/>
        <v/>
      </c>
      <c r="Q257" s="76" t="str">
        <f t="shared" si="39"/>
        <v/>
      </c>
      <c r="R257" s="68" t="str">
        <f t="shared" si="40"/>
        <v/>
      </c>
      <c r="S257" s="76" t="str">
        <f t="shared" si="41"/>
        <v/>
      </c>
      <c r="T257" s="77"/>
      <c r="U257" s="83"/>
      <c r="V257" s="23" t="str">
        <f>IF(E257="","",SUMIF(OUTBOUND!$G:$G,WMS!E257,OUTBOUND!$L:$L))</f>
        <v/>
      </c>
      <c r="W257" s="23" t="str">
        <f>IF(E257="","",SUMIF(OUTBOUND!$G:$G,WMS!E257,OUTBOUND!$M:$M))</f>
        <v/>
      </c>
      <c r="X257" s="76" t="str">
        <f>IF(E257="","",SUMIF(OUTBOUND!$G:$G,WMS!E257,OUTBOUND!$O:$O))</f>
        <v/>
      </c>
      <c r="Y257" s="76" t="str">
        <f>IF(E257="","",SUMIF(OUTBOUND!$G:$G,WMS!E257,OUTBOUND!$AC:$AC))</f>
        <v/>
      </c>
      <c r="Z257" s="76" t="str">
        <f>IF(E257="","",SUMIF(OUTBOUND!$G:$G,WMS!E257,OUTBOUND!$P:$P))</f>
        <v/>
      </c>
      <c r="AA257" s="23" t="str">
        <f t="shared" si="42"/>
        <v/>
      </c>
      <c r="AB257" s="23" t="str">
        <f t="shared" si="43"/>
        <v/>
      </c>
      <c r="AC257" s="76" t="str">
        <f t="shared" si="44"/>
        <v/>
      </c>
      <c r="AD257" s="76" t="str">
        <f t="shared" si="45"/>
        <v/>
      </c>
      <c r="AE257" s="76" t="str">
        <f t="shared" si="46"/>
        <v/>
      </c>
      <c r="AF257" s="81" t="str">
        <f t="shared" si="47"/>
        <v/>
      </c>
    </row>
    <row r="258" spans="5:32">
      <c r="E258" s="58" t="str">
        <f t="shared" si="36"/>
        <v/>
      </c>
      <c r="K258" s="68" t="str">
        <f t="shared" si="37"/>
        <v/>
      </c>
      <c r="M258" s="69" t="str">
        <f t="shared" si="38"/>
        <v/>
      </c>
      <c r="Q258" s="76" t="str">
        <f t="shared" si="39"/>
        <v/>
      </c>
      <c r="R258" s="68" t="str">
        <f t="shared" si="40"/>
        <v/>
      </c>
      <c r="S258" s="76" t="str">
        <f t="shared" si="41"/>
        <v/>
      </c>
      <c r="T258" s="77"/>
      <c r="U258" s="83"/>
      <c r="V258" s="23" t="str">
        <f>IF(E258="","",SUMIF(OUTBOUND!$G:$G,WMS!E258,OUTBOUND!$L:$L))</f>
        <v/>
      </c>
      <c r="W258" s="23" t="str">
        <f>IF(E258="","",SUMIF(OUTBOUND!$G:$G,WMS!E258,OUTBOUND!$M:$M))</f>
        <v/>
      </c>
      <c r="X258" s="76" t="str">
        <f>IF(E258="","",SUMIF(OUTBOUND!$G:$G,WMS!E258,OUTBOUND!$O:$O))</f>
        <v/>
      </c>
      <c r="Y258" s="76" t="str">
        <f>IF(E258="","",SUMIF(OUTBOUND!$G:$G,WMS!E258,OUTBOUND!$AC:$AC))</f>
        <v/>
      </c>
      <c r="Z258" s="76" t="str">
        <f>IF(E258="","",SUMIF(OUTBOUND!$G:$G,WMS!E258,OUTBOUND!$P:$P))</f>
        <v/>
      </c>
      <c r="AA258" s="23" t="str">
        <f t="shared" si="42"/>
        <v/>
      </c>
      <c r="AB258" s="23" t="str">
        <f t="shared" si="43"/>
        <v/>
      </c>
      <c r="AC258" s="76" t="str">
        <f t="shared" si="44"/>
        <v/>
      </c>
      <c r="AD258" s="76" t="str">
        <f t="shared" si="45"/>
        <v/>
      </c>
      <c r="AE258" s="76" t="str">
        <f t="shared" si="46"/>
        <v/>
      </c>
      <c r="AF258" s="81" t="str">
        <f t="shared" si="47"/>
        <v/>
      </c>
    </row>
    <row r="259" spans="5:32">
      <c r="E259" s="58" t="str">
        <f t="shared" si="36"/>
        <v/>
      </c>
      <c r="K259" s="68" t="str">
        <f t="shared" si="37"/>
        <v/>
      </c>
      <c r="M259" s="69" t="str">
        <f t="shared" si="38"/>
        <v/>
      </c>
      <c r="Q259" s="76" t="str">
        <f t="shared" si="39"/>
        <v/>
      </c>
      <c r="R259" s="68" t="str">
        <f t="shared" si="40"/>
        <v/>
      </c>
      <c r="S259" s="76" t="str">
        <f t="shared" si="41"/>
        <v/>
      </c>
      <c r="T259" s="77"/>
      <c r="U259" s="83"/>
      <c r="V259" s="23" t="str">
        <f>IF(E259="","",SUMIF(OUTBOUND!$G:$G,WMS!E259,OUTBOUND!$L:$L))</f>
        <v/>
      </c>
      <c r="W259" s="23" t="str">
        <f>IF(E259="","",SUMIF(OUTBOUND!$G:$G,WMS!E259,OUTBOUND!$M:$M))</f>
        <v/>
      </c>
      <c r="X259" s="76" t="str">
        <f>IF(E259="","",SUMIF(OUTBOUND!$G:$G,WMS!E259,OUTBOUND!$O:$O))</f>
        <v/>
      </c>
      <c r="Y259" s="76" t="str">
        <f>IF(E259="","",SUMIF(OUTBOUND!$G:$G,WMS!E259,OUTBOUND!$AC:$AC))</f>
        <v/>
      </c>
      <c r="Z259" s="76" t="str">
        <f>IF(E259="","",SUMIF(OUTBOUND!$G:$G,WMS!E259,OUTBOUND!$P:$P))</f>
        <v/>
      </c>
      <c r="AA259" s="23" t="str">
        <f t="shared" si="42"/>
        <v/>
      </c>
      <c r="AB259" s="23" t="str">
        <f t="shared" si="43"/>
        <v/>
      </c>
      <c r="AC259" s="76" t="str">
        <f t="shared" si="44"/>
        <v/>
      </c>
      <c r="AD259" s="76" t="str">
        <f t="shared" si="45"/>
        <v/>
      </c>
      <c r="AE259" s="76" t="str">
        <f t="shared" si="46"/>
        <v/>
      </c>
      <c r="AF259" s="81" t="str">
        <f t="shared" si="47"/>
        <v/>
      </c>
    </row>
    <row r="260" spans="5:32">
      <c r="E260" s="58" t="str">
        <f t="shared" ref="E260:E323" si="48">IF(D260="","",B260&amp;"/"&amp;C260&amp;"/"&amp;D260)</f>
        <v/>
      </c>
      <c r="K260" s="68" t="str">
        <f t="shared" ref="K260:K323" si="49">IF(J260="","",J260/I260)</f>
        <v/>
      </c>
      <c r="M260" s="69" t="str">
        <f t="shared" ref="M260:M323" si="50">IF(L260="","",ROUND(I260*L260,3))</f>
        <v/>
      </c>
      <c r="Q260" s="76" t="str">
        <f t="shared" ref="Q260:Q323" si="51">IF(P260="","",ROUND(N260*O260*P260/1000000,3))</f>
        <v/>
      </c>
      <c r="R260" s="68" t="str">
        <f t="shared" ref="R260:R323" si="52">IF(Q260="","",ROUND(N260*O260*P260/1000000*I260,2))</f>
        <v/>
      </c>
      <c r="S260" s="76" t="str">
        <f t="shared" ref="S260:S323" si="53">IF(T260="","",ROUND(T260/J260,3))</f>
        <v/>
      </c>
      <c r="T260" s="77"/>
      <c r="U260" s="83"/>
      <c r="V260" s="23" t="str">
        <f>IF(E260="","",SUMIF(OUTBOUND!$G:$G,WMS!E260,OUTBOUND!$L:$L))</f>
        <v/>
      </c>
      <c r="W260" s="23" t="str">
        <f>IF(E260="","",SUMIF(OUTBOUND!$G:$G,WMS!E260,OUTBOUND!$M:$M))</f>
        <v/>
      </c>
      <c r="X260" s="76" t="str">
        <f>IF(E260="","",SUMIF(OUTBOUND!$G:$G,WMS!E260,OUTBOUND!$O:$O))</f>
        <v/>
      </c>
      <c r="Y260" s="76" t="str">
        <f>IF(E260="","",SUMIF(OUTBOUND!$G:$G,WMS!E260,OUTBOUND!$AC:$AC))</f>
        <v/>
      </c>
      <c r="Z260" s="76" t="str">
        <f>IF(E260="","",SUMIF(OUTBOUND!$G:$G,WMS!E260,OUTBOUND!$P:$P))</f>
        <v/>
      </c>
      <c r="AA260" s="23" t="str">
        <f t="shared" ref="AA260:AA323" si="54">IF(I260="","",I260-V260)</f>
        <v/>
      </c>
      <c r="AB260" s="23" t="str">
        <f t="shared" ref="AB260:AB323" si="55">IF(J260="","",J260-W260)</f>
        <v/>
      </c>
      <c r="AC260" s="76" t="str">
        <f t="shared" ref="AC260:AC323" si="56">IF(M260="","",M260-X260)</f>
        <v/>
      </c>
      <c r="AD260" s="76" t="str">
        <f t="shared" ref="AD260:AD323" si="57">IF(T260="","",T260-Y260)</f>
        <v/>
      </c>
      <c r="AE260" s="76" t="str">
        <f t="shared" ref="AE260:AE323" si="58">IF(R260="","",R260-Z260)</f>
        <v/>
      </c>
      <c r="AF260" s="81" t="str">
        <f t="shared" ref="AF260:AF323" si="59">IF(AB260="","",EXACT(K260,AB260/AA260))</f>
        <v/>
      </c>
    </row>
    <row r="261" spans="5:32">
      <c r="E261" s="58" t="str">
        <f t="shared" si="48"/>
        <v/>
      </c>
      <c r="K261" s="68" t="str">
        <f t="shared" si="49"/>
        <v/>
      </c>
      <c r="M261" s="69" t="str">
        <f t="shared" si="50"/>
        <v/>
      </c>
      <c r="Q261" s="76" t="str">
        <f t="shared" si="51"/>
        <v/>
      </c>
      <c r="R261" s="68" t="str">
        <f t="shared" si="52"/>
        <v/>
      </c>
      <c r="S261" s="76" t="str">
        <f t="shared" si="53"/>
        <v/>
      </c>
      <c r="T261" s="77"/>
      <c r="U261" s="83"/>
      <c r="V261" s="23" t="str">
        <f>IF(E261="","",SUMIF(OUTBOUND!$G:$G,WMS!E261,OUTBOUND!$L:$L))</f>
        <v/>
      </c>
      <c r="W261" s="23" t="str">
        <f>IF(E261="","",SUMIF(OUTBOUND!$G:$G,WMS!E261,OUTBOUND!$M:$M))</f>
        <v/>
      </c>
      <c r="X261" s="76" t="str">
        <f>IF(E261="","",SUMIF(OUTBOUND!$G:$G,WMS!E261,OUTBOUND!$O:$O))</f>
        <v/>
      </c>
      <c r="Y261" s="76" t="str">
        <f>IF(E261="","",SUMIF(OUTBOUND!$G:$G,WMS!E261,OUTBOUND!$AC:$AC))</f>
        <v/>
      </c>
      <c r="Z261" s="76" t="str">
        <f>IF(E261="","",SUMIF(OUTBOUND!$G:$G,WMS!E261,OUTBOUND!$P:$P))</f>
        <v/>
      </c>
      <c r="AA261" s="23" t="str">
        <f t="shared" si="54"/>
        <v/>
      </c>
      <c r="AB261" s="23" t="str">
        <f t="shared" si="55"/>
        <v/>
      </c>
      <c r="AC261" s="76" t="str">
        <f t="shared" si="56"/>
        <v/>
      </c>
      <c r="AD261" s="76" t="str">
        <f t="shared" si="57"/>
        <v/>
      </c>
      <c r="AE261" s="76" t="str">
        <f t="shared" si="58"/>
        <v/>
      </c>
      <c r="AF261" s="81" t="str">
        <f t="shared" si="59"/>
        <v/>
      </c>
    </row>
    <row r="262" spans="5:32">
      <c r="E262" s="58" t="str">
        <f t="shared" si="48"/>
        <v/>
      </c>
      <c r="K262" s="68" t="str">
        <f t="shared" si="49"/>
        <v/>
      </c>
      <c r="M262" s="69" t="str">
        <f t="shared" si="50"/>
        <v/>
      </c>
      <c r="Q262" s="76" t="str">
        <f t="shared" si="51"/>
        <v/>
      </c>
      <c r="R262" s="68" t="str">
        <f t="shared" si="52"/>
        <v/>
      </c>
      <c r="S262" s="76" t="str">
        <f t="shared" si="53"/>
        <v/>
      </c>
      <c r="T262" s="77"/>
      <c r="U262" s="83"/>
      <c r="V262" s="23" t="str">
        <f>IF(E262="","",SUMIF(OUTBOUND!$G:$G,WMS!E262,OUTBOUND!$L:$L))</f>
        <v/>
      </c>
      <c r="W262" s="23" t="str">
        <f>IF(E262="","",SUMIF(OUTBOUND!$G:$G,WMS!E262,OUTBOUND!$M:$M))</f>
        <v/>
      </c>
      <c r="X262" s="76" t="str">
        <f>IF(E262="","",SUMIF(OUTBOUND!$G:$G,WMS!E262,OUTBOUND!$O:$O))</f>
        <v/>
      </c>
      <c r="Y262" s="76" t="str">
        <f>IF(E262="","",SUMIF(OUTBOUND!$G:$G,WMS!E262,OUTBOUND!$AC:$AC))</f>
        <v/>
      </c>
      <c r="Z262" s="76" t="str">
        <f>IF(E262="","",SUMIF(OUTBOUND!$G:$G,WMS!E262,OUTBOUND!$P:$P))</f>
        <v/>
      </c>
      <c r="AA262" s="23" t="str">
        <f t="shared" si="54"/>
        <v/>
      </c>
      <c r="AB262" s="23" t="str">
        <f t="shared" si="55"/>
        <v/>
      </c>
      <c r="AC262" s="76" t="str">
        <f t="shared" si="56"/>
        <v/>
      </c>
      <c r="AD262" s="76" t="str">
        <f t="shared" si="57"/>
        <v/>
      </c>
      <c r="AE262" s="76" t="str">
        <f t="shared" si="58"/>
        <v/>
      </c>
      <c r="AF262" s="81" t="str">
        <f t="shared" si="59"/>
        <v/>
      </c>
    </row>
    <row r="263" spans="5:32">
      <c r="E263" s="58" t="str">
        <f t="shared" si="48"/>
        <v/>
      </c>
      <c r="K263" s="68" t="str">
        <f t="shared" si="49"/>
        <v/>
      </c>
      <c r="M263" s="69" t="str">
        <f t="shared" si="50"/>
        <v/>
      </c>
      <c r="Q263" s="76" t="str">
        <f t="shared" si="51"/>
        <v/>
      </c>
      <c r="R263" s="68" t="str">
        <f t="shared" si="52"/>
        <v/>
      </c>
      <c r="S263" s="76" t="str">
        <f t="shared" si="53"/>
        <v/>
      </c>
      <c r="T263" s="77"/>
      <c r="U263" s="83"/>
      <c r="V263" s="23" t="str">
        <f>IF(E263="","",SUMIF(OUTBOUND!$G:$G,WMS!E263,OUTBOUND!$L:$L))</f>
        <v/>
      </c>
      <c r="W263" s="23" t="str">
        <f>IF(E263="","",SUMIF(OUTBOUND!$G:$G,WMS!E263,OUTBOUND!$M:$M))</f>
        <v/>
      </c>
      <c r="X263" s="76" t="str">
        <f>IF(E263="","",SUMIF(OUTBOUND!$G:$G,WMS!E263,OUTBOUND!$O:$O))</f>
        <v/>
      </c>
      <c r="Y263" s="76" t="str">
        <f>IF(E263="","",SUMIF(OUTBOUND!$G:$G,WMS!E263,OUTBOUND!$AC:$AC))</f>
        <v/>
      </c>
      <c r="Z263" s="76" t="str">
        <f>IF(E263="","",SUMIF(OUTBOUND!$G:$G,WMS!E263,OUTBOUND!$P:$P))</f>
        <v/>
      </c>
      <c r="AA263" s="23" t="str">
        <f t="shared" si="54"/>
        <v/>
      </c>
      <c r="AB263" s="23" t="str">
        <f t="shared" si="55"/>
        <v/>
      </c>
      <c r="AC263" s="76" t="str">
        <f t="shared" si="56"/>
        <v/>
      </c>
      <c r="AD263" s="76" t="str">
        <f t="shared" si="57"/>
        <v/>
      </c>
      <c r="AE263" s="76" t="str">
        <f t="shared" si="58"/>
        <v/>
      </c>
      <c r="AF263" s="81" t="str">
        <f t="shared" si="59"/>
        <v/>
      </c>
    </row>
    <row r="264" spans="5:32">
      <c r="E264" s="58" t="str">
        <f t="shared" si="48"/>
        <v/>
      </c>
      <c r="K264" s="68" t="str">
        <f t="shared" si="49"/>
        <v/>
      </c>
      <c r="M264" s="69" t="str">
        <f t="shared" si="50"/>
        <v/>
      </c>
      <c r="Q264" s="76" t="str">
        <f t="shared" si="51"/>
        <v/>
      </c>
      <c r="R264" s="68" t="str">
        <f t="shared" si="52"/>
        <v/>
      </c>
      <c r="S264" s="76" t="str">
        <f t="shared" si="53"/>
        <v/>
      </c>
      <c r="T264" s="77"/>
      <c r="U264" s="83"/>
      <c r="V264" s="23" t="str">
        <f>IF(E264="","",SUMIF(OUTBOUND!$G:$G,WMS!E264,OUTBOUND!$L:$L))</f>
        <v/>
      </c>
      <c r="W264" s="23" t="str">
        <f>IF(E264="","",SUMIF(OUTBOUND!$G:$G,WMS!E264,OUTBOUND!$M:$M))</f>
        <v/>
      </c>
      <c r="X264" s="76" t="str">
        <f>IF(E264="","",SUMIF(OUTBOUND!$G:$G,WMS!E264,OUTBOUND!$O:$O))</f>
        <v/>
      </c>
      <c r="Y264" s="76" t="str">
        <f>IF(E264="","",SUMIF(OUTBOUND!$G:$G,WMS!E264,OUTBOUND!$AC:$AC))</f>
        <v/>
      </c>
      <c r="Z264" s="76" t="str">
        <f>IF(E264="","",SUMIF(OUTBOUND!$G:$G,WMS!E264,OUTBOUND!$P:$P))</f>
        <v/>
      </c>
      <c r="AA264" s="23" t="str">
        <f t="shared" si="54"/>
        <v/>
      </c>
      <c r="AB264" s="23" t="str">
        <f t="shared" si="55"/>
        <v/>
      </c>
      <c r="AC264" s="76" t="str">
        <f t="shared" si="56"/>
        <v/>
      </c>
      <c r="AD264" s="76" t="str">
        <f t="shared" si="57"/>
        <v/>
      </c>
      <c r="AE264" s="76" t="str">
        <f t="shared" si="58"/>
        <v/>
      </c>
      <c r="AF264" s="81" t="str">
        <f t="shared" si="59"/>
        <v/>
      </c>
    </row>
    <row r="265" spans="5:32">
      <c r="E265" s="58" t="str">
        <f t="shared" si="48"/>
        <v/>
      </c>
      <c r="K265" s="68" t="str">
        <f t="shared" si="49"/>
        <v/>
      </c>
      <c r="M265" s="69" t="str">
        <f t="shared" si="50"/>
        <v/>
      </c>
      <c r="Q265" s="76" t="str">
        <f t="shared" si="51"/>
        <v/>
      </c>
      <c r="R265" s="68" t="str">
        <f t="shared" si="52"/>
        <v/>
      </c>
      <c r="S265" s="76" t="str">
        <f t="shared" si="53"/>
        <v/>
      </c>
      <c r="T265" s="77"/>
      <c r="U265" s="83"/>
      <c r="V265" s="23" t="str">
        <f>IF(E265="","",SUMIF(OUTBOUND!$G:$G,WMS!E265,OUTBOUND!$L:$L))</f>
        <v/>
      </c>
      <c r="W265" s="23" t="str">
        <f>IF(E265="","",SUMIF(OUTBOUND!$G:$G,WMS!E265,OUTBOUND!$M:$M))</f>
        <v/>
      </c>
      <c r="X265" s="76" t="str">
        <f>IF(E265="","",SUMIF(OUTBOUND!$G:$G,WMS!E265,OUTBOUND!$O:$O))</f>
        <v/>
      </c>
      <c r="Y265" s="76" t="str">
        <f>IF(E265="","",SUMIF(OUTBOUND!$G:$G,WMS!E265,OUTBOUND!$AC:$AC))</f>
        <v/>
      </c>
      <c r="Z265" s="76" t="str">
        <f>IF(E265="","",SUMIF(OUTBOUND!$G:$G,WMS!E265,OUTBOUND!$P:$P))</f>
        <v/>
      </c>
      <c r="AA265" s="23" t="str">
        <f t="shared" si="54"/>
        <v/>
      </c>
      <c r="AB265" s="23" t="str">
        <f t="shared" si="55"/>
        <v/>
      </c>
      <c r="AC265" s="76" t="str">
        <f t="shared" si="56"/>
        <v/>
      </c>
      <c r="AD265" s="76" t="str">
        <f t="shared" si="57"/>
        <v/>
      </c>
      <c r="AE265" s="76" t="str">
        <f t="shared" si="58"/>
        <v/>
      </c>
      <c r="AF265" s="81" t="str">
        <f t="shared" si="59"/>
        <v/>
      </c>
    </row>
    <row r="266" spans="5:32">
      <c r="E266" s="58" t="str">
        <f t="shared" si="48"/>
        <v/>
      </c>
      <c r="K266" s="68" t="str">
        <f t="shared" si="49"/>
        <v/>
      </c>
      <c r="M266" s="69" t="str">
        <f t="shared" si="50"/>
        <v/>
      </c>
      <c r="Q266" s="76" t="str">
        <f t="shared" si="51"/>
        <v/>
      </c>
      <c r="R266" s="68" t="str">
        <f t="shared" si="52"/>
        <v/>
      </c>
      <c r="S266" s="76" t="str">
        <f t="shared" si="53"/>
        <v/>
      </c>
      <c r="T266" s="77"/>
      <c r="U266" s="83"/>
      <c r="V266" s="23" t="str">
        <f>IF(E266="","",SUMIF(OUTBOUND!$G:$G,WMS!E266,OUTBOUND!$L:$L))</f>
        <v/>
      </c>
      <c r="W266" s="23" t="str">
        <f>IF(E266="","",SUMIF(OUTBOUND!$G:$G,WMS!E266,OUTBOUND!$M:$M))</f>
        <v/>
      </c>
      <c r="X266" s="76" t="str">
        <f>IF(E266="","",SUMIF(OUTBOUND!$G:$G,WMS!E266,OUTBOUND!$O:$O))</f>
        <v/>
      </c>
      <c r="Y266" s="76" t="str">
        <f>IF(E266="","",SUMIF(OUTBOUND!$G:$G,WMS!E266,OUTBOUND!$AC:$AC))</f>
        <v/>
      </c>
      <c r="Z266" s="76" t="str">
        <f>IF(E266="","",SUMIF(OUTBOUND!$G:$G,WMS!E266,OUTBOUND!$P:$P))</f>
        <v/>
      </c>
      <c r="AA266" s="23" t="str">
        <f t="shared" si="54"/>
        <v/>
      </c>
      <c r="AB266" s="23" t="str">
        <f t="shared" si="55"/>
        <v/>
      </c>
      <c r="AC266" s="76" t="str">
        <f t="shared" si="56"/>
        <v/>
      </c>
      <c r="AD266" s="76" t="str">
        <f t="shared" si="57"/>
        <v/>
      </c>
      <c r="AE266" s="76" t="str">
        <f t="shared" si="58"/>
        <v/>
      </c>
      <c r="AF266" s="81" t="str">
        <f t="shared" si="59"/>
        <v/>
      </c>
    </row>
    <row r="267" spans="5:32">
      <c r="E267" s="58" t="str">
        <f t="shared" si="48"/>
        <v/>
      </c>
      <c r="K267" s="68" t="str">
        <f t="shared" si="49"/>
        <v/>
      </c>
      <c r="M267" s="69" t="str">
        <f t="shared" si="50"/>
        <v/>
      </c>
      <c r="Q267" s="76" t="str">
        <f t="shared" si="51"/>
        <v/>
      </c>
      <c r="R267" s="68" t="str">
        <f t="shared" si="52"/>
        <v/>
      </c>
      <c r="S267" s="76" t="str">
        <f t="shared" si="53"/>
        <v/>
      </c>
      <c r="T267" s="77"/>
      <c r="U267" s="83"/>
      <c r="V267" s="23" t="str">
        <f>IF(E267="","",SUMIF(OUTBOUND!$G:$G,WMS!E267,OUTBOUND!$L:$L))</f>
        <v/>
      </c>
      <c r="W267" s="23" t="str">
        <f>IF(E267="","",SUMIF(OUTBOUND!$G:$G,WMS!E267,OUTBOUND!$M:$M))</f>
        <v/>
      </c>
      <c r="X267" s="76" t="str">
        <f>IF(E267="","",SUMIF(OUTBOUND!$G:$G,WMS!E267,OUTBOUND!$O:$O))</f>
        <v/>
      </c>
      <c r="Y267" s="76" t="str">
        <f>IF(E267="","",SUMIF(OUTBOUND!$G:$G,WMS!E267,OUTBOUND!$AC:$AC))</f>
        <v/>
      </c>
      <c r="Z267" s="76" t="str">
        <f>IF(E267="","",SUMIF(OUTBOUND!$G:$G,WMS!E267,OUTBOUND!$P:$P))</f>
        <v/>
      </c>
      <c r="AA267" s="23" t="str">
        <f t="shared" si="54"/>
        <v/>
      </c>
      <c r="AB267" s="23" t="str">
        <f t="shared" si="55"/>
        <v/>
      </c>
      <c r="AC267" s="76" t="str">
        <f t="shared" si="56"/>
        <v/>
      </c>
      <c r="AD267" s="76" t="str">
        <f t="shared" si="57"/>
        <v/>
      </c>
      <c r="AE267" s="76" t="str">
        <f t="shared" si="58"/>
        <v/>
      </c>
      <c r="AF267" s="81" t="str">
        <f t="shared" si="59"/>
        <v/>
      </c>
    </row>
    <row r="268" spans="5:32">
      <c r="E268" s="58" t="str">
        <f t="shared" si="48"/>
        <v/>
      </c>
      <c r="K268" s="68" t="str">
        <f t="shared" si="49"/>
        <v/>
      </c>
      <c r="M268" s="69" t="str">
        <f t="shared" si="50"/>
        <v/>
      </c>
      <c r="Q268" s="76" t="str">
        <f t="shared" si="51"/>
        <v/>
      </c>
      <c r="R268" s="68" t="str">
        <f t="shared" si="52"/>
        <v/>
      </c>
      <c r="S268" s="76" t="str">
        <f t="shared" si="53"/>
        <v/>
      </c>
      <c r="T268" s="77"/>
      <c r="U268" s="83"/>
      <c r="V268" s="23" t="str">
        <f>IF(E268="","",SUMIF(OUTBOUND!$G:$G,WMS!E268,OUTBOUND!$L:$L))</f>
        <v/>
      </c>
      <c r="W268" s="23" t="str">
        <f>IF(E268="","",SUMIF(OUTBOUND!$G:$G,WMS!E268,OUTBOUND!$M:$M))</f>
        <v/>
      </c>
      <c r="X268" s="76" t="str">
        <f>IF(E268="","",SUMIF(OUTBOUND!$G:$G,WMS!E268,OUTBOUND!$O:$O))</f>
        <v/>
      </c>
      <c r="Y268" s="76" t="str">
        <f>IF(E268="","",SUMIF(OUTBOUND!$G:$G,WMS!E268,OUTBOUND!$AC:$AC))</f>
        <v/>
      </c>
      <c r="Z268" s="76" t="str">
        <f>IF(E268="","",SUMIF(OUTBOUND!$G:$G,WMS!E268,OUTBOUND!$P:$P))</f>
        <v/>
      </c>
      <c r="AA268" s="23" t="str">
        <f t="shared" si="54"/>
        <v/>
      </c>
      <c r="AB268" s="23" t="str">
        <f t="shared" si="55"/>
        <v/>
      </c>
      <c r="AC268" s="76" t="str">
        <f t="shared" si="56"/>
        <v/>
      </c>
      <c r="AD268" s="76" t="str">
        <f t="shared" si="57"/>
        <v/>
      </c>
      <c r="AE268" s="76" t="str">
        <f t="shared" si="58"/>
        <v/>
      </c>
      <c r="AF268" s="81" t="str">
        <f t="shared" si="59"/>
        <v/>
      </c>
    </row>
    <row r="269" spans="5:32">
      <c r="E269" s="58" t="str">
        <f t="shared" si="48"/>
        <v/>
      </c>
      <c r="K269" s="68" t="str">
        <f t="shared" si="49"/>
        <v/>
      </c>
      <c r="M269" s="69" t="str">
        <f t="shared" si="50"/>
        <v/>
      </c>
      <c r="Q269" s="76" t="str">
        <f t="shared" si="51"/>
        <v/>
      </c>
      <c r="R269" s="68" t="str">
        <f t="shared" si="52"/>
        <v/>
      </c>
      <c r="S269" s="76" t="str">
        <f t="shared" si="53"/>
        <v/>
      </c>
      <c r="T269" s="77"/>
      <c r="U269" s="83"/>
      <c r="V269" s="23" t="str">
        <f>IF(E269="","",SUMIF(OUTBOUND!$G:$G,WMS!E269,OUTBOUND!$L:$L))</f>
        <v/>
      </c>
      <c r="W269" s="23" t="str">
        <f>IF(E269="","",SUMIF(OUTBOUND!$G:$G,WMS!E269,OUTBOUND!$M:$M))</f>
        <v/>
      </c>
      <c r="X269" s="76" t="str">
        <f>IF(E269="","",SUMIF(OUTBOUND!$G:$G,WMS!E269,OUTBOUND!$O:$O))</f>
        <v/>
      </c>
      <c r="Y269" s="76" t="str">
        <f>IF(E269="","",SUMIF(OUTBOUND!$G:$G,WMS!E269,OUTBOUND!$AC:$AC))</f>
        <v/>
      </c>
      <c r="Z269" s="76" t="str">
        <f>IF(E269="","",SUMIF(OUTBOUND!$G:$G,WMS!E269,OUTBOUND!$P:$P))</f>
        <v/>
      </c>
      <c r="AA269" s="23" t="str">
        <f t="shared" si="54"/>
        <v/>
      </c>
      <c r="AB269" s="23" t="str">
        <f t="shared" si="55"/>
        <v/>
      </c>
      <c r="AC269" s="76" t="str">
        <f t="shared" si="56"/>
        <v/>
      </c>
      <c r="AD269" s="76" t="str">
        <f t="shared" si="57"/>
        <v/>
      </c>
      <c r="AE269" s="76" t="str">
        <f t="shared" si="58"/>
        <v/>
      </c>
      <c r="AF269" s="81" t="str">
        <f t="shared" si="59"/>
        <v/>
      </c>
    </row>
    <row r="270" spans="5:32">
      <c r="E270" s="58" t="str">
        <f t="shared" si="48"/>
        <v/>
      </c>
      <c r="K270" s="68" t="str">
        <f t="shared" si="49"/>
        <v/>
      </c>
      <c r="M270" s="69" t="str">
        <f t="shared" si="50"/>
        <v/>
      </c>
      <c r="Q270" s="76" t="str">
        <f t="shared" si="51"/>
        <v/>
      </c>
      <c r="R270" s="68" t="str">
        <f t="shared" si="52"/>
        <v/>
      </c>
      <c r="S270" s="76" t="str">
        <f t="shared" si="53"/>
        <v/>
      </c>
      <c r="T270" s="77"/>
      <c r="U270" s="83"/>
      <c r="V270" s="23" t="str">
        <f>IF(E270="","",SUMIF(OUTBOUND!$G:$G,WMS!E270,OUTBOUND!$L:$L))</f>
        <v/>
      </c>
      <c r="W270" s="23" t="str">
        <f>IF(E270="","",SUMIF(OUTBOUND!$G:$G,WMS!E270,OUTBOUND!$M:$M))</f>
        <v/>
      </c>
      <c r="X270" s="76" t="str">
        <f>IF(E270="","",SUMIF(OUTBOUND!$G:$G,WMS!E270,OUTBOUND!$O:$O))</f>
        <v/>
      </c>
      <c r="Y270" s="76" t="str">
        <f>IF(E270="","",SUMIF(OUTBOUND!$G:$G,WMS!E270,OUTBOUND!$AC:$AC))</f>
        <v/>
      </c>
      <c r="Z270" s="76" t="str">
        <f>IF(E270="","",SUMIF(OUTBOUND!$G:$G,WMS!E270,OUTBOUND!$P:$P))</f>
        <v/>
      </c>
      <c r="AA270" s="23" t="str">
        <f t="shared" si="54"/>
        <v/>
      </c>
      <c r="AB270" s="23" t="str">
        <f t="shared" si="55"/>
        <v/>
      </c>
      <c r="AC270" s="76" t="str">
        <f t="shared" si="56"/>
        <v/>
      </c>
      <c r="AD270" s="76" t="str">
        <f t="shared" si="57"/>
        <v/>
      </c>
      <c r="AE270" s="76" t="str">
        <f t="shared" si="58"/>
        <v/>
      </c>
      <c r="AF270" s="81" t="str">
        <f t="shared" si="59"/>
        <v/>
      </c>
    </row>
    <row r="271" spans="5:32">
      <c r="E271" s="58" t="str">
        <f t="shared" si="48"/>
        <v/>
      </c>
      <c r="K271" s="68" t="str">
        <f t="shared" si="49"/>
        <v/>
      </c>
      <c r="M271" s="69" t="str">
        <f t="shared" si="50"/>
        <v/>
      </c>
      <c r="Q271" s="76" t="str">
        <f t="shared" si="51"/>
        <v/>
      </c>
      <c r="R271" s="68" t="str">
        <f t="shared" si="52"/>
        <v/>
      </c>
      <c r="S271" s="76" t="str">
        <f t="shared" si="53"/>
        <v/>
      </c>
      <c r="T271" s="77"/>
      <c r="U271" s="83"/>
      <c r="V271" s="23" t="str">
        <f>IF(E271="","",SUMIF(OUTBOUND!$G:$G,WMS!E271,OUTBOUND!$L:$L))</f>
        <v/>
      </c>
      <c r="W271" s="23" t="str">
        <f>IF(E271="","",SUMIF(OUTBOUND!$G:$G,WMS!E271,OUTBOUND!$M:$M))</f>
        <v/>
      </c>
      <c r="X271" s="76" t="str">
        <f>IF(E271="","",SUMIF(OUTBOUND!$G:$G,WMS!E271,OUTBOUND!$O:$O))</f>
        <v/>
      </c>
      <c r="Y271" s="76" t="str">
        <f>IF(E271="","",SUMIF(OUTBOUND!$G:$G,WMS!E271,OUTBOUND!$AC:$AC))</f>
        <v/>
      </c>
      <c r="Z271" s="76" t="str">
        <f>IF(E271="","",SUMIF(OUTBOUND!$G:$G,WMS!E271,OUTBOUND!$P:$P))</f>
        <v/>
      </c>
      <c r="AA271" s="23" t="str">
        <f t="shared" si="54"/>
        <v/>
      </c>
      <c r="AB271" s="23" t="str">
        <f t="shared" si="55"/>
        <v/>
      </c>
      <c r="AC271" s="76" t="str">
        <f t="shared" si="56"/>
        <v/>
      </c>
      <c r="AD271" s="76" t="str">
        <f t="shared" si="57"/>
        <v/>
      </c>
      <c r="AE271" s="76" t="str">
        <f t="shared" si="58"/>
        <v/>
      </c>
      <c r="AF271" s="81" t="str">
        <f t="shared" si="59"/>
        <v/>
      </c>
    </row>
    <row r="272" spans="5:32">
      <c r="E272" s="58" t="str">
        <f t="shared" si="48"/>
        <v/>
      </c>
      <c r="K272" s="68" t="str">
        <f t="shared" si="49"/>
        <v/>
      </c>
      <c r="M272" s="69" t="str">
        <f t="shared" si="50"/>
        <v/>
      </c>
      <c r="Q272" s="76" t="str">
        <f t="shared" si="51"/>
        <v/>
      </c>
      <c r="R272" s="68" t="str">
        <f t="shared" si="52"/>
        <v/>
      </c>
      <c r="S272" s="76" t="str">
        <f t="shared" si="53"/>
        <v/>
      </c>
      <c r="T272" s="77"/>
      <c r="U272" s="83"/>
      <c r="V272" s="23" t="str">
        <f>IF(E272="","",SUMIF(OUTBOUND!$G:$G,WMS!E272,OUTBOUND!$L:$L))</f>
        <v/>
      </c>
      <c r="W272" s="23" t="str">
        <f>IF(E272="","",SUMIF(OUTBOUND!$G:$G,WMS!E272,OUTBOUND!$M:$M))</f>
        <v/>
      </c>
      <c r="X272" s="76" t="str">
        <f>IF(E272="","",SUMIF(OUTBOUND!$G:$G,WMS!E272,OUTBOUND!$O:$O))</f>
        <v/>
      </c>
      <c r="Y272" s="76" t="str">
        <f>IF(E272="","",SUMIF(OUTBOUND!$G:$G,WMS!E272,OUTBOUND!$AC:$AC))</f>
        <v/>
      </c>
      <c r="Z272" s="76" t="str">
        <f>IF(E272="","",SUMIF(OUTBOUND!$G:$G,WMS!E272,OUTBOUND!$P:$P))</f>
        <v/>
      </c>
      <c r="AA272" s="23" t="str">
        <f t="shared" si="54"/>
        <v/>
      </c>
      <c r="AB272" s="23" t="str">
        <f t="shared" si="55"/>
        <v/>
      </c>
      <c r="AC272" s="76" t="str">
        <f t="shared" si="56"/>
        <v/>
      </c>
      <c r="AD272" s="76" t="str">
        <f t="shared" si="57"/>
        <v/>
      </c>
      <c r="AE272" s="76" t="str">
        <f t="shared" si="58"/>
        <v/>
      </c>
      <c r="AF272" s="81" t="str">
        <f t="shared" si="59"/>
        <v/>
      </c>
    </row>
    <row r="273" spans="5:32">
      <c r="E273" s="58" t="str">
        <f t="shared" si="48"/>
        <v/>
      </c>
      <c r="K273" s="68" t="str">
        <f t="shared" si="49"/>
        <v/>
      </c>
      <c r="M273" s="69" t="str">
        <f t="shared" si="50"/>
        <v/>
      </c>
      <c r="Q273" s="76" t="str">
        <f t="shared" si="51"/>
        <v/>
      </c>
      <c r="R273" s="68" t="str">
        <f t="shared" si="52"/>
        <v/>
      </c>
      <c r="S273" s="76" t="str">
        <f t="shared" si="53"/>
        <v/>
      </c>
      <c r="T273" s="77"/>
      <c r="U273" s="83"/>
      <c r="V273" s="23" t="str">
        <f>IF(E273="","",SUMIF(OUTBOUND!$G:$G,WMS!E273,OUTBOUND!$L:$L))</f>
        <v/>
      </c>
      <c r="W273" s="23" t="str">
        <f>IF(E273="","",SUMIF(OUTBOUND!$G:$G,WMS!E273,OUTBOUND!$M:$M))</f>
        <v/>
      </c>
      <c r="X273" s="76" t="str">
        <f>IF(E273="","",SUMIF(OUTBOUND!$G:$G,WMS!E273,OUTBOUND!$O:$O))</f>
        <v/>
      </c>
      <c r="Y273" s="76" t="str">
        <f>IF(E273="","",SUMIF(OUTBOUND!$G:$G,WMS!E273,OUTBOUND!$AC:$AC))</f>
        <v/>
      </c>
      <c r="Z273" s="76" t="str">
        <f>IF(E273="","",SUMIF(OUTBOUND!$G:$G,WMS!E273,OUTBOUND!$P:$P))</f>
        <v/>
      </c>
      <c r="AA273" s="23" t="str">
        <f t="shared" si="54"/>
        <v/>
      </c>
      <c r="AB273" s="23" t="str">
        <f t="shared" si="55"/>
        <v/>
      </c>
      <c r="AC273" s="76" t="str">
        <f t="shared" si="56"/>
        <v/>
      </c>
      <c r="AD273" s="76" t="str">
        <f t="shared" si="57"/>
        <v/>
      </c>
      <c r="AE273" s="76" t="str">
        <f t="shared" si="58"/>
        <v/>
      </c>
      <c r="AF273" s="81" t="str">
        <f t="shared" si="59"/>
        <v/>
      </c>
    </row>
    <row r="274" spans="5:32">
      <c r="E274" s="58" t="str">
        <f t="shared" si="48"/>
        <v/>
      </c>
      <c r="K274" s="68" t="str">
        <f t="shared" si="49"/>
        <v/>
      </c>
      <c r="M274" s="69" t="str">
        <f t="shared" si="50"/>
        <v/>
      </c>
      <c r="Q274" s="76" t="str">
        <f t="shared" si="51"/>
        <v/>
      </c>
      <c r="R274" s="68" t="str">
        <f t="shared" si="52"/>
        <v/>
      </c>
      <c r="S274" s="76" t="str">
        <f t="shared" si="53"/>
        <v/>
      </c>
      <c r="T274" s="77"/>
      <c r="U274" s="83"/>
      <c r="V274" s="23" t="str">
        <f>IF(E274="","",SUMIF(OUTBOUND!$G:$G,WMS!E274,OUTBOUND!$L:$L))</f>
        <v/>
      </c>
      <c r="W274" s="23" t="str">
        <f>IF(E274="","",SUMIF(OUTBOUND!$G:$G,WMS!E274,OUTBOUND!$M:$M))</f>
        <v/>
      </c>
      <c r="X274" s="76" t="str">
        <f>IF(E274="","",SUMIF(OUTBOUND!$G:$G,WMS!E274,OUTBOUND!$O:$O))</f>
        <v/>
      </c>
      <c r="Y274" s="76" t="str">
        <f>IF(E274="","",SUMIF(OUTBOUND!$G:$G,WMS!E274,OUTBOUND!$AC:$AC))</f>
        <v/>
      </c>
      <c r="Z274" s="76" t="str">
        <f>IF(E274="","",SUMIF(OUTBOUND!$G:$G,WMS!E274,OUTBOUND!$P:$P))</f>
        <v/>
      </c>
      <c r="AA274" s="23" t="str">
        <f t="shared" si="54"/>
        <v/>
      </c>
      <c r="AB274" s="23" t="str">
        <f t="shared" si="55"/>
        <v/>
      </c>
      <c r="AC274" s="76" t="str">
        <f t="shared" si="56"/>
        <v/>
      </c>
      <c r="AD274" s="76" t="str">
        <f t="shared" si="57"/>
        <v/>
      </c>
      <c r="AE274" s="76" t="str">
        <f t="shared" si="58"/>
        <v/>
      </c>
      <c r="AF274" s="81" t="str">
        <f t="shared" si="59"/>
        <v/>
      </c>
    </row>
    <row r="275" spans="5:32">
      <c r="E275" s="58" t="str">
        <f t="shared" si="48"/>
        <v/>
      </c>
      <c r="K275" s="68" t="str">
        <f t="shared" si="49"/>
        <v/>
      </c>
      <c r="M275" s="69" t="str">
        <f t="shared" si="50"/>
        <v/>
      </c>
      <c r="Q275" s="76" t="str">
        <f t="shared" si="51"/>
        <v/>
      </c>
      <c r="R275" s="68" t="str">
        <f t="shared" si="52"/>
        <v/>
      </c>
      <c r="S275" s="76" t="str">
        <f t="shared" si="53"/>
        <v/>
      </c>
      <c r="T275" s="77"/>
      <c r="U275" s="83"/>
      <c r="V275" s="23" t="str">
        <f>IF(E275="","",SUMIF(OUTBOUND!$G:$G,WMS!E275,OUTBOUND!$L:$L))</f>
        <v/>
      </c>
      <c r="W275" s="23" t="str">
        <f>IF(E275="","",SUMIF(OUTBOUND!$G:$G,WMS!E275,OUTBOUND!$M:$M))</f>
        <v/>
      </c>
      <c r="X275" s="76" t="str">
        <f>IF(E275="","",SUMIF(OUTBOUND!$G:$G,WMS!E275,OUTBOUND!$O:$O))</f>
        <v/>
      </c>
      <c r="Y275" s="76" t="str">
        <f>IF(E275="","",SUMIF(OUTBOUND!$G:$G,WMS!E275,OUTBOUND!$AC:$AC))</f>
        <v/>
      </c>
      <c r="Z275" s="76" t="str">
        <f>IF(E275="","",SUMIF(OUTBOUND!$G:$G,WMS!E275,OUTBOUND!$P:$P))</f>
        <v/>
      </c>
      <c r="AA275" s="23" t="str">
        <f t="shared" si="54"/>
        <v/>
      </c>
      <c r="AB275" s="23" t="str">
        <f t="shared" si="55"/>
        <v/>
      </c>
      <c r="AC275" s="76" t="str">
        <f t="shared" si="56"/>
        <v/>
      </c>
      <c r="AD275" s="76" t="str">
        <f t="shared" si="57"/>
        <v/>
      </c>
      <c r="AE275" s="76" t="str">
        <f t="shared" si="58"/>
        <v/>
      </c>
      <c r="AF275" s="81" t="str">
        <f t="shared" si="59"/>
        <v/>
      </c>
    </row>
    <row r="276" spans="5:32">
      <c r="E276" s="58" t="str">
        <f t="shared" si="48"/>
        <v/>
      </c>
      <c r="K276" s="68" t="str">
        <f t="shared" si="49"/>
        <v/>
      </c>
      <c r="M276" s="69" t="str">
        <f t="shared" si="50"/>
        <v/>
      </c>
      <c r="Q276" s="76" t="str">
        <f t="shared" si="51"/>
        <v/>
      </c>
      <c r="R276" s="68" t="str">
        <f t="shared" si="52"/>
        <v/>
      </c>
      <c r="S276" s="76" t="str">
        <f t="shared" si="53"/>
        <v/>
      </c>
      <c r="T276" s="77"/>
      <c r="U276" s="83"/>
      <c r="V276" s="23" t="str">
        <f>IF(E276="","",SUMIF(OUTBOUND!$G:$G,WMS!E276,OUTBOUND!$L:$L))</f>
        <v/>
      </c>
      <c r="W276" s="23" t="str">
        <f>IF(E276="","",SUMIF(OUTBOUND!$G:$G,WMS!E276,OUTBOUND!$M:$M))</f>
        <v/>
      </c>
      <c r="X276" s="76" t="str">
        <f>IF(E276="","",SUMIF(OUTBOUND!$G:$G,WMS!E276,OUTBOUND!$O:$O))</f>
        <v/>
      </c>
      <c r="Y276" s="76" t="str">
        <f>IF(E276="","",SUMIF(OUTBOUND!$G:$G,WMS!E276,OUTBOUND!$AC:$AC))</f>
        <v/>
      </c>
      <c r="Z276" s="76" t="str">
        <f>IF(E276="","",SUMIF(OUTBOUND!$G:$G,WMS!E276,OUTBOUND!$P:$P))</f>
        <v/>
      </c>
      <c r="AA276" s="23" t="str">
        <f t="shared" si="54"/>
        <v/>
      </c>
      <c r="AB276" s="23" t="str">
        <f t="shared" si="55"/>
        <v/>
      </c>
      <c r="AC276" s="76" t="str">
        <f t="shared" si="56"/>
        <v/>
      </c>
      <c r="AD276" s="76" t="str">
        <f t="shared" si="57"/>
        <v/>
      </c>
      <c r="AE276" s="76" t="str">
        <f t="shared" si="58"/>
        <v/>
      </c>
      <c r="AF276" s="81" t="str">
        <f t="shared" si="59"/>
        <v/>
      </c>
    </row>
    <row r="277" spans="5:32">
      <c r="E277" s="58" t="str">
        <f t="shared" si="48"/>
        <v/>
      </c>
      <c r="K277" s="68" t="str">
        <f t="shared" si="49"/>
        <v/>
      </c>
      <c r="M277" s="69" t="str">
        <f t="shared" si="50"/>
        <v/>
      </c>
      <c r="Q277" s="76" t="str">
        <f t="shared" si="51"/>
        <v/>
      </c>
      <c r="R277" s="68" t="str">
        <f t="shared" si="52"/>
        <v/>
      </c>
      <c r="S277" s="76" t="str">
        <f t="shared" si="53"/>
        <v/>
      </c>
      <c r="T277" s="77"/>
      <c r="U277" s="83"/>
      <c r="V277" s="23" t="str">
        <f>IF(E277="","",SUMIF(OUTBOUND!$G:$G,WMS!E277,OUTBOUND!$L:$L))</f>
        <v/>
      </c>
      <c r="W277" s="23" t="str">
        <f>IF(E277="","",SUMIF(OUTBOUND!$G:$G,WMS!E277,OUTBOUND!$M:$M))</f>
        <v/>
      </c>
      <c r="X277" s="76" t="str">
        <f>IF(E277="","",SUMIF(OUTBOUND!$G:$G,WMS!E277,OUTBOUND!$O:$O))</f>
        <v/>
      </c>
      <c r="Y277" s="76" t="str">
        <f>IF(E277="","",SUMIF(OUTBOUND!$G:$G,WMS!E277,OUTBOUND!$AC:$AC))</f>
        <v/>
      </c>
      <c r="Z277" s="76" t="str">
        <f>IF(E277="","",SUMIF(OUTBOUND!$G:$G,WMS!E277,OUTBOUND!$P:$P))</f>
        <v/>
      </c>
      <c r="AA277" s="23" t="str">
        <f t="shared" si="54"/>
        <v/>
      </c>
      <c r="AB277" s="23" t="str">
        <f t="shared" si="55"/>
        <v/>
      </c>
      <c r="AC277" s="76" t="str">
        <f t="shared" si="56"/>
        <v/>
      </c>
      <c r="AD277" s="76" t="str">
        <f t="shared" si="57"/>
        <v/>
      </c>
      <c r="AE277" s="76" t="str">
        <f t="shared" si="58"/>
        <v/>
      </c>
      <c r="AF277" s="81" t="str">
        <f t="shared" si="59"/>
        <v/>
      </c>
    </row>
    <row r="278" spans="5:32">
      <c r="E278" s="58" t="str">
        <f t="shared" si="48"/>
        <v/>
      </c>
      <c r="K278" s="68" t="str">
        <f t="shared" si="49"/>
        <v/>
      </c>
      <c r="M278" s="69" t="str">
        <f t="shared" si="50"/>
        <v/>
      </c>
      <c r="Q278" s="76" t="str">
        <f t="shared" si="51"/>
        <v/>
      </c>
      <c r="R278" s="68" t="str">
        <f t="shared" si="52"/>
        <v/>
      </c>
      <c r="S278" s="76" t="str">
        <f t="shared" si="53"/>
        <v/>
      </c>
      <c r="T278" s="77"/>
      <c r="U278" s="83"/>
      <c r="V278" s="23" t="str">
        <f>IF(E278="","",SUMIF(OUTBOUND!$G:$G,WMS!E278,OUTBOUND!$L:$L))</f>
        <v/>
      </c>
      <c r="W278" s="23" t="str">
        <f>IF(E278="","",SUMIF(OUTBOUND!$G:$G,WMS!E278,OUTBOUND!$M:$M))</f>
        <v/>
      </c>
      <c r="X278" s="76" t="str">
        <f>IF(E278="","",SUMIF(OUTBOUND!$G:$G,WMS!E278,OUTBOUND!$O:$O))</f>
        <v/>
      </c>
      <c r="Y278" s="76" t="str">
        <f>IF(E278="","",SUMIF(OUTBOUND!$G:$G,WMS!E278,OUTBOUND!$AC:$AC))</f>
        <v/>
      </c>
      <c r="Z278" s="76" t="str">
        <f>IF(E278="","",SUMIF(OUTBOUND!$G:$G,WMS!E278,OUTBOUND!$P:$P))</f>
        <v/>
      </c>
      <c r="AA278" s="23" t="str">
        <f t="shared" si="54"/>
        <v/>
      </c>
      <c r="AB278" s="23" t="str">
        <f t="shared" si="55"/>
        <v/>
      </c>
      <c r="AC278" s="76" t="str">
        <f t="shared" si="56"/>
        <v/>
      </c>
      <c r="AD278" s="76" t="str">
        <f t="shared" si="57"/>
        <v/>
      </c>
      <c r="AE278" s="76" t="str">
        <f t="shared" si="58"/>
        <v/>
      </c>
      <c r="AF278" s="81" t="str">
        <f t="shared" si="59"/>
        <v/>
      </c>
    </row>
    <row r="279" spans="5:32">
      <c r="E279" s="58" t="str">
        <f t="shared" si="48"/>
        <v/>
      </c>
      <c r="K279" s="68" t="str">
        <f t="shared" si="49"/>
        <v/>
      </c>
      <c r="M279" s="69" t="str">
        <f t="shared" si="50"/>
        <v/>
      </c>
      <c r="Q279" s="76" t="str">
        <f t="shared" si="51"/>
        <v/>
      </c>
      <c r="R279" s="68" t="str">
        <f t="shared" si="52"/>
        <v/>
      </c>
      <c r="S279" s="76" t="str">
        <f t="shared" si="53"/>
        <v/>
      </c>
      <c r="T279" s="77"/>
      <c r="U279" s="83"/>
      <c r="V279" s="23" t="str">
        <f>IF(E279="","",SUMIF(OUTBOUND!$G:$G,WMS!E279,OUTBOUND!$L:$L))</f>
        <v/>
      </c>
      <c r="W279" s="23" t="str">
        <f>IF(E279="","",SUMIF(OUTBOUND!$G:$G,WMS!E279,OUTBOUND!$M:$M))</f>
        <v/>
      </c>
      <c r="X279" s="76" t="str">
        <f>IF(E279="","",SUMIF(OUTBOUND!$G:$G,WMS!E279,OUTBOUND!$O:$O))</f>
        <v/>
      </c>
      <c r="Y279" s="76" t="str">
        <f>IF(E279="","",SUMIF(OUTBOUND!$G:$G,WMS!E279,OUTBOUND!$AC:$AC))</f>
        <v/>
      </c>
      <c r="Z279" s="76" t="str">
        <f>IF(E279="","",SUMIF(OUTBOUND!$G:$G,WMS!E279,OUTBOUND!$P:$P))</f>
        <v/>
      </c>
      <c r="AA279" s="23" t="str">
        <f t="shared" si="54"/>
        <v/>
      </c>
      <c r="AB279" s="23" t="str">
        <f t="shared" si="55"/>
        <v/>
      </c>
      <c r="AC279" s="76" t="str">
        <f t="shared" si="56"/>
        <v/>
      </c>
      <c r="AD279" s="76" t="str">
        <f t="shared" si="57"/>
        <v/>
      </c>
      <c r="AE279" s="76" t="str">
        <f t="shared" si="58"/>
        <v/>
      </c>
      <c r="AF279" s="81" t="str">
        <f t="shared" si="59"/>
        <v/>
      </c>
    </row>
    <row r="280" spans="5:32">
      <c r="E280" s="58" t="str">
        <f t="shared" si="48"/>
        <v/>
      </c>
      <c r="K280" s="68" t="str">
        <f t="shared" si="49"/>
        <v/>
      </c>
      <c r="M280" s="69" t="str">
        <f t="shared" si="50"/>
        <v/>
      </c>
      <c r="Q280" s="76" t="str">
        <f t="shared" si="51"/>
        <v/>
      </c>
      <c r="R280" s="68" t="str">
        <f t="shared" si="52"/>
        <v/>
      </c>
      <c r="S280" s="76" t="str">
        <f t="shared" si="53"/>
        <v/>
      </c>
      <c r="T280" s="77"/>
      <c r="U280" s="83"/>
      <c r="V280" s="23" t="str">
        <f>IF(E280="","",SUMIF(OUTBOUND!$G:$G,WMS!E280,OUTBOUND!$L:$L))</f>
        <v/>
      </c>
      <c r="W280" s="23" t="str">
        <f>IF(E280="","",SUMIF(OUTBOUND!$G:$G,WMS!E280,OUTBOUND!$M:$M))</f>
        <v/>
      </c>
      <c r="X280" s="76" t="str">
        <f>IF(E280="","",SUMIF(OUTBOUND!$G:$G,WMS!E280,OUTBOUND!$O:$O))</f>
        <v/>
      </c>
      <c r="Y280" s="76" t="str">
        <f>IF(E280="","",SUMIF(OUTBOUND!$G:$G,WMS!E280,OUTBOUND!$AC:$AC))</f>
        <v/>
      </c>
      <c r="Z280" s="76" t="str">
        <f>IF(E280="","",SUMIF(OUTBOUND!$G:$G,WMS!E280,OUTBOUND!$P:$P))</f>
        <v/>
      </c>
      <c r="AA280" s="23" t="str">
        <f t="shared" si="54"/>
        <v/>
      </c>
      <c r="AB280" s="23" t="str">
        <f t="shared" si="55"/>
        <v/>
      </c>
      <c r="AC280" s="76" t="str">
        <f t="shared" si="56"/>
        <v/>
      </c>
      <c r="AD280" s="76" t="str">
        <f t="shared" si="57"/>
        <v/>
      </c>
      <c r="AE280" s="76" t="str">
        <f t="shared" si="58"/>
        <v/>
      </c>
      <c r="AF280" s="81" t="str">
        <f t="shared" si="59"/>
        <v/>
      </c>
    </row>
    <row r="281" spans="5:32">
      <c r="E281" s="58" t="str">
        <f t="shared" si="48"/>
        <v/>
      </c>
      <c r="K281" s="68" t="str">
        <f t="shared" si="49"/>
        <v/>
      </c>
      <c r="M281" s="69" t="str">
        <f t="shared" si="50"/>
        <v/>
      </c>
      <c r="Q281" s="76" t="str">
        <f t="shared" si="51"/>
        <v/>
      </c>
      <c r="R281" s="68" t="str">
        <f t="shared" si="52"/>
        <v/>
      </c>
      <c r="S281" s="76" t="str">
        <f t="shared" si="53"/>
        <v/>
      </c>
      <c r="T281" s="77"/>
      <c r="U281" s="83"/>
      <c r="V281" s="23" t="str">
        <f>IF(E281="","",SUMIF(OUTBOUND!$G:$G,WMS!E281,OUTBOUND!$L:$L))</f>
        <v/>
      </c>
      <c r="W281" s="23" t="str">
        <f>IF(E281="","",SUMIF(OUTBOUND!$G:$G,WMS!E281,OUTBOUND!$M:$M))</f>
        <v/>
      </c>
      <c r="X281" s="76" t="str">
        <f>IF(E281="","",SUMIF(OUTBOUND!$G:$G,WMS!E281,OUTBOUND!$O:$O))</f>
        <v/>
      </c>
      <c r="Y281" s="76" t="str">
        <f>IF(E281="","",SUMIF(OUTBOUND!$G:$G,WMS!E281,OUTBOUND!$AC:$AC))</f>
        <v/>
      </c>
      <c r="Z281" s="76" t="str">
        <f>IF(E281="","",SUMIF(OUTBOUND!$G:$G,WMS!E281,OUTBOUND!$P:$P))</f>
        <v/>
      </c>
      <c r="AA281" s="23" t="str">
        <f t="shared" si="54"/>
        <v/>
      </c>
      <c r="AB281" s="23" t="str">
        <f t="shared" si="55"/>
        <v/>
      </c>
      <c r="AC281" s="76" t="str">
        <f t="shared" si="56"/>
        <v/>
      </c>
      <c r="AD281" s="76" t="str">
        <f t="shared" si="57"/>
        <v/>
      </c>
      <c r="AE281" s="76" t="str">
        <f t="shared" si="58"/>
        <v/>
      </c>
      <c r="AF281" s="81" t="str">
        <f t="shared" si="59"/>
        <v/>
      </c>
    </row>
    <row r="282" spans="5:32">
      <c r="E282" s="58" t="str">
        <f t="shared" si="48"/>
        <v/>
      </c>
      <c r="K282" s="68" t="str">
        <f t="shared" si="49"/>
        <v/>
      </c>
      <c r="M282" s="69" t="str">
        <f t="shared" si="50"/>
        <v/>
      </c>
      <c r="Q282" s="76" t="str">
        <f t="shared" si="51"/>
        <v/>
      </c>
      <c r="R282" s="68" t="str">
        <f t="shared" si="52"/>
        <v/>
      </c>
      <c r="S282" s="76" t="str">
        <f t="shared" si="53"/>
        <v/>
      </c>
      <c r="T282" s="77"/>
      <c r="U282" s="83"/>
      <c r="V282" s="23" t="str">
        <f>IF(E282="","",SUMIF(OUTBOUND!$G:$G,WMS!E282,OUTBOUND!$L:$L))</f>
        <v/>
      </c>
      <c r="W282" s="23" t="str">
        <f>IF(E282="","",SUMIF(OUTBOUND!$G:$G,WMS!E282,OUTBOUND!$M:$M))</f>
        <v/>
      </c>
      <c r="X282" s="76" t="str">
        <f>IF(E282="","",SUMIF(OUTBOUND!$G:$G,WMS!E282,OUTBOUND!$O:$O))</f>
        <v/>
      </c>
      <c r="Y282" s="76" t="str">
        <f>IF(E282="","",SUMIF(OUTBOUND!$G:$G,WMS!E282,OUTBOUND!$AC:$AC))</f>
        <v/>
      </c>
      <c r="Z282" s="76" t="str">
        <f>IF(E282="","",SUMIF(OUTBOUND!$G:$G,WMS!E282,OUTBOUND!$P:$P))</f>
        <v/>
      </c>
      <c r="AA282" s="23" t="str">
        <f t="shared" si="54"/>
        <v/>
      </c>
      <c r="AB282" s="23" t="str">
        <f t="shared" si="55"/>
        <v/>
      </c>
      <c r="AC282" s="76" t="str">
        <f t="shared" si="56"/>
        <v/>
      </c>
      <c r="AD282" s="76" t="str">
        <f t="shared" si="57"/>
        <v/>
      </c>
      <c r="AE282" s="76" t="str">
        <f t="shared" si="58"/>
        <v/>
      </c>
      <c r="AF282" s="81" t="str">
        <f t="shared" si="59"/>
        <v/>
      </c>
    </row>
    <row r="283" spans="5:32">
      <c r="E283" s="58" t="str">
        <f t="shared" si="48"/>
        <v/>
      </c>
      <c r="K283" s="68" t="str">
        <f t="shared" si="49"/>
        <v/>
      </c>
      <c r="M283" s="69" t="str">
        <f t="shared" si="50"/>
        <v/>
      </c>
      <c r="Q283" s="76" t="str">
        <f t="shared" si="51"/>
        <v/>
      </c>
      <c r="R283" s="68" t="str">
        <f t="shared" si="52"/>
        <v/>
      </c>
      <c r="S283" s="76" t="str">
        <f t="shared" si="53"/>
        <v/>
      </c>
      <c r="T283" s="77"/>
      <c r="U283" s="83"/>
      <c r="V283" s="23" t="str">
        <f>IF(E283="","",SUMIF(OUTBOUND!$G:$G,WMS!E283,OUTBOUND!$L:$L))</f>
        <v/>
      </c>
      <c r="W283" s="23" t="str">
        <f>IF(E283="","",SUMIF(OUTBOUND!$G:$G,WMS!E283,OUTBOUND!$M:$M))</f>
        <v/>
      </c>
      <c r="X283" s="76" t="str">
        <f>IF(E283="","",SUMIF(OUTBOUND!$G:$G,WMS!E283,OUTBOUND!$O:$O))</f>
        <v/>
      </c>
      <c r="Y283" s="76" t="str">
        <f>IF(E283="","",SUMIF(OUTBOUND!$G:$G,WMS!E283,OUTBOUND!$AC:$AC))</f>
        <v/>
      </c>
      <c r="Z283" s="76" t="str">
        <f>IF(E283="","",SUMIF(OUTBOUND!$G:$G,WMS!E283,OUTBOUND!$P:$P))</f>
        <v/>
      </c>
      <c r="AA283" s="23" t="str">
        <f t="shared" si="54"/>
        <v/>
      </c>
      <c r="AB283" s="23" t="str">
        <f t="shared" si="55"/>
        <v/>
      </c>
      <c r="AC283" s="76" t="str">
        <f t="shared" si="56"/>
        <v/>
      </c>
      <c r="AD283" s="76" t="str">
        <f t="shared" si="57"/>
        <v/>
      </c>
      <c r="AE283" s="76" t="str">
        <f t="shared" si="58"/>
        <v/>
      </c>
      <c r="AF283" s="81" t="str">
        <f t="shared" si="59"/>
        <v/>
      </c>
    </row>
    <row r="284" spans="5:32">
      <c r="E284" s="58" t="str">
        <f t="shared" si="48"/>
        <v/>
      </c>
      <c r="K284" s="68" t="str">
        <f t="shared" si="49"/>
        <v/>
      </c>
      <c r="M284" s="69" t="str">
        <f t="shared" si="50"/>
        <v/>
      </c>
      <c r="Q284" s="76" t="str">
        <f t="shared" si="51"/>
        <v/>
      </c>
      <c r="R284" s="68" t="str">
        <f t="shared" si="52"/>
        <v/>
      </c>
      <c r="S284" s="76" t="str">
        <f t="shared" si="53"/>
        <v/>
      </c>
      <c r="T284" s="77"/>
      <c r="U284" s="83"/>
      <c r="V284" s="23" t="str">
        <f>IF(E284="","",SUMIF(OUTBOUND!$G:$G,WMS!E284,OUTBOUND!$L:$L))</f>
        <v/>
      </c>
      <c r="W284" s="23" t="str">
        <f>IF(E284="","",SUMIF(OUTBOUND!$G:$G,WMS!E284,OUTBOUND!$M:$M))</f>
        <v/>
      </c>
      <c r="X284" s="76" t="str">
        <f>IF(E284="","",SUMIF(OUTBOUND!$G:$G,WMS!E284,OUTBOUND!$O:$O))</f>
        <v/>
      </c>
      <c r="Y284" s="76" t="str">
        <f>IF(E284="","",SUMIF(OUTBOUND!$G:$G,WMS!E284,OUTBOUND!$AC:$AC))</f>
        <v/>
      </c>
      <c r="Z284" s="76" t="str">
        <f>IF(E284="","",SUMIF(OUTBOUND!$G:$G,WMS!E284,OUTBOUND!$P:$P))</f>
        <v/>
      </c>
      <c r="AA284" s="23" t="str">
        <f t="shared" si="54"/>
        <v/>
      </c>
      <c r="AB284" s="23" t="str">
        <f t="shared" si="55"/>
        <v/>
      </c>
      <c r="AC284" s="76" t="str">
        <f t="shared" si="56"/>
        <v/>
      </c>
      <c r="AD284" s="76" t="str">
        <f t="shared" si="57"/>
        <v/>
      </c>
      <c r="AE284" s="76" t="str">
        <f t="shared" si="58"/>
        <v/>
      </c>
      <c r="AF284" s="81" t="str">
        <f t="shared" si="59"/>
        <v/>
      </c>
    </row>
    <row r="285" spans="5:32">
      <c r="E285" s="58" t="str">
        <f t="shared" si="48"/>
        <v/>
      </c>
      <c r="K285" s="68" t="str">
        <f t="shared" si="49"/>
        <v/>
      </c>
      <c r="M285" s="69" t="str">
        <f t="shared" si="50"/>
        <v/>
      </c>
      <c r="Q285" s="76" t="str">
        <f t="shared" si="51"/>
        <v/>
      </c>
      <c r="R285" s="68" t="str">
        <f t="shared" si="52"/>
        <v/>
      </c>
      <c r="S285" s="76" t="str">
        <f t="shared" si="53"/>
        <v/>
      </c>
      <c r="T285" s="77"/>
      <c r="U285" s="83"/>
      <c r="V285" s="23" t="str">
        <f>IF(E285="","",SUMIF(OUTBOUND!$G:$G,WMS!E285,OUTBOUND!$L:$L))</f>
        <v/>
      </c>
      <c r="W285" s="23" t="str">
        <f>IF(E285="","",SUMIF(OUTBOUND!$G:$G,WMS!E285,OUTBOUND!$M:$M))</f>
        <v/>
      </c>
      <c r="X285" s="76" t="str">
        <f>IF(E285="","",SUMIF(OUTBOUND!$G:$G,WMS!E285,OUTBOUND!$O:$O))</f>
        <v/>
      </c>
      <c r="Y285" s="76" t="str">
        <f>IF(E285="","",SUMIF(OUTBOUND!$G:$G,WMS!E285,OUTBOUND!$AC:$AC))</f>
        <v/>
      </c>
      <c r="Z285" s="76" t="str">
        <f>IF(E285="","",SUMIF(OUTBOUND!$G:$G,WMS!E285,OUTBOUND!$P:$P))</f>
        <v/>
      </c>
      <c r="AA285" s="23" t="str">
        <f t="shared" si="54"/>
        <v/>
      </c>
      <c r="AB285" s="23" t="str">
        <f t="shared" si="55"/>
        <v/>
      </c>
      <c r="AC285" s="76" t="str">
        <f t="shared" si="56"/>
        <v/>
      </c>
      <c r="AD285" s="76" t="str">
        <f t="shared" si="57"/>
        <v/>
      </c>
      <c r="AE285" s="76" t="str">
        <f t="shared" si="58"/>
        <v/>
      </c>
      <c r="AF285" s="81" t="str">
        <f t="shared" si="59"/>
        <v/>
      </c>
    </row>
    <row r="286" spans="5:32">
      <c r="E286" s="58" t="str">
        <f t="shared" si="48"/>
        <v/>
      </c>
      <c r="K286" s="68" t="str">
        <f t="shared" si="49"/>
        <v/>
      </c>
      <c r="M286" s="69" t="str">
        <f t="shared" si="50"/>
        <v/>
      </c>
      <c r="Q286" s="76" t="str">
        <f t="shared" si="51"/>
        <v/>
      </c>
      <c r="R286" s="68" t="str">
        <f t="shared" si="52"/>
        <v/>
      </c>
      <c r="S286" s="76" t="str">
        <f t="shared" si="53"/>
        <v/>
      </c>
      <c r="T286" s="77"/>
      <c r="U286" s="83"/>
      <c r="V286" s="23" t="str">
        <f>IF(E286="","",SUMIF(OUTBOUND!$G:$G,WMS!E286,OUTBOUND!$L:$L))</f>
        <v/>
      </c>
      <c r="W286" s="23" t="str">
        <f>IF(E286="","",SUMIF(OUTBOUND!$G:$G,WMS!E286,OUTBOUND!$M:$M))</f>
        <v/>
      </c>
      <c r="X286" s="76" t="str">
        <f>IF(E286="","",SUMIF(OUTBOUND!$G:$G,WMS!E286,OUTBOUND!$O:$O))</f>
        <v/>
      </c>
      <c r="Y286" s="76" t="str">
        <f>IF(E286="","",SUMIF(OUTBOUND!$G:$G,WMS!E286,OUTBOUND!$AC:$AC))</f>
        <v/>
      </c>
      <c r="Z286" s="76" t="str">
        <f>IF(E286="","",SUMIF(OUTBOUND!$G:$G,WMS!E286,OUTBOUND!$P:$P))</f>
        <v/>
      </c>
      <c r="AA286" s="23" t="str">
        <f t="shared" si="54"/>
        <v/>
      </c>
      <c r="AB286" s="23" t="str">
        <f t="shared" si="55"/>
        <v/>
      </c>
      <c r="AC286" s="76" t="str">
        <f t="shared" si="56"/>
        <v/>
      </c>
      <c r="AD286" s="76" t="str">
        <f t="shared" si="57"/>
        <v/>
      </c>
      <c r="AE286" s="76" t="str">
        <f t="shared" si="58"/>
        <v/>
      </c>
      <c r="AF286" s="81" t="str">
        <f t="shared" si="59"/>
        <v/>
      </c>
    </row>
    <row r="287" spans="5:32">
      <c r="E287" s="58" t="str">
        <f t="shared" si="48"/>
        <v/>
      </c>
      <c r="K287" s="68" t="str">
        <f t="shared" si="49"/>
        <v/>
      </c>
      <c r="M287" s="69" t="str">
        <f t="shared" si="50"/>
        <v/>
      </c>
      <c r="Q287" s="76" t="str">
        <f t="shared" si="51"/>
        <v/>
      </c>
      <c r="R287" s="68" t="str">
        <f t="shared" si="52"/>
        <v/>
      </c>
      <c r="S287" s="76" t="str">
        <f t="shared" si="53"/>
        <v/>
      </c>
      <c r="T287" s="77"/>
      <c r="U287" s="83"/>
      <c r="V287" s="23" t="str">
        <f>IF(E287="","",SUMIF(OUTBOUND!$G:$G,WMS!E287,OUTBOUND!$L:$L))</f>
        <v/>
      </c>
      <c r="W287" s="23" t="str">
        <f>IF(E287="","",SUMIF(OUTBOUND!$G:$G,WMS!E287,OUTBOUND!$M:$M))</f>
        <v/>
      </c>
      <c r="X287" s="76" t="str">
        <f>IF(E287="","",SUMIF(OUTBOUND!$G:$G,WMS!E287,OUTBOUND!$O:$O))</f>
        <v/>
      </c>
      <c r="Y287" s="76" t="str">
        <f>IF(E287="","",SUMIF(OUTBOUND!$G:$G,WMS!E287,OUTBOUND!$AC:$AC))</f>
        <v/>
      </c>
      <c r="Z287" s="76" t="str">
        <f>IF(E287="","",SUMIF(OUTBOUND!$G:$G,WMS!E287,OUTBOUND!$P:$P))</f>
        <v/>
      </c>
      <c r="AA287" s="23" t="str">
        <f t="shared" si="54"/>
        <v/>
      </c>
      <c r="AB287" s="23" t="str">
        <f t="shared" si="55"/>
        <v/>
      </c>
      <c r="AC287" s="76" t="str">
        <f t="shared" si="56"/>
        <v/>
      </c>
      <c r="AD287" s="76" t="str">
        <f t="shared" si="57"/>
        <v/>
      </c>
      <c r="AE287" s="76" t="str">
        <f t="shared" si="58"/>
        <v/>
      </c>
      <c r="AF287" s="81" t="str">
        <f t="shared" si="59"/>
        <v/>
      </c>
    </row>
    <row r="288" spans="5:32">
      <c r="E288" s="58" t="str">
        <f t="shared" si="48"/>
        <v/>
      </c>
      <c r="K288" s="68" t="str">
        <f t="shared" si="49"/>
        <v/>
      </c>
      <c r="M288" s="69" t="str">
        <f t="shared" si="50"/>
        <v/>
      </c>
      <c r="Q288" s="76" t="str">
        <f t="shared" si="51"/>
        <v/>
      </c>
      <c r="R288" s="68" t="str">
        <f t="shared" si="52"/>
        <v/>
      </c>
      <c r="S288" s="76" t="str">
        <f t="shared" si="53"/>
        <v/>
      </c>
      <c r="T288" s="77"/>
      <c r="U288" s="83"/>
      <c r="V288" s="23" t="str">
        <f>IF(E288="","",SUMIF(OUTBOUND!$G:$G,WMS!E288,OUTBOUND!$L:$L))</f>
        <v/>
      </c>
      <c r="W288" s="23" t="str">
        <f>IF(E288="","",SUMIF(OUTBOUND!$G:$G,WMS!E288,OUTBOUND!$M:$M))</f>
        <v/>
      </c>
      <c r="X288" s="76" t="str">
        <f>IF(E288="","",SUMIF(OUTBOUND!$G:$G,WMS!E288,OUTBOUND!$O:$O))</f>
        <v/>
      </c>
      <c r="Y288" s="76" t="str">
        <f>IF(E288="","",SUMIF(OUTBOUND!$G:$G,WMS!E288,OUTBOUND!$AC:$AC))</f>
        <v/>
      </c>
      <c r="Z288" s="76" t="str">
        <f>IF(E288="","",SUMIF(OUTBOUND!$G:$G,WMS!E288,OUTBOUND!$P:$P))</f>
        <v/>
      </c>
      <c r="AA288" s="23" t="str">
        <f t="shared" si="54"/>
        <v/>
      </c>
      <c r="AB288" s="23" t="str">
        <f t="shared" si="55"/>
        <v/>
      </c>
      <c r="AC288" s="76" t="str">
        <f t="shared" si="56"/>
        <v/>
      </c>
      <c r="AD288" s="76" t="str">
        <f t="shared" si="57"/>
        <v/>
      </c>
      <c r="AE288" s="76" t="str">
        <f t="shared" si="58"/>
        <v/>
      </c>
      <c r="AF288" s="81" t="str">
        <f t="shared" si="59"/>
        <v/>
      </c>
    </row>
    <row r="289" spans="5:32">
      <c r="E289" s="58" t="str">
        <f t="shared" si="48"/>
        <v/>
      </c>
      <c r="K289" s="68" t="str">
        <f t="shared" si="49"/>
        <v/>
      </c>
      <c r="M289" s="69" t="str">
        <f t="shared" si="50"/>
        <v/>
      </c>
      <c r="Q289" s="76" t="str">
        <f t="shared" si="51"/>
        <v/>
      </c>
      <c r="R289" s="68" t="str">
        <f t="shared" si="52"/>
        <v/>
      </c>
      <c r="S289" s="76" t="str">
        <f t="shared" si="53"/>
        <v/>
      </c>
      <c r="T289" s="77"/>
      <c r="U289" s="83"/>
      <c r="V289" s="23" t="str">
        <f>IF(E289="","",SUMIF(OUTBOUND!$G:$G,WMS!E289,OUTBOUND!$L:$L))</f>
        <v/>
      </c>
      <c r="W289" s="23" t="str">
        <f>IF(E289="","",SUMIF(OUTBOUND!$G:$G,WMS!E289,OUTBOUND!$M:$M))</f>
        <v/>
      </c>
      <c r="X289" s="76" t="str">
        <f>IF(E289="","",SUMIF(OUTBOUND!$G:$G,WMS!E289,OUTBOUND!$O:$O))</f>
        <v/>
      </c>
      <c r="Y289" s="76" t="str">
        <f>IF(E289="","",SUMIF(OUTBOUND!$G:$G,WMS!E289,OUTBOUND!$AC:$AC))</f>
        <v/>
      </c>
      <c r="Z289" s="76" t="str">
        <f>IF(E289="","",SUMIF(OUTBOUND!$G:$G,WMS!E289,OUTBOUND!$P:$P))</f>
        <v/>
      </c>
      <c r="AA289" s="23" t="str">
        <f t="shared" si="54"/>
        <v/>
      </c>
      <c r="AB289" s="23" t="str">
        <f t="shared" si="55"/>
        <v/>
      </c>
      <c r="AC289" s="76" t="str">
        <f t="shared" si="56"/>
        <v/>
      </c>
      <c r="AD289" s="76" t="str">
        <f t="shared" si="57"/>
        <v/>
      </c>
      <c r="AE289" s="76" t="str">
        <f t="shared" si="58"/>
        <v/>
      </c>
      <c r="AF289" s="81" t="str">
        <f t="shared" si="59"/>
        <v/>
      </c>
    </row>
    <row r="290" spans="5:32">
      <c r="E290" s="58" t="str">
        <f t="shared" si="48"/>
        <v/>
      </c>
      <c r="K290" s="68" t="str">
        <f t="shared" si="49"/>
        <v/>
      </c>
      <c r="M290" s="69" t="str">
        <f t="shared" si="50"/>
        <v/>
      </c>
      <c r="Q290" s="76" t="str">
        <f t="shared" si="51"/>
        <v/>
      </c>
      <c r="R290" s="68" t="str">
        <f t="shared" si="52"/>
        <v/>
      </c>
      <c r="S290" s="76" t="str">
        <f t="shared" si="53"/>
        <v/>
      </c>
      <c r="T290" s="77"/>
      <c r="U290" s="83"/>
      <c r="V290" s="23" t="str">
        <f>IF(E290="","",SUMIF(OUTBOUND!$G:$G,WMS!E290,OUTBOUND!$L:$L))</f>
        <v/>
      </c>
      <c r="W290" s="23" t="str">
        <f>IF(E290="","",SUMIF(OUTBOUND!$G:$G,WMS!E290,OUTBOUND!$M:$M))</f>
        <v/>
      </c>
      <c r="X290" s="76" t="str">
        <f>IF(E290="","",SUMIF(OUTBOUND!$G:$G,WMS!E290,OUTBOUND!$O:$O))</f>
        <v/>
      </c>
      <c r="Y290" s="76" t="str">
        <f>IF(E290="","",SUMIF(OUTBOUND!$G:$G,WMS!E290,OUTBOUND!$AC:$AC))</f>
        <v/>
      </c>
      <c r="Z290" s="76" t="str">
        <f>IF(E290="","",SUMIF(OUTBOUND!$G:$G,WMS!E290,OUTBOUND!$P:$P))</f>
        <v/>
      </c>
      <c r="AA290" s="23" t="str">
        <f t="shared" si="54"/>
        <v/>
      </c>
      <c r="AB290" s="23" t="str">
        <f t="shared" si="55"/>
        <v/>
      </c>
      <c r="AC290" s="76" t="str">
        <f t="shared" si="56"/>
        <v/>
      </c>
      <c r="AD290" s="76" t="str">
        <f t="shared" si="57"/>
        <v/>
      </c>
      <c r="AE290" s="76" t="str">
        <f t="shared" si="58"/>
        <v/>
      </c>
      <c r="AF290" s="81" t="str">
        <f t="shared" si="59"/>
        <v/>
      </c>
    </row>
    <row r="291" spans="5:32">
      <c r="E291" s="58" t="str">
        <f t="shared" si="48"/>
        <v/>
      </c>
      <c r="K291" s="68" t="str">
        <f t="shared" si="49"/>
        <v/>
      </c>
      <c r="M291" s="69" t="str">
        <f t="shared" si="50"/>
        <v/>
      </c>
      <c r="Q291" s="76" t="str">
        <f t="shared" si="51"/>
        <v/>
      </c>
      <c r="R291" s="68" t="str">
        <f t="shared" si="52"/>
        <v/>
      </c>
      <c r="S291" s="76" t="str">
        <f t="shared" si="53"/>
        <v/>
      </c>
      <c r="T291" s="77"/>
      <c r="U291" s="83"/>
      <c r="V291" s="23" t="str">
        <f>IF(E291="","",SUMIF(OUTBOUND!$G:$G,WMS!E291,OUTBOUND!$L:$L))</f>
        <v/>
      </c>
      <c r="W291" s="23" t="str">
        <f>IF(E291="","",SUMIF(OUTBOUND!$G:$G,WMS!E291,OUTBOUND!$M:$M))</f>
        <v/>
      </c>
      <c r="X291" s="76" t="str">
        <f>IF(E291="","",SUMIF(OUTBOUND!$G:$G,WMS!E291,OUTBOUND!$O:$O))</f>
        <v/>
      </c>
      <c r="Y291" s="76" t="str">
        <f>IF(E291="","",SUMIF(OUTBOUND!$G:$G,WMS!E291,OUTBOUND!$AC:$AC))</f>
        <v/>
      </c>
      <c r="Z291" s="76" t="str">
        <f>IF(E291="","",SUMIF(OUTBOUND!$G:$G,WMS!E291,OUTBOUND!$P:$P))</f>
        <v/>
      </c>
      <c r="AA291" s="23" t="str">
        <f t="shared" si="54"/>
        <v/>
      </c>
      <c r="AB291" s="23" t="str">
        <f t="shared" si="55"/>
        <v/>
      </c>
      <c r="AC291" s="76" t="str">
        <f t="shared" si="56"/>
        <v/>
      </c>
      <c r="AD291" s="76" t="str">
        <f t="shared" si="57"/>
        <v/>
      </c>
      <c r="AE291" s="76" t="str">
        <f t="shared" si="58"/>
        <v/>
      </c>
      <c r="AF291" s="81" t="str">
        <f t="shared" si="59"/>
        <v/>
      </c>
    </row>
    <row r="292" spans="5:32">
      <c r="E292" s="58" t="str">
        <f t="shared" si="48"/>
        <v/>
      </c>
      <c r="K292" s="68" t="str">
        <f t="shared" si="49"/>
        <v/>
      </c>
      <c r="M292" s="69" t="str">
        <f t="shared" si="50"/>
        <v/>
      </c>
      <c r="Q292" s="76" t="str">
        <f t="shared" si="51"/>
        <v/>
      </c>
      <c r="R292" s="68" t="str">
        <f t="shared" si="52"/>
        <v/>
      </c>
      <c r="S292" s="76" t="str">
        <f t="shared" si="53"/>
        <v/>
      </c>
      <c r="T292" s="77"/>
      <c r="U292" s="83"/>
      <c r="V292" s="23" t="str">
        <f>IF(E292="","",SUMIF(OUTBOUND!$G:$G,WMS!E292,OUTBOUND!$L:$L))</f>
        <v/>
      </c>
      <c r="W292" s="23" t="str">
        <f>IF(E292="","",SUMIF(OUTBOUND!$G:$G,WMS!E292,OUTBOUND!$M:$M))</f>
        <v/>
      </c>
      <c r="X292" s="76" t="str">
        <f>IF(E292="","",SUMIF(OUTBOUND!$G:$G,WMS!E292,OUTBOUND!$O:$O))</f>
        <v/>
      </c>
      <c r="Y292" s="76" t="str">
        <f>IF(E292="","",SUMIF(OUTBOUND!$G:$G,WMS!E292,OUTBOUND!$AC:$AC))</f>
        <v/>
      </c>
      <c r="Z292" s="76" t="str">
        <f>IF(E292="","",SUMIF(OUTBOUND!$G:$G,WMS!E292,OUTBOUND!$P:$P))</f>
        <v/>
      </c>
      <c r="AA292" s="23" t="str">
        <f t="shared" si="54"/>
        <v/>
      </c>
      <c r="AB292" s="23" t="str">
        <f t="shared" si="55"/>
        <v/>
      </c>
      <c r="AC292" s="76" t="str">
        <f t="shared" si="56"/>
        <v/>
      </c>
      <c r="AD292" s="76" t="str">
        <f t="shared" si="57"/>
        <v/>
      </c>
      <c r="AE292" s="76" t="str">
        <f t="shared" si="58"/>
        <v/>
      </c>
      <c r="AF292" s="81" t="str">
        <f t="shared" si="59"/>
        <v/>
      </c>
    </row>
    <row r="293" spans="5:32">
      <c r="E293" s="58" t="str">
        <f t="shared" si="48"/>
        <v/>
      </c>
      <c r="K293" s="68" t="str">
        <f t="shared" si="49"/>
        <v/>
      </c>
      <c r="M293" s="69" t="str">
        <f t="shared" si="50"/>
        <v/>
      </c>
      <c r="Q293" s="76" t="str">
        <f t="shared" si="51"/>
        <v/>
      </c>
      <c r="R293" s="68" t="str">
        <f t="shared" si="52"/>
        <v/>
      </c>
      <c r="S293" s="76" t="str">
        <f t="shared" si="53"/>
        <v/>
      </c>
      <c r="T293" s="77"/>
      <c r="U293" s="83"/>
      <c r="V293" s="23" t="str">
        <f>IF(E293="","",SUMIF(OUTBOUND!$G:$G,WMS!E293,OUTBOUND!$L:$L))</f>
        <v/>
      </c>
      <c r="W293" s="23" t="str">
        <f>IF(E293="","",SUMIF(OUTBOUND!$G:$G,WMS!E293,OUTBOUND!$M:$M))</f>
        <v/>
      </c>
      <c r="X293" s="76" t="str">
        <f>IF(E293="","",SUMIF(OUTBOUND!$G:$G,WMS!E293,OUTBOUND!$O:$O))</f>
        <v/>
      </c>
      <c r="Y293" s="76" t="str">
        <f>IF(E293="","",SUMIF(OUTBOUND!$G:$G,WMS!E293,OUTBOUND!$AC:$AC))</f>
        <v/>
      </c>
      <c r="Z293" s="76" t="str">
        <f>IF(E293="","",SUMIF(OUTBOUND!$G:$G,WMS!E293,OUTBOUND!$P:$P))</f>
        <v/>
      </c>
      <c r="AA293" s="23" t="str">
        <f t="shared" si="54"/>
        <v/>
      </c>
      <c r="AB293" s="23" t="str">
        <f t="shared" si="55"/>
        <v/>
      </c>
      <c r="AC293" s="76" t="str">
        <f t="shared" si="56"/>
        <v/>
      </c>
      <c r="AD293" s="76" t="str">
        <f t="shared" si="57"/>
        <v/>
      </c>
      <c r="AE293" s="76" t="str">
        <f t="shared" si="58"/>
        <v/>
      </c>
      <c r="AF293" s="81" t="str">
        <f t="shared" si="59"/>
        <v/>
      </c>
    </row>
    <row r="294" spans="5:32">
      <c r="E294" s="58" t="str">
        <f t="shared" si="48"/>
        <v/>
      </c>
      <c r="K294" s="68" t="str">
        <f t="shared" si="49"/>
        <v/>
      </c>
      <c r="M294" s="69" t="str">
        <f t="shared" si="50"/>
        <v/>
      </c>
      <c r="Q294" s="76" t="str">
        <f t="shared" si="51"/>
        <v/>
      </c>
      <c r="R294" s="68" t="str">
        <f t="shared" si="52"/>
        <v/>
      </c>
      <c r="S294" s="76" t="str">
        <f t="shared" si="53"/>
        <v/>
      </c>
      <c r="T294" s="77"/>
      <c r="U294" s="83"/>
      <c r="V294" s="23" t="str">
        <f>IF(E294="","",SUMIF(OUTBOUND!$G:$G,WMS!E294,OUTBOUND!$L:$L))</f>
        <v/>
      </c>
      <c r="W294" s="23" t="str">
        <f>IF(E294="","",SUMIF(OUTBOUND!$G:$G,WMS!E294,OUTBOUND!$M:$M))</f>
        <v/>
      </c>
      <c r="X294" s="76" t="str">
        <f>IF(E294="","",SUMIF(OUTBOUND!$G:$G,WMS!E294,OUTBOUND!$O:$O))</f>
        <v/>
      </c>
      <c r="Y294" s="76" t="str">
        <f>IF(E294="","",SUMIF(OUTBOUND!$G:$G,WMS!E294,OUTBOUND!$AC:$AC))</f>
        <v/>
      </c>
      <c r="Z294" s="76" t="str">
        <f>IF(E294="","",SUMIF(OUTBOUND!$G:$G,WMS!E294,OUTBOUND!$P:$P))</f>
        <v/>
      </c>
      <c r="AA294" s="23" t="str">
        <f t="shared" si="54"/>
        <v/>
      </c>
      <c r="AB294" s="23" t="str">
        <f t="shared" si="55"/>
        <v/>
      </c>
      <c r="AC294" s="76" t="str">
        <f t="shared" si="56"/>
        <v/>
      </c>
      <c r="AD294" s="76" t="str">
        <f t="shared" si="57"/>
        <v/>
      </c>
      <c r="AE294" s="76" t="str">
        <f t="shared" si="58"/>
        <v/>
      </c>
      <c r="AF294" s="81" t="str">
        <f t="shared" si="59"/>
        <v/>
      </c>
    </row>
    <row r="295" spans="5:32">
      <c r="E295" s="58" t="str">
        <f t="shared" si="48"/>
        <v/>
      </c>
      <c r="K295" s="68" t="str">
        <f t="shared" si="49"/>
        <v/>
      </c>
      <c r="M295" s="69" t="str">
        <f t="shared" si="50"/>
        <v/>
      </c>
      <c r="Q295" s="76" t="str">
        <f t="shared" si="51"/>
        <v/>
      </c>
      <c r="R295" s="68" t="str">
        <f t="shared" si="52"/>
        <v/>
      </c>
      <c r="S295" s="76" t="str">
        <f t="shared" si="53"/>
        <v/>
      </c>
      <c r="T295" s="77"/>
      <c r="U295" s="83"/>
      <c r="V295" s="23" t="str">
        <f>IF(E295="","",SUMIF(OUTBOUND!$G:$G,WMS!E295,OUTBOUND!$L:$L))</f>
        <v/>
      </c>
      <c r="W295" s="23" t="str">
        <f>IF(E295="","",SUMIF(OUTBOUND!$G:$G,WMS!E295,OUTBOUND!$M:$M))</f>
        <v/>
      </c>
      <c r="X295" s="76" t="str">
        <f>IF(E295="","",SUMIF(OUTBOUND!$G:$G,WMS!E295,OUTBOUND!$O:$O))</f>
        <v/>
      </c>
      <c r="Y295" s="76" t="str">
        <f>IF(E295="","",SUMIF(OUTBOUND!$G:$G,WMS!E295,OUTBOUND!$AC:$AC))</f>
        <v/>
      </c>
      <c r="Z295" s="76" t="str">
        <f>IF(E295="","",SUMIF(OUTBOUND!$G:$G,WMS!E295,OUTBOUND!$P:$P))</f>
        <v/>
      </c>
      <c r="AA295" s="23" t="str">
        <f t="shared" si="54"/>
        <v/>
      </c>
      <c r="AB295" s="23" t="str">
        <f t="shared" si="55"/>
        <v/>
      </c>
      <c r="AC295" s="76" t="str">
        <f t="shared" si="56"/>
        <v/>
      </c>
      <c r="AD295" s="76" t="str">
        <f t="shared" si="57"/>
        <v/>
      </c>
      <c r="AE295" s="76" t="str">
        <f t="shared" si="58"/>
        <v/>
      </c>
      <c r="AF295" s="81" t="str">
        <f t="shared" si="59"/>
        <v/>
      </c>
    </row>
    <row r="296" spans="5:32">
      <c r="E296" s="58" t="str">
        <f t="shared" si="48"/>
        <v/>
      </c>
      <c r="K296" s="68" t="str">
        <f t="shared" si="49"/>
        <v/>
      </c>
      <c r="M296" s="69" t="str">
        <f t="shared" si="50"/>
        <v/>
      </c>
      <c r="Q296" s="76" t="str">
        <f t="shared" si="51"/>
        <v/>
      </c>
      <c r="R296" s="68" t="str">
        <f t="shared" si="52"/>
        <v/>
      </c>
      <c r="S296" s="76" t="str">
        <f t="shared" si="53"/>
        <v/>
      </c>
      <c r="T296" s="77"/>
      <c r="U296" s="83"/>
      <c r="V296" s="23" t="str">
        <f>IF(E296="","",SUMIF(OUTBOUND!$G:$G,WMS!E296,OUTBOUND!$L:$L))</f>
        <v/>
      </c>
      <c r="W296" s="23" t="str">
        <f>IF(E296="","",SUMIF(OUTBOUND!$G:$G,WMS!E296,OUTBOUND!$M:$M))</f>
        <v/>
      </c>
      <c r="X296" s="76" t="str">
        <f>IF(E296="","",SUMIF(OUTBOUND!$G:$G,WMS!E296,OUTBOUND!$O:$O))</f>
        <v/>
      </c>
      <c r="Y296" s="76" t="str">
        <f>IF(E296="","",SUMIF(OUTBOUND!$G:$G,WMS!E296,OUTBOUND!$AC:$AC))</f>
        <v/>
      </c>
      <c r="Z296" s="76" t="str">
        <f>IF(E296="","",SUMIF(OUTBOUND!$G:$G,WMS!E296,OUTBOUND!$P:$P))</f>
        <v/>
      </c>
      <c r="AA296" s="23" t="str">
        <f t="shared" si="54"/>
        <v/>
      </c>
      <c r="AB296" s="23" t="str">
        <f t="shared" si="55"/>
        <v/>
      </c>
      <c r="AC296" s="76" t="str">
        <f t="shared" si="56"/>
        <v/>
      </c>
      <c r="AD296" s="76" t="str">
        <f t="shared" si="57"/>
        <v/>
      </c>
      <c r="AE296" s="76" t="str">
        <f t="shared" si="58"/>
        <v/>
      </c>
      <c r="AF296" s="81" t="str">
        <f t="shared" si="59"/>
        <v/>
      </c>
    </row>
    <row r="297" spans="5:32">
      <c r="E297" s="58" t="str">
        <f t="shared" si="48"/>
        <v/>
      </c>
      <c r="K297" s="68" t="str">
        <f t="shared" si="49"/>
        <v/>
      </c>
      <c r="M297" s="69" t="str">
        <f t="shared" si="50"/>
        <v/>
      </c>
      <c r="Q297" s="76" t="str">
        <f t="shared" si="51"/>
        <v/>
      </c>
      <c r="R297" s="68" t="str">
        <f t="shared" si="52"/>
        <v/>
      </c>
      <c r="S297" s="76" t="str">
        <f t="shared" si="53"/>
        <v/>
      </c>
      <c r="T297" s="77"/>
      <c r="U297" s="83"/>
      <c r="V297" s="23" t="str">
        <f>IF(E297="","",SUMIF(OUTBOUND!$G:$G,WMS!E297,OUTBOUND!$L:$L))</f>
        <v/>
      </c>
      <c r="W297" s="23" t="str">
        <f>IF(E297="","",SUMIF(OUTBOUND!$G:$G,WMS!E297,OUTBOUND!$M:$M))</f>
        <v/>
      </c>
      <c r="X297" s="76" t="str">
        <f>IF(E297="","",SUMIF(OUTBOUND!$G:$G,WMS!E297,OUTBOUND!$O:$O))</f>
        <v/>
      </c>
      <c r="Y297" s="76" t="str">
        <f>IF(E297="","",SUMIF(OUTBOUND!$G:$G,WMS!E297,OUTBOUND!$AC:$AC))</f>
        <v/>
      </c>
      <c r="Z297" s="76" t="str">
        <f>IF(E297="","",SUMIF(OUTBOUND!$G:$G,WMS!E297,OUTBOUND!$P:$P))</f>
        <v/>
      </c>
      <c r="AA297" s="23" t="str">
        <f t="shared" si="54"/>
        <v/>
      </c>
      <c r="AB297" s="23" t="str">
        <f t="shared" si="55"/>
        <v/>
      </c>
      <c r="AC297" s="76" t="str">
        <f t="shared" si="56"/>
        <v/>
      </c>
      <c r="AD297" s="76" t="str">
        <f t="shared" si="57"/>
        <v/>
      </c>
      <c r="AE297" s="76" t="str">
        <f t="shared" si="58"/>
        <v/>
      </c>
      <c r="AF297" s="81" t="str">
        <f t="shared" si="59"/>
        <v/>
      </c>
    </row>
    <row r="298" spans="5:32">
      <c r="E298" s="58" t="str">
        <f t="shared" si="48"/>
        <v/>
      </c>
      <c r="K298" s="68" t="str">
        <f t="shared" si="49"/>
        <v/>
      </c>
      <c r="M298" s="69" t="str">
        <f t="shared" si="50"/>
        <v/>
      </c>
      <c r="Q298" s="76" t="str">
        <f t="shared" si="51"/>
        <v/>
      </c>
      <c r="R298" s="68" t="str">
        <f t="shared" si="52"/>
        <v/>
      </c>
      <c r="S298" s="76" t="str">
        <f t="shared" si="53"/>
        <v/>
      </c>
      <c r="T298" s="77"/>
      <c r="U298" s="83"/>
      <c r="V298" s="23" t="str">
        <f>IF(E298="","",SUMIF(OUTBOUND!$G:$G,WMS!E298,OUTBOUND!$L:$L))</f>
        <v/>
      </c>
      <c r="W298" s="23" t="str">
        <f>IF(E298="","",SUMIF(OUTBOUND!$G:$G,WMS!E298,OUTBOUND!$M:$M))</f>
        <v/>
      </c>
      <c r="X298" s="76" t="str">
        <f>IF(E298="","",SUMIF(OUTBOUND!$G:$G,WMS!E298,OUTBOUND!$O:$O))</f>
        <v/>
      </c>
      <c r="Y298" s="76" t="str">
        <f>IF(E298="","",SUMIF(OUTBOUND!$G:$G,WMS!E298,OUTBOUND!$AC:$AC))</f>
        <v/>
      </c>
      <c r="Z298" s="76" t="str">
        <f>IF(E298="","",SUMIF(OUTBOUND!$G:$G,WMS!E298,OUTBOUND!$P:$P))</f>
        <v/>
      </c>
      <c r="AA298" s="23" t="str">
        <f t="shared" si="54"/>
        <v/>
      </c>
      <c r="AB298" s="23" t="str">
        <f t="shared" si="55"/>
        <v/>
      </c>
      <c r="AC298" s="76" t="str">
        <f t="shared" si="56"/>
        <v/>
      </c>
      <c r="AD298" s="76" t="str">
        <f t="shared" si="57"/>
        <v/>
      </c>
      <c r="AE298" s="76" t="str">
        <f t="shared" si="58"/>
        <v/>
      </c>
      <c r="AF298" s="81" t="str">
        <f t="shared" si="59"/>
        <v/>
      </c>
    </row>
    <row r="299" spans="5:32">
      <c r="E299" s="58" t="str">
        <f t="shared" si="48"/>
        <v/>
      </c>
      <c r="K299" s="68" t="str">
        <f t="shared" si="49"/>
        <v/>
      </c>
      <c r="M299" s="69" t="str">
        <f t="shared" si="50"/>
        <v/>
      </c>
      <c r="Q299" s="76" t="str">
        <f t="shared" si="51"/>
        <v/>
      </c>
      <c r="R299" s="68" t="str">
        <f t="shared" si="52"/>
        <v/>
      </c>
      <c r="S299" s="76" t="str">
        <f t="shared" si="53"/>
        <v/>
      </c>
      <c r="T299" s="77"/>
      <c r="U299" s="83"/>
      <c r="V299" s="23" t="str">
        <f>IF(E299="","",SUMIF(OUTBOUND!$G:$G,WMS!E299,OUTBOUND!$L:$L))</f>
        <v/>
      </c>
      <c r="W299" s="23" t="str">
        <f>IF(E299="","",SUMIF(OUTBOUND!$G:$G,WMS!E299,OUTBOUND!$M:$M))</f>
        <v/>
      </c>
      <c r="X299" s="76" t="str">
        <f>IF(E299="","",SUMIF(OUTBOUND!$G:$G,WMS!E299,OUTBOUND!$O:$O))</f>
        <v/>
      </c>
      <c r="Y299" s="76" t="str">
        <f>IF(E299="","",SUMIF(OUTBOUND!$G:$G,WMS!E299,OUTBOUND!$AC:$AC))</f>
        <v/>
      </c>
      <c r="Z299" s="76" t="str">
        <f>IF(E299="","",SUMIF(OUTBOUND!$G:$G,WMS!E299,OUTBOUND!$P:$P))</f>
        <v/>
      </c>
      <c r="AA299" s="23" t="str">
        <f t="shared" si="54"/>
        <v/>
      </c>
      <c r="AB299" s="23" t="str">
        <f t="shared" si="55"/>
        <v/>
      </c>
      <c r="AC299" s="76" t="str">
        <f t="shared" si="56"/>
        <v/>
      </c>
      <c r="AD299" s="76" t="str">
        <f t="shared" si="57"/>
        <v/>
      </c>
      <c r="AE299" s="76" t="str">
        <f t="shared" si="58"/>
        <v/>
      </c>
      <c r="AF299" s="81" t="str">
        <f t="shared" si="59"/>
        <v/>
      </c>
    </row>
    <row r="300" spans="5:32">
      <c r="E300" s="58" t="str">
        <f t="shared" si="48"/>
        <v/>
      </c>
      <c r="K300" s="68" t="str">
        <f t="shared" si="49"/>
        <v/>
      </c>
      <c r="M300" s="69" t="str">
        <f t="shared" si="50"/>
        <v/>
      </c>
      <c r="Q300" s="76" t="str">
        <f t="shared" si="51"/>
        <v/>
      </c>
      <c r="R300" s="68" t="str">
        <f t="shared" si="52"/>
        <v/>
      </c>
      <c r="S300" s="76" t="str">
        <f t="shared" si="53"/>
        <v/>
      </c>
      <c r="T300" s="77"/>
      <c r="U300" s="83"/>
      <c r="V300" s="23" t="str">
        <f>IF(E300="","",SUMIF(OUTBOUND!$G:$G,WMS!E300,OUTBOUND!$L:$L))</f>
        <v/>
      </c>
      <c r="W300" s="23" t="str">
        <f>IF(E300="","",SUMIF(OUTBOUND!$G:$G,WMS!E300,OUTBOUND!$M:$M))</f>
        <v/>
      </c>
      <c r="X300" s="76" t="str">
        <f>IF(E300="","",SUMIF(OUTBOUND!$G:$G,WMS!E300,OUTBOUND!$O:$O))</f>
        <v/>
      </c>
      <c r="Y300" s="76" t="str">
        <f>IF(E300="","",SUMIF(OUTBOUND!$G:$G,WMS!E300,OUTBOUND!$AC:$AC))</f>
        <v/>
      </c>
      <c r="Z300" s="76" t="str">
        <f>IF(E300="","",SUMIF(OUTBOUND!$G:$G,WMS!E300,OUTBOUND!$P:$P))</f>
        <v/>
      </c>
      <c r="AA300" s="23" t="str">
        <f t="shared" si="54"/>
        <v/>
      </c>
      <c r="AB300" s="23" t="str">
        <f t="shared" si="55"/>
        <v/>
      </c>
      <c r="AC300" s="76" t="str">
        <f t="shared" si="56"/>
        <v/>
      </c>
      <c r="AD300" s="76" t="str">
        <f t="shared" si="57"/>
        <v/>
      </c>
      <c r="AE300" s="76" t="str">
        <f t="shared" si="58"/>
        <v/>
      </c>
      <c r="AF300" s="81" t="str">
        <f t="shared" si="59"/>
        <v/>
      </c>
    </row>
    <row r="301" spans="5:32">
      <c r="E301" s="58" t="str">
        <f t="shared" si="48"/>
        <v/>
      </c>
      <c r="K301" s="68" t="str">
        <f t="shared" si="49"/>
        <v/>
      </c>
      <c r="M301" s="69" t="str">
        <f t="shared" si="50"/>
        <v/>
      </c>
      <c r="Q301" s="76" t="str">
        <f t="shared" si="51"/>
        <v/>
      </c>
      <c r="R301" s="68" t="str">
        <f t="shared" si="52"/>
        <v/>
      </c>
      <c r="S301" s="76" t="str">
        <f t="shared" si="53"/>
        <v/>
      </c>
      <c r="T301" s="77"/>
      <c r="U301" s="83"/>
      <c r="V301" s="23" t="str">
        <f>IF(E301="","",SUMIF(OUTBOUND!$G:$G,WMS!E301,OUTBOUND!$L:$L))</f>
        <v/>
      </c>
      <c r="W301" s="23" t="str">
        <f>IF(E301="","",SUMIF(OUTBOUND!$G:$G,WMS!E301,OUTBOUND!$M:$M))</f>
        <v/>
      </c>
      <c r="X301" s="76" t="str">
        <f>IF(E301="","",SUMIF(OUTBOUND!$G:$G,WMS!E301,OUTBOUND!$O:$O))</f>
        <v/>
      </c>
      <c r="Y301" s="76" t="str">
        <f>IF(E301="","",SUMIF(OUTBOUND!$G:$G,WMS!E301,OUTBOUND!$AC:$AC))</f>
        <v/>
      </c>
      <c r="Z301" s="76" t="str">
        <f>IF(E301="","",SUMIF(OUTBOUND!$G:$G,WMS!E301,OUTBOUND!$P:$P))</f>
        <v/>
      </c>
      <c r="AA301" s="23" t="str">
        <f t="shared" si="54"/>
        <v/>
      </c>
      <c r="AB301" s="23" t="str">
        <f t="shared" si="55"/>
        <v/>
      </c>
      <c r="AC301" s="76" t="str">
        <f t="shared" si="56"/>
        <v/>
      </c>
      <c r="AD301" s="76" t="str">
        <f t="shared" si="57"/>
        <v/>
      </c>
      <c r="AE301" s="76" t="str">
        <f t="shared" si="58"/>
        <v/>
      </c>
      <c r="AF301" s="81" t="str">
        <f t="shared" si="59"/>
        <v/>
      </c>
    </row>
    <row r="302" spans="5:32">
      <c r="E302" s="58" t="str">
        <f t="shared" si="48"/>
        <v/>
      </c>
      <c r="K302" s="68" t="str">
        <f t="shared" si="49"/>
        <v/>
      </c>
      <c r="M302" s="69" t="str">
        <f t="shared" si="50"/>
        <v/>
      </c>
      <c r="Q302" s="76" t="str">
        <f t="shared" si="51"/>
        <v/>
      </c>
      <c r="R302" s="68" t="str">
        <f t="shared" si="52"/>
        <v/>
      </c>
      <c r="S302" s="76" t="str">
        <f t="shared" si="53"/>
        <v/>
      </c>
      <c r="T302" s="77"/>
      <c r="U302" s="83"/>
      <c r="V302" s="23" t="str">
        <f>IF(E302="","",SUMIF(OUTBOUND!$G:$G,WMS!E302,OUTBOUND!$L:$L))</f>
        <v/>
      </c>
      <c r="W302" s="23" t="str">
        <f>IF(E302="","",SUMIF(OUTBOUND!$G:$G,WMS!E302,OUTBOUND!$M:$M))</f>
        <v/>
      </c>
      <c r="X302" s="76" t="str">
        <f>IF(E302="","",SUMIF(OUTBOUND!$G:$G,WMS!E302,OUTBOUND!$O:$O))</f>
        <v/>
      </c>
      <c r="Y302" s="76" t="str">
        <f>IF(E302="","",SUMIF(OUTBOUND!$G:$G,WMS!E302,OUTBOUND!$AC:$AC))</f>
        <v/>
      </c>
      <c r="Z302" s="76" t="str">
        <f>IF(E302="","",SUMIF(OUTBOUND!$G:$G,WMS!E302,OUTBOUND!$P:$P))</f>
        <v/>
      </c>
      <c r="AA302" s="23" t="str">
        <f t="shared" si="54"/>
        <v/>
      </c>
      <c r="AB302" s="23" t="str">
        <f t="shared" si="55"/>
        <v/>
      </c>
      <c r="AC302" s="76" t="str">
        <f t="shared" si="56"/>
        <v/>
      </c>
      <c r="AD302" s="76" t="str">
        <f t="shared" si="57"/>
        <v/>
      </c>
      <c r="AE302" s="76" t="str">
        <f t="shared" si="58"/>
        <v/>
      </c>
      <c r="AF302" s="81" t="str">
        <f t="shared" si="59"/>
        <v/>
      </c>
    </row>
    <row r="303" spans="5:32">
      <c r="E303" s="58" t="str">
        <f t="shared" si="48"/>
        <v/>
      </c>
      <c r="K303" s="68" t="str">
        <f t="shared" si="49"/>
        <v/>
      </c>
      <c r="M303" s="69" t="str">
        <f t="shared" si="50"/>
        <v/>
      </c>
      <c r="Q303" s="76" t="str">
        <f t="shared" si="51"/>
        <v/>
      </c>
      <c r="R303" s="68" t="str">
        <f t="shared" si="52"/>
        <v/>
      </c>
      <c r="S303" s="76" t="str">
        <f t="shared" si="53"/>
        <v/>
      </c>
      <c r="T303" s="77"/>
      <c r="U303" s="83"/>
      <c r="V303" s="23" t="str">
        <f>IF(E303="","",SUMIF(OUTBOUND!$G:$G,WMS!E303,OUTBOUND!$L:$L))</f>
        <v/>
      </c>
      <c r="W303" s="23" t="str">
        <f>IF(E303="","",SUMIF(OUTBOUND!$G:$G,WMS!E303,OUTBOUND!$M:$M))</f>
        <v/>
      </c>
      <c r="X303" s="76" t="str">
        <f>IF(E303="","",SUMIF(OUTBOUND!$G:$G,WMS!E303,OUTBOUND!$O:$O))</f>
        <v/>
      </c>
      <c r="Y303" s="76" t="str">
        <f>IF(E303="","",SUMIF(OUTBOUND!$G:$G,WMS!E303,OUTBOUND!$AC:$AC))</f>
        <v/>
      </c>
      <c r="Z303" s="76" t="str">
        <f>IF(E303="","",SUMIF(OUTBOUND!$G:$G,WMS!E303,OUTBOUND!$P:$P))</f>
        <v/>
      </c>
      <c r="AA303" s="23" t="str">
        <f t="shared" si="54"/>
        <v/>
      </c>
      <c r="AB303" s="23" t="str">
        <f t="shared" si="55"/>
        <v/>
      </c>
      <c r="AC303" s="76" t="str">
        <f t="shared" si="56"/>
        <v/>
      </c>
      <c r="AD303" s="76" t="str">
        <f t="shared" si="57"/>
        <v/>
      </c>
      <c r="AE303" s="76" t="str">
        <f t="shared" si="58"/>
        <v/>
      </c>
      <c r="AF303" s="81" t="str">
        <f t="shared" si="59"/>
        <v/>
      </c>
    </row>
    <row r="304" spans="5:32">
      <c r="E304" s="58" t="str">
        <f t="shared" si="48"/>
        <v/>
      </c>
      <c r="K304" s="68" t="str">
        <f t="shared" si="49"/>
        <v/>
      </c>
      <c r="M304" s="69" t="str">
        <f t="shared" si="50"/>
        <v/>
      </c>
      <c r="Q304" s="76" t="str">
        <f t="shared" si="51"/>
        <v/>
      </c>
      <c r="R304" s="68" t="str">
        <f t="shared" si="52"/>
        <v/>
      </c>
      <c r="S304" s="76" t="str">
        <f t="shared" si="53"/>
        <v/>
      </c>
      <c r="T304" s="77"/>
      <c r="U304" s="83"/>
      <c r="V304" s="23" t="str">
        <f>IF(E304="","",SUMIF(OUTBOUND!$G:$G,WMS!E304,OUTBOUND!$L:$L))</f>
        <v/>
      </c>
      <c r="W304" s="23" t="str">
        <f>IF(E304="","",SUMIF(OUTBOUND!$G:$G,WMS!E304,OUTBOUND!$M:$M))</f>
        <v/>
      </c>
      <c r="X304" s="76" t="str">
        <f>IF(E304="","",SUMIF(OUTBOUND!$G:$G,WMS!E304,OUTBOUND!$O:$O))</f>
        <v/>
      </c>
      <c r="Y304" s="76" t="str">
        <f>IF(E304="","",SUMIF(OUTBOUND!$G:$G,WMS!E304,OUTBOUND!$AC:$AC))</f>
        <v/>
      </c>
      <c r="Z304" s="76" t="str">
        <f>IF(E304="","",SUMIF(OUTBOUND!$G:$G,WMS!E304,OUTBOUND!$P:$P))</f>
        <v/>
      </c>
      <c r="AA304" s="23" t="str">
        <f t="shared" si="54"/>
        <v/>
      </c>
      <c r="AB304" s="23" t="str">
        <f t="shared" si="55"/>
        <v/>
      </c>
      <c r="AC304" s="76" t="str">
        <f t="shared" si="56"/>
        <v/>
      </c>
      <c r="AD304" s="76" t="str">
        <f t="shared" si="57"/>
        <v/>
      </c>
      <c r="AE304" s="76" t="str">
        <f t="shared" si="58"/>
        <v/>
      </c>
      <c r="AF304" s="81" t="str">
        <f t="shared" si="59"/>
        <v/>
      </c>
    </row>
    <row r="305" spans="5:32">
      <c r="E305" s="58" t="str">
        <f t="shared" si="48"/>
        <v/>
      </c>
      <c r="K305" s="68" t="str">
        <f t="shared" si="49"/>
        <v/>
      </c>
      <c r="M305" s="69" t="str">
        <f t="shared" si="50"/>
        <v/>
      </c>
      <c r="Q305" s="76" t="str">
        <f t="shared" si="51"/>
        <v/>
      </c>
      <c r="R305" s="68" t="str">
        <f t="shared" si="52"/>
        <v/>
      </c>
      <c r="S305" s="76" t="str">
        <f t="shared" si="53"/>
        <v/>
      </c>
      <c r="T305" s="77"/>
      <c r="U305" s="83"/>
      <c r="V305" s="23" t="str">
        <f>IF(E305="","",SUMIF(OUTBOUND!$G:$G,WMS!E305,OUTBOUND!$L:$L))</f>
        <v/>
      </c>
      <c r="W305" s="23" t="str">
        <f>IF(E305="","",SUMIF(OUTBOUND!$G:$G,WMS!E305,OUTBOUND!$M:$M))</f>
        <v/>
      </c>
      <c r="X305" s="76" t="str">
        <f>IF(E305="","",SUMIF(OUTBOUND!$G:$G,WMS!E305,OUTBOUND!$O:$O))</f>
        <v/>
      </c>
      <c r="Y305" s="76" t="str">
        <f>IF(E305="","",SUMIF(OUTBOUND!$G:$G,WMS!E305,OUTBOUND!$AC:$AC))</f>
        <v/>
      </c>
      <c r="Z305" s="76" t="str">
        <f>IF(E305="","",SUMIF(OUTBOUND!$G:$G,WMS!E305,OUTBOUND!$P:$P))</f>
        <v/>
      </c>
      <c r="AA305" s="23" t="str">
        <f t="shared" si="54"/>
        <v/>
      </c>
      <c r="AB305" s="23" t="str">
        <f t="shared" si="55"/>
        <v/>
      </c>
      <c r="AC305" s="76" t="str">
        <f t="shared" si="56"/>
        <v/>
      </c>
      <c r="AD305" s="76" t="str">
        <f t="shared" si="57"/>
        <v/>
      </c>
      <c r="AE305" s="76" t="str">
        <f t="shared" si="58"/>
        <v/>
      </c>
      <c r="AF305" s="81" t="str">
        <f t="shared" si="59"/>
        <v/>
      </c>
    </row>
    <row r="306" spans="5:32">
      <c r="E306" s="58" t="str">
        <f t="shared" si="48"/>
        <v/>
      </c>
      <c r="K306" s="68" t="str">
        <f t="shared" si="49"/>
        <v/>
      </c>
      <c r="M306" s="69" t="str">
        <f t="shared" si="50"/>
        <v/>
      </c>
      <c r="Q306" s="76" t="str">
        <f t="shared" si="51"/>
        <v/>
      </c>
      <c r="R306" s="68" t="str">
        <f t="shared" si="52"/>
        <v/>
      </c>
      <c r="S306" s="76" t="str">
        <f t="shared" si="53"/>
        <v/>
      </c>
      <c r="T306" s="77"/>
      <c r="U306" s="83"/>
      <c r="V306" s="23" t="str">
        <f>IF(E306="","",SUMIF(OUTBOUND!$G:$G,WMS!E306,OUTBOUND!$L:$L))</f>
        <v/>
      </c>
      <c r="W306" s="23" t="str">
        <f>IF(E306="","",SUMIF(OUTBOUND!$G:$G,WMS!E306,OUTBOUND!$M:$M))</f>
        <v/>
      </c>
      <c r="X306" s="76" t="str">
        <f>IF(E306="","",SUMIF(OUTBOUND!$G:$G,WMS!E306,OUTBOUND!$O:$O))</f>
        <v/>
      </c>
      <c r="Y306" s="76" t="str">
        <f>IF(E306="","",SUMIF(OUTBOUND!$G:$G,WMS!E306,OUTBOUND!$AC:$AC))</f>
        <v/>
      </c>
      <c r="Z306" s="76" t="str">
        <f>IF(E306="","",SUMIF(OUTBOUND!$G:$G,WMS!E306,OUTBOUND!$P:$P))</f>
        <v/>
      </c>
      <c r="AA306" s="23" t="str">
        <f t="shared" si="54"/>
        <v/>
      </c>
      <c r="AB306" s="23" t="str">
        <f t="shared" si="55"/>
        <v/>
      </c>
      <c r="AC306" s="76" t="str">
        <f t="shared" si="56"/>
        <v/>
      </c>
      <c r="AD306" s="76" t="str">
        <f t="shared" si="57"/>
        <v/>
      </c>
      <c r="AE306" s="76" t="str">
        <f t="shared" si="58"/>
        <v/>
      </c>
      <c r="AF306" s="81" t="str">
        <f t="shared" si="59"/>
        <v/>
      </c>
    </row>
    <row r="307" spans="5:32">
      <c r="E307" s="58" t="str">
        <f t="shared" si="48"/>
        <v/>
      </c>
      <c r="K307" s="68" t="str">
        <f t="shared" si="49"/>
        <v/>
      </c>
      <c r="M307" s="69" t="str">
        <f t="shared" si="50"/>
        <v/>
      </c>
      <c r="Q307" s="76" t="str">
        <f t="shared" si="51"/>
        <v/>
      </c>
      <c r="R307" s="68" t="str">
        <f t="shared" si="52"/>
        <v/>
      </c>
      <c r="S307" s="76" t="str">
        <f t="shared" si="53"/>
        <v/>
      </c>
      <c r="T307" s="77"/>
      <c r="U307" s="83"/>
      <c r="V307" s="23" t="str">
        <f>IF(E307="","",SUMIF(OUTBOUND!$G:$G,WMS!E307,OUTBOUND!$L:$L))</f>
        <v/>
      </c>
      <c r="W307" s="23" t="str">
        <f>IF(E307="","",SUMIF(OUTBOUND!$G:$G,WMS!E307,OUTBOUND!$M:$M))</f>
        <v/>
      </c>
      <c r="X307" s="76" t="str">
        <f>IF(E307="","",SUMIF(OUTBOUND!$G:$G,WMS!E307,OUTBOUND!$O:$O))</f>
        <v/>
      </c>
      <c r="Y307" s="76" t="str">
        <f>IF(E307="","",SUMIF(OUTBOUND!$G:$G,WMS!E307,OUTBOUND!$AC:$AC))</f>
        <v/>
      </c>
      <c r="Z307" s="76" t="str">
        <f>IF(E307="","",SUMIF(OUTBOUND!$G:$G,WMS!E307,OUTBOUND!$P:$P))</f>
        <v/>
      </c>
      <c r="AA307" s="23" t="str">
        <f t="shared" si="54"/>
        <v/>
      </c>
      <c r="AB307" s="23" t="str">
        <f t="shared" si="55"/>
        <v/>
      </c>
      <c r="AC307" s="76" t="str">
        <f t="shared" si="56"/>
        <v/>
      </c>
      <c r="AD307" s="76" t="str">
        <f t="shared" si="57"/>
        <v/>
      </c>
      <c r="AE307" s="76" t="str">
        <f t="shared" si="58"/>
        <v/>
      </c>
      <c r="AF307" s="81" t="str">
        <f t="shared" si="59"/>
        <v/>
      </c>
    </row>
    <row r="308" spans="5:32">
      <c r="E308" s="58" t="str">
        <f t="shared" si="48"/>
        <v/>
      </c>
      <c r="K308" s="68" t="str">
        <f t="shared" si="49"/>
        <v/>
      </c>
      <c r="M308" s="69" t="str">
        <f t="shared" si="50"/>
        <v/>
      </c>
      <c r="Q308" s="76" t="str">
        <f t="shared" si="51"/>
        <v/>
      </c>
      <c r="R308" s="68" t="str">
        <f t="shared" si="52"/>
        <v/>
      </c>
      <c r="S308" s="76" t="str">
        <f t="shared" si="53"/>
        <v/>
      </c>
      <c r="T308" s="77"/>
      <c r="U308" s="83"/>
      <c r="V308" s="23" t="str">
        <f>IF(E308="","",SUMIF(OUTBOUND!$G:$G,WMS!E308,OUTBOUND!$L:$L))</f>
        <v/>
      </c>
      <c r="W308" s="23" t="str">
        <f>IF(E308="","",SUMIF(OUTBOUND!$G:$G,WMS!E308,OUTBOUND!$M:$M))</f>
        <v/>
      </c>
      <c r="X308" s="76" t="str">
        <f>IF(E308="","",SUMIF(OUTBOUND!$G:$G,WMS!E308,OUTBOUND!$O:$O))</f>
        <v/>
      </c>
      <c r="Y308" s="76" t="str">
        <f>IF(E308="","",SUMIF(OUTBOUND!$G:$G,WMS!E308,OUTBOUND!$AC:$AC))</f>
        <v/>
      </c>
      <c r="Z308" s="76" t="str">
        <f>IF(E308="","",SUMIF(OUTBOUND!$G:$G,WMS!E308,OUTBOUND!$P:$P))</f>
        <v/>
      </c>
      <c r="AA308" s="23" t="str">
        <f t="shared" si="54"/>
        <v/>
      </c>
      <c r="AB308" s="23" t="str">
        <f t="shared" si="55"/>
        <v/>
      </c>
      <c r="AC308" s="76" t="str">
        <f t="shared" si="56"/>
        <v/>
      </c>
      <c r="AD308" s="76" t="str">
        <f t="shared" si="57"/>
        <v/>
      </c>
      <c r="AE308" s="76" t="str">
        <f t="shared" si="58"/>
        <v/>
      </c>
      <c r="AF308" s="81" t="str">
        <f t="shared" si="59"/>
        <v/>
      </c>
    </row>
    <row r="309" spans="5:32">
      <c r="E309" s="58" t="str">
        <f t="shared" si="48"/>
        <v/>
      </c>
      <c r="K309" s="68" t="str">
        <f t="shared" si="49"/>
        <v/>
      </c>
      <c r="M309" s="69" t="str">
        <f t="shared" si="50"/>
        <v/>
      </c>
      <c r="Q309" s="76" t="str">
        <f t="shared" si="51"/>
        <v/>
      </c>
      <c r="R309" s="68" t="str">
        <f t="shared" si="52"/>
        <v/>
      </c>
      <c r="S309" s="76" t="str">
        <f t="shared" si="53"/>
        <v/>
      </c>
      <c r="T309" s="77"/>
      <c r="U309" s="83"/>
      <c r="V309" s="23" t="str">
        <f>IF(E309="","",SUMIF(OUTBOUND!$G:$G,WMS!E309,OUTBOUND!$L:$L))</f>
        <v/>
      </c>
      <c r="W309" s="23" t="str">
        <f>IF(E309="","",SUMIF(OUTBOUND!$G:$G,WMS!E309,OUTBOUND!$M:$M))</f>
        <v/>
      </c>
      <c r="X309" s="76" t="str">
        <f>IF(E309="","",SUMIF(OUTBOUND!$G:$G,WMS!E309,OUTBOUND!$O:$O))</f>
        <v/>
      </c>
      <c r="Y309" s="76" t="str">
        <f>IF(E309="","",SUMIF(OUTBOUND!$G:$G,WMS!E309,OUTBOUND!$AC:$AC))</f>
        <v/>
      </c>
      <c r="Z309" s="76" t="str">
        <f>IF(E309="","",SUMIF(OUTBOUND!$G:$G,WMS!E309,OUTBOUND!$P:$P))</f>
        <v/>
      </c>
      <c r="AA309" s="23" t="str">
        <f t="shared" si="54"/>
        <v/>
      </c>
      <c r="AB309" s="23" t="str">
        <f t="shared" si="55"/>
        <v/>
      </c>
      <c r="AC309" s="76" t="str">
        <f t="shared" si="56"/>
        <v/>
      </c>
      <c r="AD309" s="76" t="str">
        <f t="shared" si="57"/>
        <v/>
      </c>
      <c r="AE309" s="76" t="str">
        <f t="shared" si="58"/>
        <v/>
      </c>
      <c r="AF309" s="81" t="str">
        <f t="shared" si="59"/>
        <v/>
      </c>
    </row>
    <row r="310" spans="5:32">
      <c r="E310" s="58" t="str">
        <f t="shared" si="48"/>
        <v/>
      </c>
      <c r="K310" s="68" t="str">
        <f t="shared" si="49"/>
        <v/>
      </c>
      <c r="M310" s="69" t="str">
        <f t="shared" si="50"/>
        <v/>
      </c>
      <c r="Q310" s="76" t="str">
        <f t="shared" si="51"/>
        <v/>
      </c>
      <c r="R310" s="68" t="str">
        <f t="shared" si="52"/>
        <v/>
      </c>
      <c r="S310" s="76" t="str">
        <f t="shared" si="53"/>
        <v/>
      </c>
      <c r="T310" s="77"/>
      <c r="U310" s="83"/>
      <c r="V310" s="23" t="str">
        <f>IF(E310="","",SUMIF(OUTBOUND!$G:$G,WMS!E310,OUTBOUND!$L:$L))</f>
        <v/>
      </c>
      <c r="W310" s="23" t="str">
        <f>IF(E310="","",SUMIF(OUTBOUND!$G:$G,WMS!E310,OUTBOUND!$M:$M))</f>
        <v/>
      </c>
      <c r="X310" s="76" t="str">
        <f>IF(E310="","",SUMIF(OUTBOUND!$G:$G,WMS!E310,OUTBOUND!$O:$O))</f>
        <v/>
      </c>
      <c r="Y310" s="76" t="str">
        <f>IF(E310="","",SUMIF(OUTBOUND!$G:$G,WMS!E310,OUTBOUND!$AC:$AC))</f>
        <v/>
      </c>
      <c r="Z310" s="76" t="str">
        <f>IF(E310="","",SUMIF(OUTBOUND!$G:$G,WMS!E310,OUTBOUND!$P:$P))</f>
        <v/>
      </c>
      <c r="AA310" s="23" t="str">
        <f t="shared" si="54"/>
        <v/>
      </c>
      <c r="AB310" s="23" t="str">
        <f t="shared" si="55"/>
        <v/>
      </c>
      <c r="AC310" s="76" t="str">
        <f t="shared" si="56"/>
        <v/>
      </c>
      <c r="AD310" s="76" t="str">
        <f t="shared" si="57"/>
        <v/>
      </c>
      <c r="AE310" s="76" t="str">
        <f t="shared" si="58"/>
        <v/>
      </c>
      <c r="AF310" s="81" t="str">
        <f t="shared" si="59"/>
        <v/>
      </c>
    </row>
    <row r="311" spans="5:32">
      <c r="E311" s="58" t="str">
        <f t="shared" si="48"/>
        <v/>
      </c>
      <c r="K311" s="68" t="str">
        <f t="shared" si="49"/>
        <v/>
      </c>
      <c r="M311" s="69" t="str">
        <f t="shared" si="50"/>
        <v/>
      </c>
      <c r="Q311" s="76" t="str">
        <f t="shared" si="51"/>
        <v/>
      </c>
      <c r="R311" s="68" t="str">
        <f t="shared" si="52"/>
        <v/>
      </c>
      <c r="S311" s="76" t="str">
        <f t="shared" si="53"/>
        <v/>
      </c>
      <c r="T311" s="77"/>
      <c r="U311" s="83"/>
      <c r="V311" s="23" t="str">
        <f>IF(E311="","",SUMIF(OUTBOUND!$G:$G,WMS!E311,OUTBOUND!$L:$L))</f>
        <v/>
      </c>
      <c r="W311" s="23" t="str">
        <f>IF(E311="","",SUMIF(OUTBOUND!$G:$G,WMS!E311,OUTBOUND!$M:$M))</f>
        <v/>
      </c>
      <c r="X311" s="76" t="str">
        <f>IF(E311="","",SUMIF(OUTBOUND!$G:$G,WMS!E311,OUTBOUND!$O:$O))</f>
        <v/>
      </c>
      <c r="Y311" s="76" t="str">
        <f>IF(E311="","",SUMIF(OUTBOUND!$G:$G,WMS!E311,OUTBOUND!$AC:$AC))</f>
        <v/>
      </c>
      <c r="Z311" s="76" t="str">
        <f>IF(E311="","",SUMIF(OUTBOUND!$G:$G,WMS!E311,OUTBOUND!$P:$P))</f>
        <v/>
      </c>
      <c r="AA311" s="23" t="str">
        <f t="shared" si="54"/>
        <v/>
      </c>
      <c r="AB311" s="23" t="str">
        <f t="shared" si="55"/>
        <v/>
      </c>
      <c r="AC311" s="76" t="str">
        <f t="shared" si="56"/>
        <v/>
      </c>
      <c r="AD311" s="76" t="str">
        <f t="shared" si="57"/>
        <v/>
      </c>
      <c r="AE311" s="76" t="str">
        <f t="shared" si="58"/>
        <v/>
      </c>
      <c r="AF311" s="81" t="str">
        <f t="shared" si="59"/>
        <v/>
      </c>
    </row>
    <row r="312" spans="5:32">
      <c r="E312" s="58" t="str">
        <f t="shared" si="48"/>
        <v/>
      </c>
      <c r="K312" s="68" t="str">
        <f t="shared" si="49"/>
        <v/>
      </c>
      <c r="M312" s="69" t="str">
        <f t="shared" si="50"/>
        <v/>
      </c>
      <c r="Q312" s="76" t="str">
        <f t="shared" si="51"/>
        <v/>
      </c>
      <c r="R312" s="68" t="str">
        <f t="shared" si="52"/>
        <v/>
      </c>
      <c r="S312" s="76" t="str">
        <f t="shared" si="53"/>
        <v/>
      </c>
      <c r="T312" s="77"/>
      <c r="U312" s="83"/>
      <c r="V312" s="23" t="str">
        <f>IF(E312="","",SUMIF(OUTBOUND!$G:$G,WMS!E312,OUTBOUND!$L:$L))</f>
        <v/>
      </c>
      <c r="W312" s="23" t="str">
        <f>IF(E312="","",SUMIF(OUTBOUND!$G:$G,WMS!E312,OUTBOUND!$M:$M))</f>
        <v/>
      </c>
      <c r="X312" s="76" t="str">
        <f>IF(E312="","",SUMIF(OUTBOUND!$G:$G,WMS!E312,OUTBOUND!$O:$O))</f>
        <v/>
      </c>
      <c r="Y312" s="76" t="str">
        <f>IF(E312="","",SUMIF(OUTBOUND!$G:$G,WMS!E312,OUTBOUND!$AC:$AC))</f>
        <v/>
      </c>
      <c r="Z312" s="76" t="str">
        <f>IF(E312="","",SUMIF(OUTBOUND!$G:$G,WMS!E312,OUTBOUND!$P:$P))</f>
        <v/>
      </c>
      <c r="AA312" s="23" t="str">
        <f t="shared" si="54"/>
        <v/>
      </c>
      <c r="AB312" s="23" t="str">
        <f t="shared" si="55"/>
        <v/>
      </c>
      <c r="AC312" s="76" t="str">
        <f t="shared" si="56"/>
        <v/>
      </c>
      <c r="AD312" s="76" t="str">
        <f t="shared" si="57"/>
        <v/>
      </c>
      <c r="AE312" s="76" t="str">
        <f t="shared" si="58"/>
        <v/>
      </c>
      <c r="AF312" s="81" t="str">
        <f t="shared" si="59"/>
        <v/>
      </c>
    </row>
    <row r="313" spans="5:32">
      <c r="E313" s="58" t="str">
        <f t="shared" si="48"/>
        <v/>
      </c>
      <c r="K313" s="68" t="str">
        <f t="shared" si="49"/>
        <v/>
      </c>
      <c r="M313" s="69" t="str">
        <f t="shared" si="50"/>
        <v/>
      </c>
      <c r="Q313" s="76" t="str">
        <f t="shared" si="51"/>
        <v/>
      </c>
      <c r="R313" s="68" t="str">
        <f t="shared" si="52"/>
        <v/>
      </c>
      <c r="S313" s="76" t="str">
        <f t="shared" si="53"/>
        <v/>
      </c>
      <c r="T313" s="77"/>
      <c r="U313" s="83"/>
      <c r="V313" s="23" t="str">
        <f>IF(E313="","",SUMIF(OUTBOUND!$G:$G,WMS!E313,OUTBOUND!$L:$L))</f>
        <v/>
      </c>
      <c r="W313" s="23" t="str">
        <f>IF(E313="","",SUMIF(OUTBOUND!$G:$G,WMS!E313,OUTBOUND!$M:$M))</f>
        <v/>
      </c>
      <c r="X313" s="76" t="str">
        <f>IF(E313="","",SUMIF(OUTBOUND!$G:$G,WMS!E313,OUTBOUND!$O:$O))</f>
        <v/>
      </c>
      <c r="Y313" s="76" t="str">
        <f>IF(E313="","",SUMIF(OUTBOUND!$G:$G,WMS!E313,OUTBOUND!$AC:$AC))</f>
        <v/>
      </c>
      <c r="Z313" s="76" t="str">
        <f>IF(E313="","",SUMIF(OUTBOUND!$G:$G,WMS!E313,OUTBOUND!$P:$P))</f>
        <v/>
      </c>
      <c r="AA313" s="23" t="str">
        <f t="shared" si="54"/>
        <v/>
      </c>
      <c r="AB313" s="23" t="str">
        <f t="shared" si="55"/>
        <v/>
      </c>
      <c r="AC313" s="76" t="str">
        <f t="shared" si="56"/>
        <v/>
      </c>
      <c r="AD313" s="76" t="str">
        <f t="shared" si="57"/>
        <v/>
      </c>
      <c r="AE313" s="76" t="str">
        <f t="shared" si="58"/>
        <v/>
      </c>
      <c r="AF313" s="81" t="str">
        <f t="shared" si="59"/>
        <v/>
      </c>
    </row>
    <row r="314" spans="5:32">
      <c r="E314" s="58" t="str">
        <f t="shared" si="48"/>
        <v/>
      </c>
      <c r="K314" s="68" t="str">
        <f t="shared" si="49"/>
        <v/>
      </c>
      <c r="M314" s="69" t="str">
        <f t="shared" si="50"/>
        <v/>
      </c>
      <c r="Q314" s="76" t="str">
        <f t="shared" si="51"/>
        <v/>
      </c>
      <c r="R314" s="68" t="str">
        <f t="shared" si="52"/>
        <v/>
      </c>
      <c r="S314" s="76" t="str">
        <f t="shared" si="53"/>
        <v/>
      </c>
      <c r="T314" s="77"/>
      <c r="U314" s="83"/>
      <c r="V314" s="23" t="str">
        <f>IF(E314="","",SUMIF(OUTBOUND!$G:$G,WMS!E314,OUTBOUND!$L:$L))</f>
        <v/>
      </c>
      <c r="W314" s="23" t="str">
        <f>IF(E314="","",SUMIF(OUTBOUND!$G:$G,WMS!E314,OUTBOUND!$M:$M))</f>
        <v/>
      </c>
      <c r="X314" s="76" t="str">
        <f>IF(E314="","",SUMIF(OUTBOUND!$G:$G,WMS!E314,OUTBOUND!$O:$O))</f>
        <v/>
      </c>
      <c r="Y314" s="76" t="str">
        <f>IF(E314="","",SUMIF(OUTBOUND!$G:$G,WMS!E314,OUTBOUND!$AC:$AC))</f>
        <v/>
      </c>
      <c r="Z314" s="76" t="str">
        <f>IF(E314="","",SUMIF(OUTBOUND!$G:$G,WMS!E314,OUTBOUND!$P:$P))</f>
        <v/>
      </c>
      <c r="AA314" s="23" t="str">
        <f t="shared" si="54"/>
        <v/>
      </c>
      <c r="AB314" s="23" t="str">
        <f t="shared" si="55"/>
        <v/>
      </c>
      <c r="AC314" s="76" t="str">
        <f t="shared" si="56"/>
        <v/>
      </c>
      <c r="AD314" s="76" t="str">
        <f t="shared" si="57"/>
        <v/>
      </c>
      <c r="AE314" s="76" t="str">
        <f t="shared" si="58"/>
        <v/>
      </c>
      <c r="AF314" s="81" t="str">
        <f t="shared" si="59"/>
        <v/>
      </c>
    </row>
    <row r="315" spans="5:32">
      <c r="E315" s="58" t="str">
        <f t="shared" si="48"/>
        <v/>
      </c>
      <c r="K315" s="68" t="str">
        <f t="shared" si="49"/>
        <v/>
      </c>
      <c r="M315" s="69" t="str">
        <f t="shared" si="50"/>
        <v/>
      </c>
      <c r="Q315" s="76" t="str">
        <f t="shared" si="51"/>
        <v/>
      </c>
      <c r="R315" s="68" t="str">
        <f t="shared" si="52"/>
        <v/>
      </c>
      <c r="S315" s="76" t="str">
        <f t="shared" si="53"/>
        <v/>
      </c>
      <c r="T315" s="77"/>
      <c r="U315" s="83"/>
      <c r="V315" s="23" t="str">
        <f>IF(E315="","",SUMIF(OUTBOUND!$G:$G,WMS!E315,OUTBOUND!$L:$L))</f>
        <v/>
      </c>
      <c r="W315" s="23" t="str">
        <f>IF(E315="","",SUMIF(OUTBOUND!$G:$G,WMS!E315,OUTBOUND!$M:$M))</f>
        <v/>
      </c>
      <c r="X315" s="76" t="str">
        <f>IF(E315="","",SUMIF(OUTBOUND!$G:$G,WMS!E315,OUTBOUND!$O:$O))</f>
        <v/>
      </c>
      <c r="Y315" s="76" t="str">
        <f>IF(E315="","",SUMIF(OUTBOUND!$G:$G,WMS!E315,OUTBOUND!$AC:$AC))</f>
        <v/>
      </c>
      <c r="Z315" s="76" t="str">
        <f>IF(E315="","",SUMIF(OUTBOUND!$G:$G,WMS!E315,OUTBOUND!$P:$P))</f>
        <v/>
      </c>
      <c r="AA315" s="23" t="str">
        <f t="shared" si="54"/>
        <v/>
      </c>
      <c r="AB315" s="23" t="str">
        <f t="shared" si="55"/>
        <v/>
      </c>
      <c r="AC315" s="76" t="str">
        <f t="shared" si="56"/>
        <v/>
      </c>
      <c r="AD315" s="76" t="str">
        <f t="shared" si="57"/>
        <v/>
      </c>
      <c r="AE315" s="76" t="str">
        <f t="shared" si="58"/>
        <v/>
      </c>
      <c r="AF315" s="81" t="str">
        <f t="shared" si="59"/>
        <v/>
      </c>
    </row>
    <row r="316" spans="5:32">
      <c r="E316" s="58" t="str">
        <f t="shared" si="48"/>
        <v/>
      </c>
      <c r="K316" s="68" t="str">
        <f t="shared" si="49"/>
        <v/>
      </c>
      <c r="M316" s="69" t="str">
        <f t="shared" si="50"/>
        <v/>
      </c>
      <c r="Q316" s="76" t="str">
        <f t="shared" si="51"/>
        <v/>
      </c>
      <c r="R316" s="68" t="str">
        <f t="shared" si="52"/>
        <v/>
      </c>
      <c r="S316" s="76" t="str">
        <f t="shared" si="53"/>
        <v/>
      </c>
      <c r="T316" s="77"/>
      <c r="U316" s="83"/>
      <c r="V316" s="23" t="str">
        <f>IF(E316="","",SUMIF(OUTBOUND!$G:$G,WMS!E316,OUTBOUND!$L:$L))</f>
        <v/>
      </c>
      <c r="W316" s="23" t="str">
        <f>IF(E316="","",SUMIF(OUTBOUND!$G:$G,WMS!E316,OUTBOUND!$M:$M))</f>
        <v/>
      </c>
      <c r="X316" s="76" t="str">
        <f>IF(E316="","",SUMIF(OUTBOUND!$G:$G,WMS!E316,OUTBOUND!$O:$O))</f>
        <v/>
      </c>
      <c r="Y316" s="76" t="str">
        <f>IF(E316="","",SUMIF(OUTBOUND!$G:$G,WMS!E316,OUTBOUND!$AC:$AC))</f>
        <v/>
      </c>
      <c r="Z316" s="76" t="str">
        <f>IF(E316="","",SUMIF(OUTBOUND!$G:$G,WMS!E316,OUTBOUND!$P:$P))</f>
        <v/>
      </c>
      <c r="AA316" s="23" t="str">
        <f t="shared" si="54"/>
        <v/>
      </c>
      <c r="AB316" s="23" t="str">
        <f t="shared" si="55"/>
        <v/>
      </c>
      <c r="AC316" s="76" t="str">
        <f t="shared" si="56"/>
        <v/>
      </c>
      <c r="AD316" s="76" t="str">
        <f t="shared" si="57"/>
        <v/>
      </c>
      <c r="AE316" s="76" t="str">
        <f t="shared" si="58"/>
        <v/>
      </c>
      <c r="AF316" s="81" t="str">
        <f t="shared" si="59"/>
        <v/>
      </c>
    </row>
    <row r="317" spans="5:32">
      <c r="E317" s="58" t="str">
        <f t="shared" si="48"/>
        <v/>
      </c>
      <c r="K317" s="68" t="str">
        <f t="shared" si="49"/>
        <v/>
      </c>
      <c r="M317" s="69" t="str">
        <f t="shared" si="50"/>
        <v/>
      </c>
      <c r="Q317" s="76" t="str">
        <f t="shared" si="51"/>
        <v/>
      </c>
      <c r="R317" s="68" t="str">
        <f t="shared" si="52"/>
        <v/>
      </c>
      <c r="S317" s="76" t="str">
        <f t="shared" si="53"/>
        <v/>
      </c>
      <c r="T317" s="77"/>
      <c r="U317" s="83"/>
      <c r="V317" s="23" t="str">
        <f>IF(E317="","",SUMIF(OUTBOUND!$G:$G,WMS!E317,OUTBOUND!$L:$L))</f>
        <v/>
      </c>
      <c r="W317" s="23" t="str">
        <f>IF(E317="","",SUMIF(OUTBOUND!$G:$G,WMS!E317,OUTBOUND!$M:$M))</f>
        <v/>
      </c>
      <c r="X317" s="76" t="str">
        <f>IF(E317="","",SUMIF(OUTBOUND!$G:$G,WMS!E317,OUTBOUND!$O:$O))</f>
        <v/>
      </c>
      <c r="Y317" s="76" t="str">
        <f>IF(E317="","",SUMIF(OUTBOUND!$G:$G,WMS!E317,OUTBOUND!$AC:$AC))</f>
        <v/>
      </c>
      <c r="Z317" s="76" t="str">
        <f>IF(E317="","",SUMIF(OUTBOUND!$G:$G,WMS!E317,OUTBOUND!$P:$P))</f>
        <v/>
      </c>
      <c r="AA317" s="23" t="str">
        <f t="shared" si="54"/>
        <v/>
      </c>
      <c r="AB317" s="23" t="str">
        <f t="shared" si="55"/>
        <v/>
      </c>
      <c r="AC317" s="76" t="str">
        <f t="shared" si="56"/>
        <v/>
      </c>
      <c r="AD317" s="76" t="str">
        <f t="shared" si="57"/>
        <v/>
      </c>
      <c r="AE317" s="76" t="str">
        <f t="shared" si="58"/>
        <v/>
      </c>
      <c r="AF317" s="81" t="str">
        <f t="shared" si="59"/>
        <v/>
      </c>
    </row>
    <row r="318" spans="5:32">
      <c r="E318" s="58" t="str">
        <f t="shared" si="48"/>
        <v/>
      </c>
      <c r="K318" s="68" t="str">
        <f t="shared" si="49"/>
        <v/>
      </c>
      <c r="M318" s="69" t="str">
        <f t="shared" si="50"/>
        <v/>
      </c>
      <c r="Q318" s="76" t="str">
        <f t="shared" si="51"/>
        <v/>
      </c>
      <c r="R318" s="68" t="str">
        <f t="shared" si="52"/>
        <v/>
      </c>
      <c r="S318" s="76" t="str">
        <f t="shared" si="53"/>
        <v/>
      </c>
      <c r="T318" s="77"/>
      <c r="U318" s="83"/>
      <c r="V318" s="23" t="str">
        <f>IF(E318="","",SUMIF(OUTBOUND!$G:$G,WMS!E318,OUTBOUND!$L:$L))</f>
        <v/>
      </c>
      <c r="W318" s="23" t="str">
        <f>IF(E318="","",SUMIF(OUTBOUND!$G:$G,WMS!E318,OUTBOUND!$M:$M))</f>
        <v/>
      </c>
      <c r="X318" s="76" t="str">
        <f>IF(E318="","",SUMIF(OUTBOUND!$G:$G,WMS!E318,OUTBOUND!$O:$O))</f>
        <v/>
      </c>
      <c r="Y318" s="76" t="str">
        <f>IF(E318="","",SUMIF(OUTBOUND!$G:$G,WMS!E318,OUTBOUND!$AC:$AC))</f>
        <v/>
      </c>
      <c r="Z318" s="76" t="str">
        <f>IF(E318="","",SUMIF(OUTBOUND!$G:$G,WMS!E318,OUTBOUND!$P:$P))</f>
        <v/>
      </c>
      <c r="AA318" s="23" t="str">
        <f t="shared" si="54"/>
        <v/>
      </c>
      <c r="AB318" s="23" t="str">
        <f t="shared" si="55"/>
        <v/>
      </c>
      <c r="AC318" s="76" t="str">
        <f t="shared" si="56"/>
        <v/>
      </c>
      <c r="AD318" s="76" t="str">
        <f t="shared" si="57"/>
        <v/>
      </c>
      <c r="AE318" s="76" t="str">
        <f t="shared" si="58"/>
        <v/>
      </c>
      <c r="AF318" s="81" t="str">
        <f t="shared" si="59"/>
        <v/>
      </c>
    </row>
    <row r="319" spans="5:32">
      <c r="E319" s="58" t="str">
        <f t="shared" si="48"/>
        <v/>
      </c>
      <c r="K319" s="68" t="str">
        <f t="shared" si="49"/>
        <v/>
      </c>
      <c r="M319" s="69" t="str">
        <f t="shared" si="50"/>
        <v/>
      </c>
      <c r="Q319" s="76" t="str">
        <f t="shared" si="51"/>
        <v/>
      </c>
      <c r="R319" s="68" t="str">
        <f t="shared" si="52"/>
        <v/>
      </c>
      <c r="S319" s="76" t="str">
        <f t="shared" si="53"/>
        <v/>
      </c>
      <c r="T319" s="77"/>
      <c r="U319" s="83"/>
      <c r="V319" s="23" t="str">
        <f>IF(E319="","",SUMIF(OUTBOUND!$G:$G,WMS!E319,OUTBOUND!$L:$L))</f>
        <v/>
      </c>
      <c r="W319" s="23" t="str">
        <f>IF(E319="","",SUMIF(OUTBOUND!$G:$G,WMS!E319,OUTBOUND!$M:$M))</f>
        <v/>
      </c>
      <c r="X319" s="76" t="str">
        <f>IF(E319="","",SUMIF(OUTBOUND!$G:$G,WMS!E319,OUTBOUND!$O:$O))</f>
        <v/>
      </c>
      <c r="Y319" s="76" t="str">
        <f>IF(E319="","",SUMIF(OUTBOUND!$G:$G,WMS!E319,OUTBOUND!$AC:$AC))</f>
        <v/>
      </c>
      <c r="Z319" s="76" t="str">
        <f>IF(E319="","",SUMIF(OUTBOUND!$G:$G,WMS!E319,OUTBOUND!$P:$P))</f>
        <v/>
      </c>
      <c r="AA319" s="23" t="str">
        <f t="shared" si="54"/>
        <v/>
      </c>
      <c r="AB319" s="23" t="str">
        <f t="shared" si="55"/>
        <v/>
      </c>
      <c r="AC319" s="76" t="str">
        <f t="shared" si="56"/>
        <v/>
      </c>
      <c r="AD319" s="76" t="str">
        <f t="shared" si="57"/>
        <v/>
      </c>
      <c r="AE319" s="76" t="str">
        <f t="shared" si="58"/>
        <v/>
      </c>
      <c r="AF319" s="81" t="str">
        <f t="shared" si="59"/>
        <v/>
      </c>
    </row>
    <row r="320" spans="5:32">
      <c r="E320" s="58" t="str">
        <f t="shared" si="48"/>
        <v/>
      </c>
      <c r="K320" s="68" t="str">
        <f t="shared" si="49"/>
        <v/>
      </c>
      <c r="M320" s="69" t="str">
        <f t="shared" si="50"/>
        <v/>
      </c>
      <c r="Q320" s="76" t="str">
        <f t="shared" si="51"/>
        <v/>
      </c>
      <c r="R320" s="68" t="str">
        <f t="shared" si="52"/>
        <v/>
      </c>
      <c r="S320" s="76" t="str">
        <f t="shared" si="53"/>
        <v/>
      </c>
      <c r="T320" s="77"/>
      <c r="U320" s="83"/>
      <c r="V320" s="23" t="str">
        <f>IF(E320="","",SUMIF(OUTBOUND!$G:$G,WMS!E320,OUTBOUND!$L:$L))</f>
        <v/>
      </c>
      <c r="W320" s="23" t="str">
        <f>IF(E320="","",SUMIF(OUTBOUND!$G:$G,WMS!E320,OUTBOUND!$M:$M))</f>
        <v/>
      </c>
      <c r="X320" s="76" t="str">
        <f>IF(E320="","",SUMIF(OUTBOUND!$G:$G,WMS!E320,OUTBOUND!$O:$O))</f>
        <v/>
      </c>
      <c r="Y320" s="76" t="str">
        <f>IF(E320="","",SUMIF(OUTBOUND!$G:$G,WMS!E320,OUTBOUND!$AC:$AC))</f>
        <v/>
      </c>
      <c r="Z320" s="76" t="str">
        <f>IF(E320="","",SUMIF(OUTBOUND!$G:$G,WMS!E320,OUTBOUND!$P:$P))</f>
        <v/>
      </c>
      <c r="AA320" s="23" t="str">
        <f t="shared" si="54"/>
        <v/>
      </c>
      <c r="AB320" s="23" t="str">
        <f t="shared" si="55"/>
        <v/>
      </c>
      <c r="AC320" s="76" t="str">
        <f t="shared" si="56"/>
        <v/>
      </c>
      <c r="AD320" s="76" t="str">
        <f t="shared" si="57"/>
        <v/>
      </c>
      <c r="AE320" s="76" t="str">
        <f t="shared" si="58"/>
        <v/>
      </c>
      <c r="AF320" s="81" t="str">
        <f t="shared" si="59"/>
        <v/>
      </c>
    </row>
    <row r="321" spans="5:32">
      <c r="E321" s="58" t="str">
        <f t="shared" si="48"/>
        <v/>
      </c>
      <c r="K321" s="68" t="str">
        <f t="shared" si="49"/>
        <v/>
      </c>
      <c r="M321" s="69" t="str">
        <f t="shared" si="50"/>
        <v/>
      </c>
      <c r="Q321" s="76" t="str">
        <f t="shared" si="51"/>
        <v/>
      </c>
      <c r="R321" s="68" t="str">
        <f t="shared" si="52"/>
        <v/>
      </c>
      <c r="S321" s="76" t="str">
        <f t="shared" si="53"/>
        <v/>
      </c>
      <c r="T321" s="77"/>
      <c r="U321" s="83"/>
      <c r="V321" s="23" t="str">
        <f>IF(E321="","",SUMIF(OUTBOUND!$G:$G,WMS!E321,OUTBOUND!$L:$L))</f>
        <v/>
      </c>
      <c r="W321" s="23" t="str">
        <f>IF(E321="","",SUMIF(OUTBOUND!$G:$G,WMS!E321,OUTBOUND!$M:$M))</f>
        <v/>
      </c>
      <c r="X321" s="76" t="str">
        <f>IF(E321="","",SUMIF(OUTBOUND!$G:$G,WMS!E321,OUTBOUND!$O:$O))</f>
        <v/>
      </c>
      <c r="Y321" s="76" t="str">
        <f>IF(E321="","",SUMIF(OUTBOUND!$G:$G,WMS!E321,OUTBOUND!$AC:$AC))</f>
        <v/>
      </c>
      <c r="Z321" s="76" t="str">
        <f>IF(E321="","",SUMIF(OUTBOUND!$G:$G,WMS!E321,OUTBOUND!$P:$P))</f>
        <v/>
      </c>
      <c r="AA321" s="23" t="str">
        <f t="shared" si="54"/>
        <v/>
      </c>
      <c r="AB321" s="23" t="str">
        <f t="shared" si="55"/>
        <v/>
      </c>
      <c r="AC321" s="76" t="str">
        <f t="shared" si="56"/>
        <v/>
      </c>
      <c r="AD321" s="76" t="str">
        <f t="shared" si="57"/>
        <v/>
      </c>
      <c r="AE321" s="76" t="str">
        <f t="shared" si="58"/>
        <v/>
      </c>
      <c r="AF321" s="81" t="str">
        <f t="shared" si="59"/>
        <v/>
      </c>
    </row>
    <row r="322" spans="5:32">
      <c r="E322" s="58" t="str">
        <f t="shared" si="48"/>
        <v/>
      </c>
      <c r="K322" s="68" t="str">
        <f t="shared" si="49"/>
        <v/>
      </c>
      <c r="M322" s="69" t="str">
        <f t="shared" si="50"/>
        <v/>
      </c>
      <c r="Q322" s="76" t="str">
        <f t="shared" si="51"/>
        <v/>
      </c>
      <c r="R322" s="68" t="str">
        <f t="shared" si="52"/>
        <v/>
      </c>
      <c r="S322" s="76" t="str">
        <f t="shared" si="53"/>
        <v/>
      </c>
      <c r="T322" s="77"/>
      <c r="U322" s="83"/>
      <c r="V322" s="23" t="str">
        <f>IF(E322="","",SUMIF(OUTBOUND!$G:$G,WMS!E322,OUTBOUND!$L:$L))</f>
        <v/>
      </c>
      <c r="W322" s="23" t="str">
        <f>IF(E322="","",SUMIF(OUTBOUND!$G:$G,WMS!E322,OUTBOUND!$M:$M))</f>
        <v/>
      </c>
      <c r="X322" s="76" t="str">
        <f>IF(E322="","",SUMIF(OUTBOUND!$G:$G,WMS!E322,OUTBOUND!$O:$O))</f>
        <v/>
      </c>
      <c r="Y322" s="76" t="str">
        <f>IF(E322="","",SUMIF(OUTBOUND!$G:$G,WMS!E322,OUTBOUND!$AC:$AC))</f>
        <v/>
      </c>
      <c r="Z322" s="76" t="str">
        <f>IF(E322="","",SUMIF(OUTBOUND!$G:$G,WMS!E322,OUTBOUND!$P:$P))</f>
        <v/>
      </c>
      <c r="AA322" s="23" t="str">
        <f t="shared" si="54"/>
        <v/>
      </c>
      <c r="AB322" s="23" t="str">
        <f t="shared" si="55"/>
        <v/>
      </c>
      <c r="AC322" s="76" t="str">
        <f t="shared" si="56"/>
        <v/>
      </c>
      <c r="AD322" s="76" t="str">
        <f t="shared" si="57"/>
        <v/>
      </c>
      <c r="AE322" s="76" t="str">
        <f t="shared" si="58"/>
        <v/>
      </c>
      <c r="AF322" s="81" t="str">
        <f t="shared" si="59"/>
        <v/>
      </c>
    </row>
    <row r="323" spans="5:32">
      <c r="E323" s="58" t="str">
        <f t="shared" si="48"/>
        <v/>
      </c>
      <c r="K323" s="68" t="str">
        <f t="shared" si="49"/>
        <v/>
      </c>
      <c r="M323" s="69" t="str">
        <f t="shared" si="50"/>
        <v/>
      </c>
      <c r="Q323" s="76" t="str">
        <f t="shared" si="51"/>
        <v/>
      </c>
      <c r="R323" s="68" t="str">
        <f t="shared" si="52"/>
        <v/>
      </c>
      <c r="S323" s="76" t="str">
        <f t="shared" si="53"/>
        <v/>
      </c>
      <c r="T323" s="77"/>
      <c r="U323" s="83"/>
      <c r="V323" s="23" t="str">
        <f>IF(E323="","",SUMIF(OUTBOUND!$G:$G,WMS!E323,OUTBOUND!$L:$L))</f>
        <v/>
      </c>
      <c r="W323" s="23" t="str">
        <f>IF(E323="","",SUMIF(OUTBOUND!$G:$G,WMS!E323,OUTBOUND!$M:$M))</f>
        <v/>
      </c>
      <c r="X323" s="76" t="str">
        <f>IF(E323="","",SUMIF(OUTBOUND!$G:$G,WMS!E323,OUTBOUND!$O:$O))</f>
        <v/>
      </c>
      <c r="Y323" s="76" t="str">
        <f>IF(E323="","",SUMIF(OUTBOUND!$G:$G,WMS!E323,OUTBOUND!$AC:$AC))</f>
        <v/>
      </c>
      <c r="Z323" s="76" t="str">
        <f>IF(E323="","",SUMIF(OUTBOUND!$G:$G,WMS!E323,OUTBOUND!$P:$P))</f>
        <v/>
      </c>
      <c r="AA323" s="23" t="str">
        <f t="shared" si="54"/>
        <v/>
      </c>
      <c r="AB323" s="23" t="str">
        <f t="shared" si="55"/>
        <v/>
      </c>
      <c r="AC323" s="76" t="str">
        <f t="shared" si="56"/>
        <v/>
      </c>
      <c r="AD323" s="76" t="str">
        <f t="shared" si="57"/>
        <v/>
      </c>
      <c r="AE323" s="76" t="str">
        <f t="shared" si="58"/>
        <v/>
      </c>
      <c r="AF323" s="81" t="str">
        <f t="shared" si="59"/>
        <v/>
      </c>
    </row>
    <row r="324" spans="5:32">
      <c r="E324" s="58" t="str">
        <f t="shared" ref="E324:E387" si="60">IF(D324="","",B324&amp;"/"&amp;C324&amp;"/"&amp;D324)</f>
        <v/>
      </c>
      <c r="K324" s="68" t="str">
        <f t="shared" ref="K324:K387" si="61">IF(J324="","",J324/I324)</f>
        <v/>
      </c>
      <c r="M324" s="69" t="str">
        <f t="shared" ref="M324:M387" si="62">IF(L324="","",ROUND(I324*L324,3))</f>
        <v/>
      </c>
      <c r="Q324" s="76" t="str">
        <f t="shared" ref="Q324:Q387" si="63">IF(P324="","",ROUND(N324*O324*P324/1000000,3))</f>
        <v/>
      </c>
      <c r="R324" s="68" t="str">
        <f t="shared" ref="R324:R387" si="64">IF(Q324="","",ROUND(N324*O324*P324/1000000*I324,2))</f>
        <v/>
      </c>
      <c r="S324" s="76" t="str">
        <f t="shared" ref="S324:S387" si="65">IF(T324="","",ROUND(T324/J324,3))</f>
        <v/>
      </c>
      <c r="T324" s="77"/>
      <c r="U324" s="83"/>
      <c r="V324" s="23" t="str">
        <f>IF(E324="","",SUMIF(OUTBOUND!$G:$G,WMS!E324,OUTBOUND!$L:$L))</f>
        <v/>
      </c>
      <c r="W324" s="23" t="str">
        <f>IF(E324="","",SUMIF(OUTBOUND!$G:$G,WMS!E324,OUTBOUND!$M:$M))</f>
        <v/>
      </c>
      <c r="X324" s="76" t="str">
        <f>IF(E324="","",SUMIF(OUTBOUND!$G:$G,WMS!E324,OUTBOUND!$O:$O))</f>
        <v/>
      </c>
      <c r="Y324" s="76" t="str">
        <f>IF(E324="","",SUMIF(OUTBOUND!$G:$G,WMS!E324,OUTBOUND!$AC:$AC))</f>
        <v/>
      </c>
      <c r="Z324" s="76" t="str">
        <f>IF(E324="","",SUMIF(OUTBOUND!$G:$G,WMS!E324,OUTBOUND!$P:$P))</f>
        <v/>
      </c>
      <c r="AA324" s="23" t="str">
        <f t="shared" ref="AA324:AA387" si="66">IF(I324="","",I324-V324)</f>
        <v/>
      </c>
      <c r="AB324" s="23" t="str">
        <f t="shared" ref="AB324:AB387" si="67">IF(J324="","",J324-W324)</f>
        <v/>
      </c>
      <c r="AC324" s="76" t="str">
        <f t="shared" ref="AC324:AC387" si="68">IF(M324="","",M324-X324)</f>
        <v/>
      </c>
      <c r="AD324" s="76" t="str">
        <f t="shared" ref="AD324:AD387" si="69">IF(T324="","",T324-Y324)</f>
        <v/>
      </c>
      <c r="AE324" s="76" t="str">
        <f t="shared" ref="AE324:AE387" si="70">IF(R324="","",R324-Z324)</f>
        <v/>
      </c>
      <c r="AF324" s="81" t="str">
        <f t="shared" ref="AF324:AF387" si="71">IF(AB324="","",EXACT(K324,AB324/AA324))</f>
        <v/>
      </c>
    </row>
    <row r="325" spans="5:32">
      <c r="E325" s="58" t="str">
        <f t="shared" si="60"/>
        <v/>
      </c>
      <c r="K325" s="68" t="str">
        <f t="shared" si="61"/>
        <v/>
      </c>
      <c r="M325" s="69" t="str">
        <f t="shared" si="62"/>
        <v/>
      </c>
      <c r="Q325" s="76" t="str">
        <f t="shared" si="63"/>
        <v/>
      </c>
      <c r="R325" s="68" t="str">
        <f t="shared" si="64"/>
        <v/>
      </c>
      <c r="S325" s="76" t="str">
        <f t="shared" si="65"/>
        <v/>
      </c>
      <c r="T325" s="77"/>
      <c r="U325" s="83"/>
      <c r="V325" s="23" t="str">
        <f>IF(E325="","",SUMIF(OUTBOUND!$G:$G,WMS!E325,OUTBOUND!$L:$L))</f>
        <v/>
      </c>
      <c r="W325" s="23" t="str">
        <f>IF(E325="","",SUMIF(OUTBOUND!$G:$G,WMS!E325,OUTBOUND!$M:$M))</f>
        <v/>
      </c>
      <c r="X325" s="76" t="str">
        <f>IF(E325="","",SUMIF(OUTBOUND!$G:$G,WMS!E325,OUTBOUND!$O:$O))</f>
        <v/>
      </c>
      <c r="Y325" s="76" t="str">
        <f>IF(E325="","",SUMIF(OUTBOUND!$G:$G,WMS!E325,OUTBOUND!$AC:$AC))</f>
        <v/>
      </c>
      <c r="Z325" s="76" t="str">
        <f>IF(E325="","",SUMIF(OUTBOUND!$G:$G,WMS!E325,OUTBOUND!$P:$P))</f>
        <v/>
      </c>
      <c r="AA325" s="23" t="str">
        <f t="shared" si="66"/>
        <v/>
      </c>
      <c r="AB325" s="23" t="str">
        <f t="shared" si="67"/>
        <v/>
      </c>
      <c r="AC325" s="76" t="str">
        <f t="shared" si="68"/>
        <v/>
      </c>
      <c r="AD325" s="76" t="str">
        <f t="shared" si="69"/>
        <v/>
      </c>
      <c r="AE325" s="76" t="str">
        <f t="shared" si="70"/>
        <v/>
      </c>
      <c r="AF325" s="81" t="str">
        <f t="shared" si="71"/>
        <v/>
      </c>
    </row>
    <row r="326" spans="5:32">
      <c r="E326" s="58" t="str">
        <f t="shared" si="60"/>
        <v/>
      </c>
      <c r="K326" s="68" t="str">
        <f t="shared" si="61"/>
        <v/>
      </c>
      <c r="M326" s="69" t="str">
        <f t="shared" si="62"/>
        <v/>
      </c>
      <c r="Q326" s="76" t="str">
        <f t="shared" si="63"/>
        <v/>
      </c>
      <c r="R326" s="68" t="str">
        <f t="shared" si="64"/>
        <v/>
      </c>
      <c r="S326" s="76" t="str">
        <f t="shared" si="65"/>
        <v/>
      </c>
      <c r="T326" s="77"/>
      <c r="U326" s="83"/>
      <c r="V326" s="23" t="str">
        <f>IF(E326="","",SUMIF(OUTBOUND!$G:$G,WMS!E326,OUTBOUND!$L:$L))</f>
        <v/>
      </c>
      <c r="W326" s="23" t="str">
        <f>IF(E326="","",SUMIF(OUTBOUND!$G:$G,WMS!E326,OUTBOUND!$M:$M))</f>
        <v/>
      </c>
      <c r="X326" s="76" t="str">
        <f>IF(E326="","",SUMIF(OUTBOUND!$G:$G,WMS!E326,OUTBOUND!$O:$O))</f>
        <v/>
      </c>
      <c r="Y326" s="76" t="str">
        <f>IF(E326="","",SUMIF(OUTBOUND!$G:$G,WMS!E326,OUTBOUND!$AC:$AC))</f>
        <v/>
      </c>
      <c r="Z326" s="76" t="str">
        <f>IF(E326="","",SUMIF(OUTBOUND!$G:$G,WMS!E326,OUTBOUND!$P:$P))</f>
        <v/>
      </c>
      <c r="AA326" s="23" t="str">
        <f t="shared" si="66"/>
        <v/>
      </c>
      <c r="AB326" s="23" t="str">
        <f t="shared" si="67"/>
        <v/>
      </c>
      <c r="AC326" s="76" t="str">
        <f t="shared" si="68"/>
        <v/>
      </c>
      <c r="AD326" s="76" t="str">
        <f t="shared" si="69"/>
        <v/>
      </c>
      <c r="AE326" s="76" t="str">
        <f t="shared" si="70"/>
        <v/>
      </c>
      <c r="AF326" s="81" t="str">
        <f t="shared" si="71"/>
        <v/>
      </c>
    </row>
    <row r="327" spans="5:32">
      <c r="E327" s="58" t="str">
        <f t="shared" si="60"/>
        <v/>
      </c>
      <c r="K327" s="68" t="str">
        <f t="shared" si="61"/>
        <v/>
      </c>
      <c r="M327" s="69" t="str">
        <f t="shared" si="62"/>
        <v/>
      </c>
      <c r="Q327" s="76" t="str">
        <f t="shared" si="63"/>
        <v/>
      </c>
      <c r="R327" s="68" t="str">
        <f t="shared" si="64"/>
        <v/>
      </c>
      <c r="S327" s="76" t="str">
        <f t="shared" si="65"/>
        <v/>
      </c>
      <c r="T327" s="77"/>
      <c r="U327" s="83"/>
      <c r="V327" s="23" t="str">
        <f>IF(E327="","",SUMIF(OUTBOUND!$G:$G,WMS!E327,OUTBOUND!$L:$L))</f>
        <v/>
      </c>
      <c r="W327" s="23" t="str">
        <f>IF(E327="","",SUMIF(OUTBOUND!$G:$G,WMS!E327,OUTBOUND!$M:$M))</f>
        <v/>
      </c>
      <c r="X327" s="76" t="str">
        <f>IF(E327="","",SUMIF(OUTBOUND!$G:$G,WMS!E327,OUTBOUND!$O:$O))</f>
        <v/>
      </c>
      <c r="Y327" s="76" t="str">
        <f>IF(E327="","",SUMIF(OUTBOUND!$G:$G,WMS!E327,OUTBOUND!$AC:$AC))</f>
        <v/>
      </c>
      <c r="Z327" s="76" t="str">
        <f>IF(E327="","",SUMIF(OUTBOUND!$G:$G,WMS!E327,OUTBOUND!$P:$P))</f>
        <v/>
      </c>
      <c r="AA327" s="23" t="str">
        <f t="shared" si="66"/>
        <v/>
      </c>
      <c r="AB327" s="23" t="str">
        <f t="shared" si="67"/>
        <v/>
      </c>
      <c r="AC327" s="76" t="str">
        <f t="shared" si="68"/>
        <v/>
      </c>
      <c r="AD327" s="76" t="str">
        <f t="shared" si="69"/>
        <v/>
      </c>
      <c r="AE327" s="76" t="str">
        <f t="shared" si="70"/>
        <v/>
      </c>
      <c r="AF327" s="81" t="str">
        <f t="shared" si="71"/>
        <v/>
      </c>
    </row>
    <row r="328" spans="5:32">
      <c r="E328" s="58" t="str">
        <f t="shared" si="60"/>
        <v/>
      </c>
      <c r="K328" s="68" t="str">
        <f t="shared" si="61"/>
        <v/>
      </c>
      <c r="M328" s="69" t="str">
        <f t="shared" si="62"/>
        <v/>
      </c>
      <c r="Q328" s="76" t="str">
        <f t="shared" si="63"/>
        <v/>
      </c>
      <c r="R328" s="68" t="str">
        <f t="shared" si="64"/>
        <v/>
      </c>
      <c r="S328" s="76" t="str">
        <f t="shared" si="65"/>
        <v/>
      </c>
      <c r="T328" s="77"/>
      <c r="U328" s="83"/>
      <c r="V328" s="23" t="str">
        <f>IF(E328="","",SUMIF(OUTBOUND!$G:$G,WMS!E328,OUTBOUND!$L:$L))</f>
        <v/>
      </c>
      <c r="W328" s="23" t="str">
        <f>IF(E328="","",SUMIF(OUTBOUND!$G:$G,WMS!E328,OUTBOUND!$M:$M))</f>
        <v/>
      </c>
      <c r="X328" s="76" t="str">
        <f>IF(E328="","",SUMIF(OUTBOUND!$G:$G,WMS!E328,OUTBOUND!$O:$O))</f>
        <v/>
      </c>
      <c r="Y328" s="76" t="str">
        <f>IF(E328="","",SUMIF(OUTBOUND!$G:$G,WMS!E328,OUTBOUND!$AC:$AC))</f>
        <v/>
      </c>
      <c r="Z328" s="76" t="str">
        <f>IF(E328="","",SUMIF(OUTBOUND!$G:$G,WMS!E328,OUTBOUND!$P:$P))</f>
        <v/>
      </c>
      <c r="AA328" s="23" t="str">
        <f t="shared" si="66"/>
        <v/>
      </c>
      <c r="AB328" s="23" t="str">
        <f t="shared" si="67"/>
        <v/>
      </c>
      <c r="AC328" s="76" t="str">
        <f t="shared" si="68"/>
        <v/>
      </c>
      <c r="AD328" s="76" t="str">
        <f t="shared" si="69"/>
        <v/>
      </c>
      <c r="AE328" s="76" t="str">
        <f t="shared" si="70"/>
        <v/>
      </c>
      <c r="AF328" s="81" t="str">
        <f t="shared" si="71"/>
        <v/>
      </c>
    </row>
    <row r="329" spans="5:32">
      <c r="E329" s="58" t="str">
        <f t="shared" si="60"/>
        <v/>
      </c>
      <c r="K329" s="68" t="str">
        <f t="shared" si="61"/>
        <v/>
      </c>
      <c r="M329" s="69" t="str">
        <f t="shared" si="62"/>
        <v/>
      </c>
      <c r="Q329" s="76" t="str">
        <f t="shared" si="63"/>
        <v/>
      </c>
      <c r="R329" s="68" t="str">
        <f t="shared" si="64"/>
        <v/>
      </c>
      <c r="S329" s="76" t="str">
        <f t="shared" si="65"/>
        <v/>
      </c>
      <c r="T329" s="77"/>
      <c r="U329" s="83"/>
      <c r="V329" s="23" t="str">
        <f>IF(E329="","",SUMIF(OUTBOUND!$G:$G,WMS!E329,OUTBOUND!$L:$L))</f>
        <v/>
      </c>
      <c r="W329" s="23" t="str">
        <f>IF(E329="","",SUMIF(OUTBOUND!$G:$G,WMS!E329,OUTBOUND!$M:$M))</f>
        <v/>
      </c>
      <c r="X329" s="76" t="str">
        <f>IF(E329="","",SUMIF(OUTBOUND!$G:$G,WMS!E329,OUTBOUND!$O:$O))</f>
        <v/>
      </c>
      <c r="Y329" s="76" t="str">
        <f>IF(E329="","",SUMIF(OUTBOUND!$G:$G,WMS!E329,OUTBOUND!$AC:$AC))</f>
        <v/>
      </c>
      <c r="Z329" s="76" t="str">
        <f>IF(E329="","",SUMIF(OUTBOUND!$G:$G,WMS!E329,OUTBOUND!$P:$P))</f>
        <v/>
      </c>
      <c r="AA329" s="23" t="str">
        <f t="shared" si="66"/>
        <v/>
      </c>
      <c r="AB329" s="23" t="str">
        <f t="shared" si="67"/>
        <v/>
      </c>
      <c r="AC329" s="76" t="str">
        <f t="shared" si="68"/>
        <v/>
      </c>
      <c r="AD329" s="76" t="str">
        <f t="shared" si="69"/>
        <v/>
      </c>
      <c r="AE329" s="76" t="str">
        <f t="shared" si="70"/>
        <v/>
      </c>
      <c r="AF329" s="81" t="str">
        <f t="shared" si="71"/>
        <v/>
      </c>
    </row>
    <row r="330" spans="5:32">
      <c r="E330" s="58" t="str">
        <f t="shared" si="60"/>
        <v/>
      </c>
      <c r="K330" s="68" t="str">
        <f t="shared" si="61"/>
        <v/>
      </c>
      <c r="M330" s="69" t="str">
        <f t="shared" si="62"/>
        <v/>
      </c>
      <c r="Q330" s="76" t="str">
        <f t="shared" si="63"/>
        <v/>
      </c>
      <c r="R330" s="68" t="str">
        <f t="shared" si="64"/>
        <v/>
      </c>
      <c r="S330" s="76" t="str">
        <f t="shared" si="65"/>
        <v/>
      </c>
      <c r="T330" s="77"/>
      <c r="U330" s="83"/>
      <c r="V330" s="23" t="str">
        <f>IF(E330="","",SUMIF(OUTBOUND!$G:$G,WMS!E330,OUTBOUND!$L:$L))</f>
        <v/>
      </c>
      <c r="W330" s="23" t="str">
        <f>IF(E330="","",SUMIF(OUTBOUND!$G:$G,WMS!E330,OUTBOUND!$M:$M))</f>
        <v/>
      </c>
      <c r="X330" s="76" t="str">
        <f>IF(E330="","",SUMIF(OUTBOUND!$G:$G,WMS!E330,OUTBOUND!$O:$O))</f>
        <v/>
      </c>
      <c r="Y330" s="76" t="str">
        <f>IF(E330="","",SUMIF(OUTBOUND!$G:$G,WMS!E330,OUTBOUND!$AC:$AC))</f>
        <v/>
      </c>
      <c r="Z330" s="76" t="str">
        <f>IF(E330="","",SUMIF(OUTBOUND!$G:$G,WMS!E330,OUTBOUND!$P:$P))</f>
        <v/>
      </c>
      <c r="AA330" s="23" t="str">
        <f t="shared" si="66"/>
        <v/>
      </c>
      <c r="AB330" s="23" t="str">
        <f t="shared" si="67"/>
        <v/>
      </c>
      <c r="AC330" s="76" t="str">
        <f t="shared" si="68"/>
        <v/>
      </c>
      <c r="AD330" s="76" t="str">
        <f t="shared" si="69"/>
        <v/>
      </c>
      <c r="AE330" s="76" t="str">
        <f t="shared" si="70"/>
        <v/>
      </c>
      <c r="AF330" s="81" t="str">
        <f t="shared" si="71"/>
        <v/>
      </c>
    </row>
    <row r="331" spans="5:32">
      <c r="E331" s="58" t="str">
        <f t="shared" si="60"/>
        <v/>
      </c>
      <c r="K331" s="68" t="str">
        <f t="shared" si="61"/>
        <v/>
      </c>
      <c r="M331" s="69" t="str">
        <f t="shared" si="62"/>
        <v/>
      </c>
      <c r="Q331" s="76" t="str">
        <f t="shared" si="63"/>
        <v/>
      </c>
      <c r="R331" s="68" t="str">
        <f t="shared" si="64"/>
        <v/>
      </c>
      <c r="S331" s="76" t="str">
        <f t="shared" si="65"/>
        <v/>
      </c>
      <c r="T331" s="77"/>
      <c r="U331" s="83"/>
      <c r="V331" s="23" t="str">
        <f>IF(E331="","",SUMIF(OUTBOUND!$G:$G,WMS!E331,OUTBOUND!$L:$L))</f>
        <v/>
      </c>
      <c r="W331" s="23" t="str">
        <f>IF(E331="","",SUMIF(OUTBOUND!$G:$G,WMS!E331,OUTBOUND!$M:$M))</f>
        <v/>
      </c>
      <c r="X331" s="76" t="str">
        <f>IF(E331="","",SUMIF(OUTBOUND!$G:$G,WMS!E331,OUTBOUND!$O:$O))</f>
        <v/>
      </c>
      <c r="Y331" s="76" t="str">
        <f>IF(E331="","",SUMIF(OUTBOUND!$G:$G,WMS!E331,OUTBOUND!$AC:$AC))</f>
        <v/>
      </c>
      <c r="Z331" s="76" t="str">
        <f>IF(E331="","",SUMIF(OUTBOUND!$G:$G,WMS!E331,OUTBOUND!$P:$P))</f>
        <v/>
      </c>
      <c r="AA331" s="23" t="str">
        <f t="shared" si="66"/>
        <v/>
      </c>
      <c r="AB331" s="23" t="str">
        <f t="shared" si="67"/>
        <v/>
      </c>
      <c r="AC331" s="76" t="str">
        <f t="shared" si="68"/>
        <v/>
      </c>
      <c r="AD331" s="76" t="str">
        <f t="shared" si="69"/>
        <v/>
      </c>
      <c r="AE331" s="76" t="str">
        <f t="shared" si="70"/>
        <v/>
      </c>
      <c r="AF331" s="81" t="str">
        <f t="shared" si="71"/>
        <v/>
      </c>
    </row>
    <row r="332" spans="5:32">
      <c r="E332" s="58" t="str">
        <f t="shared" si="60"/>
        <v/>
      </c>
      <c r="K332" s="68" t="str">
        <f t="shared" si="61"/>
        <v/>
      </c>
      <c r="M332" s="69" t="str">
        <f t="shared" si="62"/>
        <v/>
      </c>
      <c r="Q332" s="76" t="str">
        <f t="shared" si="63"/>
        <v/>
      </c>
      <c r="R332" s="68" t="str">
        <f t="shared" si="64"/>
        <v/>
      </c>
      <c r="S332" s="76" t="str">
        <f t="shared" si="65"/>
        <v/>
      </c>
      <c r="T332" s="77"/>
      <c r="U332" s="83"/>
      <c r="V332" s="23" t="str">
        <f>IF(E332="","",SUMIF(OUTBOUND!$G:$G,WMS!E332,OUTBOUND!$L:$L))</f>
        <v/>
      </c>
      <c r="W332" s="23" t="str">
        <f>IF(E332="","",SUMIF(OUTBOUND!$G:$G,WMS!E332,OUTBOUND!$M:$M))</f>
        <v/>
      </c>
      <c r="X332" s="76" t="str">
        <f>IF(E332="","",SUMIF(OUTBOUND!$G:$G,WMS!E332,OUTBOUND!$O:$O))</f>
        <v/>
      </c>
      <c r="Y332" s="76" t="str">
        <f>IF(E332="","",SUMIF(OUTBOUND!$G:$G,WMS!E332,OUTBOUND!$AC:$AC))</f>
        <v/>
      </c>
      <c r="Z332" s="76" t="str">
        <f>IF(E332="","",SUMIF(OUTBOUND!$G:$G,WMS!E332,OUTBOUND!$P:$P))</f>
        <v/>
      </c>
      <c r="AA332" s="23" t="str">
        <f t="shared" si="66"/>
        <v/>
      </c>
      <c r="AB332" s="23" t="str">
        <f t="shared" si="67"/>
        <v/>
      </c>
      <c r="AC332" s="76" t="str">
        <f t="shared" si="68"/>
        <v/>
      </c>
      <c r="AD332" s="76" t="str">
        <f t="shared" si="69"/>
        <v/>
      </c>
      <c r="AE332" s="76" t="str">
        <f t="shared" si="70"/>
        <v/>
      </c>
      <c r="AF332" s="81" t="str">
        <f t="shared" si="71"/>
        <v/>
      </c>
    </row>
    <row r="333" spans="5:32">
      <c r="E333" s="58" t="str">
        <f t="shared" si="60"/>
        <v/>
      </c>
      <c r="K333" s="68" t="str">
        <f t="shared" si="61"/>
        <v/>
      </c>
      <c r="M333" s="69" t="str">
        <f t="shared" si="62"/>
        <v/>
      </c>
      <c r="Q333" s="76" t="str">
        <f t="shared" si="63"/>
        <v/>
      </c>
      <c r="R333" s="68" t="str">
        <f t="shared" si="64"/>
        <v/>
      </c>
      <c r="S333" s="76" t="str">
        <f t="shared" si="65"/>
        <v/>
      </c>
      <c r="T333" s="77"/>
      <c r="U333" s="83"/>
      <c r="V333" s="23" t="str">
        <f>IF(E333="","",SUMIF(OUTBOUND!$G:$G,WMS!E333,OUTBOUND!$L:$L))</f>
        <v/>
      </c>
      <c r="W333" s="23" t="str">
        <f>IF(E333="","",SUMIF(OUTBOUND!$G:$G,WMS!E333,OUTBOUND!$M:$M))</f>
        <v/>
      </c>
      <c r="X333" s="76" t="str">
        <f>IF(E333="","",SUMIF(OUTBOUND!$G:$G,WMS!E333,OUTBOUND!$O:$O))</f>
        <v/>
      </c>
      <c r="Y333" s="76" t="str">
        <f>IF(E333="","",SUMIF(OUTBOUND!$G:$G,WMS!E333,OUTBOUND!$AC:$AC))</f>
        <v/>
      </c>
      <c r="Z333" s="76" t="str">
        <f>IF(E333="","",SUMIF(OUTBOUND!$G:$G,WMS!E333,OUTBOUND!$P:$P))</f>
        <v/>
      </c>
      <c r="AA333" s="23" t="str">
        <f t="shared" si="66"/>
        <v/>
      </c>
      <c r="AB333" s="23" t="str">
        <f t="shared" si="67"/>
        <v/>
      </c>
      <c r="AC333" s="76" t="str">
        <f t="shared" si="68"/>
        <v/>
      </c>
      <c r="AD333" s="76" t="str">
        <f t="shared" si="69"/>
        <v/>
      </c>
      <c r="AE333" s="76" t="str">
        <f t="shared" si="70"/>
        <v/>
      </c>
      <c r="AF333" s="81" t="str">
        <f t="shared" si="71"/>
        <v/>
      </c>
    </row>
    <row r="334" spans="5:32">
      <c r="E334" s="58" t="str">
        <f t="shared" si="60"/>
        <v/>
      </c>
      <c r="K334" s="68" t="str">
        <f t="shared" si="61"/>
        <v/>
      </c>
      <c r="M334" s="69" t="str">
        <f t="shared" si="62"/>
        <v/>
      </c>
      <c r="Q334" s="76" t="str">
        <f t="shared" si="63"/>
        <v/>
      </c>
      <c r="R334" s="68" t="str">
        <f t="shared" si="64"/>
        <v/>
      </c>
      <c r="S334" s="76" t="str">
        <f t="shared" si="65"/>
        <v/>
      </c>
      <c r="T334" s="77"/>
      <c r="U334" s="83"/>
      <c r="V334" s="23" t="str">
        <f>IF(E334="","",SUMIF(OUTBOUND!$G:$G,WMS!E334,OUTBOUND!$L:$L))</f>
        <v/>
      </c>
      <c r="W334" s="23" t="str">
        <f>IF(E334="","",SUMIF(OUTBOUND!$G:$G,WMS!E334,OUTBOUND!$M:$M))</f>
        <v/>
      </c>
      <c r="X334" s="76" t="str">
        <f>IF(E334="","",SUMIF(OUTBOUND!$G:$G,WMS!E334,OUTBOUND!$O:$O))</f>
        <v/>
      </c>
      <c r="Y334" s="76" t="str">
        <f>IF(E334="","",SUMIF(OUTBOUND!$G:$G,WMS!E334,OUTBOUND!$AC:$AC))</f>
        <v/>
      </c>
      <c r="Z334" s="76" t="str">
        <f>IF(E334="","",SUMIF(OUTBOUND!$G:$G,WMS!E334,OUTBOUND!$P:$P))</f>
        <v/>
      </c>
      <c r="AA334" s="23" t="str">
        <f t="shared" si="66"/>
        <v/>
      </c>
      <c r="AB334" s="23" t="str">
        <f t="shared" si="67"/>
        <v/>
      </c>
      <c r="AC334" s="76" t="str">
        <f t="shared" si="68"/>
        <v/>
      </c>
      <c r="AD334" s="76" t="str">
        <f t="shared" si="69"/>
        <v/>
      </c>
      <c r="AE334" s="76" t="str">
        <f t="shared" si="70"/>
        <v/>
      </c>
      <c r="AF334" s="81" t="str">
        <f t="shared" si="71"/>
        <v/>
      </c>
    </row>
    <row r="335" spans="5:32">
      <c r="E335" s="58" t="str">
        <f t="shared" si="60"/>
        <v/>
      </c>
      <c r="K335" s="68" t="str">
        <f t="shared" si="61"/>
        <v/>
      </c>
      <c r="M335" s="69" t="str">
        <f t="shared" si="62"/>
        <v/>
      </c>
      <c r="Q335" s="76" t="str">
        <f t="shared" si="63"/>
        <v/>
      </c>
      <c r="R335" s="68" t="str">
        <f t="shared" si="64"/>
        <v/>
      </c>
      <c r="S335" s="76" t="str">
        <f t="shared" si="65"/>
        <v/>
      </c>
      <c r="T335" s="77"/>
      <c r="U335" s="83"/>
      <c r="V335" s="23" t="str">
        <f>IF(E335="","",SUMIF(OUTBOUND!$G:$G,WMS!E335,OUTBOUND!$L:$L))</f>
        <v/>
      </c>
      <c r="W335" s="23" t="str">
        <f>IF(E335="","",SUMIF(OUTBOUND!$G:$G,WMS!E335,OUTBOUND!$M:$M))</f>
        <v/>
      </c>
      <c r="X335" s="76" t="str">
        <f>IF(E335="","",SUMIF(OUTBOUND!$G:$G,WMS!E335,OUTBOUND!$O:$O))</f>
        <v/>
      </c>
      <c r="Y335" s="76" t="str">
        <f>IF(E335="","",SUMIF(OUTBOUND!$G:$G,WMS!E335,OUTBOUND!$AC:$AC))</f>
        <v/>
      </c>
      <c r="Z335" s="76" t="str">
        <f>IF(E335="","",SUMIF(OUTBOUND!$G:$G,WMS!E335,OUTBOUND!$P:$P))</f>
        <v/>
      </c>
      <c r="AA335" s="23" t="str">
        <f t="shared" si="66"/>
        <v/>
      </c>
      <c r="AB335" s="23" t="str">
        <f t="shared" si="67"/>
        <v/>
      </c>
      <c r="AC335" s="76" t="str">
        <f t="shared" si="68"/>
        <v/>
      </c>
      <c r="AD335" s="76" t="str">
        <f t="shared" si="69"/>
        <v/>
      </c>
      <c r="AE335" s="76" t="str">
        <f t="shared" si="70"/>
        <v/>
      </c>
      <c r="AF335" s="81" t="str">
        <f t="shared" si="71"/>
        <v/>
      </c>
    </row>
    <row r="336" spans="5:32">
      <c r="E336" s="58" t="str">
        <f t="shared" si="60"/>
        <v/>
      </c>
      <c r="K336" s="68" t="str">
        <f t="shared" si="61"/>
        <v/>
      </c>
      <c r="M336" s="69" t="str">
        <f t="shared" si="62"/>
        <v/>
      </c>
      <c r="Q336" s="76" t="str">
        <f t="shared" si="63"/>
        <v/>
      </c>
      <c r="R336" s="68" t="str">
        <f t="shared" si="64"/>
        <v/>
      </c>
      <c r="S336" s="76" t="str">
        <f t="shared" si="65"/>
        <v/>
      </c>
      <c r="T336" s="77"/>
      <c r="U336" s="83"/>
      <c r="V336" s="23" t="str">
        <f>IF(E336="","",SUMIF(OUTBOUND!$G:$G,WMS!E336,OUTBOUND!$L:$L))</f>
        <v/>
      </c>
      <c r="W336" s="23" t="str">
        <f>IF(E336="","",SUMIF(OUTBOUND!$G:$G,WMS!E336,OUTBOUND!$M:$M))</f>
        <v/>
      </c>
      <c r="X336" s="76" t="str">
        <f>IF(E336="","",SUMIF(OUTBOUND!$G:$G,WMS!E336,OUTBOUND!$O:$O))</f>
        <v/>
      </c>
      <c r="Y336" s="76" t="str">
        <f>IF(E336="","",SUMIF(OUTBOUND!$G:$G,WMS!E336,OUTBOUND!$AC:$AC))</f>
        <v/>
      </c>
      <c r="Z336" s="76" t="str">
        <f>IF(E336="","",SUMIF(OUTBOUND!$G:$G,WMS!E336,OUTBOUND!$P:$P))</f>
        <v/>
      </c>
      <c r="AA336" s="23" t="str">
        <f t="shared" si="66"/>
        <v/>
      </c>
      <c r="AB336" s="23" t="str">
        <f t="shared" si="67"/>
        <v/>
      </c>
      <c r="AC336" s="76" t="str">
        <f t="shared" si="68"/>
        <v/>
      </c>
      <c r="AD336" s="76" t="str">
        <f t="shared" si="69"/>
        <v/>
      </c>
      <c r="AE336" s="76" t="str">
        <f t="shared" si="70"/>
        <v/>
      </c>
      <c r="AF336" s="81" t="str">
        <f t="shared" si="71"/>
        <v/>
      </c>
    </row>
    <row r="337" spans="5:32">
      <c r="E337" s="58" t="str">
        <f t="shared" si="60"/>
        <v/>
      </c>
      <c r="K337" s="68" t="str">
        <f t="shared" si="61"/>
        <v/>
      </c>
      <c r="M337" s="69" t="str">
        <f t="shared" si="62"/>
        <v/>
      </c>
      <c r="Q337" s="76" t="str">
        <f t="shared" si="63"/>
        <v/>
      </c>
      <c r="R337" s="68" t="str">
        <f t="shared" si="64"/>
        <v/>
      </c>
      <c r="S337" s="76" t="str">
        <f t="shared" si="65"/>
        <v/>
      </c>
      <c r="T337" s="77"/>
      <c r="U337" s="83"/>
      <c r="V337" s="23" t="str">
        <f>IF(E337="","",SUMIF(OUTBOUND!$G:$G,WMS!E337,OUTBOUND!$L:$L))</f>
        <v/>
      </c>
      <c r="W337" s="23" t="str">
        <f>IF(E337="","",SUMIF(OUTBOUND!$G:$G,WMS!E337,OUTBOUND!$M:$M))</f>
        <v/>
      </c>
      <c r="X337" s="76" t="str">
        <f>IF(E337="","",SUMIF(OUTBOUND!$G:$G,WMS!E337,OUTBOUND!$O:$O))</f>
        <v/>
      </c>
      <c r="Y337" s="76" t="str">
        <f>IF(E337="","",SUMIF(OUTBOUND!$G:$G,WMS!E337,OUTBOUND!$AC:$AC))</f>
        <v/>
      </c>
      <c r="Z337" s="76" t="str">
        <f>IF(E337="","",SUMIF(OUTBOUND!$G:$G,WMS!E337,OUTBOUND!$P:$P))</f>
        <v/>
      </c>
      <c r="AA337" s="23" t="str">
        <f t="shared" si="66"/>
        <v/>
      </c>
      <c r="AB337" s="23" t="str">
        <f t="shared" si="67"/>
        <v/>
      </c>
      <c r="AC337" s="76" t="str">
        <f t="shared" si="68"/>
        <v/>
      </c>
      <c r="AD337" s="76" t="str">
        <f t="shared" si="69"/>
        <v/>
      </c>
      <c r="AE337" s="76" t="str">
        <f t="shared" si="70"/>
        <v/>
      </c>
      <c r="AF337" s="81" t="str">
        <f t="shared" si="71"/>
        <v/>
      </c>
    </row>
    <row r="338" spans="5:32">
      <c r="E338" s="58" t="str">
        <f t="shared" si="60"/>
        <v/>
      </c>
      <c r="K338" s="68" t="str">
        <f t="shared" si="61"/>
        <v/>
      </c>
      <c r="M338" s="69" t="str">
        <f t="shared" si="62"/>
        <v/>
      </c>
      <c r="Q338" s="76" t="str">
        <f t="shared" si="63"/>
        <v/>
      </c>
      <c r="R338" s="68" t="str">
        <f t="shared" si="64"/>
        <v/>
      </c>
      <c r="S338" s="76" t="str">
        <f t="shared" si="65"/>
        <v/>
      </c>
      <c r="T338" s="77"/>
      <c r="U338" s="83"/>
      <c r="V338" s="23" t="str">
        <f>IF(E338="","",SUMIF(OUTBOUND!$G:$G,WMS!E338,OUTBOUND!$L:$L))</f>
        <v/>
      </c>
      <c r="W338" s="23" t="str">
        <f>IF(E338="","",SUMIF(OUTBOUND!$G:$G,WMS!E338,OUTBOUND!$M:$M))</f>
        <v/>
      </c>
      <c r="X338" s="76" t="str">
        <f>IF(E338="","",SUMIF(OUTBOUND!$G:$G,WMS!E338,OUTBOUND!$O:$O))</f>
        <v/>
      </c>
      <c r="Y338" s="76" t="str">
        <f>IF(E338="","",SUMIF(OUTBOUND!$G:$G,WMS!E338,OUTBOUND!$AC:$AC))</f>
        <v/>
      </c>
      <c r="Z338" s="76" t="str">
        <f>IF(E338="","",SUMIF(OUTBOUND!$G:$G,WMS!E338,OUTBOUND!$P:$P))</f>
        <v/>
      </c>
      <c r="AA338" s="23" t="str">
        <f t="shared" si="66"/>
        <v/>
      </c>
      <c r="AB338" s="23" t="str">
        <f t="shared" si="67"/>
        <v/>
      </c>
      <c r="AC338" s="76" t="str">
        <f t="shared" si="68"/>
        <v/>
      </c>
      <c r="AD338" s="76" t="str">
        <f t="shared" si="69"/>
        <v/>
      </c>
      <c r="AE338" s="76" t="str">
        <f t="shared" si="70"/>
        <v/>
      </c>
      <c r="AF338" s="81" t="str">
        <f t="shared" si="71"/>
        <v/>
      </c>
    </row>
    <row r="339" spans="5:32">
      <c r="E339" s="58" t="str">
        <f t="shared" si="60"/>
        <v/>
      </c>
      <c r="K339" s="68" t="str">
        <f t="shared" si="61"/>
        <v/>
      </c>
      <c r="M339" s="69" t="str">
        <f t="shared" si="62"/>
        <v/>
      </c>
      <c r="Q339" s="76" t="str">
        <f t="shared" si="63"/>
        <v/>
      </c>
      <c r="R339" s="68" t="str">
        <f t="shared" si="64"/>
        <v/>
      </c>
      <c r="S339" s="76" t="str">
        <f t="shared" si="65"/>
        <v/>
      </c>
      <c r="T339" s="77"/>
      <c r="U339" s="83"/>
      <c r="V339" s="23" t="str">
        <f>IF(E339="","",SUMIF(OUTBOUND!$G:$G,WMS!E339,OUTBOUND!$L:$L))</f>
        <v/>
      </c>
      <c r="W339" s="23" t="str">
        <f>IF(E339="","",SUMIF(OUTBOUND!$G:$G,WMS!E339,OUTBOUND!$M:$M))</f>
        <v/>
      </c>
      <c r="X339" s="76" t="str">
        <f>IF(E339="","",SUMIF(OUTBOUND!$G:$G,WMS!E339,OUTBOUND!$O:$O))</f>
        <v/>
      </c>
      <c r="Y339" s="76" t="str">
        <f>IF(E339="","",SUMIF(OUTBOUND!$G:$G,WMS!E339,OUTBOUND!$AC:$AC))</f>
        <v/>
      </c>
      <c r="Z339" s="76" t="str">
        <f>IF(E339="","",SUMIF(OUTBOUND!$G:$G,WMS!E339,OUTBOUND!$P:$P))</f>
        <v/>
      </c>
      <c r="AA339" s="23" t="str">
        <f t="shared" si="66"/>
        <v/>
      </c>
      <c r="AB339" s="23" t="str">
        <f t="shared" si="67"/>
        <v/>
      </c>
      <c r="AC339" s="76" t="str">
        <f t="shared" si="68"/>
        <v/>
      </c>
      <c r="AD339" s="76" t="str">
        <f t="shared" si="69"/>
        <v/>
      </c>
      <c r="AE339" s="76" t="str">
        <f t="shared" si="70"/>
        <v/>
      </c>
      <c r="AF339" s="81" t="str">
        <f t="shared" si="71"/>
        <v/>
      </c>
    </row>
    <row r="340" spans="5:32">
      <c r="E340" s="58" t="str">
        <f t="shared" si="60"/>
        <v/>
      </c>
      <c r="K340" s="68" t="str">
        <f t="shared" si="61"/>
        <v/>
      </c>
      <c r="M340" s="69" t="str">
        <f t="shared" si="62"/>
        <v/>
      </c>
      <c r="Q340" s="76" t="str">
        <f t="shared" si="63"/>
        <v/>
      </c>
      <c r="R340" s="68" t="str">
        <f t="shared" si="64"/>
        <v/>
      </c>
      <c r="S340" s="76" t="str">
        <f t="shared" si="65"/>
        <v/>
      </c>
      <c r="T340" s="77"/>
      <c r="U340" s="83"/>
      <c r="V340" s="23" t="str">
        <f>IF(E340="","",SUMIF(OUTBOUND!$G:$G,WMS!E340,OUTBOUND!$L:$L))</f>
        <v/>
      </c>
      <c r="W340" s="23" t="str">
        <f>IF(E340="","",SUMIF(OUTBOUND!$G:$G,WMS!E340,OUTBOUND!$M:$M))</f>
        <v/>
      </c>
      <c r="X340" s="76" t="str">
        <f>IF(E340="","",SUMIF(OUTBOUND!$G:$G,WMS!E340,OUTBOUND!$O:$O))</f>
        <v/>
      </c>
      <c r="Y340" s="76" t="str">
        <f>IF(E340="","",SUMIF(OUTBOUND!$G:$G,WMS!E340,OUTBOUND!$AC:$AC))</f>
        <v/>
      </c>
      <c r="Z340" s="76" t="str">
        <f>IF(E340="","",SUMIF(OUTBOUND!$G:$G,WMS!E340,OUTBOUND!$P:$P))</f>
        <v/>
      </c>
      <c r="AA340" s="23" t="str">
        <f t="shared" si="66"/>
        <v/>
      </c>
      <c r="AB340" s="23" t="str">
        <f t="shared" si="67"/>
        <v/>
      </c>
      <c r="AC340" s="76" t="str">
        <f t="shared" si="68"/>
        <v/>
      </c>
      <c r="AD340" s="76" t="str">
        <f t="shared" si="69"/>
        <v/>
      </c>
      <c r="AE340" s="76" t="str">
        <f t="shared" si="70"/>
        <v/>
      </c>
      <c r="AF340" s="81" t="str">
        <f t="shared" si="71"/>
        <v/>
      </c>
    </row>
    <row r="341" spans="5:32">
      <c r="E341" s="58" t="str">
        <f t="shared" si="60"/>
        <v/>
      </c>
      <c r="K341" s="68" t="str">
        <f t="shared" si="61"/>
        <v/>
      </c>
      <c r="M341" s="69" t="str">
        <f t="shared" si="62"/>
        <v/>
      </c>
      <c r="Q341" s="76" t="str">
        <f t="shared" si="63"/>
        <v/>
      </c>
      <c r="R341" s="68" t="str">
        <f t="shared" si="64"/>
        <v/>
      </c>
      <c r="S341" s="76" t="str">
        <f t="shared" si="65"/>
        <v/>
      </c>
      <c r="T341" s="77"/>
      <c r="U341" s="83"/>
      <c r="V341" s="23" t="str">
        <f>IF(E341="","",SUMIF(OUTBOUND!$G:$G,WMS!E341,OUTBOUND!$L:$L))</f>
        <v/>
      </c>
      <c r="W341" s="23" t="str">
        <f>IF(E341="","",SUMIF(OUTBOUND!$G:$G,WMS!E341,OUTBOUND!$M:$M))</f>
        <v/>
      </c>
      <c r="X341" s="76" t="str">
        <f>IF(E341="","",SUMIF(OUTBOUND!$G:$G,WMS!E341,OUTBOUND!$O:$O))</f>
        <v/>
      </c>
      <c r="Y341" s="76" t="str">
        <f>IF(E341="","",SUMIF(OUTBOUND!$G:$G,WMS!E341,OUTBOUND!$AC:$AC))</f>
        <v/>
      </c>
      <c r="Z341" s="76" t="str">
        <f>IF(E341="","",SUMIF(OUTBOUND!$G:$G,WMS!E341,OUTBOUND!$P:$P))</f>
        <v/>
      </c>
      <c r="AA341" s="23" t="str">
        <f t="shared" si="66"/>
        <v/>
      </c>
      <c r="AB341" s="23" t="str">
        <f t="shared" si="67"/>
        <v/>
      </c>
      <c r="AC341" s="76" t="str">
        <f t="shared" si="68"/>
        <v/>
      </c>
      <c r="AD341" s="76" t="str">
        <f t="shared" si="69"/>
        <v/>
      </c>
      <c r="AE341" s="76" t="str">
        <f t="shared" si="70"/>
        <v/>
      </c>
      <c r="AF341" s="81" t="str">
        <f t="shared" si="71"/>
        <v/>
      </c>
    </row>
    <row r="342" spans="5:32">
      <c r="E342" s="58" t="str">
        <f t="shared" si="60"/>
        <v/>
      </c>
      <c r="K342" s="68" t="str">
        <f t="shared" si="61"/>
        <v/>
      </c>
      <c r="M342" s="69" t="str">
        <f t="shared" si="62"/>
        <v/>
      </c>
      <c r="Q342" s="76" t="str">
        <f t="shared" si="63"/>
        <v/>
      </c>
      <c r="R342" s="68" t="str">
        <f t="shared" si="64"/>
        <v/>
      </c>
      <c r="S342" s="76" t="str">
        <f t="shared" si="65"/>
        <v/>
      </c>
      <c r="T342" s="77"/>
      <c r="U342" s="83"/>
      <c r="V342" s="23" t="str">
        <f>IF(E342="","",SUMIF(OUTBOUND!$G:$G,WMS!E342,OUTBOUND!$L:$L))</f>
        <v/>
      </c>
      <c r="W342" s="23" t="str">
        <f>IF(E342="","",SUMIF(OUTBOUND!$G:$G,WMS!E342,OUTBOUND!$M:$M))</f>
        <v/>
      </c>
      <c r="X342" s="76" t="str">
        <f>IF(E342="","",SUMIF(OUTBOUND!$G:$G,WMS!E342,OUTBOUND!$O:$O))</f>
        <v/>
      </c>
      <c r="Y342" s="76" t="str">
        <f>IF(E342="","",SUMIF(OUTBOUND!$G:$G,WMS!E342,OUTBOUND!$AC:$AC))</f>
        <v/>
      </c>
      <c r="Z342" s="76" t="str">
        <f>IF(E342="","",SUMIF(OUTBOUND!$G:$G,WMS!E342,OUTBOUND!$P:$P))</f>
        <v/>
      </c>
      <c r="AA342" s="23" t="str">
        <f t="shared" si="66"/>
        <v/>
      </c>
      <c r="AB342" s="23" t="str">
        <f t="shared" si="67"/>
        <v/>
      </c>
      <c r="AC342" s="76" t="str">
        <f t="shared" si="68"/>
        <v/>
      </c>
      <c r="AD342" s="76" t="str">
        <f t="shared" si="69"/>
        <v/>
      </c>
      <c r="AE342" s="76" t="str">
        <f t="shared" si="70"/>
        <v/>
      </c>
      <c r="AF342" s="81" t="str">
        <f t="shared" si="71"/>
        <v/>
      </c>
    </row>
    <row r="343" spans="5:32">
      <c r="E343" s="58" t="str">
        <f t="shared" si="60"/>
        <v/>
      </c>
      <c r="K343" s="68" t="str">
        <f t="shared" si="61"/>
        <v/>
      </c>
      <c r="M343" s="69" t="str">
        <f t="shared" si="62"/>
        <v/>
      </c>
      <c r="Q343" s="76" t="str">
        <f t="shared" si="63"/>
        <v/>
      </c>
      <c r="R343" s="68" t="str">
        <f t="shared" si="64"/>
        <v/>
      </c>
      <c r="S343" s="76" t="str">
        <f t="shared" si="65"/>
        <v/>
      </c>
      <c r="T343" s="77"/>
      <c r="U343" s="83"/>
      <c r="V343" s="23" t="str">
        <f>IF(E343="","",SUMIF(OUTBOUND!$G:$G,WMS!E343,OUTBOUND!$L:$L))</f>
        <v/>
      </c>
      <c r="W343" s="23" t="str">
        <f>IF(E343="","",SUMIF(OUTBOUND!$G:$G,WMS!E343,OUTBOUND!$M:$M))</f>
        <v/>
      </c>
      <c r="X343" s="76" t="str">
        <f>IF(E343="","",SUMIF(OUTBOUND!$G:$G,WMS!E343,OUTBOUND!$O:$O))</f>
        <v/>
      </c>
      <c r="Y343" s="76" t="str">
        <f>IF(E343="","",SUMIF(OUTBOUND!$G:$G,WMS!E343,OUTBOUND!$AC:$AC))</f>
        <v/>
      </c>
      <c r="Z343" s="76" t="str">
        <f>IF(E343="","",SUMIF(OUTBOUND!$G:$G,WMS!E343,OUTBOUND!$P:$P))</f>
        <v/>
      </c>
      <c r="AA343" s="23" t="str">
        <f t="shared" si="66"/>
        <v/>
      </c>
      <c r="AB343" s="23" t="str">
        <f t="shared" si="67"/>
        <v/>
      </c>
      <c r="AC343" s="76" t="str">
        <f t="shared" si="68"/>
        <v/>
      </c>
      <c r="AD343" s="76" t="str">
        <f t="shared" si="69"/>
        <v/>
      </c>
      <c r="AE343" s="76" t="str">
        <f t="shared" si="70"/>
        <v/>
      </c>
      <c r="AF343" s="81" t="str">
        <f t="shared" si="71"/>
        <v/>
      </c>
    </row>
    <row r="344" spans="5:32">
      <c r="E344" s="58" t="str">
        <f t="shared" si="60"/>
        <v/>
      </c>
      <c r="K344" s="68" t="str">
        <f t="shared" si="61"/>
        <v/>
      </c>
      <c r="M344" s="69" t="str">
        <f t="shared" si="62"/>
        <v/>
      </c>
      <c r="Q344" s="76" t="str">
        <f t="shared" si="63"/>
        <v/>
      </c>
      <c r="R344" s="68" t="str">
        <f t="shared" si="64"/>
        <v/>
      </c>
      <c r="S344" s="76" t="str">
        <f t="shared" si="65"/>
        <v/>
      </c>
      <c r="T344" s="77"/>
      <c r="U344" s="83"/>
      <c r="V344" s="23" t="str">
        <f>IF(E344="","",SUMIF(OUTBOUND!$G:$G,WMS!E344,OUTBOUND!$L:$L))</f>
        <v/>
      </c>
      <c r="W344" s="23" t="str">
        <f>IF(E344="","",SUMIF(OUTBOUND!$G:$G,WMS!E344,OUTBOUND!$M:$M))</f>
        <v/>
      </c>
      <c r="X344" s="76" t="str">
        <f>IF(E344="","",SUMIF(OUTBOUND!$G:$G,WMS!E344,OUTBOUND!$O:$O))</f>
        <v/>
      </c>
      <c r="Y344" s="76" t="str">
        <f>IF(E344="","",SUMIF(OUTBOUND!$G:$G,WMS!E344,OUTBOUND!$AC:$AC))</f>
        <v/>
      </c>
      <c r="Z344" s="76" t="str">
        <f>IF(E344="","",SUMIF(OUTBOUND!$G:$G,WMS!E344,OUTBOUND!$P:$P))</f>
        <v/>
      </c>
      <c r="AA344" s="23" t="str">
        <f t="shared" si="66"/>
        <v/>
      </c>
      <c r="AB344" s="23" t="str">
        <f t="shared" si="67"/>
        <v/>
      </c>
      <c r="AC344" s="76" t="str">
        <f t="shared" si="68"/>
        <v/>
      </c>
      <c r="AD344" s="76" t="str">
        <f t="shared" si="69"/>
        <v/>
      </c>
      <c r="AE344" s="76" t="str">
        <f t="shared" si="70"/>
        <v/>
      </c>
      <c r="AF344" s="81" t="str">
        <f t="shared" si="71"/>
        <v/>
      </c>
    </row>
    <row r="345" spans="5:32">
      <c r="E345" s="58" t="str">
        <f t="shared" si="60"/>
        <v/>
      </c>
      <c r="K345" s="68" t="str">
        <f t="shared" si="61"/>
        <v/>
      </c>
      <c r="M345" s="69" t="str">
        <f t="shared" si="62"/>
        <v/>
      </c>
      <c r="Q345" s="76" t="str">
        <f t="shared" si="63"/>
        <v/>
      </c>
      <c r="R345" s="68" t="str">
        <f t="shared" si="64"/>
        <v/>
      </c>
      <c r="S345" s="76" t="str">
        <f t="shared" si="65"/>
        <v/>
      </c>
      <c r="T345" s="77"/>
      <c r="U345" s="83"/>
      <c r="V345" s="23" t="str">
        <f>IF(E345="","",SUMIF(OUTBOUND!$G:$G,WMS!E345,OUTBOUND!$L:$L))</f>
        <v/>
      </c>
      <c r="W345" s="23" t="str">
        <f>IF(E345="","",SUMIF(OUTBOUND!$G:$G,WMS!E345,OUTBOUND!$M:$M))</f>
        <v/>
      </c>
      <c r="X345" s="76" t="str">
        <f>IF(E345="","",SUMIF(OUTBOUND!$G:$G,WMS!E345,OUTBOUND!$O:$O))</f>
        <v/>
      </c>
      <c r="Y345" s="76" t="str">
        <f>IF(E345="","",SUMIF(OUTBOUND!$G:$G,WMS!E345,OUTBOUND!$AC:$AC))</f>
        <v/>
      </c>
      <c r="Z345" s="76" t="str">
        <f>IF(E345="","",SUMIF(OUTBOUND!$G:$G,WMS!E345,OUTBOUND!$P:$P))</f>
        <v/>
      </c>
      <c r="AA345" s="23" t="str">
        <f t="shared" si="66"/>
        <v/>
      </c>
      <c r="AB345" s="23" t="str">
        <f t="shared" si="67"/>
        <v/>
      </c>
      <c r="AC345" s="76" t="str">
        <f t="shared" si="68"/>
        <v/>
      </c>
      <c r="AD345" s="76" t="str">
        <f t="shared" si="69"/>
        <v/>
      </c>
      <c r="AE345" s="76" t="str">
        <f t="shared" si="70"/>
        <v/>
      </c>
      <c r="AF345" s="81" t="str">
        <f t="shared" si="71"/>
        <v/>
      </c>
    </row>
    <row r="346" spans="5:32">
      <c r="E346" s="58" t="str">
        <f t="shared" si="60"/>
        <v/>
      </c>
      <c r="K346" s="68" t="str">
        <f t="shared" si="61"/>
        <v/>
      </c>
      <c r="M346" s="69" t="str">
        <f t="shared" si="62"/>
        <v/>
      </c>
      <c r="Q346" s="76" t="str">
        <f t="shared" si="63"/>
        <v/>
      </c>
      <c r="R346" s="68" t="str">
        <f t="shared" si="64"/>
        <v/>
      </c>
      <c r="S346" s="76" t="str">
        <f t="shared" si="65"/>
        <v/>
      </c>
      <c r="T346" s="77"/>
      <c r="U346" s="83"/>
      <c r="V346" s="23" t="str">
        <f>IF(E346="","",SUMIF(OUTBOUND!$G:$G,WMS!E346,OUTBOUND!$L:$L))</f>
        <v/>
      </c>
      <c r="W346" s="23" t="str">
        <f>IF(E346="","",SUMIF(OUTBOUND!$G:$G,WMS!E346,OUTBOUND!$M:$M))</f>
        <v/>
      </c>
      <c r="X346" s="76" t="str">
        <f>IF(E346="","",SUMIF(OUTBOUND!$G:$G,WMS!E346,OUTBOUND!$O:$O))</f>
        <v/>
      </c>
      <c r="Y346" s="76" t="str">
        <f>IF(E346="","",SUMIF(OUTBOUND!$G:$G,WMS!E346,OUTBOUND!$AC:$AC))</f>
        <v/>
      </c>
      <c r="Z346" s="76" t="str">
        <f>IF(E346="","",SUMIF(OUTBOUND!$G:$G,WMS!E346,OUTBOUND!$P:$P))</f>
        <v/>
      </c>
      <c r="AA346" s="23" t="str">
        <f t="shared" si="66"/>
        <v/>
      </c>
      <c r="AB346" s="23" t="str">
        <f t="shared" si="67"/>
        <v/>
      </c>
      <c r="AC346" s="76" t="str">
        <f t="shared" si="68"/>
        <v/>
      </c>
      <c r="AD346" s="76" t="str">
        <f t="shared" si="69"/>
        <v/>
      </c>
      <c r="AE346" s="76" t="str">
        <f t="shared" si="70"/>
        <v/>
      </c>
      <c r="AF346" s="81" t="str">
        <f t="shared" si="71"/>
        <v/>
      </c>
    </row>
    <row r="347" spans="5:32">
      <c r="E347" s="58" t="str">
        <f t="shared" si="60"/>
        <v/>
      </c>
      <c r="K347" s="68" t="str">
        <f t="shared" si="61"/>
        <v/>
      </c>
      <c r="M347" s="69" t="str">
        <f t="shared" si="62"/>
        <v/>
      </c>
      <c r="Q347" s="76" t="str">
        <f t="shared" si="63"/>
        <v/>
      </c>
      <c r="R347" s="68" t="str">
        <f t="shared" si="64"/>
        <v/>
      </c>
      <c r="S347" s="76" t="str">
        <f t="shared" si="65"/>
        <v/>
      </c>
      <c r="T347" s="77"/>
      <c r="U347" s="83"/>
      <c r="V347" s="23" t="str">
        <f>IF(E347="","",SUMIF(OUTBOUND!$G:$G,WMS!E347,OUTBOUND!$L:$L))</f>
        <v/>
      </c>
      <c r="W347" s="23" t="str">
        <f>IF(E347="","",SUMIF(OUTBOUND!$G:$G,WMS!E347,OUTBOUND!$M:$M))</f>
        <v/>
      </c>
      <c r="X347" s="76" t="str">
        <f>IF(E347="","",SUMIF(OUTBOUND!$G:$G,WMS!E347,OUTBOUND!$O:$O))</f>
        <v/>
      </c>
      <c r="Y347" s="76" t="str">
        <f>IF(E347="","",SUMIF(OUTBOUND!$G:$G,WMS!E347,OUTBOUND!$AC:$AC))</f>
        <v/>
      </c>
      <c r="Z347" s="76" t="str">
        <f>IF(E347="","",SUMIF(OUTBOUND!$G:$G,WMS!E347,OUTBOUND!$P:$P))</f>
        <v/>
      </c>
      <c r="AA347" s="23" t="str">
        <f t="shared" si="66"/>
        <v/>
      </c>
      <c r="AB347" s="23" t="str">
        <f t="shared" si="67"/>
        <v/>
      </c>
      <c r="AC347" s="76" t="str">
        <f t="shared" si="68"/>
        <v/>
      </c>
      <c r="AD347" s="76" t="str">
        <f t="shared" si="69"/>
        <v/>
      </c>
      <c r="AE347" s="76" t="str">
        <f t="shared" si="70"/>
        <v/>
      </c>
      <c r="AF347" s="81" t="str">
        <f t="shared" si="71"/>
        <v/>
      </c>
    </row>
    <row r="348" spans="5:32">
      <c r="E348" s="58" t="str">
        <f t="shared" si="60"/>
        <v/>
      </c>
      <c r="K348" s="68" t="str">
        <f t="shared" si="61"/>
        <v/>
      </c>
      <c r="M348" s="69" t="str">
        <f t="shared" si="62"/>
        <v/>
      </c>
      <c r="Q348" s="76" t="str">
        <f t="shared" si="63"/>
        <v/>
      </c>
      <c r="R348" s="68" t="str">
        <f t="shared" si="64"/>
        <v/>
      </c>
      <c r="S348" s="76" t="str">
        <f t="shared" si="65"/>
        <v/>
      </c>
      <c r="T348" s="77"/>
      <c r="U348" s="83"/>
      <c r="V348" s="23" t="str">
        <f>IF(E348="","",SUMIF(OUTBOUND!$G:$G,WMS!E348,OUTBOUND!$L:$L))</f>
        <v/>
      </c>
      <c r="W348" s="23" t="str">
        <f>IF(E348="","",SUMIF(OUTBOUND!$G:$G,WMS!E348,OUTBOUND!$M:$M))</f>
        <v/>
      </c>
      <c r="X348" s="76" t="str">
        <f>IF(E348="","",SUMIF(OUTBOUND!$G:$G,WMS!E348,OUTBOUND!$O:$O))</f>
        <v/>
      </c>
      <c r="Y348" s="76" t="str">
        <f>IF(E348="","",SUMIF(OUTBOUND!$G:$G,WMS!E348,OUTBOUND!$AC:$AC))</f>
        <v/>
      </c>
      <c r="Z348" s="76" t="str">
        <f>IF(E348="","",SUMIF(OUTBOUND!$G:$G,WMS!E348,OUTBOUND!$P:$P))</f>
        <v/>
      </c>
      <c r="AA348" s="23" t="str">
        <f t="shared" si="66"/>
        <v/>
      </c>
      <c r="AB348" s="23" t="str">
        <f t="shared" si="67"/>
        <v/>
      </c>
      <c r="AC348" s="76" t="str">
        <f t="shared" si="68"/>
        <v/>
      </c>
      <c r="AD348" s="76" t="str">
        <f t="shared" si="69"/>
        <v/>
      </c>
      <c r="AE348" s="76" t="str">
        <f t="shared" si="70"/>
        <v/>
      </c>
      <c r="AF348" s="81" t="str">
        <f t="shared" si="71"/>
        <v/>
      </c>
    </row>
    <row r="349" spans="5:32">
      <c r="E349" s="58" t="str">
        <f t="shared" si="60"/>
        <v/>
      </c>
      <c r="K349" s="68" t="str">
        <f t="shared" si="61"/>
        <v/>
      </c>
      <c r="M349" s="69" t="str">
        <f t="shared" si="62"/>
        <v/>
      </c>
      <c r="Q349" s="76" t="str">
        <f t="shared" si="63"/>
        <v/>
      </c>
      <c r="R349" s="68" t="str">
        <f t="shared" si="64"/>
        <v/>
      </c>
      <c r="S349" s="76" t="str">
        <f t="shared" si="65"/>
        <v/>
      </c>
      <c r="T349" s="77"/>
      <c r="U349" s="83"/>
      <c r="V349" s="23" t="str">
        <f>IF(E349="","",SUMIF(OUTBOUND!$G:$G,WMS!E349,OUTBOUND!$L:$L))</f>
        <v/>
      </c>
      <c r="W349" s="23" t="str">
        <f>IF(E349="","",SUMIF(OUTBOUND!$G:$G,WMS!E349,OUTBOUND!$M:$M))</f>
        <v/>
      </c>
      <c r="X349" s="76" t="str">
        <f>IF(E349="","",SUMIF(OUTBOUND!$G:$G,WMS!E349,OUTBOUND!$O:$O))</f>
        <v/>
      </c>
      <c r="Y349" s="76" t="str">
        <f>IF(E349="","",SUMIF(OUTBOUND!$G:$G,WMS!E349,OUTBOUND!$AC:$AC))</f>
        <v/>
      </c>
      <c r="Z349" s="76" t="str">
        <f>IF(E349="","",SUMIF(OUTBOUND!$G:$G,WMS!E349,OUTBOUND!$P:$P))</f>
        <v/>
      </c>
      <c r="AA349" s="23" t="str">
        <f t="shared" si="66"/>
        <v/>
      </c>
      <c r="AB349" s="23" t="str">
        <f t="shared" si="67"/>
        <v/>
      </c>
      <c r="AC349" s="76" t="str">
        <f t="shared" si="68"/>
        <v/>
      </c>
      <c r="AD349" s="76" t="str">
        <f t="shared" si="69"/>
        <v/>
      </c>
      <c r="AE349" s="76" t="str">
        <f t="shared" si="70"/>
        <v/>
      </c>
      <c r="AF349" s="81" t="str">
        <f t="shared" si="71"/>
        <v/>
      </c>
    </row>
    <row r="350" spans="5:32">
      <c r="E350" s="58" t="str">
        <f t="shared" si="60"/>
        <v/>
      </c>
      <c r="K350" s="68" t="str">
        <f t="shared" si="61"/>
        <v/>
      </c>
      <c r="M350" s="69" t="str">
        <f t="shared" si="62"/>
        <v/>
      </c>
      <c r="Q350" s="76" t="str">
        <f t="shared" si="63"/>
        <v/>
      </c>
      <c r="R350" s="68" t="str">
        <f t="shared" si="64"/>
        <v/>
      </c>
      <c r="S350" s="76" t="str">
        <f t="shared" si="65"/>
        <v/>
      </c>
      <c r="T350" s="77"/>
      <c r="U350" s="83"/>
      <c r="V350" s="23" t="str">
        <f>IF(E350="","",SUMIF(OUTBOUND!$G:$G,WMS!E350,OUTBOUND!$L:$L))</f>
        <v/>
      </c>
      <c r="W350" s="23" t="str">
        <f>IF(E350="","",SUMIF(OUTBOUND!$G:$G,WMS!E350,OUTBOUND!$M:$M))</f>
        <v/>
      </c>
      <c r="X350" s="76" t="str">
        <f>IF(E350="","",SUMIF(OUTBOUND!$G:$G,WMS!E350,OUTBOUND!$O:$O))</f>
        <v/>
      </c>
      <c r="Y350" s="76" t="str">
        <f>IF(E350="","",SUMIF(OUTBOUND!$G:$G,WMS!E350,OUTBOUND!$AC:$AC))</f>
        <v/>
      </c>
      <c r="Z350" s="76" t="str">
        <f>IF(E350="","",SUMIF(OUTBOUND!$G:$G,WMS!E350,OUTBOUND!$P:$P))</f>
        <v/>
      </c>
      <c r="AA350" s="23" t="str">
        <f t="shared" si="66"/>
        <v/>
      </c>
      <c r="AB350" s="23" t="str">
        <f t="shared" si="67"/>
        <v/>
      </c>
      <c r="AC350" s="76" t="str">
        <f t="shared" si="68"/>
        <v/>
      </c>
      <c r="AD350" s="76" t="str">
        <f t="shared" si="69"/>
        <v/>
      </c>
      <c r="AE350" s="76" t="str">
        <f t="shared" si="70"/>
        <v/>
      </c>
      <c r="AF350" s="81" t="str">
        <f t="shared" si="71"/>
        <v/>
      </c>
    </row>
    <row r="351" spans="5:32">
      <c r="E351" s="58" t="str">
        <f t="shared" si="60"/>
        <v/>
      </c>
      <c r="K351" s="68" t="str">
        <f t="shared" si="61"/>
        <v/>
      </c>
      <c r="M351" s="69" t="str">
        <f t="shared" si="62"/>
        <v/>
      </c>
      <c r="Q351" s="76" t="str">
        <f t="shared" si="63"/>
        <v/>
      </c>
      <c r="R351" s="68" t="str">
        <f t="shared" si="64"/>
        <v/>
      </c>
      <c r="S351" s="76" t="str">
        <f t="shared" si="65"/>
        <v/>
      </c>
      <c r="T351" s="77"/>
      <c r="U351" s="83"/>
      <c r="V351" s="23" t="str">
        <f>IF(E351="","",SUMIF(OUTBOUND!$G:$G,WMS!E351,OUTBOUND!$L:$L))</f>
        <v/>
      </c>
      <c r="W351" s="23" t="str">
        <f>IF(E351="","",SUMIF(OUTBOUND!$G:$G,WMS!E351,OUTBOUND!$M:$M))</f>
        <v/>
      </c>
      <c r="X351" s="76" t="str">
        <f>IF(E351="","",SUMIF(OUTBOUND!$G:$G,WMS!E351,OUTBOUND!$O:$O))</f>
        <v/>
      </c>
      <c r="Y351" s="76" t="str">
        <f>IF(E351="","",SUMIF(OUTBOUND!$G:$G,WMS!E351,OUTBOUND!$AC:$AC))</f>
        <v/>
      </c>
      <c r="Z351" s="76" t="str">
        <f>IF(E351="","",SUMIF(OUTBOUND!$G:$G,WMS!E351,OUTBOUND!$P:$P))</f>
        <v/>
      </c>
      <c r="AA351" s="23" t="str">
        <f t="shared" si="66"/>
        <v/>
      </c>
      <c r="AB351" s="23" t="str">
        <f t="shared" si="67"/>
        <v/>
      </c>
      <c r="AC351" s="76" t="str">
        <f t="shared" si="68"/>
        <v/>
      </c>
      <c r="AD351" s="76" t="str">
        <f t="shared" si="69"/>
        <v/>
      </c>
      <c r="AE351" s="76" t="str">
        <f t="shared" si="70"/>
        <v/>
      </c>
      <c r="AF351" s="81" t="str">
        <f t="shared" si="71"/>
        <v/>
      </c>
    </row>
    <row r="352" spans="5:32">
      <c r="E352" s="58" t="str">
        <f t="shared" si="60"/>
        <v/>
      </c>
      <c r="K352" s="68" t="str">
        <f t="shared" si="61"/>
        <v/>
      </c>
      <c r="M352" s="69" t="str">
        <f t="shared" si="62"/>
        <v/>
      </c>
      <c r="Q352" s="76" t="str">
        <f t="shared" si="63"/>
        <v/>
      </c>
      <c r="R352" s="68" t="str">
        <f t="shared" si="64"/>
        <v/>
      </c>
      <c r="S352" s="76" t="str">
        <f t="shared" si="65"/>
        <v/>
      </c>
      <c r="T352" s="77"/>
      <c r="U352" s="83"/>
      <c r="V352" s="23" t="str">
        <f>IF(E352="","",SUMIF(OUTBOUND!$G:$G,WMS!E352,OUTBOUND!$L:$L))</f>
        <v/>
      </c>
      <c r="W352" s="23" t="str">
        <f>IF(E352="","",SUMIF(OUTBOUND!$G:$G,WMS!E352,OUTBOUND!$M:$M))</f>
        <v/>
      </c>
      <c r="X352" s="76" t="str">
        <f>IF(E352="","",SUMIF(OUTBOUND!$G:$G,WMS!E352,OUTBOUND!$O:$O))</f>
        <v/>
      </c>
      <c r="Y352" s="76" t="str">
        <f>IF(E352="","",SUMIF(OUTBOUND!$G:$G,WMS!E352,OUTBOUND!$AC:$AC))</f>
        <v/>
      </c>
      <c r="Z352" s="76" t="str">
        <f>IF(E352="","",SUMIF(OUTBOUND!$G:$G,WMS!E352,OUTBOUND!$P:$P))</f>
        <v/>
      </c>
      <c r="AA352" s="23" t="str">
        <f t="shared" si="66"/>
        <v/>
      </c>
      <c r="AB352" s="23" t="str">
        <f t="shared" si="67"/>
        <v/>
      </c>
      <c r="AC352" s="76" t="str">
        <f t="shared" si="68"/>
        <v/>
      </c>
      <c r="AD352" s="76" t="str">
        <f t="shared" si="69"/>
        <v/>
      </c>
      <c r="AE352" s="76" t="str">
        <f t="shared" si="70"/>
        <v/>
      </c>
      <c r="AF352" s="81" t="str">
        <f t="shared" si="71"/>
        <v/>
      </c>
    </row>
    <row r="353" spans="5:32">
      <c r="E353" s="58" t="str">
        <f t="shared" si="60"/>
        <v/>
      </c>
      <c r="K353" s="68" t="str">
        <f t="shared" si="61"/>
        <v/>
      </c>
      <c r="M353" s="69" t="str">
        <f t="shared" si="62"/>
        <v/>
      </c>
      <c r="Q353" s="76" t="str">
        <f t="shared" si="63"/>
        <v/>
      </c>
      <c r="R353" s="68" t="str">
        <f t="shared" si="64"/>
        <v/>
      </c>
      <c r="S353" s="76" t="str">
        <f t="shared" si="65"/>
        <v/>
      </c>
      <c r="T353" s="77"/>
      <c r="U353" s="83"/>
      <c r="V353" s="23" t="str">
        <f>IF(E353="","",SUMIF(OUTBOUND!$G:$G,WMS!E353,OUTBOUND!$L:$L))</f>
        <v/>
      </c>
      <c r="W353" s="23" t="str">
        <f>IF(E353="","",SUMIF(OUTBOUND!$G:$G,WMS!E353,OUTBOUND!$M:$M))</f>
        <v/>
      </c>
      <c r="X353" s="76" t="str">
        <f>IF(E353="","",SUMIF(OUTBOUND!$G:$G,WMS!E353,OUTBOUND!$O:$O))</f>
        <v/>
      </c>
      <c r="Y353" s="76" t="str">
        <f>IF(E353="","",SUMIF(OUTBOUND!$G:$G,WMS!E353,OUTBOUND!$AC:$AC))</f>
        <v/>
      </c>
      <c r="Z353" s="76" t="str">
        <f>IF(E353="","",SUMIF(OUTBOUND!$G:$G,WMS!E353,OUTBOUND!$P:$P))</f>
        <v/>
      </c>
      <c r="AA353" s="23" t="str">
        <f t="shared" si="66"/>
        <v/>
      </c>
      <c r="AB353" s="23" t="str">
        <f t="shared" si="67"/>
        <v/>
      </c>
      <c r="AC353" s="76" t="str">
        <f t="shared" si="68"/>
        <v/>
      </c>
      <c r="AD353" s="76" t="str">
        <f t="shared" si="69"/>
        <v/>
      </c>
      <c r="AE353" s="76" t="str">
        <f t="shared" si="70"/>
        <v/>
      </c>
      <c r="AF353" s="81" t="str">
        <f t="shared" si="71"/>
        <v/>
      </c>
    </row>
    <row r="354" spans="5:32">
      <c r="E354" s="58" t="str">
        <f t="shared" si="60"/>
        <v/>
      </c>
      <c r="K354" s="68" t="str">
        <f t="shared" si="61"/>
        <v/>
      </c>
      <c r="M354" s="69" t="str">
        <f t="shared" si="62"/>
        <v/>
      </c>
      <c r="Q354" s="76" t="str">
        <f t="shared" si="63"/>
        <v/>
      </c>
      <c r="R354" s="68" t="str">
        <f t="shared" si="64"/>
        <v/>
      </c>
      <c r="S354" s="76" t="str">
        <f t="shared" si="65"/>
        <v/>
      </c>
      <c r="T354" s="77"/>
      <c r="U354" s="83"/>
      <c r="V354" s="23" t="str">
        <f>IF(E354="","",SUMIF(OUTBOUND!$G:$G,WMS!E354,OUTBOUND!$L:$L))</f>
        <v/>
      </c>
      <c r="W354" s="23" t="str">
        <f>IF(E354="","",SUMIF(OUTBOUND!$G:$G,WMS!E354,OUTBOUND!$M:$M))</f>
        <v/>
      </c>
      <c r="X354" s="76" t="str">
        <f>IF(E354="","",SUMIF(OUTBOUND!$G:$G,WMS!E354,OUTBOUND!$O:$O))</f>
        <v/>
      </c>
      <c r="Y354" s="76" t="str">
        <f>IF(E354="","",SUMIF(OUTBOUND!$G:$G,WMS!E354,OUTBOUND!$AC:$AC))</f>
        <v/>
      </c>
      <c r="Z354" s="76" t="str">
        <f>IF(E354="","",SUMIF(OUTBOUND!$G:$G,WMS!E354,OUTBOUND!$P:$P))</f>
        <v/>
      </c>
      <c r="AA354" s="23" t="str">
        <f t="shared" si="66"/>
        <v/>
      </c>
      <c r="AB354" s="23" t="str">
        <f t="shared" si="67"/>
        <v/>
      </c>
      <c r="AC354" s="76" t="str">
        <f t="shared" si="68"/>
        <v/>
      </c>
      <c r="AD354" s="76" t="str">
        <f t="shared" si="69"/>
        <v/>
      </c>
      <c r="AE354" s="76" t="str">
        <f t="shared" si="70"/>
        <v/>
      </c>
      <c r="AF354" s="81" t="str">
        <f t="shared" si="71"/>
        <v/>
      </c>
    </row>
    <row r="355" spans="5:32">
      <c r="E355" s="58" t="str">
        <f t="shared" si="60"/>
        <v/>
      </c>
      <c r="K355" s="68" t="str">
        <f t="shared" si="61"/>
        <v/>
      </c>
      <c r="M355" s="69" t="str">
        <f t="shared" si="62"/>
        <v/>
      </c>
      <c r="Q355" s="76" t="str">
        <f t="shared" si="63"/>
        <v/>
      </c>
      <c r="R355" s="68" t="str">
        <f t="shared" si="64"/>
        <v/>
      </c>
      <c r="S355" s="76" t="str">
        <f t="shared" si="65"/>
        <v/>
      </c>
      <c r="T355" s="77"/>
      <c r="U355" s="83"/>
      <c r="V355" s="23" t="str">
        <f>IF(E355="","",SUMIF(OUTBOUND!$G:$G,WMS!E355,OUTBOUND!$L:$L))</f>
        <v/>
      </c>
      <c r="W355" s="23" t="str">
        <f>IF(E355="","",SUMIF(OUTBOUND!$G:$G,WMS!E355,OUTBOUND!$M:$M))</f>
        <v/>
      </c>
      <c r="X355" s="76" t="str">
        <f>IF(E355="","",SUMIF(OUTBOUND!$G:$G,WMS!E355,OUTBOUND!$O:$O))</f>
        <v/>
      </c>
      <c r="Y355" s="76" t="str">
        <f>IF(E355="","",SUMIF(OUTBOUND!$G:$G,WMS!E355,OUTBOUND!$AC:$AC))</f>
        <v/>
      </c>
      <c r="Z355" s="76" t="str">
        <f>IF(E355="","",SUMIF(OUTBOUND!$G:$G,WMS!E355,OUTBOUND!$P:$P))</f>
        <v/>
      </c>
      <c r="AA355" s="23" t="str">
        <f t="shared" si="66"/>
        <v/>
      </c>
      <c r="AB355" s="23" t="str">
        <f t="shared" si="67"/>
        <v/>
      </c>
      <c r="AC355" s="76" t="str">
        <f t="shared" si="68"/>
        <v/>
      </c>
      <c r="AD355" s="76" t="str">
        <f t="shared" si="69"/>
        <v/>
      </c>
      <c r="AE355" s="76" t="str">
        <f t="shared" si="70"/>
        <v/>
      </c>
      <c r="AF355" s="81" t="str">
        <f t="shared" si="71"/>
        <v/>
      </c>
    </row>
    <row r="356" spans="5:32">
      <c r="E356" s="58" t="str">
        <f t="shared" si="60"/>
        <v/>
      </c>
      <c r="K356" s="68" t="str">
        <f t="shared" si="61"/>
        <v/>
      </c>
      <c r="M356" s="69" t="str">
        <f t="shared" si="62"/>
        <v/>
      </c>
      <c r="Q356" s="76" t="str">
        <f t="shared" si="63"/>
        <v/>
      </c>
      <c r="R356" s="68" t="str">
        <f t="shared" si="64"/>
        <v/>
      </c>
      <c r="S356" s="76" t="str">
        <f t="shared" si="65"/>
        <v/>
      </c>
      <c r="T356" s="77"/>
      <c r="U356" s="83"/>
      <c r="V356" s="23" t="str">
        <f>IF(E356="","",SUMIF(OUTBOUND!$G:$G,WMS!E356,OUTBOUND!$L:$L))</f>
        <v/>
      </c>
      <c r="W356" s="23" t="str">
        <f>IF(E356="","",SUMIF(OUTBOUND!$G:$G,WMS!E356,OUTBOUND!$M:$M))</f>
        <v/>
      </c>
      <c r="X356" s="76" t="str">
        <f>IF(E356="","",SUMIF(OUTBOUND!$G:$G,WMS!E356,OUTBOUND!$O:$O))</f>
        <v/>
      </c>
      <c r="Y356" s="76" t="str">
        <f>IF(E356="","",SUMIF(OUTBOUND!$G:$G,WMS!E356,OUTBOUND!$AC:$AC))</f>
        <v/>
      </c>
      <c r="Z356" s="76" t="str">
        <f>IF(E356="","",SUMIF(OUTBOUND!$G:$G,WMS!E356,OUTBOUND!$P:$P))</f>
        <v/>
      </c>
      <c r="AA356" s="23" t="str">
        <f t="shared" si="66"/>
        <v/>
      </c>
      <c r="AB356" s="23" t="str">
        <f t="shared" si="67"/>
        <v/>
      </c>
      <c r="AC356" s="76" t="str">
        <f t="shared" si="68"/>
        <v/>
      </c>
      <c r="AD356" s="76" t="str">
        <f t="shared" si="69"/>
        <v/>
      </c>
      <c r="AE356" s="76" t="str">
        <f t="shared" si="70"/>
        <v/>
      </c>
      <c r="AF356" s="81" t="str">
        <f t="shared" si="71"/>
        <v/>
      </c>
    </row>
    <row r="357" spans="5:32">
      <c r="E357" s="58" t="str">
        <f t="shared" si="60"/>
        <v/>
      </c>
      <c r="K357" s="68" t="str">
        <f t="shared" si="61"/>
        <v/>
      </c>
      <c r="M357" s="69" t="str">
        <f t="shared" si="62"/>
        <v/>
      </c>
      <c r="Q357" s="76" t="str">
        <f t="shared" si="63"/>
        <v/>
      </c>
      <c r="R357" s="68" t="str">
        <f t="shared" si="64"/>
        <v/>
      </c>
      <c r="S357" s="76" t="str">
        <f t="shared" si="65"/>
        <v/>
      </c>
      <c r="T357" s="77"/>
      <c r="U357" s="83"/>
      <c r="V357" s="23" t="str">
        <f>IF(E357="","",SUMIF(OUTBOUND!$G:$G,WMS!E357,OUTBOUND!$L:$L))</f>
        <v/>
      </c>
      <c r="W357" s="23" t="str">
        <f>IF(E357="","",SUMIF(OUTBOUND!$G:$G,WMS!E357,OUTBOUND!$M:$M))</f>
        <v/>
      </c>
      <c r="X357" s="76" t="str">
        <f>IF(E357="","",SUMIF(OUTBOUND!$G:$G,WMS!E357,OUTBOUND!$O:$O))</f>
        <v/>
      </c>
      <c r="Y357" s="76" t="str">
        <f>IF(E357="","",SUMIF(OUTBOUND!$G:$G,WMS!E357,OUTBOUND!$AC:$AC))</f>
        <v/>
      </c>
      <c r="Z357" s="76" t="str">
        <f>IF(E357="","",SUMIF(OUTBOUND!$G:$G,WMS!E357,OUTBOUND!$P:$P))</f>
        <v/>
      </c>
      <c r="AA357" s="23" t="str">
        <f t="shared" si="66"/>
        <v/>
      </c>
      <c r="AB357" s="23" t="str">
        <f t="shared" si="67"/>
        <v/>
      </c>
      <c r="AC357" s="76" t="str">
        <f t="shared" si="68"/>
        <v/>
      </c>
      <c r="AD357" s="76" t="str">
        <f t="shared" si="69"/>
        <v/>
      </c>
      <c r="AE357" s="76" t="str">
        <f t="shared" si="70"/>
        <v/>
      </c>
      <c r="AF357" s="81" t="str">
        <f t="shared" si="71"/>
        <v/>
      </c>
    </row>
    <row r="358" spans="5:32">
      <c r="E358" s="58" t="str">
        <f t="shared" si="60"/>
        <v/>
      </c>
      <c r="K358" s="68" t="str">
        <f t="shared" si="61"/>
        <v/>
      </c>
      <c r="M358" s="69" t="str">
        <f t="shared" si="62"/>
        <v/>
      </c>
      <c r="Q358" s="76" t="str">
        <f t="shared" si="63"/>
        <v/>
      </c>
      <c r="R358" s="68" t="str">
        <f t="shared" si="64"/>
        <v/>
      </c>
      <c r="S358" s="76" t="str">
        <f t="shared" si="65"/>
        <v/>
      </c>
      <c r="T358" s="77"/>
      <c r="U358" s="83"/>
      <c r="V358" s="23" t="str">
        <f>IF(E358="","",SUMIF(OUTBOUND!$G:$G,WMS!E358,OUTBOUND!$L:$L))</f>
        <v/>
      </c>
      <c r="W358" s="23" t="str">
        <f>IF(E358="","",SUMIF(OUTBOUND!$G:$G,WMS!E358,OUTBOUND!$M:$M))</f>
        <v/>
      </c>
      <c r="X358" s="76" t="str">
        <f>IF(E358="","",SUMIF(OUTBOUND!$G:$G,WMS!E358,OUTBOUND!$O:$O))</f>
        <v/>
      </c>
      <c r="Y358" s="76" t="str">
        <f>IF(E358="","",SUMIF(OUTBOUND!$G:$G,WMS!E358,OUTBOUND!$AC:$AC))</f>
        <v/>
      </c>
      <c r="Z358" s="76" t="str">
        <f>IF(E358="","",SUMIF(OUTBOUND!$G:$G,WMS!E358,OUTBOUND!$P:$P))</f>
        <v/>
      </c>
      <c r="AA358" s="23" t="str">
        <f t="shared" si="66"/>
        <v/>
      </c>
      <c r="AB358" s="23" t="str">
        <f t="shared" si="67"/>
        <v/>
      </c>
      <c r="AC358" s="76" t="str">
        <f t="shared" si="68"/>
        <v/>
      </c>
      <c r="AD358" s="76" t="str">
        <f t="shared" si="69"/>
        <v/>
      </c>
      <c r="AE358" s="76" t="str">
        <f t="shared" si="70"/>
        <v/>
      </c>
      <c r="AF358" s="81" t="str">
        <f t="shared" si="71"/>
        <v/>
      </c>
    </row>
    <row r="359" spans="5:32">
      <c r="E359" s="58" t="str">
        <f t="shared" si="60"/>
        <v/>
      </c>
      <c r="K359" s="68" t="str">
        <f t="shared" si="61"/>
        <v/>
      </c>
      <c r="M359" s="69" t="str">
        <f t="shared" si="62"/>
        <v/>
      </c>
      <c r="Q359" s="76" t="str">
        <f t="shared" si="63"/>
        <v/>
      </c>
      <c r="R359" s="68" t="str">
        <f t="shared" si="64"/>
        <v/>
      </c>
      <c r="S359" s="76" t="str">
        <f t="shared" si="65"/>
        <v/>
      </c>
      <c r="T359" s="77"/>
      <c r="U359" s="83"/>
      <c r="V359" s="23" t="str">
        <f>IF(E359="","",SUMIF(OUTBOUND!$G:$G,WMS!E359,OUTBOUND!$L:$L))</f>
        <v/>
      </c>
      <c r="W359" s="23" t="str">
        <f>IF(E359="","",SUMIF(OUTBOUND!$G:$G,WMS!E359,OUTBOUND!$M:$M))</f>
        <v/>
      </c>
      <c r="X359" s="76" t="str">
        <f>IF(E359="","",SUMIF(OUTBOUND!$G:$G,WMS!E359,OUTBOUND!$O:$O))</f>
        <v/>
      </c>
      <c r="Y359" s="76" t="str">
        <f>IF(E359="","",SUMIF(OUTBOUND!$G:$G,WMS!E359,OUTBOUND!$AC:$AC))</f>
        <v/>
      </c>
      <c r="Z359" s="76" t="str">
        <f>IF(E359="","",SUMIF(OUTBOUND!$G:$G,WMS!E359,OUTBOUND!$P:$P))</f>
        <v/>
      </c>
      <c r="AA359" s="23" t="str">
        <f t="shared" si="66"/>
        <v/>
      </c>
      <c r="AB359" s="23" t="str">
        <f t="shared" si="67"/>
        <v/>
      </c>
      <c r="AC359" s="76" t="str">
        <f t="shared" si="68"/>
        <v/>
      </c>
      <c r="AD359" s="76" t="str">
        <f t="shared" si="69"/>
        <v/>
      </c>
      <c r="AE359" s="76" t="str">
        <f t="shared" si="70"/>
        <v/>
      </c>
      <c r="AF359" s="81" t="str">
        <f t="shared" si="71"/>
        <v/>
      </c>
    </row>
    <row r="360" spans="5:32">
      <c r="E360" s="58" t="str">
        <f t="shared" si="60"/>
        <v/>
      </c>
      <c r="K360" s="68" t="str">
        <f t="shared" si="61"/>
        <v/>
      </c>
      <c r="M360" s="69" t="str">
        <f t="shared" si="62"/>
        <v/>
      </c>
      <c r="Q360" s="76" t="str">
        <f t="shared" si="63"/>
        <v/>
      </c>
      <c r="R360" s="68" t="str">
        <f t="shared" si="64"/>
        <v/>
      </c>
      <c r="S360" s="76" t="str">
        <f t="shared" si="65"/>
        <v/>
      </c>
      <c r="T360" s="77"/>
      <c r="U360" s="83"/>
      <c r="V360" s="23" t="str">
        <f>IF(E360="","",SUMIF(OUTBOUND!$G:$G,WMS!E360,OUTBOUND!$L:$L))</f>
        <v/>
      </c>
      <c r="W360" s="23" t="str">
        <f>IF(E360="","",SUMIF(OUTBOUND!$G:$G,WMS!E360,OUTBOUND!$M:$M))</f>
        <v/>
      </c>
      <c r="X360" s="76" t="str">
        <f>IF(E360="","",SUMIF(OUTBOUND!$G:$G,WMS!E360,OUTBOUND!$O:$O))</f>
        <v/>
      </c>
      <c r="Y360" s="76" t="str">
        <f>IF(E360="","",SUMIF(OUTBOUND!$G:$G,WMS!E360,OUTBOUND!$AC:$AC))</f>
        <v/>
      </c>
      <c r="Z360" s="76" t="str">
        <f>IF(E360="","",SUMIF(OUTBOUND!$G:$G,WMS!E360,OUTBOUND!$P:$P))</f>
        <v/>
      </c>
      <c r="AA360" s="23" t="str">
        <f t="shared" si="66"/>
        <v/>
      </c>
      <c r="AB360" s="23" t="str">
        <f t="shared" si="67"/>
        <v/>
      </c>
      <c r="AC360" s="76" t="str">
        <f t="shared" si="68"/>
        <v/>
      </c>
      <c r="AD360" s="76" t="str">
        <f t="shared" si="69"/>
        <v/>
      </c>
      <c r="AE360" s="76" t="str">
        <f t="shared" si="70"/>
        <v/>
      </c>
      <c r="AF360" s="81" t="str">
        <f t="shared" si="71"/>
        <v/>
      </c>
    </row>
    <row r="361" spans="5:32">
      <c r="E361" s="58" t="str">
        <f t="shared" si="60"/>
        <v/>
      </c>
      <c r="K361" s="68" t="str">
        <f t="shared" si="61"/>
        <v/>
      </c>
      <c r="M361" s="69" t="str">
        <f t="shared" si="62"/>
        <v/>
      </c>
      <c r="Q361" s="76" t="str">
        <f t="shared" si="63"/>
        <v/>
      </c>
      <c r="R361" s="68" t="str">
        <f t="shared" si="64"/>
        <v/>
      </c>
      <c r="S361" s="76" t="str">
        <f t="shared" si="65"/>
        <v/>
      </c>
      <c r="T361" s="77"/>
      <c r="U361" s="83"/>
      <c r="V361" s="23" t="str">
        <f>IF(E361="","",SUMIF(OUTBOUND!$G:$G,WMS!E361,OUTBOUND!$L:$L))</f>
        <v/>
      </c>
      <c r="W361" s="23" t="str">
        <f>IF(E361="","",SUMIF(OUTBOUND!$G:$G,WMS!E361,OUTBOUND!$M:$M))</f>
        <v/>
      </c>
      <c r="X361" s="76" t="str">
        <f>IF(E361="","",SUMIF(OUTBOUND!$G:$G,WMS!E361,OUTBOUND!$O:$O))</f>
        <v/>
      </c>
      <c r="Y361" s="76" t="str">
        <f>IF(E361="","",SUMIF(OUTBOUND!$G:$G,WMS!E361,OUTBOUND!$AC:$AC))</f>
        <v/>
      </c>
      <c r="Z361" s="76" t="str">
        <f>IF(E361="","",SUMIF(OUTBOUND!$G:$G,WMS!E361,OUTBOUND!$P:$P))</f>
        <v/>
      </c>
      <c r="AA361" s="23" t="str">
        <f t="shared" si="66"/>
        <v/>
      </c>
      <c r="AB361" s="23" t="str">
        <f t="shared" si="67"/>
        <v/>
      </c>
      <c r="AC361" s="76" t="str">
        <f t="shared" si="68"/>
        <v/>
      </c>
      <c r="AD361" s="76" t="str">
        <f t="shared" si="69"/>
        <v/>
      </c>
      <c r="AE361" s="76" t="str">
        <f t="shared" si="70"/>
        <v/>
      </c>
      <c r="AF361" s="81" t="str">
        <f t="shared" si="71"/>
        <v/>
      </c>
    </row>
    <row r="362" spans="5:32">
      <c r="E362" s="58" t="str">
        <f t="shared" si="60"/>
        <v/>
      </c>
      <c r="K362" s="68" t="str">
        <f t="shared" si="61"/>
        <v/>
      </c>
      <c r="M362" s="69" t="str">
        <f t="shared" si="62"/>
        <v/>
      </c>
      <c r="Q362" s="76" t="str">
        <f t="shared" si="63"/>
        <v/>
      </c>
      <c r="R362" s="68" t="str">
        <f t="shared" si="64"/>
        <v/>
      </c>
      <c r="S362" s="76" t="str">
        <f t="shared" si="65"/>
        <v/>
      </c>
      <c r="T362" s="77"/>
      <c r="U362" s="83"/>
      <c r="V362" s="23" t="str">
        <f>IF(E362="","",SUMIF(OUTBOUND!$G:$G,WMS!E362,OUTBOUND!$L:$L))</f>
        <v/>
      </c>
      <c r="W362" s="23" t="str">
        <f>IF(E362="","",SUMIF(OUTBOUND!$G:$G,WMS!E362,OUTBOUND!$M:$M))</f>
        <v/>
      </c>
      <c r="X362" s="76" t="str">
        <f>IF(E362="","",SUMIF(OUTBOUND!$G:$G,WMS!E362,OUTBOUND!$O:$O))</f>
        <v/>
      </c>
      <c r="Y362" s="76" t="str">
        <f>IF(E362="","",SUMIF(OUTBOUND!$G:$G,WMS!E362,OUTBOUND!$AC:$AC))</f>
        <v/>
      </c>
      <c r="Z362" s="76" t="str">
        <f>IF(E362="","",SUMIF(OUTBOUND!$G:$G,WMS!E362,OUTBOUND!$P:$P))</f>
        <v/>
      </c>
      <c r="AA362" s="23" t="str">
        <f t="shared" si="66"/>
        <v/>
      </c>
      <c r="AB362" s="23" t="str">
        <f t="shared" si="67"/>
        <v/>
      </c>
      <c r="AC362" s="76" t="str">
        <f t="shared" si="68"/>
        <v/>
      </c>
      <c r="AD362" s="76" t="str">
        <f t="shared" si="69"/>
        <v/>
      </c>
      <c r="AE362" s="76" t="str">
        <f t="shared" si="70"/>
        <v/>
      </c>
      <c r="AF362" s="81" t="str">
        <f t="shared" si="71"/>
        <v/>
      </c>
    </row>
    <row r="363" spans="5:32">
      <c r="E363" s="58" t="str">
        <f t="shared" si="60"/>
        <v/>
      </c>
      <c r="K363" s="68" t="str">
        <f t="shared" si="61"/>
        <v/>
      </c>
      <c r="M363" s="69" t="str">
        <f t="shared" si="62"/>
        <v/>
      </c>
      <c r="Q363" s="76" t="str">
        <f t="shared" si="63"/>
        <v/>
      </c>
      <c r="R363" s="68" t="str">
        <f t="shared" si="64"/>
        <v/>
      </c>
      <c r="S363" s="76" t="str">
        <f t="shared" si="65"/>
        <v/>
      </c>
      <c r="T363" s="77"/>
      <c r="U363" s="83"/>
      <c r="V363" s="23" t="str">
        <f>IF(E363="","",SUMIF(OUTBOUND!$G:$G,WMS!E363,OUTBOUND!$L:$L))</f>
        <v/>
      </c>
      <c r="W363" s="23" t="str">
        <f>IF(E363="","",SUMIF(OUTBOUND!$G:$G,WMS!E363,OUTBOUND!$M:$M))</f>
        <v/>
      </c>
      <c r="X363" s="76" t="str">
        <f>IF(E363="","",SUMIF(OUTBOUND!$G:$G,WMS!E363,OUTBOUND!$O:$O))</f>
        <v/>
      </c>
      <c r="Y363" s="76" t="str">
        <f>IF(E363="","",SUMIF(OUTBOUND!$G:$G,WMS!E363,OUTBOUND!$AC:$AC))</f>
        <v/>
      </c>
      <c r="Z363" s="76" t="str">
        <f>IF(E363="","",SUMIF(OUTBOUND!$G:$G,WMS!E363,OUTBOUND!$P:$P))</f>
        <v/>
      </c>
      <c r="AA363" s="23" t="str">
        <f t="shared" si="66"/>
        <v/>
      </c>
      <c r="AB363" s="23" t="str">
        <f t="shared" si="67"/>
        <v/>
      </c>
      <c r="AC363" s="76" t="str">
        <f t="shared" si="68"/>
        <v/>
      </c>
      <c r="AD363" s="76" t="str">
        <f t="shared" si="69"/>
        <v/>
      </c>
      <c r="AE363" s="76" t="str">
        <f t="shared" si="70"/>
        <v/>
      </c>
      <c r="AF363" s="81" t="str">
        <f t="shared" si="71"/>
        <v/>
      </c>
    </row>
    <row r="364" spans="5:32">
      <c r="E364" s="58" t="str">
        <f t="shared" si="60"/>
        <v/>
      </c>
      <c r="K364" s="68" t="str">
        <f t="shared" si="61"/>
        <v/>
      </c>
      <c r="M364" s="69" t="str">
        <f t="shared" si="62"/>
        <v/>
      </c>
      <c r="Q364" s="76" t="str">
        <f t="shared" si="63"/>
        <v/>
      </c>
      <c r="R364" s="68" t="str">
        <f t="shared" si="64"/>
        <v/>
      </c>
      <c r="S364" s="76" t="str">
        <f t="shared" si="65"/>
        <v/>
      </c>
      <c r="T364" s="77"/>
      <c r="U364" s="83"/>
      <c r="V364" s="23" t="str">
        <f>IF(E364="","",SUMIF(OUTBOUND!$G:$G,WMS!E364,OUTBOUND!$L:$L))</f>
        <v/>
      </c>
      <c r="W364" s="23" t="str">
        <f>IF(E364="","",SUMIF(OUTBOUND!$G:$G,WMS!E364,OUTBOUND!$M:$M))</f>
        <v/>
      </c>
      <c r="X364" s="76" t="str">
        <f>IF(E364="","",SUMIF(OUTBOUND!$G:$G,WMS!E364,OUTBOUND!$O:$O))</f>
        <v/>
      </c>
      <c r="Y364" s="76" t="str">
        <f>IF(E364="","",SUMIF(OUTBOUND!$G:$G,WMS!E364,OUTBOUND!$AC:$AC))</f>
        <v/>
      </c>
      <c r="Z364" s="76" t="str">
        <f>IF(E364="","",SUMIF(OUTBOUND!$G:$G,WMS!E364,OUTBOUND!$P:$P))</f>
        <v/>
      </c>
      <c r="AA364" s="23" t="str">
        <f t="shared" si="66"/>
        <v/>
      </c>
      <c r="AB364" s="23" t="str">
        <f t="shared" si="67"/>
        <v/>
      </c>
      <c r="AC364" s="76" t="str">
        <f t="shared" si="68"/>
        <v/>
      </c>
      <c r="AD364" s="76" t="str">
        <f t="shared" si="69"/>
        <v/>
      </c>
      <c r="AE364" s="76" t="str">
        <f t="shared" si="70"/>
        <v/>
      </c>
      <c r="AF364" s="81" t="str">
        <f t="shared" si="71"/>
        <v/>
      </c>
    </row>
    <row r="365" spans="5:32">
      <c r="E365" s="58" t="str">
        <f t="shared" si="60"/>
        <v/>
      </c>
      <c r="K365" s="68" t="str">
        <f t="shared" si="61"/>
        <v/>
      </c>
      <c r="M365" s="69" t="str">
        <f t="shared" si="62"/>
        <v/>
      </c>
      <c r="Q365" s="76" t="str">
        <f t="shared" si="63"/>
        <v/>
      </c>
      <c r="R365" s="68" t="str">
        <f t="shared" si="64"/>
        <v/>
      </c>
      <c r="S365" s="76" t="str">
        <f t="shared" si="65"/>
        <v/>
      </c>
      <c r="T365" s="77"/>
      <c r="U365" s="83"/>
      <c r="V365" s="23" t="str">
        <f>IF(E365="","",SUMIF(OUTBOUND!$G:$G,WMS!E365,OUTBOUND!$L:$L))</f>
        <v/>
      </c>
      <c r="W365" s="23" t="str">
        <f>IF(E365="","",SUMIF(OUTBOUND!$G:$G,WMS!E365,OUTBOUND!$M:$M))</f>
        <v/>
      </c>
      <c r="X365" s="76" t="str">
        <f>IF(E365="","",SUMIF(OUTBOUND!$G:$G,WMS!E365,OUTBOUND!$O:$O))</f>
        <v/>
      </c>
      <c r="Y365" s="76" t="str">
        <f>IF(E365="","",SUMIF(OUTBOUND!$G:$G,WMS!E365,OUTBOUND!$AC:$AC))</f>
        <v/>
      </c>
      <c r="Z365" s="76" t="str">
        <f>IF(E365="","",SUMIF(OUTBOUND!$G:$G,WMS!E365,OUTBOUND!$P:$P))</f>
        <v/>
      </c>
      <c r="AA365" s="23" t="str">
        <f t="shared" si="66"/>
        <v/>
      </c>
      <c r="AB365" s="23" t="str">
        <f t="shared" si="67"/>
        <v/>
      </c>
      <c r="AC365" s="76" t="str">
        <f t="shared" si="68"/>
        <v/>
      </c>
      <c r="AD365" s="76" t="str">
        <f t="shared" si="69"/>
        <v/>
      </c>
      <c r="AE365" s="76" t="str">
        <f t="shared" si="70"/>
        <v/>
      </c>
      <c r="AF365" s="81" t="str">
        <f t="shared" si="71"/>
        <v/>
      </c>
    </row>
    <row r="366" spans="5:32">
      <c r="E366" s="58" t="str">
        <f t="shared" si="60"/>
        <v/>
      </c>
      <c r="K366" s="68" t="str">
        <f t="shared" si="61"/>
        <v/>
      </c>
      <c r="M366" s="69" t="str">
        <f t="shared" si="62"/>
        <v/>
      </c>
      <c r="Q366" s="76" t="str">
        <f t="shared" si="63"/>
        <v/>
      </c>
      <c r="R366" s="68" t="str">
        <f t="shared" si="64"/>
        <v/>
      </c>
      <c r="S366" s="76" t="str">
        <f t="shared" si="65"/>
        <v/>
      </c>
      <c r="T366" s="77"/>
      <c r="U366" s="83"/>
      <c r="V366" s="23" t="str">
        <f>IF(E366="","",SUMIF(OUTBOUND!$G:$G,WMS!E366,OUTBOUND!$L:$L))</f>
        <v/>
      </c>
      <c r="W366" s="23" t="str">
        <f>IF(E366="","",SUMIF(OUTBOUND!$G:$G,WMS!E366,OUTBOUND!$M:$M))</f>
        <v/>
      </c>
      <c r="X366" s="76" t="str">
        <f>IF(E366="","",SUMIF(OUTBOUND!$G:$G,WMS!E366,OUTBOUND!$O:$O))</f>
        <v/>
      </c>
      <c r="Y366" s="76" t="str">
        <f>IF(E366="","",SUMIF(OUTBOUND!$G:$G,WMS!E366,OUTBOUND!$AC:$AC))</f>
        <v/>
      </c>
      <c r="Z366" s="76" t="str">
        <f>IF(E366="","",SUMIF(OUTBOUND!$G:$G,WMS!E366,OUTBOUND!$P:$P))</f>
        <v/>
      </c>
      <c r="AA366" s="23" t="str">
        <f t="shared" si="66"/>
        <v/>
      </c>
      <c r="AB366" s="23" t="str">
        <f t="shared" si="67"/>
        <v/>
      </c>
      <c r="AC366" s="76" t="str">
        <f t="shared" si="68"/>
        <v/>
      </c>
      <c r="AD366" s="76" t="str">
        <f t="shared" si="69"/>
        <v/>
      </c>
      <c r="AE366" s="76" t="str">
        <f t="shared" si="70"/>
        <v/>
      </c>
      <c r="AF366" s="81" t="str">
        <f t="shared" si="71"/>
        <v/>
      </c>
    </row>
    <row r="367" spans="5:32">
      <c r="E367" s="58" t="str">
        <f t="shared" si="60"/>
        <v/>
      </c>
      <c r="K367" s="68" t="str">
        <f t="shared" si="61"/>
        <v/>
      </c>
      <c r="M367" s="69" t="str">
        <f t="shared" si="62"/>
        <v/>
      </c>
      <c r="Q367" s="76" t="str">
        <f t="shared" si="63"/>
        <v/>
      </c>
      <c r="R367" s="68" t="str">
        <f t="shared" si="64"/>
        <v/>
      </c>
      <c r="S367" s="76" t="str">
        <f t="shared" si="65"/>
        <v/>
      </c>
      <c r="T367" s="77"/>
      <c r="U367" s="83"/>
      <c r="V367" s="23" t="str">
        <f>IF(E367="","",SUMIF(OUTBOUND!$G:$G,WMS!E367,OUTBOUND!$L:$L))</f>
        <v/>
      </c>
      <c r="W367" s="23" t="str">
        <f>IF(E367="","",SUMIF(OUTBOUND!$G:$G,WMS!E367,OUTBOUND!$M:$M))</f>
        <v/>
      </c>
      <c r="X367" s="76" t="str">
        <f>IF(E367="","",SUMIF(OUTBOUND!$G:$G,WMS!E367,OUTBOUND!$O:$O))</f>
        <v/>
      </c>
      <c r="Y367" s="76" t="str">
        <f>IF(E367="","",SUMIF(OUTBOUND!$G:$G,WMS!E367,OUTBOUND!$AC:$AC))</f>
        <v/>
      </c>
      <c r="Z367" s="76" t="str">
        <f>IF(E367="","",SUMIF(OUTBOUND!$G:$G,WMS!E367,OUTBOUND!$P:$P))</f>
        <v/>
      </c>
      <c r="AA367" s="23" t="str">
        <f t="shared" si="66"/>
        <v/>
      </c>
      <c r="AB367" s="23" t="str">
        <f t="shared" si="67"/>
        <v/>
      </c>
      <c r="AC367" s="76" t="str">
        <f t="shared" si="68"/>
        <v/>
      </c>
      <c r="AD367" s="76" t="str">
        <f t="shared" si="69"/>
        <v/>
      </c>
      <c r="AE367" s="76" t="str">
        <f t="shared" si="70"/>
        <v/>
      </c>
      <c r="AF367" s="81" t="str">
        <f t="shared" si="71"/>
        <v/>
      </c>
    </row>
    <row r="368" spans="5:32">
      <c r="E368" s="58" t="str">
        <f t="shared" si="60"/>
        <v/>
      </c>
      <c r="K368" s="68" t="str">
        <f t="shared" si="61"/>
        <v/>
      </c>
      <c r="M368" s="69" t="str">
        <f t="shared" si="62"/>
        <v/>
      </c>
      <c r="Q368" s="76" t="str">
        <f t="shared" si="63"/>
        <v/>
      </c>
      <c r="R368" s="68" t="str">
        <f t="shared" si="64"/>
        <v/>
      </c>
      <c r="S368" s="76" t="str">
        <f t="shared" si="65"/>
        <v/>
      </c>
      <c r="T368" s="77"/>
      <c r="U368" s="83"/>
      <c r="V368" s="23" t="str">
        <f>IF(E368="","",SUMIF(OUTBOUND!$G:$G,WMS!E368,OUTBOUND!$L:$L))</f>
        <v/>
      </c>
      <c r="W368" s="23" t="str">
        <f>IF(E368="","",SUMIF(OUTBOUND!$G:$G,WMS!E368,OUTBOUND!$M:$M))</f>
        <v/>
      </c>
      <c r="X368" s="76" t="str">
        <f>IF(E368="","",SUMIF(OUTBOUND!$G:$G,WMS!E368,OUTBOUND!$O:$O))</f>
        <v/>
      </c>
      <c r="Y368" s="76" t="str">
        <f>IF(E368="","",SUMIF(OUTBOUND!$G:$G,WMS!E368,OUTBOUND!$AC:$AC))</f>
        <v/>
      </c>
      <c r="Z368" s="76" t="str">
        <f>IF(E368="","",SUMIF(OUTBOUND!$G:$G,WMS!E368,OUTBOUND!$P:$P))</f>
        <v/>
      </c>
      <c r="AA368" s="23" t="str">
        <f t="shared" si="66"/>
        <v/>
      </c>
      <c r="AB368" s="23" t="str">
        <f t="shared" si="67"/>
        <v/>
      </c>
      <c r="AC368" s="76" t="str">
        <f t="shared" si="68"/>
        <v/>
      </c>
      <c r="AD368" s="76" t="str">
        <f t="shared" si="69"/>
        <v/>
      </c>
      <c r="AE368" s="76" t="str">
        <f t="shared" si="70"/>
        <v/>
      </c>
      <c r="AF368" s="81" t="str">
        <f t="shared" si="71"/>
        <v/>
      </c>
    </row>
    <row r="369" spans="5:32">
      <c r="E369" s="58" t="str">
        <f t="shared" si="60"/>
        <v/>
      </c>
      <c r="K369" s="68" t="str">
        <f t="shared" si="61"/>
        <v/>
      </c>
      <c r="M369" s="69" t="str">
        <f t="shared" si="62"/>
        <v/>
      </c>
      <c r="Q369" s="76" t="str">
        <f t="shared" si="63"/>
        <v/>
      </c>
      <c r="R369" s="68" t="str">
        <f t="shared" si="64"/>
        <v/>
      </c>
      <c r="S369" s="76" t="str">
        <f t="shared" si="65"/>
        <v/>
      </c>
      <c r="T369" s="77"/>
      <c r="U369" s="83"/>
      <c r="V369" s="23" t="str">
        <f>IF(E369="","",SUMIF(OUTBOUND!$G:$G,WMS!E369,OUTBOUND!$L:$L))</f>
        <v/>
      </c>
      <c r="W369" s="23" t="str">
        <f>IF(E369="","",SUMIF(OUTBOUND!$G:$G,WMS!E369,OUTBOUND!$M:$M))</f>
        <v/>
      </c>
      <c r="X369" s="76" t="str">
        <f>IF(E369="","",SUMIF(OUTBOUND!$G:$G,WMS!E369,OUTBOUND!$O:$O))</f>
        <v/>
      </c>
      <c r="Y369" s="76" t="str">
        <f>IF(E369="","",SUMIF(OUTBOUND!$G:$G,WMS!E369,OUTBOUND!$AC:$AC))</f>
        <v/>
      </c>
      <c r="Z369" s="76" t="str">
        <f>IF(E369="","",SUMIF(OUTBOUND!$G:$G,WMS!E369,OUTBOUND!$P:$P))</f>
        <v/>
      </c>
      <c r="AA369" s="23" t="str">
        <f t="shared" si="66"/>
        <v/>
      </c>
      <c r="AB369" s="23" t="str">
        <f t="shared" si="67"/>
        <v/>
      </c>
      <c r="AC369" s="76" t="str">
        <f t="shared" si="68"/>
        <v/>
      </c>
      <c r="AD369" s="76" t="str">
        <f t="shared" si="69"/>
        <v/>
      </c>
      <c r="AE369" s="76" t="str">
        <f t="shared" si="70"/>
        <v/>
      </c>
      <c r="AF369" s="81" t="str">
        <f t="shared" si="71"/>
        <v/>
      </c>
    </row>
    <row r="370" spans="5:32">
      <c r="E370" s="58" t="str">
        <f t="shared" si="60"/>
        <v/>
      </c>
      <c r="K370" s="68" t="str">
        <f t="shared" si="61"/>
        <v/>
      </c>
      <c r="M370" s="69" t="str">
        <f t="shared" si="62"/>
        <v/>
      </c>
      <c r="Q370" s="76" t="str">
        <f t="shared" si="63"/>
        <v/>
      </c>
      <c r="R370" s="68" t="str">
        <f t="shared" si="64"/>
        <v/>
      </c>
      <c r="S370" s="76" t="str">
        <f t="shared" si="65"/>
        <v/>
      </c>
      <c r="T370" s="77"/>
      <c r="U370" s="83"/>
      <c r="V370" s="23" t="str">
        <f>IF(E370="","",SUMIF(OUTBOUND!$G:$G,WMS!E370,OUTBOUND!$L:$L))</f>
        <v/>
      </c>
      <c r="W370" s="23" t="str">
        <f>IF(E370="","",SUMIF(OUTBOUND!$G:$G,WMS!E370,OUTBOUND!$M:$M))</f>
        <v/>
      </c>
      <c r="X370" s="76" t="str">
        <f>IF(E370="","",SUMIF(OUTBOUND!$G:$G,WMS!E370,OUTBOUND!$O:$O))</f>
        <v/>
      </c>
      <c r="Y370" s="76" t="str">
        <f>IF(E370="","",SUMIF(OUTBOUND!$G:$G,WMS!E370,OUTBOUND!$AC:$AC))</f>
        <v/>
      </c>
      <c r="Z370" s="76" t="str">
        <f>IF(E370="","",SUMIF(OUTBOUND!$G:$G,WMS!E370,OUTBOUND!$P:$P))</f>
        <v/>
      </c>
      <c r="AA370" s="23" t="str">
        <f t="shared" si="66"/>
        <v/>
      </c>
      <c r="AB370" s="23" t="str">
        <f t="shared" si="67"/>
        <v/>
      </c>
      <c r="AC370" s="76" t="str">
        <f t="shared" si="68"/>
        <v/>
      </c>
      <c r="AD370" s="76" t="str">
        <f t="shared" si="69"/>
        <v/>
      </c>
      <c r="AE370" s="76" t="str">
        <f t="shared" si="70"/>
        <v/>
      </c>
      <c r="AF370" s="81" t="str">
        <f t="shared" si="71"/>
        <v/>
      </c>
    </row>
    <row r="371" spans="5:32">
      <c r="E371" s="58" t="str">
        <f t="shared" si="60"/>
        <v/>
      </c>
      <c r="K371" s="68" t="str">
        <f t="shared" si="61"/>
        <v/>
      </c>
      <c r="M371" s="69" t="str">
        <f t="shared" si="62"/>
        <v/>
      </c>
      <c r="Q371" s="76" t="str">
        <f t="shared" si="63"/>
        <v/>
      </c>
      <c r="R371" s="68" t="str">
        <f t="shared" si="64"/>
        <v/>
      </c>
      <c r="S371" s="76" t="str">
        <f t="shared" si="65"/>
        <v/>
      </c>
      <c r="T371" s="77"/>
      <c r="U371" s="83"/>
      <c r="V371" s="23" t="str">
        <f>IF(E371="","",SUMIF(OUTBOUND!$G:$G,WMS!E371,OUTBOUND!$L:$L))</f>
        <v/>
      </c>
      <c r="W371" s="23" t="str">
        <f>IF(E371="","",SUMIF(OUTBOUND!$G:$G,WMS!E371,OUTBOUND!$M:$M))</f>
        <v/>
      </c>
      <c r="X371" s="76" t="str">
        <f>IF(E371="","",SUMIF(OUTBOUND!$G:$G,WMS!E371,OUTBOUND!$O:$O))</f>
        <v/>
      </c>
      <c r="Y371" s="76" t="str">
        <f>IF(E371="","",SUMIF(OUTBOUND!$G:$G,WMS!E371,OUTBOUND!$AC:$AC))</f>
        <v/>
      </c>
      <c r="Z371" s="76" t="str">
        <f>IF(E371="","",SUMIF(OUTBOUND!$G:$G,WMS!E371,OUTBOUND!$P:$P))</f>
        <v/>
      </c>
      <c r="AA371" s="23" t="str">
        <f t="shared" si="66"/>
        <v/>
      </c>
      <c r="AB371" s="23" t="str">
        <f t="shared" si="67"/>
        <v/>
      </c>
      <c r="AC371" s="76" t="str">
        <f t="shared" si="68"/>
        <v/>
      </c>
      <c r="AD371" s="76" t="str">
        <f t="shared" si="69"/>
        <v/>
      </c>
      <c r="AE371" s="76" t="str">
        <f t="shared" si="70"/>
        <v/>
      </c>
      <c r="AF371" s="81" t="str">
        <f t="shared" si="71"/>
        <v/>
      </c>
    </row>
    <row r="372" spans="5:32">
      <c r="E372" s="58" t="str">
        <f t="shared" si="60"/>
        <v/>
      </c>
      <c r="K372" s="68" t="str">
        <f t="shared" si="61"/>
        <v/>
      </c>
      <c r="M372" s="69" t="str">
        <f t="shared" si="62"/>
        <v/>
      </c>
      <c r="Q372" s="76" t="str">
        <f t="shared" si="63"/>
        <v/>
      </c>
      <c r="R372" s="68" t="str">
        <f t="shared" si="64"/>
        <v/>
      </c>
      <c r="S372" s="76" t="str">
        <f t="shared" si="65"/>
        <v/>
      </c>
      <c r="T372" s="77"/>
      <c r="U372" s="83"/>
      <c r="V372" s="23" t="str">
        <f>IF(E372="","",SUMIF(OUTBOUND!$G:$G,WMS!E372,OUTBOUND!$L:$L))</f>
        <v/>
      </c>
      <c r="W372" s="23" t="str">
        <f>IF(E372="","",SUMIF(OUTBOUND!$G:$G,WMS!E372,OUTBOUND!$M:$M))</f>
        <v/>
      </c>
      <c r="X372" s="76" t="str">
        <f>IF(E372="","",SUMIF(OUTBOUND!$G:$G,WMS!E372,OUTBOUND!$O:$O))</f>
        <v/>
      </c>
      <c r="Y372" s="76" t="str">
        <f>IF(E372="","",SUMIF(OUTBOUND!$G:$G,WMS!E372,OUTBOUND!$AC:$AC))</f>
        <v/>
      </c>
      <c r="Z372" s="76" t="str">
        <f>IF(E372="","",SUMIF(OUTBOUND!$G:$G,WMS!E372,OUTBOUND!$P:$P))</f>
        <v/>
      </c>
      <c r="AA372" s="23" t="str">
        <f t="shared" si="66"/>
        <v/>
      </c>
      <c r="AB372" s="23" t="str">
        <f t="shared" si="67"/>
        <v/>
      </c>
      <c r="AC372" s="76" t="str">
        <f t="shared" si="68"/>
        <v/>
      </c>
      <c r="AD372" s="76" t="str">
        <f t="shared" si="69"/>
        <v/>
      </c>
      <c r="AE372" s="76" t="str">
        <f t="shared" si="70"/>
        <v/>
      </c>
      <c r="AF372" s="81" t="str">
        <f t="shared" si="71"/>
        <v/>
      </c>
    </row>
    <row r="373" spans="5:32">
      <c r="E373" s="58" t="str">
        <f t="shared" si="60"/>
        <v/>
      </c>
      <c r="K373" s="68" t="str">
        <f t="shared" si="61"/>
        <v/>
      </c>
      <c r="M373" s="69" t="str">
        <f t="shared" si="62"/>
        <v/>
      </c>
      <c r="Q373" s="76" t="str">
        <f t="shared" si="63"/>
        <v/>
      </c>
      <c r="R373" s="68" t="str">
        <f t="shared" si="64"/>
        <v/>
      </c>
      <c r="S373" s="76" t="str">
        <f t="shared" si="65"/>
        <v/>
      </c>
      <c r="T373" s="77"/>
      <c r="U373" s="83"/>
      <c r="V373" s="23" t="str">
        <f>IF(E373="","",SUMIF(OUTBOUND!$G:$G,WMS!E373,OUTBOUND!$L:$L))</f>
        <v/>
      </c>
      <c r="W373" s="23" t="str">
        <f>IF(E373="","",SUMIF(OUTBOUND!$G:$G,WMS!E373,OUTBOUND!$M:$M))</f>
        <v/>
      </c>
      <c r="X373" s="76" t="str">
        <f>IF(E373="","",SUMIF(OUTBOUND!$G:$G,WMS!E373,OUTBOUND!$O:$O))</f>
        <v/>
      </c>
      <c r="Y373" s="76" t="str">
        <f>IF(E373="","",SUMIF(OUTBOUND!$G:$G,WMS!E373,OUTBOUND!$AC:$AC))</f>
        <v/>
      </c>
      <c r="Z373" s="76" t="str">
        <f>IF(E373="","",SUMIF(OUTBOUND!$G:$G,WMS!E373,OUTBOUND!$P:$P))</f>
        <v/>
      </c>
      <c r="AA373" s="23" t="str">
        <f t="shared" si="66"/>
        <v/>
      </c>
      <c r="AB373" s="23" t="str">
        <f t="shared" si="67"/>
        <v/>
      </c>
      <c r="AC373" s="76" t="str">
        <f t="shared" si="68"/>
        <v/>
      </c>
      <c r="AD373" s="76" t="str">
        <f t="shared" si="69"/>
        <v/>
      </c>
      <c r="AE373" s="76" t="str">
        <f t="shared" si="70"/>
        <v/>
      </c>
      <c r="AF373" s="81" t="str">
        <f t="shared" si="71"/>
        <v/>
      </c>
    </row>
    <row r="374" spans="5:32">
      <c r="E374" s="58" t="str">
        <f t="shared" si="60"/>
        <v/>
      </c>
      <c r="K374" s="68" t="str">
        <f t="shared" si="61"/>
        <v/>
      </c>
      <c r="M374" s="69" t="str">
        <f t="shared" si="62"/>
        <v/>
      </c>
      <c r="Q374" s="76" t="str">
        <f t="shared" si="63"/>
        <v/>
      </c>
      <c r="R374" s="68" t="str">
        <f t="shared" si="64"/>
        <v/>
      </c>
      <c r="S374" s="76" t="str">
        <f t="shared" si="65"/>
        <v/>
      </c>
      <c r="T374" s="77"/>
      <c r="U374" s="83"/>
      <c r="V374" s="23" t="str">
        <f>IF(E374="","",SUMIF(OUTBOUND!$G:$G,WMS!E374,OUTBOUND!$L:$L))</f>
        <v/>
      </c>
      <c r="W374" s="23" t="str">
        <f>IF(E374="","",SUMIF(OUTBOUND!$G:$G,WMS!E374,OUTBOUND!$M:$M))</f>
        <v/>
      </c>
      <c r="X374" s="76" t="str">
        <f>IF(E374="","",SUMIF(OUTBOUND!$G:$G,WMS!E374,OUTBOUND!$O:$O))</f>
        <v/>
      </c>
      <c r="Y374" s="76" t="str">
        <f>IF(E374="","",SUMIF(OUTBOUND!$G:$G,WMS!E374,OUTBOUND!$AC:$AC))</f>
        <v/>
      </c>
      <c r="Z374" s="76" t="str">
        <f>IF(E374="","",SUMIF(OUTBOUND!$G:$G,WMS!E374,OUTBOUND!$P:$P))</f>
        <v/>
      </c>
      <c r="AA374" s="23" t="str">
        <f t="shared" si="66"/>
        <v/>
      </c>
      <c r="AB374" s="23" t="str">
        <f t="shared" si="67"/>
        <v/>
      </c>
      <c r="AC374" s="76" t="str">
        <f t="shared" si="68"/>
        <v/>
      </c>
      <c r="AD374" s="76" t="str">
        <f t="shared" si="69"/>
        <v/>
      </c>
      <c r="AE374" s="76" t="str">
        <f t="shared" si="70"/>
        <v/>
      </c>
      <c r="AF374" s="81" t="str">
        <f t="shared" si="71"/>
        <v/>
      </c>
    </row>
    <row r="375" spans="5:32">
      <c r="E375" s="58" t="str">
        <f t="shared" si="60"/>
        <v/>
      </c>
      <c r="K375" s="68" t="str">
        <f t="shared" si="61"/>
        <v/>
      </c>
      <c r="M375" s="69" t="str">
        <f t="shared" si="62"/>
        <v/>
      </c>
      <c r="Q375" s="76" t="str">
        <f t="shared" si="63"/>
        <v/>
      </c>
      <c r="R375" s="68" t="str">
        <f t="shared" si="64"/>
        <v/>
      </c>
      <c r="S375" s="76" t="str">
        <f t="shared" si="65"/>
        <v/>
      </c>
      <c r="T375" s="77"/>
      <c r="U375" s="83"/>
      <c r="V375" s="23" t="str">
        <f>IF(E375="","",SUMIF(OUTBOUND!$G:$G,WMS!E375,OUTBOUND!$L:$L))</f>
        <v/>
      </c>
      <c r="W375" s="23" t="str">
        <f>IF(E375="","",SUMIF(OUTBOUND!$G:$G,WMS!E375,OUTBOUND!$M:$M))</f>
        <v/>
      </c>
      <c r="X375" s="76" t="str">
        <f>IF(E375="","",SUMIF(OUTBOUND!$G:$G,WMS!E375,OUTBOUND!$O:$O))</f>
        <v/>
      </c>
      <c r="Y375" s="76" t="str">
        <f>IF(E375="","",SUMIF(OUTBOUND!$G:$G,WMS!E375,OUTBOUND!$AC:$AC))</f>
        <v/>
      </c>
      <c r="Z375" s="76" t="str">
        <f>IF(E375="","",SUMIF(OUTBOUND!$G:$G,WMS!E375,OUTBOUND!$P:$P))</f>
        <v/>
      </c>
      <c r="AA375" s="23" t="str">
        <f t="shared" si="66"/>
        <v/>
      </c>
      <c r="AB375" s="23" t="str">
        <f t="shared" si="67"/>
        <v/>
      </c>
      <c r="AC375" s="76" t="str">
        <f t="shared" si="68"/>
        <v/>
      </c>
      <c r="AD375" s="76" t="str">
        <f t="shared" si="69"/>
        <v/>
      </c>
      <c r="AE375" s="76" t="str">
        <f t="shared" si="70"/>
        <v/>
      </c>
      <c r="AF375" s="81" t="str">
        <f t="shared" si="71"/>
        <v/>
      </c>
    </row>
    <row r="376" spans="5:32">
      <c r="E376" s="58" t="str">
        <f t="shared" si="60"/>
        <v/>
      </c>
      <c r="K376" s="68" t="str">
        <f t="shared" si="61"/>
        <v/>
      </c>
      <c r="M376" s="69" t="str">
        <f t="shared" si="62"/>
        <v/>
      </c>
      <c r="Q376" s="76" t="str">
        <f t="shared" si="63"/>
        <v/>
      </c>
      <c r="R376" s="68" t="str">
        <f t="shared" si="64"/>
        <v/>
      </c>
      <c r="S376" s="76" t="str">
        <f t="shared" si="65"/>
        <v/>
      </c>
      <c r="T376" s="77"/>
      <c r="U376" s="83"/>
      <c r="V376" s="23" t="str">
        <f>IF(E376="","",SUMIF(OUTBOUND!$G:$G,WMS!E376,OUTBOUND!$L:$L))</f>
        <v/>
      </c>
      <c r="W376" s="23" t="str">
        <f>IF(E376="","",SUMIF(OUTBOUND!$G:$G,WMS!E376,OUTBOUND!$M:$M))</f>
        <v/>
      </c>
      <c r="X376" s="76" t="str">
        <f>IF(E376="","",SUMIF(OUTBOUND!$G:$G,WMS!E376,OUTBOUND!$O:$O))</f>
        <v/>
      </c>
      <c r="Y376" s="76" t="str">
        <f>IF(E376="","",SUMIF(OUTBOUND!$G:$G,WMS!E376,OUTBOUND!$AC:$AC))</f>
        <v/>
      </c>
      <c r="Z376" s="76" t="str">
        <f>IF(E376="","",SUMIF(OUTBOUND!$G:$G,WMS!E376,OUTBOUND!$P:$P))</f>
        <v/>
      </c>
      <c r="AA376" s="23" t="str">
        <f t="shared" si="66"/>
        <v/>
      </c>
      <c r="AB376" s="23" t="str">
        <f t="shared" si="67"/>
        <v/>
      </c>
      <c r="AC376" s="76" t="str">
        <f t="shared" si="68"/>
        <v/>
      </c>
      <c r="AD376" s="76" t="str">
        <f t="shared" si="69"/>
        <v/>
      </c>
      <c r="AE376" s="76" t="str">
        <f t="shared" si="70"/>
        <v/>
      </c>
      <c r="AF376" s="81" t="str">
        <f t="shared" si="71"/>
        <v/>
      </c>
    </row>
    <row r="377" spans="5:32">
      <c r="E377" s="58" t="str">
        <f t="shared" si="60"/>
        <v/>
      </c>
      <c r="K377" s="68" t="str">
        <f t="shared" si="61"/>
        <v/>
      </c>
      <c r="M377" s="69" t="str">
        <f t="shared" si="62"/>
        <v/>
      </c>
      <c r="Q377" s="76" t="str">
        <f t="shared" si="63"/>
        <v/>
      </c>
      <c r="R377" s="68" t="str">
        <f t="shared" si="64"/>
        <v/>
      </c>
      <c r="S377" s="76" t="str">
        <f t="shared" si="65"/>
        <v/>
      </c>
      <c r="T377" s="77"/>
      <c r="U377" s="83"/>
      <c r="V377" s="23" t="str">
        <f>IF(E377="","",SUMIF(OUTBOUND!$G:$G,WMS!E377,OUTBOUND!$L:$L))</f>
        <v/>
      </c>
      <c r="W377" s="23" t="str">
        <f>IF(E377="","",SUMIF(OUTBOUND!$G:$G,WMS!E377,OUTBOUND!$M:$M))</f>
        <v/>
      </c>
      <c r="X377" s="76" t="str">
        <f>IF(E377="","",SUMIF(OUTBOUND!$G:$G,WMS!E377,OUTBOUND!$O:$O))</f>
        <v/>
      </c>
      <c r="Y377" s="76" t="str">
        <f>IF(E377="","",SUMIF(OUTBOUND!$G:$G,WMS!E377,OUTBOUND!$AC:$AC))</f>
        <v/>
      </c>
      <c r="Z377" s="76" t="str">
        <f>IF(E377="","",SUMIF(OUTBOUND!$G:$G,WMS!E377,OUTBOUND!$P:$P))</f>
        <v/>
      </c>
      <c r="AA377" s="23" t="str">
        <f t="shared" si="66"/>
        <v/>
      </c>
      <c r="AB377" s="23" t="str">
        <f t="shared" si="67"/>
        <v/>
      </c>
      <c r="AC377" s="76" t="str">
        <f t="shared" si="68"/>
        <v/>
      </c>
      <c r="AD377" s="76" t="str">
        <f t="shared" si="69"/>
        <v/>
      </c>
      <c r="AE377" s="76" t="str">
        <f t="shared" si="70"/>
        <v/>
      </c>
      <c r="AF377" s="81" t="str">
        <f t="shared" si="71"/>
        <v/>
      </c>
    </row>
    <row r="378" spans="5:32">
      <c r="E378" s="58" t="str">
        <f t="shared" si="60"/>
        <v/>
      </c>
      <c r="K378" s="68" t="str">
        <f t="shared" si="61"/>
        <v/>
      </c>
      <c r="M378" s="69" t="str">
        <f t="shared" si="62"/>
        <v/>
      </c>
      <c r="Q378" s="76" t="str">
        <f t="shared" si="63"/>
        <v/>
      </c>
      <c r="R378" s="68" t="str">
        <f t="shared" si="64"/>
        <v/>
      </c>
      <c r="S378" s="76" t="str">
        <f t="shared" si="65"/>
        <v/>
      </c>
      <c r="T378" s="77"/>
      <c r="U378" s="83"/>
      <c r="V378" s="23" t="str">
        <f>IF(E378="","",SUMIF(OUTBOUND!$G:$G,WMS!E378,OUTBOUND!$L:$L))</f>
        <v/>
      </c>
      <c r="W378" s="23" t="str">
        <f>IF(E378="","",SUMIF(OUTBOUND!$G:$G,WMS!E378,OUTBOUND!$M:$M))</f>
        <v/>
      </c>
      <c r="X378" s="76" t="str">
        <f>IF(E378="","",SUMIF(OUTBOUND!$G:$G,WMS!E378,OUTBOUND!$O:$O))</f>
        <v/>
      </c>
      <c r="Y378" s="76" t="str">
        <f>IF(E378="","",SUMIF(OUTBOUND!$G:$G,WMS!E378,OUTBOUND!$AC:$AC))</f>
        <v/>
      </c>
      <c r="Z378" s="76" t="str">
        <f>IF(E378="","",SUMIF(OUTBOUND!$G:$G,WMS!E378,OUTBOUND!$P:$P))</f>
        <v/>
      </c>
      <c r="AA378" s="23" t="str">
        <f t="shared" si="66"/>
        <v/>
      </c>
      <c r="AB378" s="23" t="str">
        <f t="shared" si="67"/>
        <v/>
      </c>
      <c r="AC378" s="76" t="str">
        <f t="shared" si="68"/>
        <v/>
      </c>
      <c r="AD378" s="76" t="str">
        <f t="shared" si="69"/>
        <v/>
      </c>
      <c r="AE378" s="76" t="str">
        <f t="shared" si="70"/>
        <v/>
      </c>
      <c r="AF378" s="81" t="str">
        <f t="shared" si="71"/>
        <v/>
      </c>
    </row>
    <row r="379" spans="5:32">
      <c r="E379" s="58" t="str">
        <f t="shared" si="60"/>
        <v/>
      </c>
      <c r="K379" s="68" t="str">
        <f t="shared" si="61"/>
        <v/>
      </c>
      <c r="M379" s="69" t="str">
        <f t="shared" si="62"/>
        <v/>
      </c>
      <c r="Q379" s="76" t="str">
        <f t="shared" si="63"/>
        <v/>
      </c>
      <c r="R379" s="68" t="str">
        <f t="shared" si="64"/>
        <v/>
      </c>
      <c r="S379" s="76" t="str">
        <f t="shared" si="65"/>
        <v/>
      </c>
      <c r="T379" s="77"/>
      <c r="U379" s="83"/>
      <c r="V379" s="23" t="str">
        <f>IF(E379="","",SUMIF(OUTBOUND!$G:$G,WMS!E379,OUTBOUND!$L:$L))</f>
        <v/>
      </c>
      <c r="W379" s="23" t="str">
        <f>IF(E379="","",SUMIF(OUTBOUND!$G:$G,WMS!E379,OUTBOUND!$M:$M))</f>
        <v/>
      </c>
      <c r="X379" s="76" t="str">
        <f>IF(E379="","",SUMIF(OUTBOUND!$G:$G,WMS!E379,OUTBOUND!$O:$O))</f>
        <v/>
      </c>
      <c r="Y379" s="76" t="str">
        <f>IF(E379="","",SUMIF(OUTBOUND!$G:$G,WMS!E379,OUTBOUND!$AC:$AC))</f>
        <v/>
      </c>
      <c r="Z379" s="76" t="str">
        <f>IF(E379="","",SUMIF(OUTBOUND!$G:$G,WMS!E379,OUTBOUND!$P:$P))</f>
        <v/>
      </c>
      <c r="AA379" s="23" t="str">
        <f t="shared" si="66"/>
        <v/>
      </c>
      <c r="AB379" s="23" t="str">
        <f t="shared" si="67"/>
        <v/>
      </c>
      <c r="AC379" s="76" t="str">
        <f t="shared" si="68"/>
        <v/>
      </c>
      <c r="AD379" s="76" t="str">
        <f t="shared" si="69"/>
        <v/>
      </c>
      <c r="AE379" s="76" t="str">
        <f t="shared" si="70"/>
        <v/>
      </c>
      <c r="AF379" s="81" t="str">
        <f t="shared" si="71"/>
        <v/>
      </c>
    </row>
    <row r="380" spans="5:32">
      <c r="E380" s="58" t="str">
        <f t="shared" si="60"/>
        <v/>
      </c>
      <c r="K380" s="68" t="str">
        <f t="shared" si="61"/>
        <v/>
      </c>
      <c r="M380" s="69" t="str">
        <f t="shared" si="62"/>
        <v/>
      </c>
      <c r="Q380" s="76" t="str">
        <f t="shared" si="63"/>
        <v/>
      </c>
      <c r="R380" s="68" t="str">
        <f t="shared" si="64"/>
        <v/>
      </c>
      <c r="S380" s="76" t="str">
        <f t="shared" si="65"/>
        <v/>
      </c>
      <c r="T380" s="77"/>
      <c r="U380" s="83"/>
      <c r="V380" s="23" t="str">
        <f>IF(E380="","",SUMIF(OUTBOUND!$G:$G,WMS!E380,OUTBOUND!$L:$L))</f>
        <v/>
      </c>
      <c r="W380" s="23" t="str">
        <f>IF(E380="","",SUMIF(OUTBOUND!$G:$G,WMS!E380,OUTBOUND!$M:$M))</f>
        <v/>
      </c>
      <c r="X380" s="76" t="str">
        <f>IF(E380="","",SUMIF(OUTBOUND!$G:$G,WMS!E380,OUTBOUND!$O:$O))</f>
        <v/>
      </c>
      <c r="Y380" s="76" t="str">
        <f>IF(E380="","",SUMIF(OUTBOUND!$G:$G,WMS!E380,OUTBOUND!$AC:$AC))</f>
        <v/>
      </c>
      <c r="Z380" s="76" t="str">
        <f>IF(E380="","",SUMIF(OUTBOUND!$G:$G,WMS!E380,OUTBOUND!$P:$P))</f>
        <v/>
      </c>
      <c r="AA380" s="23" t="str">
        <f t="shared" si="66"/>
        <v/>
      </c>
      <c r="AB380" s="23" t="str">
        <f t="shared" si="67"/>
        <v/>
      </c>
      <c r="AC380" s="76" t="str">
        <f t="shared" si="68"/>
        <v/>
      </c>
      <c r="AD380" s="76" t="str">
        <f t="shared" si="69"/>
        <v/>
      </c>
      <c r="AE380" s="76" t="str">
        <f t="shared" si="70"/>
        <v/>
      </c>
      <c r="AF380" s="81" t="str">
        <f t="shared" si="71"/>
        <v/>
      </c>
    </row>
    <row r="381" spans="5:32">
      <c r="E381" s="58" t="str">
        <f t="shared" si="60"/>
        <v/>
      </c>
      <c r="K381" s="68" t="str">
        <f t="shared" si="61"/>
        <v/>
      </c>
      <c r="M381" s="69" t="str">
        <f t="shared" si="62"/>
        <v/>
      </c>
      <c r="Q381" s="76" t="str">
        <f t="shared" si="63"/>
        <v/>
      </c>
      <c r="R381" s="68" t="str">
        <f t="shared" si="64"/>
        <v/>
      </c>
      <c r="S381" s="76" t="str">
        <f t="shared" si="65"/>
        <v/>
      </c>
      <c r="T381" s="77"/>
      <c r="U381" s="83"/>
      <c r="V381" s="23" t="str">
        <f>IF(E381="","",SUMIF(OUTBOUND!$G:$G,WMS!E381,OUTBOUND!$L:$L))</f>
        <v/>
      </c>
      <c r="W381" s="23" t="str">
        <f>IF(E381="","",SUMIF(OUTBOUND!$G:$G,WMS!E381,OUTBOUND!$M:$M))</f>
        <v/>
      </c>
      <c r="X381" s="76" t="str">
        <f>IF(E381="","",SUMIF(OUTBOUND!$G:$G,WMS!E381,OUTBOUND!$O:$O))</f>
        <v/>
      </c>
      <c r="Y381" s="76" t="str">
        <f>IF(E381="","",SUMIF(OUTBOUND!$G:$G,WMS!E381,OUTBOUND!$AC:$AC))</f>
        <v/>
      </c>
      <c r="Z381" s="76" t="str">
        <f>IF(E381="","",SUMIF(OUTBOUND!$G:$G,WMS!E381,OUTBOUND!$P:$P))</f>
        <v/>
      </c>
      <c r="AA381" s="23" t="str">
        <f t="shared" si="66"/>
        <v/>
      </c>
      <c r="AB381" s="23" t="str">
        <f t="shared" si="67"/>
        <v/>
      </c>
      <c r="AC381" s="76" t="str">
        <f t="shared" si="68"/>
        <v/>
      </c>
      <c r="AD381" s="76" t="str">
        <f t="shared" si="69"/>
        <v/>
      </c>
      <c r="AE381" s="76" t="str">
        <f t="shared" si="70"/>
        <v/>
      </c>
      <c r="AF381" s="81" t="str">
        <f t="shared" si="71"/>
        <v/>
      </c>
    </row>
    <row r="382" spans="5:32">
      <c r="E382" s="58" t="str">
        <f t="shared" si="60"/>
        <v/>
      </c>
      <c r="K382" s="68" t="str">
        <f t="shared" si="61"/>
        <v/>
      </c>
      <c r="M382" s="69" t="str">
        <f t="shared" si="62"/>
        <v/>
      </c>
      <c r="Q382" s="76" t="str">
        <f t="shared" si="63"/>
        <v/>
      </c>
      <c r="R382" s="68" t="str">
        <f t="shared" si="64"/>
        <v/>
      </c>
      <c r="S382" s="76" t="str">
        <f t="shared" si="65"/>
        <v/>
      </c>
      <c r="T382" s="77"/>
      <c r="U382" s="83"/>
      <c r="V382" s="23" t="str">
        <f>IF(E382="","",SUMIF(OUTBOUND!$G:$G,WMS!E382,OUTBOUND!$L:$L))</f>
        <v/>
      </c>
      <c r="W382" s="23" t="str">
        <f>IF(E382="","",SUMIF(OUTBOUND!$G:$G,WMS!E382,OUTBOUND!$M:$M))</f>
        <v/>
      </c>
      <c r="X382" s="76" t="str">
        <f>IF(E382="","",SUMIF(OUTBOUND!$G:$G,WMS!E382,OUTBOUND!$O:$O))</f>
        <v/>
      </c>
      <c r="Y382" s="76" t="str">
        <f>IF(E382="","",SUMIF(OUTBOUND!$G:$G,WMS!E382,OUTBOUND!$AC:$AC))</f>
        <v/>
      </c>
      <c r="Z382" s="76" t="str">
        <f>IF(E382="","",SUMIF(OUTBOUND!$G:$G,WMS!E382,OUTBOUND!$P:$P))</f>
        <v/>
      </c>
      <c r="AA382" s="23" t="str">
        <f t="shared" si="66"/>
        <v/>
      </c>
      <c r="AB382" s="23" t="str">
        <f t="shared" si="67"/>
        <v/>
      </c>
      <c r="AC382" s="76" t="str">
        <f t="shared" si="68"/>
        <v/>
      </c>
      <c r="AD382" s="76" t="str">
        <f t="shared" si="69"/>
        <v/>
      </c>
      <c r="AE382" s="76" t="str">
        <f t="shared" si="70"/>
        <v/>
      </c>
      <c r="AF382" s="81" t="str">
        <f t="shared" si="71"/>
        <v/>
      </c>
    </row>
    <row r="383" spans="5:32">
      <c r="E383" s="58" t="str">
        <f t="shared" si="60"/>
        <v/>
      </c>
      <c r="K383" s="68" t="str">
        <f t="shared" si="61"/>
        <v/>
      </c>
      <c r="M383" s="69" t="str">
        <f t="shared" si="62"/>
        <v/>
      </c>
      <c r="Q383" s="76" t="str">
        <f t="shared" si="63"/>
        <v/>
      </c>
      <c r="R383" s="68" t="str">
        <f t="shared" si="64"/>
        <v/>
      </c>
      <c r="S383" s="76" t="str">
        <f t="shared" si="65"/>
        <v/>
      </c>
      <c r="T383" s="77"/>
      <c r="U383" s="83"/>
      <c r="V383" s="23" t="str">
        <f>IF(E383="","",SUMIF(OUTBOUND!$G:$G,WMS!E383,OUTBOUND!$L:$L))</f>
        <v/>
      </c>
      <c r="W383" s="23" t="str">
        <f>IF(E383="","",SUMIF(OUTBOUND!$G:$G,WMS!E383,OUTBOUND!$M:$M))</f>
        <v/>
      </c>
      <c r="X383" s="76" t="str">
        <f>IF(E383="","",SUMIF(OUTBOUND!$G:$G,WMS!E383,OUTBOUND!$O:$O))</f>
        <v/>
      </c>
      <c r="Y383" s="76" t="str">
        <f>IF(E383="","",SUMIF(OUTBOUND!$G:$G,WMS!E383,OUTBOUND!$AC:$AC))</f>
        <v/>
      </c>
      <c r="Z383" s="76" t="str">
        <f>IF(E383="","",SUMIF(OUTBOUND!$G:$G,WMS!E383,OUTBOUND!$P:$P))</f>
        <v/>
      </c>
      <c r="AA383" s="23" t="str">
        <f t="shared" si="66"/>
        <v/>
      </c>
      <c r="AB383" s="23" t="str">
        <f t="shared" si="67"/>
        <v/>
      </c>
      <c r="AC383" s="76" t="str">
        <f t="shared" si="68"/>
        <v/>
      </c>
      <c r="AD383" s="76" t="str">
        <f t="shared" si="69"/>
        <v/>
      </c>
      <c r="AE383" s="76" t="str">
        <f t="shared" si="70"/>
        <v/>
      </c>
      <c r="AF383" s="81" t="str">
        <f t="shared" si="71"/>
        <v/>
      </c>
    </row>
    <row r="384" spans="5:32">
      <c r="E384" s="58" t="str">
        <f t="shared" si="60"/>
        <v/>
      </c>
      <c r="K384" s="68" t="str">
        <f t="shared" si="61"/>
        <v/>
      </c>
      <c r="M384" s="69" t="str">
        <f t="shared" si="62"/>
        <v/>
      </c>
      <c r="Q384" s="76" t="str">
        <f t="shared" si="63"/>
        <v/>
      </c>
      <c r="R384" s="68" t="str">
        <f t="shared" si="64"/>
        <v/>
      </c>
      <c r="S384" s="76" t="str">
        <f t="shared" si="65"/>
        <v/>
      </c>
      <c r="T384" s="77"/>
      <c r="U384" s="83"/>
      <c r="V384" s="23" t="str">
        <f>IF(E384="","",SUMIF(OUTBOUND!$G:$G,WMS!E384,OUTBOUND!$L:$L))</f>
        <v/>
      </c>
      <c r="W384" s="23" t="str">
        <f>IF(E384="","",SUMIF(OUTBOUND!$G:$G,WMS!E384,OUTBOUND!$M:$M))</f>
        <v/>
      </c>
      <c r="X384" s="76" t="str">
        <f>IF(E384="","",SUMIF(OUTBOUND!$G:$G,WMS!E384,OUTBOUND!$O:$O))</f>
        <v/>
      </c>
      <c r="Y384" s="76" t="str">
        <f>IF(E384="","",SUMIF(OUTBOUND!$G:$G,WMS!E384,OUTBOUND!$AC:$AC))</f>
        <v/>
      </c>
      <c r="Z384" s="76" t="str">
        <f>IF(E384="","",SUMIF(OUTBOUND!$G:$G,WMS!E384,OUTBOUND!$P:$P))</f>
        <v/>
      </c>
      <c r="AA384" s="23" t="str">
        <f t="shared" si="66"/>
        <v/>
      </c>
      <c r="AB384" s="23" t="str">
        <f t="shared" si="67"/>
        <v/>
      </c>
      <c r="AC384" s="76" t="str">
        <f t="shared" si="68"/>
        <v/>
      </c>
      <c r="AD384" s="76" t="str">
        <f t="shared" si="69"/>
        <v/>
      </c>
      <c r="AE384" s="76" t="str">
        <f t="shared" si="70"/>
        <v/>
      </c>
      <c r="AF384" s="81" t="str">
        <f t="shared" si="71"/>
        <v/>
      </c>
    </row>
    <row r="385" spans="5:32">
      <c r="E385" s="58" t="str">
        <f t="shared" si="60"/>
        <v/>
      </c>
      <c r="K385" s="68" t="str">
        <f t="shared" si="61"/>
        <v/>
      </c>
      <c r="M385" s="69" t="str">
        <f t="shared" si="62"/>
        <v/>
      </c>
      <c r="Q385" s="76" t="str">
        <f t="shared" si="63"/>
        <v/>
      </c>
      <c r="R385" s="68" t="str">
        <f t="shared" si="64"/>
        <v/>
      </c>
      <c r="S385" s="76" t="str">
        <f t="shared" si="65"/>
        <v/>
      </c>
      <c r="T385" s="77"/>
      <c r="U385" s="83"/>
      <c r="V385" s="23" t="str">
        <f>IF(E385="","",SUMIF(OUTBOUND!$G:$G,WMS!E385,OUTBOUND!$L:$L))</f>
        <v/>
      </c>
      <c r="W385" s="23" t="str">
        <f>IF(E385="","",SUMIF(OUTBOUND!$G:$G,WMS!E385,OUTBOUND!$M:$M))</f>
        <v/>
      </c>
      <c r="X385" s="76" t="str">
        <f>IF(E385="","",SUMIF(OUTBOUND!$G:$G,WMS!E385,OUTBOUND!$O:$O))</f>
        <v/>
      </c>
      <c r="Y385" s="76" t="str">
        <f>IF(E385="","",SUMIF(OUTBOUND!$G:$G,WMS!E385,OUTBOUND!$AC:$AC))</f>
        <v/>
      </c>
      <c r="Z385" s="76" t="str">
        <f>IF(E385="","",SUMIF(OUTBOUND!$G:$G,WMS!E385,OUTBOUND!$P:$P))</f>
        <v/>
      </c>
      <c r="AA385" s="23" t="str">
        <f t="shared" si="66"/>
        <v/>
      </c>
      <c r="AB385" s="23" t="str">
        <f t="shared" si="67"/>
        <v/>
      </c>
      <c r="AC385" s="76" t="str">
        <f t="shared" si="68"/>
        <v/>
      </c>
      <c r="AD385" s="76" t="str">
        <f t="shared" si="69"/>
        <v/>
      </c>
      <c r="AE385" s="76" t="str">
        <f t="shared" si="70"/>
        <v/>
      </c>
      <c r="AF385" s="81" t="str">
        <f t="shared" si="71"/>
        <v/>
      </c>
    </row>
    <row r="386" spans="5:32">
      <c r="E386" s="58" t="str">
        <f t="shared" si="60"/>
        <v/>
      </c>
      <c r="K386" s="68" t="str">
        <f t="shared" si="61"/>
        <v/>
      </c>
      <c r="M386" s="69" t="str">
        <f t="shared" si="62"/>
        <v/>
      </c>
      <c r="Q386" s="76" t="str">
        <f t="shared" si="63"/>
        <v/>
      </c>
      <c r="R386" s="68" t="str">
        <f t="shared" si="64"/>
        <v/>
      </c>
      <c r="S386" s="76" t="str">
        <f t="shared" si="65"/>
        <v/>
      </c>
      <c r="T386" s="77"/>
      <c r="U386" s="83"/>
      <c r="V386" s="23" t="str">
        <f>IF(E386="","",SUMIF(OUTBOUND!$G:$G,WMS!E386,OUTBOUND!$L:$L))</f>
        <v/>
      </c>
      <c r="W386" s="23" t="str">
        <f>IF(E386="","",SUMIF(OUTBOUND!$G:$G,WMS!E386,OUTBOUND!$M:$M))</f>
        <v/>
      </c>
      <c r="X386" s="76" t="str">
        <f>IF(E386="","",SUMIF(OUTBOUND!$G:$G,WMS!E386,OUTBOUND!$O:$O))</f>
        <v/>
      </c>
      <c r="Y386" s="76" t="str">
        <f>IF(E386="","",SUMIF(OUTBOUND!$G:$G,WMS!E386,OUTBOUND!$AC:$AC))</f>
        <v/>
      </c>
      <c r="Z386" s="76" t="str">
        <f>IF(E386="","",SUMIF(OUTBOUND!$G:$G,WMS!E386,OUTBOUND!$P:$P))</f>
        <v/>
      </c>
      <c r="AA386" s="23" t="str">
        <f t="shared" si="66"/>
        <v/>
      </c>
      <c r="AB386" s="23" t="str">
        <f t="shared" si="67"/>
        <v/>
      </c>
      <c r="AC386" s="76" t="str">
        <f t="shared" si="68"/>
        <v/>
      </c>
      <c r="AD386" s="76" t="str">
        <f t="shared" si="69"/>
        <v/>
      </c>
      <c r="AE386" s="76" t="str">
        <f t="shared" si="70"/>
        <v/>
      </c>
      <c r="AF386" s="81" t="str">
        <f t="shared" si="71"/>
        <v/>
      </c>
    </row>
    <row r="387" spans="5:32">
      <c r="E387" s="58" t="str">
        <f t="shared" si="60"/>
        <v/>
      </c>
      <c r="K387" s="68" t="str">
        <f t="shared" si="61"/>
        <v/>
      </c>
      <c r="M387" s="69" t="str">
        <f t="shared" si="62"/>
        <v/>
      </c>
      <c r="Q387" s="76" t="str">
        <f t="shared" si="63"/>
        <v/>
      </c>
      <c r="R387" s="68" t="str">
        <f t="shared" si="64"/>
        <v/>
      </c>
      <c r="S387" s="76" t="str">
        <f t="shared" si="65"/>
        <v/>
      </c>
      <c r="T387" s="77"/>
      <c r="U387" s="83"/>
      <c r="V387" s="23" t="str">
        <f>IF(E387="","",SUMIF(OUTBOUND!$G:$G,WMS!E387,OUTBOUND!$L:$L))</f>
        <v/>
      </c>
      <c r="W387" s="23" t="str">
        <f>IF(E387="","",SUMIF(OUTBOUND!$G:$G,WMS!E387,OUTBOUND!$M:$M))</f>
        <v/>
      </c>
      <c r="X387" s="76" t="str">
        <f>IF(E387="","",SUMIF(OUTBOUND!$G:$G,WMS!E387,OUTBOUND!$O:$O))</f>
        <v/>
      </c>
      <c r="Y387" s="76" t="str">
        <f>IF(E387="","",SUMIF(OUTBOUND!$G:$G,WMS!E387,OUTBOUND!$AC:$AC))</f>
        <v/>
      </c>
      <c r="Z387" s="76" t="str">
        <f>IF(E387="","",SUMIF(OUTBOUND!$G:$G,WMS!E387,OUTBOUND!$P:$P))</f>
        <v/>
      </c>
      <c r="AA387" s="23" t="str">
        <f t="shared" si="66"/>
        <v/>
      </c>
      <c r="AB387" s="23" t="str">
        <f t="shared" si="67"/>
        <v/>
      </c>
      <c r="AC387" s="76" t="str">
        <f t="shared" si="68"/>
        <v/>
      </c>
      <c r="AD387" s="76" t="str">
        <f t="shared" si="69"/>
        <v/>
      </c>
      <c r="AE387" s="76" t="str">
        <f t="shared" si="70"/>
        <v/>
      </c>
      <c r="AF387" s="81" t="str">
        <f t="shared" si="71"/>
        <v/>
      </c>
    </row>
    <row r="388" spans="5:32">
      <c r="E388" s="58" t="str">
        <f t="shared" ref="E388:E451" si="72">IF(D388="","",B388&amp;"/"&amp;C388&amp;"/"&amp;D388)</f>
        <v/>
      </c>
      <c r="K388" s="68" t="str">
        <f t="shared" ref="K388:K451" si="73">IF(J388="","",J388/I388)</f>
        <v/>
      </c>
      <c r="M388" s="69" t="str">
        <f t="shared" ref="M388:M451" si="74">IF(L388="","",ROUND(I388*L388,3))</f>
        <v/>
      </c>
      <c r="Q388" s="76" t="str">
        <f t="shared" ref="Q388:Q451" si="75">IF(P388="","",ROUND(N388*O388*P388/1000000,3))</f>
        <v/>
      </c>
      <c r="R388" s="68" t="str">
        <f t="shared" ref="R388:R451" si="76">IF(Q388="","",ROUND(N388*O388*P388/1000000*I388,2))</f>
        <v/>
      </c>
      <c r="S388" s="76" t="str">
        <f t="shared" ref="S388:S451" si="77">IF(T388="","",ROUND(T388/J388,3))</f>
        <v/>
      </c>
      <c r="T388" s="77"/>
      <c r="U388" s="83"/>
      <c r="V388" s="23" t="str">
        <f>IF(E388="","",SUMIF(OUTBOUND!$G:$G,WMS!E388,OUTBOUND!$L:$L))</f>
        <v/>
      </c>
      <c r="W388" s="23" t="str">
        <f>IF(E388="","",SUMIF(OUTBOUND!$G:$G,WMS!E388,OUTBOUND!$M:$M))</f>
        <v/>
      </c>
      <c r="X388" s="76" t="str">
        <f>IF(E388="","",SUMIF(OUTBOUND!$G:$G,WMS!E388,OUTBOUND!$O:$O))</f>
        <v/>
      </c>
      <c r="Y388" s="76" t="str">
        <f>IF(E388="","",SUMIF(OUTBOUND!$G:$G,WMS!E388,OUTBOUND!$AC:$AC))</f>
        <v/>
      </c>
      <c r="Z388" s="76" t="str">
        <f>IF(E388="","",SUMIF(OUTBOUND!$G:$G,WMS!E388,OUTBOUND!$P:$P))</f>
        <v/>
      </c>
      <c r="AA388" s="23" t="str">
        <f t="shared" ref="AA388:AA451" si="78">IF(I388="","",I388-V388)</f>
        <v/>
      </c>
      <c r="AB388" s="23" t="str">
        <f t="shared" ref="AB388:AB451" si="79">IF(J388="","",J388-W388)</f>
        <v/>
      </c>
      <c r="AC388" s="76" t="str">
        <f t="shared" ref="AC388:AC451" si="80">IF(M388="","",M388-X388)</f>
        <v/>
      </c>
      <c r="AD388" s="76" t="str">
        <f t="shared" ref="AD388:AD451" si="81">IF(T388="","",T388-Y388)</f>
        <v/>
      </c>
      <c r="AE388" s="76" t="str">
        <f t="shared" ref="AE388:AE451" si="82">IF(R388="","",R388-Z388)</f>
        <v/>
      </c>
      <c r="AF388" s="81" t="str">
        <f t="shared" ref="AF388:AF451" si="83">IF(AB388="","",EXACT(K388,AB388/AA388))</f>
        <v/>
      </c>
    </row>
    <row r="389" spans="5:32">
      <c r="E389" s="58" t="str">
        <f t="shared" si="72"/>
        <v/>
      </c>
      <c r="K389" s="68" t="str">
        <f t="shared" si="73"/>
        <v/>
      </c>
      <c r="M389" s="69" t="str">
        <f t="shared" si="74"/>
        <v/>
      </c>
      <c r="Q389" s="76" t="str">
        <f t="shared" si="75"/>
        <v/>
      </c>
      <c r="R389" s="68" t="str">
        <f t="shared" si="76"/>
        <v/>
      </c>
      <c r="S389" s="76" t="str">
        <f t="shared" si="77"/>
        <v/>
      </c>
      <c r="T389" s="77"/>
      <c r="U389" s="83"/>
      <c r="V389" s="23" t="str">
        <f>IF(E389="","",SUMIF(OUTBOUND!$G:$G,WMS!E389,OUTBOUND!$L:$L))</f>
        <v/>
      </c>
      <c r="W389" s="23" t="str">
        <f>IF(E389="","",SUMIF(OUTBOUND!$G:$G,WMS!E389,OUTBOUND!$M:$M))</f>
        <v/>
      </c>
      <c r="X389" s="76" t="str">
        <f>IF(E389="","",SUMIF(OUTBOUND!$G:$G,WMS!E389,OUTBOUND!$O:$O))</f>
        <v/>
      </c>
      <c r="Y389" s="76" t="str">
        <f>IF(E389="","",SUMIF(OUTBOUND!$G:$G,WMS!E389,OUTBOUND!$AC:$AC))</f>
        <v/>
      </c>
      <c r="Z389" s="76" t="str">
        <f>IF(E389="","",SUMIF(OUTBOUND!$G:$G,WMS!E389,OUTBOUND!$P:$P))</f>
        <v/>
      </c>
      <c r="AA389" s="23" t="str">
        <f t="shared" si="78"/>
        <v/>
      </c>
      <c r="AB389" s="23" t="str">
        <f t="shared" si="79"/>
        <v/>
      </c>
      <c r="AC389" s="76" t="str">
        <f t="shared" si="80"/>
        <v/>
      </c>
      <c r="AD389" s="76" t="str">
        <f t="shared" si="81"/>
        <v/>
      </c>
      <c r="AE389" s="76" t="str">
        <f t="shared" si="82"/>
        <v/>
      </c>
      <c r="AF389" s="81" t="str">
        <f t="shared" si="83"/>
        <v/>
      </c>
    </row>
    <row r="390" spans="5:32">
      <c r="E390" s="58" t="str">
        <f t="shared" si="72"/>
        <v/>
      </c>
      <c r="K390" s="68" t="str">
        <f t="shared" si="73"/>
        <v/>
      </c>
      <c r="M390" s="69" t="str">
        <f t="shared" si="74"/>
        <v/>
      </c>
      <c r="Q390" s="76" t="str">
        <f t="shared" si="75"/>
        <v/>
      </c>
      <c r="R390" s="68" t="str">
        <f t="shared" si="76"/>
        <v/>
      </c>
      <c r="S390" s="76" t="str">
        <f t="shared" si="77"/>
        <v/>
      </c>
      <c r="T390" s="77"/>
      <c r="U390" s="83"/>
      <c r="V390" s="23" t="str">
        <f>IF(E390="","",SUMIF(OUTBOUND!$G:$G,WMS!E390,OUTBOUND!$L:$L))</f>
        <v/>
      </c>
      <c r="W390" s="23" t="str">
        <f>IF(E390="","",SUMIF(OUTBOUND!$G:$G,WMS!E390,OUTBOUND!$M:$M))</f>
        <v/>
      </c>
      <c r="X390" s="76" t="str">
        <f>IF(E390="","",SUMIF(OUTBOUND!$G:$G,WMS!E390,OUTBOUND!$O:$O))</f>
        <v/>
      </c>
      <c r="Y390" s="76" t="str">
        <f>IF(E390="","",SUMIF(OUTBOUND!$G:$G,WMS!E390,OUTBOUND!$AC:$AC))</f>
        <v/>
      </c>
      <c r="Z390" s="76" t="str">
        <f>IF(E390="","",SUMIF(OUTBOUND!$G:$G,WMS!E390,OUTBOUND!$P:$P))</f>
        <v/>
      </c>
      <c r="AA390" s="23" t="str">
        <f t="shared" si="78"/>
        <v/>
      </c>
      <c r="AB390" s="23" t="str">
        <f t="shared" si="79"/>
        <v/>
      </c>
      <c r="AC390" s="76" t="str">
        <f t="shared" si="80"/>
        <v/>
      </c>
      <c r="AD390" s="76" t="str">
        <f t="shared" si="81"/>
        <v/>
      </c>
      <c r="AE390" s="76" t="str">
        <f t="shared" si="82"/>
        <v/>
      </c>
      <c r="AF390" s="81" t="str">
        <f t="shared" si="83"/>
        <v/>
      </c>
    </row>
    <row r="391" spans="5:32">
      <c r="E391" s="58" t="str">
        <f t="shared" si="72"/>
        <v/>
      </c>
      <c r="K391" s="68" t="str">
        <f t="shared" si="73"/>
        <v/>
      </c>
      <c r="M391" s="69" t="str">
        <f t="shared" si="74"/>
        <v/>
      </c>
      <c r="Q391" s="76" t="str">
        <f t="shared" si="75"/>
        <v/>
      </c>
      <c r="R391" s="68" t="str">
        <f t="shared" si="76"/>
        <v/>
      </c>
      <c r="S391" s="76" t="str">
        <f t="shared" si="77"/>
        <v/>
      </c>
      <c r="T391" s="77"/>
      <c r="U391" s="83"/>
      <c r="V391" s="23" t="str">
        <f>IF(E391="","",SUMIF(OUTBOUND!$G:$G,WMS!E391,OUTBOUND!$L:$L))</f>
        <v/>
      </c>
      <c r="W391" s="23" t="str">
        <f>IF(E391="","",SUMIF(OUTBOUND!$G:$G,WMS!E391,OUTBOUND!$M:$M))</f>
        <v/>
      </c>
      <c r="X391" s="76" t="str">
        <f>IF(E391="","",SUMIF(OUTBOUND!$G:$G,WMS!E391,OUTBOUND!$O:$O))</f>
        <v/>
      </c>
      <c r="Y391" s="76" t="str">
        <f>IF(E391="","",SUMIF(OUTBOUND!$G:$G,WMS!E391,OUTBOUND!$AC:$AC))</f>
        <v/>
      </c>
      <c r="Z391" s="76" t="str">
        <f>IF(E391="","",SUMIF(OUTBOUND!$G:$G,WMS!E391,OUTBOUND!$P:$P))</f>
        <v/>
      </c>
      <c r="AA391" s="23" t="str">
        <f t="shared" si="78"/>
        <v/>
      </c>
      <c r="AB391" s="23" t="str">
        <f t="shared" si="79"/>
        <v/>
      </c>
      <c r="AC391" s="76" t="str">
        <f t="shared" si="80"/>
        <v/>
      </c>
      <c r="AD391" s="76" t="str">
        <f t="shared" si="81"/>
        <v/>
      </c>
      <c r="AE391" s="76" t="str">
        <f t="shared" si="82"/>
        <v/>
      </c>
      <c r="AF391" s="81" t="str">
        <f t="shared" si="83"/>
        <v/>
      </c>
    </row>
    <row r="392" spans="5:32">
      <c r="E392" s="58" t="str">
        <f t="shared" si="72"/>
        <v/>
      </c>
      <c r="K392" s="68" t="str">
        <f t="shared" si="73"/>
        <v/>
      </c>
      <c r="M392" s="69" t="str">
        <f t="shared" si="74"/>
        <v/>
      </c>
      <c r="Q392" s="76" t="str">
        <f t="shared" si="75"/>
        <v/>
      </c>
      <c r="R392" s="68" t="str">
        <f t="shared" si="76"/>
        <v/>
      </c>
      <c r="S392" s="76" t="str">
        <f t="shared" si="77"/>
        <v/>
      </c>
      <c r="T392" s="77"/>
      <c r="U392" s="83"/>
      <c r="V392" s="23" t="str">
        <f>IF(E392="","",SUMIF(OUTBOUND!$G:$G,WMS!E392,OUTBOUND!$L:$L))</f>
        <v/>
      </c>
      <c r="W392" s="23" t="str">
        <f>IF(E392="","",SUMIF(OUTBOUND!$G:$G,WMS!E392,OUTBOUND!$M:$M))</f>
        <v/>
      </c>
      <c r="X392" s="76" t="str">
        <f>IF(E392="","",SUMIF(OUTBOUND!$G:$G,WMS!E392,OUTBOUND!$O:$O))</f>
        <v/>
      </c>
      <c r="Y392" s="76" t="str">
        <f>IF(E392="","",SUMIF(OUTBOUND!$G:$G,WMS!E392,OUTBOUND!$AC:$AC))</f>
        <v/>
      </c>
      <c r="Z392" s="76" t="str">
        <f>IF(E392="","",SUMIF(OUTBOUND!$G:$G,WMS!E392,OUTBOUND!$P:$P))</f>
        <v/>
      </c>
      <c r="AA392" s="23" t="str">
        <f t="shared" si="78"/>
        <v/>
      </c>
      <c r="AB392" s="23" t="str">
        <f t="shared" si="79"/>
        <v/>
      </c>
      <c r="AC392" s="76" t="str">
        <f t="shared" si="80"/>
        <v/>
      </c>
      <c r="AD392" s="76" t="str">
        <f t="shared" si="81"/>
        <v/>
      </c>
      <c r="AE392" s="76" t="str">
        <f t="shared" si="82"/>
        <v/>
      </c>
      <c r="AF392" s="81" t="str">
        <f t="shared" si="83"/>
        <v/>
      </c>
    </row>
    <row r="393" spans="5:32">
      <c r="E393" s="58" t="str">
        <f t="shared" si="72"/>
        <v/>
      </c>
      <c r="K393" s="68" t="str">
        <f t="shared" si="73"/>
        <v/>
      </c>
      <c r="M393" s="69" t="str">
        <f t="shared" si="74"/>
        <v/>
      </c>
      <c r="Q393" s="76" t="str">
        <f t="shared" si="75"/>
        <v/>
      </c>
      <c r="R393" s="68" t="str">
        <f t="shared" si="76"/>
        <v/>
      </c>
      <c r="S393" s="76" t="str">
        <f t="shared" si="77"/>
        <v/>
      </c>
      <c r="T393" s="77"/>
      <c r="U393" s="83"/>
      <c r="V393" s="23" t="str">
        <f>IF(E393="","",SUMIF(OUTBOUND!$G:$G,WMS!E393,OUTBOUND!$L:$L))</f>
        <v/>
      </c>
      <c r="W393" s="23" t="str">
        <f>IF(E393="","",SUMIF(OUTBOUND!$G:$G,WMS!E393,OUTBOUND!$M:$M))</f>
        <v/>
      </c>
      <c r="X393" s="76" t="str">
        <f>IF(E393="","",SUMIF(OUTBOUND!$G:$G,WMS!E393,OUTBOUND!$O:$O))</f>
        <v/>
      </c>
      <c r="Y393" s="76" t="str">
        <f>IF(E393="","",SUMIF(OUTBOUND!$G:$G,WMS!E393,OUTBOUND!$AC:$AC))</f>
        <v/>
      </c>
      <c r="Z393" s="76" t="str">
        <f>IF(E393="","",SUMIF(OUTBOUND!$G:$G,WMS!E393,OUTBOUND!$P:$P))</f>
        <v/>
      </c>
      <c r="AA393" s="23" t="str">
        <f t="shared" si="78"/>
        <v/>
      </c>
      <c r="AB393" s="23" t="str">
        <f t="shared" si="79"/>
        <v/>
      </c>
      <c r="AC393" s="76" t="str">
        <f t="shared" si="80"/>
        <v/>
      </c>
      <c r="AD393" s="76" t="str">
        <f t="shared" si="81"/>
        <v/>
      </c>
      <c r="AE393" s="76" t="str">
        <f t="shared" si="82"/>
        <v/>
      </c>
      <c r="AF393" s="81" t="str">
        <f t="shared" si="83"/>
        <v/>
      </c>
    </row>
    <row r="394" spans="5:32">
      <c r="E394" s="58" t="str">
        <f t="shared" si="72"/>
        <v/>
      </c>
      <c r="K394" s="68" t="str">
        <f t="shared" si="73"/>
        <v/>
      </c>
      <c r="M394" s="69" t="str">
        <f t="shared" si="74"/>
        <v/>
      </c>
      <c r="Q394" s="76" t="str">
        <f t="shared" si="75"/>
        <v/>
      </c>
      <c r="R394" s="68" t="str">
        <f t="shared" si="76"/>
        <v/>
      </c>
      <c r="S394" s="76" t="str">
        <f t="shared" si="77"/>
        <v/>
      </c>
      <c r="T394" s="77"/>
      <c r="U394" s="83"/>
      <c r="V394" s="23" t="str">
        <f>IF(E394="","",SUMIF(OUTBOUND!$G:$G,WMS!E394,OUTBOUND!$L:$L))</f>
        <v/>
      </c>
      <c r="W394" s="23" t="str">
        <f>IF(E394="","",SUMIF(OUTBOUND!$G:$G,WMS!E394,OUTBOUND!$M:$M))</f>
        <v/>
      </c>
      <c r="X394" s="76" t="str">
        <f>IF(E394="","",SUMIF(OUTBOUND!$G:$G,WMS!E394,OUTBOUND!$O:$O))</f>
        <v/>
      </c>
      <c r="Y394" s="76" t="str">
        <f>IF(E394="","",SUMIF(OUTBOUND!$G:$G,WMS!E394,OUTBOUND!$AC:$AC))</f>
        <v/>
      </c>
      <c r="Z394" s="76" t="str">
        <f>IF(E394="","",SUMIF(OUTBOUND!$G:$G,WMS!E394,OUTBOUND!$P:$P))</f>
        <v/>
      </c>
      <c r="AA394" s="23" t="str">
        <f t="shared" si="78"/>
        <v/>
      </c>
      <c r="AB394" s="23" t="str">
        <f t="shared" si="79"/>
        <v/>
      </c>
      <c r="AC394" s="76" t="str">
        <f t="shared" si="80"/>
        <v/>
      </c>
      <c r="AD394" s="76" t="str">
        <f t="shared" si="81"/>
        <v/>
      </c>
      <c r="AE394" s="76" t="str">
        <f t="shared" si="82"/>
        <v/>
      </c>
      <c r="AF394" s="81" t="str">
        <f t="shared" si="83"/>
        <v/>
      </c>
    </row>
    <row r="395" spans="5:32">
      <c r="E395" s="58" t="str">
        <f t="shared" si="72"/>
        <v/>
      </c>
      <c r="K395" s="68" t="str">
        <f t="shared" si="73"/>
        <v/>
      </c>
      <c r="M395" s="69" t="str">
        <f t="shared" si="74"/>
        <v/>
      </c>
      <c r="Q395" s="76" t="str">
        <f t="shared" si="75"/>
        <v/>
      </c>
      <c r="R395" s="68" t="str">
        <f t="shared" si="76"/>
        <v/>
      </c>
      <c r="S395" s="76" t="str">
        <f t="shared" si="77"/>
        <v/>
      </c>
      <c r="T395" s="77"/>
      <c r="U395" s="83"/>
      <c r="V395" s="23" t="str">
        <f>IF(E395="","",SUMIF(OUTBOUND!$G:$G,WMS!E395,OUTBOUND!$L:$L))</f>
        <v/>
      </c>
      <c r="W395" s="23" t="str">
        <f>IF(E395="","",SUMIF(OUTBOUND!$G:$G,WMS!E395,OUTBOUND!$M:$M))</f>
        <v/>
      </c>
      <c r="X395" s="76" t="str">
        <f>IF(E395="","",SUMIF(OUTBOUND!$G:$G,WMS!E395,OUTBOUND!$O:$O))</f>
        <v/>
      </c>
      <c r="Y395" s="76" t="str">
        <f>IF(E395="","",SUMIF(OUTBOUND!$G:$G,WMS!E395,OUTBOUND!$AC:$AC))</f>
        <v/>
      </c>
      <c r="Z395" s="76" t="str">
        <f>IF(E395="","",SUMIF(OUTBOUND!$G:$G,WMS!E395,OUTBOUND!$P:$P))</f>
        <v/>
      </c>
      <c r="AA395" s="23" t="str">
        <f t="shared" si="78"/>
        <v/>
      </c>
      <c r="AB395" s="23" t="str">
        <f t="shared" si="79"/>
        <v/>
      </c>
      <c r="AC395" s="76" t="str">
        <f t="shared" si="80"/>
        <v/>
      </c>
      <c r="AD395" s="76" t="str">
        <f t="shared" si="81"/>
        <v/>
      </c>
      <c r="AE395" s="76" t="str">
        <f t="shared" si="82"/>
        <v/>
      </c>
      <c r="AF395" s="81" t="str">
        <f t="shared" si="83"/>
        <v/>
      </c>
    </row>
    <row r="396" spans="5:32">
      <c r="E396" s="58" t="str">
        <f t="shared" si="72"/>
        <v/>
      </c>
      <c r="K396" s="68" t="str">
        <f t="shared" si="73"/>
        <v/>
      </c>
      <c r="M396" s="69" t="str">
        <f t="shared" si="74"/>
        <v/>
      </c>
      <c r="Q396" s="76" t="str">
        <f t="shared" si="75"/>
        <v/>
      </c>
      <c r="R396" s="68" t="str">
        <f t="shared" si="76"/>
        <v/>
      </c>
      <c r="S396" s="76" t="str">
        <f t="shared" si="77"/>
        <v/>
      </c>
      <c r="T396" s="77"/>
      <c r="U396" s="83"/>
      <c r="V396" s="23" t="str">
        <f>IF(E396="","",SUMIF(OUTBOUND!$G:$G,WMS!E396,OUTBOUND!$L:$L))</f>
        <v/>
      </c>
      <c r="W396" s="23" t="str">
        <f>IF(E396="","",SUMIF(OUTBOUND!$G:$G,WMS!E396,OUTBOUND!$M:$M))</f>
        <v/>
      </c>
      <c r="X396" s="76" t="str">
        <f>IF(E396="","",SUMIF(OUTBOUND!$G:$G,WMS!E396,OUTBOUND!$O:$O))</f>
        <v/>
      </c>
      <c r="Y396" s="76" t="str">
        <f>IF(E396="","",SUMIF(OUTBOUND!$G:$G,WMS!E396,OUTBOUND!$AC:$AC))</f>
        <v/>
      </c>
      <c r="Z396" s="76" t="str">
        <f>IF(E396="","",SUMIF(OUTBOUND!$G:$G,WMS!E396,OUTBOUND!$P:$P))</f>
        <v/>
      </c>
      <c r="AA396" s="23" t="str">
        <f t="shared" si="78"/>
        <v/>
      </c>
      <c r="AB396" s="23" t="str">
        <f t="shared" si="79"/>
        <v/>
      </c>
      <c r="AC396" s="76" t="str">
        <f t="shared" si="80"/>
        <v/>
      </c>
      <c r="AD396" s="76" t="str">
        <f t="shared" si="81"/>
        <v/>
      </c>
      <c r="AE396" s="76" t="str">
        <f t="shared" si="82"/>
        <v/>
      </c>
      <c r="AF396" s="81" t="str">
        <f t="shared" si="83"/>
        <v/>
      </c>
    </row>
    <row r="397" spans="5:32">
      <c r="E397" s="58" t="str">
        <f t="shared" si="72"/>
        <v/>
      </c>
      <c r="K397" s="68" t="str">
        <f t="shared" si="73"/>
        <v/>
      </c>
      <c r="M397" s="69" t="str">
        <f t="shared" si="74"/>
        <v/>
      </c>
      <c r="Q397" s="76" t="str">
        <f t="shared" si="75"/>
        <v/>
      </c>
      <c r="R397" s="68" t="str">
        <f t="shared" si="76"/>
        <v/>
      </c>
      <c r="S397" s="76" t="str">
        <f t="shared" si="77"/>
        <v/>
      </c>
      <c r="T397" s="77"/>
      <c r="U397" s="83"/>
      <c r="V397" s="23" t="str">
        <f>IF(E397="","",SUMIF(OUTBOUND!$G:$G,WMS!E397,OUTBOUND!$L:$L))</f>
        <v/>
      </c>
      <c r="W397" s="23" t="str">
        <f>IF(E397="","",SUMIF(OUTBOUND!$G:$G,WMS!E397,OUTBOUND!$M:$M))</f>
        <v/>
      </c>
      <c r="X397" s="76" t="str">
        <f>IF(E397="","",SUMIF(OUTBOUND!$G:$G,WMS!E397,OUTBOUND!$O:$O))</f>
        <v/>
      </c>
      <c r="Y397" s="76" t="str">
        <f>IF(E397="","",SUMIF(OUTBOUND!$G:$G,WMS!E397,OUTBOUND!$AC:$AC))</f>
        <v/>
      </c>
      <c r="Z397" s="76" t="str">
        <f>IF(E397="","",SUMIF(OUTBOUND!$G:$G,WMS!E397,OUTBOUND!$P:$P))</f>
        <v/>
      </c>
      <c r="AA397" s="23" t="str">
        <f t="shared" si="78"/>
        <v/>
      </c>
      <c r="AB397" s="23" t="str">
        <f t="shared" si="79"/>
        <v/>
      </c>
      <c r="AC397" s="76" t="str">
        <f t="shared" si="80"/>
        <v/>
      </c>
      <c r="AD397" s="76" t="str">
        <f t="shared" si="81"/>
        <v/>
      </c>
      <c r="AE397" s="76" t="str">
        <f t="shared" si="82"/>
        <v/>
      </c>
      <c r="AF397" s="81" t="str">
        <f t="shared" si="83"/>
        <v/>
      </c>
    </row>
    <row r="398" spans="5:32">
      <c r="E398" s="58" t="str">
        <f t="shared" si="72"/>
        <v/>
      </c>
      <c r="K398" s="68" t="str">
        <f t="shared" si="73"/>
        <v/>
      </c>
      <c r="M398" s="69" t="str">
        <f t="shared" si="74"/>
        <v/>
      </c>
      <c r="Q398" s="76" t="str">
        <f t="shared" si="75"/>
        <v/>
      </c>
      <c r="R398" s="68" t="str">
        <f t="shared" si="76"/>
        <v/>
      </c>
      <c r="S398" s="76" t="str">
        <f t="shared" si="77"/>
        <v/>
      </c>
      <c r="T398" s="77"/>
      <c r="U398" s="83"/>
      <c r="V398" s="23" t="str">
        <f>IF(E398="","",SUMIF(OUTBOUND!$G:$G,WMS!E398,OUTBOUND!$L:$L))</f>
        <v/>
      </c>
      <c r="W398" s="23" t="str">
        <f>IF(E398="","",SUMIF(OUTBOUND!$G:$G,WMS!E398,OUTBOUND!$M:$M))</f>
        <v/>
      </c>
      <c r="X398" s="76" t="str">
        <f>IF(E398="","",SUMIF(OUTBOUND!$G:$G,WMS!E398,OUTBOUND!$O:$O))</f>
        <v/>
      </c>
      <c r="Y398" s="76" t="str">
        <f>IF(E398="","",SUMIF(OUTBOUND!$G:$G,WMS!E398,OUTBOUND!$AC:$AC))</f>
        <v/>
      </c>
      <c r="Z398" s="76" t="str">
        <f>IF(E398="","",SUMIF(OUTBOUND!$G:$G,WMS!E398,OUTBOUND!$P:$P))</f>
        <v/>
      </c>
      <c r="AA398" s="23" t="str">
        <f t="shared" si="78"/>
        <v/>
      </c>
      <c r="AB398" s="23" t="str">
        <f t="shared" si="79"/>
        <v/>
      </c>
      <c r="AC398" s="76" t="str">
        <f t="shared" si="80"/>
        <v/>
      </c>
      <c r="AD398" s="76" t="str">
        <f t="shared" si="81"/>
        <v/>
      </c>
      <c r="AE398" s="76" t="str">
        <f t="shared" si="82"/>
        <v/>
      </c>
      <c r="AF398" s="81" t="str">
        <f t="shared" si="83"/>
        <v/>
      </c>
    </row>
    <row r="399" spans="5:32">
      <c r="E399" s="58" t="str">
        <f t="shared" si="72"/>
        <v/>
      </c>
      <c r="K399" s="68" t="str">
        <f t="shared" si="73"/>
        <v/>
      </c>
      <c r="M399" s="69" t="str">
        <f t="shared" si="74"/>
        <v/>
      </c>
      <c r="Q399" s="76" t="str">
        <f t="shared" si="75"/>
        <v/>
      </c>
      <c r="R399" s="68" t="str">
        <f t="shared" si="76"/>
        <v/>
      </c>
      <c r="S399" s="76" t="str">
        <f t="shared" si="77"/>
        <v/>
      </c>
      <c r="T399" s="77"/>
      <c r="U399" s="83"/>
      <c r="V399" s="23" t="str">
        <f>IF(E399="","",SUMIF(OUTBOUND!$G:$G,WMS!E399,OUTBOUND!$L:$L))</f>
        <v/>
      </c>
      <c r="W399" s="23" t="str">
        <f>IF(E399="","",SUMIF(OUTBOUND!$G:$G,WMS!E399,OUTBOUND!$M:$M))</f>
        <v/>
      </c>
      <c r="X399" s="76" t="str">
        <f>IF(E399="","",SUMIF(OUTBOUND!$G:$G,WMS!E399,OUTBOUND!$O:$O))</f>
        <v/>
      </c>
      <c r="Y399" s="76" t="str">
        <f>IF(E399="","",SUMIF(OUTBOUND!$G:$G,WMS!E399,OUTBOUND!$AC:$AC))</f>
        <v/>
      </c>
      <c r="Z399" s="76" t="str">
        <f>IF(E399="","",SUMIF(OUTBOUND!$G:$G,WMS!E399,OUTBOUND!$P:$P))</f>
        <v/>
      </c>
      <c r="AA399" s="23" t="str">
        <f t="shared" si="78"/>
        <v/>
      </c>
      <c r="AB399" s="23" t="str">
        <f t="shared" si="79"/>
        <v/>
      </c>
      <c r="AC399" s="76" t="str">
        <f t="shared" si="80"/>
        <v/>
      </c>
      <c r="AD399" s="76" t="str">
        <f t="shared" si="81"/>
        <v/>
      </c>
      <c r="AE399" s="76" t="str">
        <f t="shared" si="82"/>
        <v/>
      </c>
      <c r="AF399" s="81" t="str">
        <f t="shared" si="83"/>
        <v/>
      </c>
    </row>
    <row r="400" spans="5:32">
      <c r="E400" s="58" t="str">
        <f t="shared" si="72"/>
        <v/>
      </c>
      <c r="K400" s="68" t="str">
        <f t="shared" si="73"/>
        <v/>
      </c>
      <c r="M400" s="69" t="str">
        <f t="shared" si="74"/>
        <v/>
      </c>
      <c r="Q400" s="76" t="str">
        <f t="shared" si="75"/>
        <v/>
      </c>
      <c r="R400" s="68" t="str">
        <f t="shared" si="76"/>
        <v/>
      </c>
      <c r="S400" s="76" t="str">
        <f t="shared" si="77"/>
        <v/>
      </c>
      <c r="T400" s="77"/>
      <c r="U400" s="83"/>
      <c r="V400" s="23" t="str">
        <f>IF(E400="","",SUMIF(OUTBOUND!$G:$G,WMS!E400,OUTBOUND!$L:$L))</f>
        <v/>
      </c>
      <c r="W400" s="23" t="str">
        <f>IF(E400="","",SUMIF(OUTBOUND!$G:$G,WMS!E400,OUTBOUND!$M:$M))</f>
        <v/>
      </c>
      <c r="X400" s="76" t="str">
        <f>IF(E400="","",SUMIF(OUTBOUND!$G:$G,WMS!E400,OUTBOUND!$O:$O))</f>
        <v/>
      </c>
      <c r="Y400" s="76" t="str">
        <f>IF(E400="","",SUMIF(OUTBOUND!$G:$G,WMS!E400,OUTBOUND!$AC:$AC))</f>
        <v/>
      </c>
      <c r="Z400" s="76" t="str">
        <f>IF(E400="","",SUMIF(OUTBOUND!$G:$G,WMS!E400,OUTBOUND!$P:$P))</f>
        <v/>
      </c>
      <c r="AA400" s="23" t="str">
        <f t="shared" si="78"/>
        <v/>
      </c>
      <c r="AB400" s="23" t="str">
        <f t="shared" si="79"/>
        <v/>
      </c>
      <c r="AC400" s="76" t="str">
        <f t="shared" si="80"/>
        <v/>
      </c>
      <c r="AD400" s="76" t="str">
        <f t="shared" si="81"/>
        <v/>
      </c>
      <c r="AE400" s="76" t="str">
        <f t="shared" si="82"/>
        <v/>
      </c>
      <c r="AF400" s="81" t="str">
        <f t="shared" si="83"/>
        <v/>
      </c>
    </row>
    <row r="401" spans="5:32">
      <c r="E401" s="58" t="str">
        <f t="shared" si="72"/>
        <v/>
      </c>
      <c r="K401" s="68" t="str">
        <f t="shared" si="73"/>
        <v/>
      </c>
      <c r="M401" s="69" t="str">
        <f t="shared" si="74"/>
        <v/>
      </c>
      <c r="Q401" s="76" t="str">
        <f t="shared" si="75"/>
        <v/>
      </c>
      <c r="R401" s="68" t="str">
        <f t="shared" si="76"/>
        <v/>
      </c>
      <c r="S401" s="76" t="str">
        <f t="shared" si="77"/>
        <v/>
      </c>
      <c r="T401" s="77"/>
      <c r="U401" s="83"/>
      <c r="V401" s="23" t="str">
        <f>IF(E401="","",SUMIF(OUTBOUND!$G:$G,WMS!E401,OUTBOUND!$L:$L))</f>
        <v/>
      </c>
      <c r="W401" s="23" t="str">
        <f>IF(E401="","",SUMIF(OUTBOUND!$G:$G,WMS!E401,OUTBOUND!$M:$M))</f>
        <v/>
      </c>
      <c r="X401" s="76" t="str">
        <f>IF(E401="","",SUMIF(OUTBOUND!$G:$G,WMS!E401,OUTBOUND!$O:$O))</f>
        <v/>
      </c>
      <c r="Y401" s="76" t="str">
        <f>IF(E401="","",SUMIF(OUTBOUND!$G:$G,WMS!E401,OUTBOUND!$AC:$AC))</f>
        <v/>
      </c>
      <c r="Z401" s="76" t="str">
        <f>IF(E401="","",SUMIF(OUTBOUND!$G:$G,WMS!E401,OUTBOUND!$P:$P))</f>
        <v/>
      </c>
      <c r="AA401" s="23" t="str">
        <f t="shared" si="78"/>
        <v/>
      </c>
      <c r="AB401" s="23" t="str">
        <f t="shared" si="79"/>
        <v/>
      </c>
      <c r="AC401" s="76" t="str">
        <f t="shared" si="80"/>
        <v/>
      </c>
      <c r="AD401" s="76" t="str">
        <f t="shared" si="81"/>
        <v/>
      </c>
      <c r="AE401" s="76" t="str">
        <f t="shared" si="82"/>
        <v/>
      </c>
      <c r="AF401" s="81" t="str">
        <f t="shared" si="83"/>
        <v/>
      </c>
    </row>
    <row r="402" spans="5:32">
      <c r="E402" s="58" t="str">
        <f t="shared" si="72"/>
        <v/>
      </c>
      <c r="K402" s="68" t="str">
        <f t="shared" si="73"/>
        <v/>
      </c>
      <c r="M402" s="69" t="str">
        <f t="shared" si="74"/>
        <v/>
      </c>
      <c r="Q402" s="76" t="str">
        <f t="shared" si="75"/>
        <v/>
      </c>
      <c r="R402" s="68" t="str">
        <f t="shared" si="76"/>
        <v/>
      </c>
      <c r="S402" s="76" t="str">
        <f t="shared" si="77"/>
        <v/>
      </c>
      <c r="T402" s="77"/>
      <c r="U402" s="83"/>
      <c r="V402" s="23" t="str">
        <f>IF(E402="","",SUMIF(OUTBOUND!$G:$G,WMS!E402,OUTBOUND!$L:$L))</f>
        <v/>
      </c>
      <c r="W402" s="23" t="str">
        <f>IF(E402="","",SUMIF(OUTBOUND!$G:$G,WMS!E402,OUTBOUND!$M:$M))</f>
        <v/>
      </c>
      <c r="X402" s="76" t="str">
        <f>IF(E402="","",SUMIF(OUTBOUND!$G:$G,WMS!E402,OUTBOUND!$O:$O))</f>
        <v/>
      </c>
      <c r="Y402" s="76" t="str">
        <f>IF(E402="","",SUMIF(OUTBOUND!$G:$G,WMS!E402,OUTBOUND!$AC:$AC))</f>
        <v/>
      </c>
      <c r="Z402" s="76" t="str">
        <f>IF(E402="","",SUMIF(OUTBOUND!$G:$G,WMS!E402,OUTBOUND!$P:$P))</f>
        <v/>
      </c>
      <c r="AA402" s="23" t="str">
        <f t="shared" si="78"/>
        <v/>
      </c>
      <c r="AB402" s="23" t="str">
        <f t="shared" si="79"/>
        <v/>
      </c>
      <c r="AC402" s="76" t="str">
        <f t="shared" si="80"/>
        <v/>
      </c>
      <c r="AD402" s="76" t="str">
        <f t="shared" si="81"/>
        <v/>
      </c>
      <c r="AE402" s="76" t="str">
        <f t="shared" si="82"/>
        <v/>
      </c>
      <c r="AF402" s="81" t="str">
        <f t="shared" si="83"/>
        <v/>
      </c>
    </row>
    <row r="403" spans="5:32">
      <c r="E403" s="58" t="str">
        <f t="shared" si="72"/>
        <v/>
      </c>
      <c r="K403" s="68" t="str">
        <f t="shared" si="73"/>
        <v/>
      </c>
      <c r="M403" s="69" t="str">
        <f t="shared" si="74"/>
        <v/>
      </c>
      <c r="Q403" s="76" t="str">
        <f t="shared" si="75"/>
        <v/>
      </c>
      <c r="R403" s="68" t="str">
        <f t="shared" si="76"/>
        <v/>
      </c>
      <c r="S403" s="76" t="str">
        <f t="shared" si="77"/>
        <v/>
      </c>
      <c r="T403" s="77"/>
      <c r="U403" s="83"/>
      <c r="V403" s="23" t="str">
        <f>IF(E403="","",SUMIF(OUTBOUND!$G:$G,WMS!E403,OUTBOUND!$L:$L))</f>
        <v/>
      </c>
      <c r="W403" s="23" t="str">
        <f>IF(E403="","",SUMIF(OUTBOUND!$G:$G,WMS!E403,OUTBOUND!$M:$M))</f>
        <v/>
      </c>
      <c r="X403" s="76" t="str">
        <f>IF(E403="","",SUMIF(OUTBOUND!$G:$G,WMS!E403,OUTBOUND!$O:$O))</f>
        <v/>
      </c>
      <c r="Y403" s="76" t="str">
        <f>IF(E403="","",SUMIF(OUTBOUND!$G:$G,WMS!E403,OUTBOUND!$AC:$AC))</f>
        <v/>
      </c>
      <c r="Z403" s="76" t="str">
        <f>IF(E403="","",SUMIF(OUTBOUND!$G:$G,WMS!E403,OUTBOUND!$P:$P))</f>
        <v/>
      </c>
      <c r="AA403" s="23" t="str">
        <f t="shared" si="78"/>
        <v/>
      </c>
      <c r="AB403" s="23" t="str">
        <f t="shared" si="79"/>
        <v/>
      </c>
      <c r="AC403" s="76" t="str">
        <f t="shared" si="80"/>
        <v/>
      </c>
      <c r="AD403" s="76" t="str">
        <f t="shared" si="81"/>
        <v/>
      </c>
      <c r="AE403" s="76" t="str">
        <f t="shared" si="82"/>
        <v/>
      </c>
      <c r="AF403" s="81" t="str">
        <f t="shared" si="83"/>
        <v/>
      </c>
    </row>
    <row r="404" spans="5:32">
      <c r="E404" s="58" t="str">
        <f t="shared" si="72"/>
        <v/>
      </c>
      <c r="K404" s="68" t="str">
        <f t="shared" si="73"/>
        <v/>
      </c>
      <c r="M404" s="69" t="str">
        <f t="shared" si="74"/>
        <v/>
      </c>
      <c r="Q404" s="76" t="str">
        <f t="shared" si="75"/>
        <v/>
      </c>
      <c r="R404" s="68" t="str">
        <f t="shared" si="76"/>
        <v/>
      </c>
      <c r="S404" s="76" t="str">
        <f t="shared" si="77"/>
        <v/>
      </c>
      <c r="T404" s="77"/>
      <c r="U404" s="83"/>
      <c r="V404" s="23" t="str">
        <f>IF(E404="","",SUMIF(OUTBOUND!$G:$G,WMS!E404,OUTBOUND!$L:$L))</f>
        <v/>
      </c>
      <c r="W404" s="23" t="str">
        <f>IF(E404="","",SUMIF(OUTBOUND!$G:$G,WMS!E404,OUTBOUND!$M:$M))</f>
        <v/>
      </c>
      <c r="X404" s="76" t="str">
        <f>IF(E404="","",SUMIF(OUTBOUND!$G:$G,WMS!E404,OUTBOUND!$O:$O))</f>
        <v/>
      </c>
      <c r="Y404" s="76" t="str">
        <f>IF(E404="","",SUMIF(OUTBOUND!$G:$G,WMS!E404,OUTBOUND!$AC:$AC))</f>
        <v/>
      </c>
      <c r="Z404" s="76" t="str">
        <f>IF(E404="","",SUMIF(OUTBOUND!$G:$G,WMS!E404,OUTBOUND!$P:$P))</f>
        <v/>
      </c>
      <c r="AA404" s="23" t="str">
        <f t="shared" si="78"/>
        <v/>
      </c>
      <c r="AB404" s="23" t="str">
        <f t="shared" si="79"/>
        <v/>
      </c>
      <c r="AC404" s="76" t="str">
        <f t="shared" si="80"/>
        <v/>
      </c>
      <c r="AD404" s="76" t="str">
        <f t="shared" si="81"/>
        <v/>
      </c>
      <c r="AE404" s="76" t="str">
        <f t="shared" si="82"/>
        <v/>
      </c>
      <c r="AF404" s="81" t="str">
        <f t="shared" si="83"/>
        <v/>
      </c>
    </row>
    <row r="405" spans="5:32">
      <c r="E405" s="58" t="str">
        <f t="shared" si="72"/>
        <v/>
      </c>
      <c r="K405" s="68" t="str">
        <f t="shared" si="73"/>
        <v/>
      </c>
      <c r="M405" s="69" t="str">
        <f t="shared" si="74"/>
        <v/>
      </c>
      <c r="Q405" s="76" t="str">
        <f t="shared" si="75"/>
        <v/>
      </c>
      <c r="R405" s="68" t="str">
        <f t="shared" si="76"/>
        <v/>
      </c>
      <c r="S405" s="76" t="str">
        <f t="shared" si="77"/>
        <v/>
      </c>
      <c r="T405" s="77"/>
      <c r="U405" s="83"/>
      <c r="V405" s="23" t="str">
        <f>IF(E405="","",SUMIF(OUTBOUND!$G:$G,WMS!E405,OUTBOUND!$L:$L))</f>
        <v/>
      </c>
      <c r="W405" s="23" t="str">
        <f>IF(E405="","",SUMIF(OUTBOUND!$G:$G,WMS!E405,OUTBOUND!$M:$M))</f>
        <v/>
      </c>
      <c r="X405" s="76" t="str">
        <f>IF(E405="","",SUMIF(OUTBOUND!$G:$G,WMS!E405,OUTBOUND!$O:$O))</f>
        <v/>
      </c>
      <c r="Y405" s="76" t="str">
        <f>IF(E405="","",SUMIF(OUTBOUND!$G:$G,WMS!E405,OUTBOUND!$AC:$AC))</f>
        <v/>
      </c>
      <c r="Z405" s="76" t="str">
        <f>IF(E405="","",SUMIF(OUTBOUND!$G:$G,WMS!E405,OUTBOUND!$P:$P))</f>
        <v/>
      </c>
      <c r="AA405" s="23" t="str">
        <f t="shared" si="78"/>
        <v/>
      </c>
      <c r="AB405" s="23" t="str">
        <f t="shared" si="79"/>
        <v/>
      </c>
      <c r="AC405" s="76" t="str">
        <f t="shared" si="80"/>
        <v/>
      </c>
      <c r="AD405" s="76" t="str">
        <f t="shared" si="81"/>
        <v/>
      </c>
      <c r="AE405" s="76" t="str">
        <f t="shared" si="82"/>
        <v/>
      </c>
      <c r="AF405" s="81" t="str">
        <f t="shared" si="83"/>
        <v/>
      </c>
    </row>
    <row r="406" spans="5:32">
      <c r="E406" s="58" t="str">
        <f t="shared" si="72"/>
        <v/>
      </c>
      <c r="K406" s="68" t="str">
        <f t="shared" si="73"/>
        <v/>
      </c>
      <c r="M406" s="69" t="str">
        <f t="shared" si="74"/>
        <v/>
      </c>
      <c r="Q406" s="76" t="str">
        <f t="shared" si="75"/>
        <v/>
      </c>
      <c r="R406" s="68" t="str">
        <f t="shared" si="76"/>
        <v/>
      </c>
      <c r="S406" s="76" t="str">
        <f t="shared" si="77"/>
        <v/>
      </c>
      <c r="T406" s="77"/>
      <c r="U406" s="83"/>
      <c r="V406" s="23" t="str">
        <f>IF(E406="","",SUMIF(OUTBOUND!$G:$G,WMS!E406,OUTBOUND!$L:$L))</f>
        <v/>
      </c>
      <c r="W406" s="23" t="str">
        <f>IF(E406="","",SUMIF(OUTBOUND!$G:$G,WMS!E406,OUTBOUND!$M:$M))</f>
        <v/>
      </c>
      <c r="X406" s="76" t="str">
        <f>IF(E406="","",SUMIF(OUTBOUND!$G:$G,WMS!E406,OUTBOUND!$O:$O))</f>
        <v/>
      </c>
      <c r="Y406" s="76" t="str">
        <f>IF(E406="","",SUMIF(OUTBOUND!$G:$G,WMS!E406,OUTBOUND!$AC:$AC))</f>
        <v/>
      </c>
      <c r="Z406" s="76" t="str">
        <f>IF(E406="","",SUMIF(OUTBOUND!$G:$G,WMS!E406,OUTBOUND!$P:$P))</f>
        <v/>
      </c>
      <c r="AA406" s="23" t="str">
        <f t="shared" si="78"/>
        <v/>
      </c>
      <c r="AB406" s="23" t="str">
        <f t="shared" si="79"/>
        <v/>
      </c>
      <c r="AC406" s="76" t="str">
        <f t="shared" si="80"/>
        <v/>
      </c>
      <c r="AD406" s="76" t="str">
        <f t="shared" si="81"/>
        <v/>
      </c>
      <c r="AE406" s="76" t="str">
        <f t="shared" si="82"/>
        <v/>
      </c>
      <c r="AF406" s="81" t="str">
        <f t="shared" si="83"/>
        <v/>
      </c>
    </row>
    <row r="407" spans="5:32">
      <c r="E407" s="58" t="str">
        <f t="shared" si="72"/>
        <v/>
      </c>
      <c r="K407" s="68" t="str">
        <f t="shared" si="73"/>
        <v/>
      </c>
      <c r="M407" s="69" t="str">
        <f t="shared" si="74"/>
        <v/>
      </c>
      <c r="Q407" s="76" t="str">
        <f t="shared" si="75"/>
        <v/>
      </c>
      <c r="R407" s="68" t="str">
        <f t="shared" si="76"/>
        <v/>
      </c>
      <c r="S407" s="76" t="str">
        <f t="shared" si="77"/>
        <v/>
      </c>
      <c r="T407" s="77"/>
      <c r="U407" s="83"/>
      <c r="V407" s="23" t="str">
        <f>IF(E407="","",SUMIF(OUTBOUND!$G:$G,WMS!E407,OUTBOUND!$L:$L))</f>
        <v/>
      </c>
      <c r="W407" s="23" t="str">
        <f>IF(E407="","",SUMIF(OUTBOUND!$G:$G,WMS!E407,OUTBOUND!$M:$M))</f>
        <v/>
      </c>
      <c r="X407" s="76" t="str">
        <f>IF(E407="","",SUMIF(OUTBOUND!$G:$G,WMS!E407,OUTBOUND!$O:$O))</f>
        <v/>
      </c>
      <c r="Y407" s="76" t="str">
        <f>IF(E407="","",SUMIF(OUTBOUND!$G:$G,WMS!E407,OUTBOUND!$AC:$AC))</f>
        <v/>
      </c>
      <c r="Z407" s="76" t="str">
        <f>IF(E407="","",SUMIF(OUTBOUND!$G:$G,WMS!E407,OUTBOUND!$P:$P))</f>
        <v/>
      </c>
      <c r="AA407" s="23" t="str">
        <f t="shared" si="78"/>
        <v/>
      </c>
      <c r="AB407" s="23" t="str">
        <f t="shared" si="79"/>
        <v/>
      </c>
      <c r="AC407" s="76" t="str">
        <f t="shared" si="80"/>
        <v/>
      </c>
      <c r="AD407" s="76" t="str">
        <f t="shared" si="81"/>
        <v/>
      </c>
      <c r="AE407" s="76" t="str">
        <f t="shared" si="82"/>
        <v/>
      </c>
      <c r="AF407" s="81" t="str">
        <f t="shared" si="83"/>
        <v/>
      </c>
    </row>
    <row r="408" spans="5:32">
      <c r="E408" s="58" t="str">
        <f t="shared" si="72"/>
        <v/>
      </c>
      <c r="K408" s="68" t="str">
        <f t="shared" si="73"/>
        <v/>
      </c>
      <c r="M408" s="69" t="str">
        <f t="shared" si="74"/>
        <v/>
      </c>
      <c r="Q408" s="76" t="str">
        <f t="shared" si="75"/>
        <v/>
      </c>
      <c r="R408" s="68" t="str">
        <f t="shared" si="76"/>
        <v/>
      </c>
      <c r="S408" s="76" t="str">
        <f t="shared" si="77"/>
        <v/>
      </c>
      <c r="T408" s="77"/>
      <c r="U408" s="83"/>
      <c r="V408" s="23" t="str">
        <f>IF(E408="","",SUMIF(OUTBOUND!$G:$G,WMS!E408,OUTBOUND!$L:$L))</f>
        <v/>
      </c>
      <c r="W408" s="23" t="str">
        <f>IF(E408="","",SUMIF(OUTBOUND!$G:$G,WMS!E408,OUTBOUND!$M:$M))</f>
        <v/>
      </c>
      <c r="X408" s="76" t="str">
        <f>IF(E408="","",SUMIF(OUTBOUND!$G:$G,WMS!E408,OUTBOUND!$O:$O))</f>
        <v/>
      </c>
      <c r="Y408" s="76" t="str">
        <f>IF(E408="","",SUMIF(OUTBOUND!$G:$G,WMS!E408,OUTBOUND!$AC:$AC))</f>
        <v/>
      </c>
      <c r="Z408" s="76" t="str">
        <f>IF(E408="","",SUMIF(OUTBOUND!$G:$G,WMS!E408,OUTBOUND!$P:$P))</f>
        <v/>
      </c>
      <c r="AA408" s="23" t="str">
        <f t="shared" si="78"/>
        <v/>
      </c>
      <c r="AB408" s="23" t="str">
        <f t="shared" si="79"/>
        <v/>
      </c>
      <c r="AC408" s="76" t="str">
        <f t="shared" si="80"/>
        <v/>
      </c>
      <c r="AD408" s="76" t="str">
        <f t="shared" si="81"/>
        <v/>
      </c>
      <c r="AE408" s="76" t="str">
        <f t="shared" si="82"/>
        <v/>
      </c>
      <c r="AF408" s="81" t="str">
        <f t="shared" si="83"/>
        <v/>
      </c>
    </row>
    <row r="409" spans="5:32">
      <c r="E409" s="58" t="str">
        <f t="shared" si="72"/>
        <v/>
      </c>
      <c r="K409" s="68" t="str">
        <f t="shared" si="73"/>
        <v/>
      </c>
      <c r="M409" s="69" t="str">
        <f t="shared" si="74"/>
        <v/>
      </c>
      <c r="Q409" s="76" t="str">
        <f t="shared" si="75"/>
        <v/>
      </c>
      <c r="R409" s="68" t="str">
        <f t="shared" si="76"/>
        <v/>
      </c>
      <c r="S409" s="76" t="str">
        <f t="shared" si="77"/>
        <v/>
      </c>
      <c r="T409" s="77"/>
      <c r="U409" s="83"/>
      <c r="V409" s="23" t="str">
        <f>IF(E409="","",SUMIF(OUTBOUND!$G:$G,WMS!E409,OUTBOUND!$L:$L))</f>
        <v/>
      </c>
      <c r="W409" s="23" t="str">
        <f>IF(E409="","",SUMIF(OUTBOUND!$G:$G,WMS!E409,OUTBOUND!$M:$M))</f>
        <v/>
      </c>
      <c r="X409" s="76" t="str">
        <f>IF(E409="","",SUMIF(OUTBOUND!$G:$G,WMS!E409,OUTBOUND!$O:$O))</f>
        <v/>
      </c>
      <c r="Y409" s="76" t="str">
        <f>IF(E409="","",SUMIF(OUTBOUND!$G:$G,WMS!E409,OUTBOUND!$AC:$AC))</f>
        <v/>
      </c>
      <c r="Z409" s="76" t="str">
        <f>IF(E409="","",SUMIF(OUTBOUND!$G:$G,WMS!E409,OUTBOUND!$P:$P))</f>
        <v/>
      </c>
      <c r="AA409" s="23" t="str">
        <f t="shared" si="78"/>
        <v/>
      </c>
      <c r="AB409" s="23" t="str">
        <f t="shared" si="79"/>
        <v/>
      </c>
      <c r="AC409" s="76" t="str">
        <f t="shared" si="80"/>
        <v/>
      </c>
      <c r="AD409" s="76" t="str">
        <f t="shared" si="81"/>
        <v/>
      </c>
      <c r="AE409" s="76" t="str">
        <f t="shared" si="82"/>
        <v/>
      </c>
      <c r="AF409" s="81" t="str">
        <f t="shared" si="83"/>
        <v/>
      </c>
    </row>
    <row r="410" spans="5:32">
      <c r="E410" s="58" t="str">
        <f t="shared" si="72"/>
        <v/>
      </c>
      <c r="K410" s="68" t="str">
        <f t="shared" si="73"/>
        <v/>
      </c>
      <c r="M410" s="69" t="str">
        <f t="shared" si="74"/>
        <v/>
      </c>
      <c r="Q410" s="76" t="str">
        <f t="shared" si="75"/>
        <v/>
      </c>
      <c r="R410" s="68" t="str">
        <f t="shared" si="76"/>
        <v/>
      </c>
      <c r="S410" s="76" t="str">
        <f t="shared" si="77"/>
        <v/>
      </c>
      <c r="T410" s="77"/>
      <c r="U410" s="83"/>
      <c r="V410" s="23" t="str">
        <f>IF(E410="","",SUMIF(OUTBOUND!$G:$G,WMS!E410,OUTBOUND!$L:$L))</f>
        <v/>
      </c>
      <c r="W410" s="23" t="str">
        <f>IF(E410="","",SUMIF(OUTBOUND!$G:$G,WMS!E410,OUTBOUND!$M:$M))</f>
        <v/>
      </c>
      <c r="X410" s="76" t="str">
        <f>IF(E410="","",SUMIF(OUTBOUND!$G:$G,WMS!E410,OUTBOUND!$O:$O))</f>
        <v/>
      </c>
      <c r="Y410" s="76" t="str">
        <f>IF(E410="","",SUMIF(OUTBOUND!$G:$G,WMS!E410,OUTBOUND!$AC:$AC))</f>
        <v/>
      </c>
      <c r="Z410" s="76" t="str">
        <f>IF(E410="","",SUMIF(OUTBOUND!$G:$G,WMS!E410,OUTBOUND!$P:$P))</f>
        <v/>
      </c>
      <c r="AA410" s="23" t="str">
        <f t="shared" si="78"/>
        <v/>
      </c>
      <c r="AB410" s="23" t="str">
        <f t="shared" si="79"/>
        <v/>
      </c>
      <c r="AC410" s="76" t="str">
        <f t="shared" si="80"/>
        <v/>
      </c>
      <c r="AD410" s="76" t="str">
        <f t="shared" si="81"/>
        <v/>
      </c>
      <c r="AE410" s="76" t="str">
        <f t="shared" si="82"/>
        <v/>
      </c>
      <c r="AF410" s="81" t="str">
        <f t="shared" si="83"/>
        <v/>
      </c>
    </row>
    <row r="411" spans="5:32">
      <c r="E411" s="58" t="str">
        <f t="shared" si="72"/>
        <v/>
      </c>
      <c r="K411" s="68" t="str">
        <f t="shared" si="73"/>
        <v/>
      </c>
      <c r="M411" s="69" t="str">
        <f t="shared" si="74"/>
        <v/>
      </c>
      <c r="Q411" s="76" t="str">
        <f t="shared" si="75"/>
        <v/>
      </c>
      <c r="R411" s="68" t="str">
        <f t="shared" si="76"/>
        <v/>
      </c>
      <c r="S411" s="76" t="str">
        <f t="shared" si="77"/>
        <v/>
      </c>
      <c r="T411" s="77"/>
      <c r="U411" s="83"/>
      <c r="V411" s="23" t="str">
        <f>IF(E411="","",SUMIF(OUTBOUND!$G:$G,WMS!E411,OUTBOUND!$L:$L))</f>
        <v/>
      </c>
      <c r="W411" s="23" t="str">
        <f>IF(E411="","",SUMIF(OUTBOUND!$G:$G,WMS!E411,OUTBOUND!$M:$M))</f>
        <v/>
      </c>
      <c r="X411" s="76" t="str">
        <f>IF(E411="","",SUMIF(OUTBOUND!$G:$G,WMS!E411,OUTBOUND!$O:$O))</f>
        <v/>
      </c>
      <c r="Y411" s="76" t="str">
        <f>IF(E411="","",SUMIF(OUTBOUND!$G:$G,WMS!E411,OUTBOUND!$AC:$AC))</f>
        <v/>
      </c>
      <c r="Z411" s="76" t="str">
        <f>IF(E411="","",SUMIF(OUTBOUND!$G:$G,WMS!E411,OUTBOUND!$P:$P))</f>
        <v/>
      </c>
      <c r="AA411" s="23" t="str">
        <f t="shared" si="78"/>
        <v/>
      </c>
      <c r="AB411" s="23" t="str">
        <f t="shared" si="79"/>
        <v/>
      </c>
      <c r="AC411" s="76" t="str">
        <f t="shared" si="80"/>
        <v/>
      </c>
      <c r="AD411" s="76" t="str">
        <f t="shared" si="81"/>
        <v/>
      </c>
      <c r="AE411" s="76" t="str">
        <f t="shared" si="82"/>
        <v/>
      </c>
      <c r="AF411" s="81" t="str">
        <f t="shared" si="83"/>
        <v/>
      </c>
    </row>
    <row r="412" spans="5:32">
      <c r="E412" s="58" t="str">
        <f t="shared" si="72"/>
        <v/>
      </c>
      <c r="K412" s="68" t="str">
        <f t="shared" si="73"/>
        <v/>
      </c>
      <c r="M412" s="69" t="str">
        <f t="shared" si="74"/>
        <v/>
      </c>
      <c r="Q412" s="76" t="str">
        <f t="shared" si="75"/>
        <v/>
      </c>
      <c r="R412" s="68" t="str">
        <f t="shared" si="76"/>
        <v/>
      </c>
      <c r="S412" s="76" t="str">
        <f t="shared" si="77"/>
        <v/>
      </c>
      <c r="T412" s="77"/>
      <c r="U412" s="83"/>
      <c r="V412" s="23" t="str">
        <f>IF(E412="","",SUMIF(OUTBOUND!$G:$G,WMS!E412,OUTBOUND!$L:$L))</f>
        <v/>
      </c>
      <c r="W412" s="23" t="str">
        <f>IF(E412="","",SUMIF(OUTBOUND!$G:$G,WMS!E412,OUTBOUND!$M:$M))</f>
        <v/>
      </c>
      <c r="X412" s="76" t="str">
        <f>IF(E412="","",SUMIF(OUTBOUND!$G:$G,WMS!E412,OUTBOUND!$O:$O))</f>
        <v/>
      </c>
      <c r="Y412" s="76" t="str">
        <f>IF(E412="","",SUMIF(OUTBOUND!$G:$G,WMS!E412,OUTBOUND!$AC:$AC))</f>
        <v/>
      </c>
      <c r="Z412" s="76" t="str">
        <f>IF(E412="","",SUMIF(OUTBOUND!$G:$G,WMS!E412,OUTBOUND!$P:$P))</f>
        <v/>
      </c>
      <c r="AA412" s="23" t="str">
        <f t="shared" si="78"/>
        <v/>
      </c>
      <c r="AB412" s="23" t="str">
        <f t="shared" si="79"/>
        <v/>
      </c>
      <c r="AC412" s="76" t="str">
        <f t="shared" si="80"/>
        <v/>
      </c>
      <c r="AD412" s="76" t="str">
        <f t="shared" si="81"/>
        <v/>
      </c>
      <c r="AE412" s="76" t="str">
        <f t="shared" si="82"/>
        <v/>
      </c>
      <c r="AF412" s="81" t="str">
        <f t="shared" si="83"/>
        <v/>
      </c>
    </row>
    <row r="413" spans="5:32">
      <c r="E413" s="58" t="str">
        <f t="shared" si="72"/>
        <v/>
      </c>
      <c r="K413" s="68" t="str">
        <f t="shared" si="73"/>
        <v/>
      </c>
      <c r="M413" s="69" t="str">
        <f t="shared" si="74"/>
        <v/>
      </c>
      <c r="Q413" s="76" t="str">
        <f t="shared" si="75"/>
        <v/>
      </c>
      <c r="R413" s="68" t="str">
        <f t="shared" si="76"/>
        <v/>
      </c>
      <c r="S413" s="76" t="str">
        <f t="shared" si="77"/>
        <v/>
      </c>
      <c r="T413" s="77"/>
      <c r="U413" s="83"/>
      <c r="V413" s="23" t="str">
        <f>IF(E413="","",SUMIF(OUTBOUND!$G:$G,WMS!E413,OUTBOUND!$L:$L))</f>
        <v/>
      </c>
      <c r="W413" s="23" t="str">
        <f>IF(E413="","",SUMIF(OUTBOUND!$G:$G,WMS!E413,OUTBOUND!$M:$M))</f>
        <v/>
      </c>
      <c r="X413" s="76" t="str">
        <f>IF(E413="","",SUMIF(OUTBOUND!$G:$G,WMS!E413,OUTBOUND!$O:$O))</f>
        <v/>
      </c>
      <c r="Y413" s="76" t="str">
        <f>IF(E413="","",SUMIF(OUTBOUND!$G:$G,WMS!E413,OUTBOUND!$AC:$AC))</f>
        <v/>
      </c>
      <c r="Z413" s="76" t="str">
        <f>IF(E413="","",SUMIF(OUTBOUND!$G:$G,WMS!E413,OUTBOUND!$P:$P))</f>
        <v/>
      </c>
      <c r="AA413" s="23" t="str">
        <f t="shared" si="78"/>
        <v/>
      </c>
      <c r="AB413" s="23" t="str">
        <f t="shared" si="79"/>
        <v/>
      </c>
      <c r="AC413" s="76" t="str">
        <f t="shared" si="80"/>
        <v/>
      </c>
      <c r="AD413" s="76" t="str">
        <f t="shared" si="81"/>
        <v/>
      </c>
      <c r="AE413" s="76" t="str">
        <f t="shared" si="82"/>
        <v/>
      </c>
      <c r="AF413" s="81" t="str">
        <f t="shared" si="83"/>
        <v/>
      </c>
    </row>
    <row r="414" spans="5:32">
      <c r="E414" s="58" t="str">
        <f t="shared" si="72"/>
        <v/>
      </c>
      <c r="K414" s="68" t="str">
        <f t="shared" si="73"/>
        <v/>
      </c>
      <c r="M414" s="69" t="str">
        <f t="shared" si="74"/>
        <v/>
      </c>
      <c r="Q414" s="76" t="str">
        <f t="shared" si="75"/>
        <v/>
      </c>
      <c r="R414" s="68" t="str">
        <f t="shared" si="76"/>
        <v/>
      </c>
      <c r="S414" s="76" t="str">
        <f t="shared" si="77"/>
        <v/>
      </c>
      <c r="T414" s="77"/>
      <c r="U414" s="83"/>
      <c r="V414" s="23" t="str">
        <f>IF(E414="","",SUMIF(OUTBOUND!$G:$G,WMS!E414,OUTBOUND!$L:$L))</f>
        <v/>
      </c>
      <c r="W414" s="23" t="str">
        <f>IF(E414="","",SUMIF(OUTBOUND!$G:$G,WMS!E414,OUTBOUND!$M:$M))</f>
        <v/>
      </c>
      <c r="X414" s="76" t="str">
        <f>IF(E414="","",SUMIF(OUTBOUND!$G:$G,WMS!E414,OUTBOUND!$O:$O))</f>
        <v/>
      </c>
      <c r="Y414" s="76" t="str">
        <f>IF(E414="","",SUMIF(OUTBOUND!$G:$G,WMS!E414,OUTBOUND!$AC:$AC))</f>
        <v/>
      </c>
      <c r="Z414" s="76" t="str">
        <f>IF(E414="","",SUMIF(OUTBOUND!$G:$G,WMS!E414,OUTBOUND!$P:$P))</f>
        <v/>
      </c>
      <c r="AA414" s="23" t="str">
        <f t="shared" si="78"/>
        <v/>
      </c>
      <c r="AB414" s="23" t="str">
        <f t="shared" si="79"/>
        <v/>
      </c>
      <c r="AC414" s="76" t="str">
        <f t="shared" si="80"/>
        <v/>
      </c>
      <c r="AD414" s="76" t="str">
        <f t="shared" si="81"/>
        <v/>
      </c>
      <c r="AE414" s="76" t="str">
        <f t="shared" si="82"/>
        <v/>
      </c>
      <c r="AF414" s="81" t="str">
        <f t="shared" si="83"/>
        <v/>
      </c>
    </row>
    <row r="415" spans="5:32">
      <c r="E415" s="58" t="str">
        <f t="shared" si="72"/>
        <v/>
      </c>
      <c r="K415" s="68" t="str">
        <f t="shared" si="73"/>
        <v/>
      </c>
      <c r="M415" s="69" t="str">
        <f t="shared" si="74"/>
        <v/>
      </c>
      <c r="Q415" s="76" t="str">
        <f t="shared" si="75"/>
        <v/>
      </c>
      <c r="R415" s="68" t="str">
        <f t="shared" si="76"/>
        <v/>
      </c>
      <c r="S415" s="76" t="str">
        <f t="shared" si="77"/>
        <v/>
      </c>
      <c r="T415" s="77"/>
      <c r="U415" s="83"/>
      <c r="V415" s="23" t="str">
        <f>IF(E415="","",SUMIF(OUTBOUND!$G:$G,WMS!E415,OUTBOUND!$L:$L))</f>
        <v/>
      </c>
      <c r="W415" s="23" t="str">
        <f>IF(E415="","",SUMIF(OUTBOUND!$G:$G,WMS!E415,OUTBOUND!$M:$M))</f>
        <v/>
      </c>
      <c r="X415" s="76" t="str">
        <f>IF(E415="","",SUMIF(OUTBOUND!$G:$G,WMS!E415,OUTBOUND!$O:$O))</f>
        <v/>
      </c>
      <c r="Y415" s="76" t="str">
        <f>IF(E415="","",SUMIF(OUTBOUND!$G:$G,WMS!E415,OUTBOUND!$AC:$AC))</f>
        <v/>
      </c>
      <c r="Z415" s="76" t="str">
        <f>IF(E415="","",SUMIF(OUTBOUND!$G:$G,WMS!E415,OUTBOUND!$P:$P))</f>
        <v/>
      </c>
      <c r="AA415" s="23" t="str">
        <f t="shared" si="78"/>
        <v/>
      </c>
      <c r="AB415" s="23" t="str">
        <f t="shared" si="79"/>
        <v/>
      </c>
      <c r="AC415" s="76" t="str">
        <f t="shared" si="80"/>
        <v/>
      </c>
      <c r="AD415" s="76" t="str">
        <f t="shared" si="81"/>
        <v/>
      </c>
      <c r="AE415" s="76" t="str">
        <f t="shared" si="82"/>
        <v/>
      </c>
      <c r="AF415" s="81" t="str">
        <f t="shared" si="83"/>
        <v/>
      </c>
    </row>
    <row r="416" spans="5:32">
      <c r="E416" s="58" t="str">
        <f t="shared" si="72"/>
        <v/>
      </c>
      <c r="K416" s="68" t="str">
        <f t="shared" si="73"/>
        <v/>
      </c>
      <c r="M416" s="69" t="str">
        <f t="shared" si="74"/>
        <v/>
      </c>
      <c r="Q416" s="76" t="str">
        <f t="shared" si="75"/>
        <v/>
      </c>
      <c r="R416" s="68" t="str">
        <f t="shared" si="76"/>
        <v/>
      </c>
      <c r="S416" s="76" t="str">
        <f t="shared" si="77"/>
        <v/>
      </c>
      <c r="T416" s="77"/>
      <c r="U416" s="83"/>
      <c r="V416" s="23" t="str">
        <f>IF(E416="","",SUMIF(OUTBOUND!$G:$G,WMS!E416,OUTBOUND!$L:$L))</f>
        <v/>
      </c>
      <c r="W416" s="23" t="str">
        <f>IF(E416="","",SUMIF(OUTBOUND!$G:$G,WMS!E416,OUTBOUND!$M:$M))</f>
        <v/>
      </c>
      <c r="X416" s="76" t="str">
        <f>IF(E416="","",SUMIF(OUTBOUND!$G:$G,WMS!E416,OUTBOUND!$O:$O))</f>
        <v/>
      </c>
      <c r="Y416" s="76" t="str">
        <f>IF(E416="","",SUMIF(OUTBOUND!$G:$G,WMS!E416,OUTBOUND!$AC:$AC))</f>
        <v/>
      </c>
      <c r="Z416" s="76" t="str">
        <f>IF(E416="","",SUMIF(OUTBOUND!$G:$G,WMS!E416,OUTBOUND!$P:$P))</f>
        <v/>
      </c>
      <c r="AA416" s="23" t="str">
        <f t="shared" si="78"/>
        <v/>
      </c>
      <c r="AB416" s="23" t="str">
        <f t="shared" si="79"/>
        <v/>
      </c>
      <c r="AC416" s="76" t="str">
        <f t="shared" si="80"/>
        <v/>
      </c>
      <c r="AD416" s="76" t="str">
        <f t="shared" si="81"/>
        <v/>
      </c>
      <c r="AE416" s="76" t="str">
        <f t="shared" si="82"/>
        <v/>
      </c>
      <c r="AF416" s="81" t="str">
        <f t="shared" si="83"/>
        <v/>
      </c>
    </row>
    <row r="417" spans="5:32">
      <c r="E417" s="58" t="str">
        <f t="shared" si="72"/>
        <v/>
      </c>
      <c r="K417" s="68" t="str">
        <f t="shared" si="73"/>
        <v/>
      </c>
      <c r="M417" s="69" t="str">
        <f t="shared" si="74"/>
        <v/>
      </c>
      <c r="Q417" s="76" t="str">
        <f t="shared" si="75"/>
        <v/>
      </c>
      <c r="R417" s="68" t="str">
        <f t="shared" si="76"/>
        <v/>
      </c>
      <c r="S417" s="76" t="str">
        <f t="shared" si="77"/>
        <v/>
      </c>
      <c r="T417" s="77"/>
      <c r="U417" s="83"/>
      <c r="V417" s="23" t="str">
        <f>IF(E417="","",SUMIF(OUTBOUND!$G:$G,WMS!E417,OUTBOUND!$L:$L))</f>
        <v/>
      </c>
      <c r="W417" s="23" t="str">
        <f>IF(E417="","",SUMIF(OUTBOUND!$G:$G,WMS!E417,OUTBOUND!$M:$M))</f>
        <v/>
      </c>
      <c r="X417" s="76" t="str">
        <f>IF(E417="","",SUMIF(OUTBOUND!$G:$G,WMS!E417,OUTBOUND!$O:$O))</f>
        <v/>
      </c>
      <c r="Y417" s="76" t="str">
        <f>IF(E417="","",SUMIF(OUTBOUND!$G:$G,WMS!E417,OUTBOUND!$AC:$AC))</f>
        <v/>
      </c>
      <c r="Z417" s="76" t="str">
        <f>IF(E417="","",SUMIF(OUTBOUND!$G:$G,WMS!E417,OUTBOUND!$P:$P))</f>
        <v/>
      </c>
      <c r="AA417" s="23" t="str">
        <f t="shared" si="78"/>
        <v/>
      </c>
      <c r="AB417" s="23" t="str">
        <f t="shared" si="79"/>
        <v/>
      </c>
      <c r="AC417" s="76" t="str">
        <f t="shared" si="80"/>
        <v/>
      </c>
      <c r="AD417" s="76" t="str">
        <f t="shared" si="81"/>
        <v/>
      </c>
      <c r="AE417" s="76" t="str">
        <f t="shared" si="82"/>
        <v/>
      </c>
      <c r="AF417" s="81" t="str">
        <f t="shared" si="83"/>
        <v/>
      </c>
    </row>
    <row r="418" spans="5:32">
      <c r="E418" s="58" t="str">
        <f t="shared" si="72"/>
        <v/>
      </c>
      <c r="K418" s="68" t="str">
        <f t="shared" si="73"/>
        <v/>
      </c>
      <c r="M418" s="69" t="str">
        <f t="shared" si="74"/>
        <v/>
      </c>
      <c r="Q418" s="76" t="str">
        <f t="shared" si="75"/>
        <v/>
      </c>
      <c r="R418" s="68" t="str">
        <f t="shared" si="76"/>
        <v/>
      </c>
      <c r="S418" s="76" t="str">
        <f t="shared" si="77"/>
        <v/>
      </c>
      <c r="T418" s="77"/>
      <c r="U418" s="83"/>
      <c r="V418" s="23" t="str">
        <f>IF(E418="","",SUMIF(OUTBOUND!$G:$G,WMS!E418,OUTBOUND!$L:$L))</f>
        <v/>
      </c>
      <c r="W418" s="23" t="str">
        <f>IF(E418="","",SUMIF(OUTBOUND!$G:$G,WMS!E418,OUTBOUND!$M:$M))</f>
        <v/>
      </c>
      <c r="X418" s="76" t="str">
        <f>IF(E418="","",SUMIF(OUTBOUND!$G:$G,WMS!E418,OUTBOUND!$O:$O))</f>
        <v/>
      </c>
      <c r="Y418" s="76" t="str">
        <f>IF(E418="","",SUMIF(OUTBOUND!$G:$G,WMS!E418,OUTBOUND!$AC:$AC))</f>
        <v/>
      </c>
      <c r="Z418" s="76" t="str">
        <f>IF(E418="","",SUMIF(OUTBOUND!$G:$G,WMS!E418,OUTBOUND!$P:$P))</f>
        <v/>
      </c>
      <c r="AA418" s="23" t="str">
        <f t="shared" si="78"/>
        <v/>
      </c>
      <c r="AB418" s="23" t="str">
        <f t="shared" si="79"/>
        <v/>
      </c>
      <c r="AC418" s="76" t="str">
        <f t="shared" si="80"/>
        <v/>
      </c>
      <c r="AD418" s="76" t="str">
        <f t="shared" si="81"/>
        <v/>
      </c>
      <c r="AE418" s="76" t="str">
        <f t="shared" si="82"/>
        <v/>
      </c>
      <c r="AF418" s="81" t="str">
        <f t="shared" si="83"/>
        <v/>
      </c>
    </row>
    <row r="419" spans="5:32">
      <c r="E419" s="58" t="str">
        <f t="shared" si="72"/>
        <v/>
      </c>
      <c r="K419" s="68" t="str">
        <f t="shared" si="73"/>
        <v/>
      </c>
      <c r="M419" s="69" t="str">
        <f t="shared" si="74"/>
        <v/>
      </c>
      <c r="Q419" s="76" t="str">
        <f t="shared" si="75"/>
        <v/>
      </c>
      <c r="R419" s="68" t="str">
        <f t="shared" si="76"/>
        <v/>
      </c>
      <c r="S419" s="76" t="str">
        <f t="shared" si="77"/>
        <v/>
      </c>
      <c r="T419" s="77"/>
      <c r="U419" s="83"/>
      <c r="V419" s="23" t="str">
        <f>IF(E419="","",SUMIF(OUTBOUND!$G:$G,WMS!E419,OUTBOUND!$L:$L))</f>
        <v/>
      </c>
      <c r="W419" s="23" t="str">
        <f>IF(E419="","",SUMIF(OUTBOUND!$G:$G,WMS!E419,OUTBOUND!$M:$M))</f>
        <v/>
      </c>
      <c r="X419" s="76" t="str">
        <f>IF(E419="","",SUMIF(OUTBOUND!$G:$G,WMS!E419,OUTBOUND!$O:$O))</f>
        <v/>
      </c>
      <c r="Y419" s="76" t="str">
        <f>IF(E419="","",SUMIF(OUTBOUND!$G:$G,WMS!E419,OUTBOUND!$AC:$AC))</f>
        <v/>
      </c>
      <c r="Z419" s="76" t="str">
        <f>IF(E419="","",SUMIF(OUTBOUND!$G:$G,WMS!E419,OUTBOUND!$P:$P))</f>
        <v/>
      </c>
      <c r="AA419" s="23" t="str">
        <f t="shared" si="78"/>
        <v/>
      </c>
      <c r="AB419" s="23" t="str">
        <f t="shared" si="79"/>
        <v/>
      </c>
      <c r="AC419" s="76" t="str">
        <f t="shared" si="80"/>
        <v/>
      </c>
      <c r="AD419" s="76" t="str">
        <f t="shared" si="81"/>
        <v/>
      </c>
      <c r="AE419" s="76" t="str">
        <f t="shared" si="82"/>
        <v/>
      </c>
      <c r="AF419" s="81" t="str">
        <f t="shared" si="83"/>
        <v/>
      </c>
    </row>
    <row r="420" spans="5:32">
      <c r="E420" s="58" t="str">
        <f t="shared" si="72"/>
        <v/>
      </c>
      <c r="K420" s="68" t="str">
        <f t="shared" si="73"/>
        <v/>
      </c>
      <c r="M420" s="69" t="str">
        <f t="shared" si="74"/>
        <v/>
      </c>
      <c r="Q420" s="76" t="str">
        <f t="shared" si="75"/>
        <v/>
      </c>
      <c r="R420" s="68" t="str">
        <f t="shared" si="76"/>
        <v/>
      </c>
      <c r="S420" s="76" t="str">
        <f t="shared" si="77"/>
        <v/>
      </c>
      <c r="T420" s="77"/>
      <c r="U420" s="83"/>
      <c r="V420" s="23" t="str">
        <f>IF(E420="","",SUMIF(OUTBOUND!$G:$G,WMS!E420,OUTBOUND!$L:$L))</f>
        <v/>
      </c>
      <c r="W420" s="23" t="str">
        <f>IF(E420="","",SUMIF(OUTBOUND!$G:$G,WMS!E420,OUTBOUND!$M:$M))</f>
        <v/>
      </c>
      <c r="X420" s="76" t="str">
        <f>IF(E420="","",SUMIF(OUTBOUND!$G:$G,WMS!E420,OUTBOUND!$O:$O))</f>
        <v/>
      </c>
      <c r="Y420" s="76" t="str">
        <f>IF(E420="","",SUMIF(OUTBOUND!$G:$G,WMS!E420,OUTBOUND!$AC:$AC))</f>
        <v/>
      </c>
      <c r="Z420" s="76" t="str">
        <f>IF(E420="","",SUMIF(OUTBOUND!$G:$G,WMS!E420,OUTBOUND!$P:$P))</f>
        <v/>
      </c>
      <c r="AA420" s="23" t="str">
        <f t="shared" si="78"/>
        <v/>
      </c>
      <c r="AB420" s="23" t="str">
        <f t="shared" si="79"/>
        <v/>
      </c>
      <c r="AC420" s="76" t="str">
        <f t="shared" si="80"/>
        <v/>
      </c>
      <c r="AD420" s="76" t="str">
        <f t="shared" si="81"/>
        <v/>
      </c>
      <c r="AE420" s="76" t="str">
        <f t="shared" si="82"/>
        <v/>
      </c>
      <c r="AF420" s="81" t="str">
        <f t="shared" si="83"/>
        <v/>
      </c>
    </row>
    <row r="421" spans="5:32">
      <c r="E421" s="58" t="str">
        <f t="shared" si="72"/>
        <v/>
      </c>
      <c r="K421" s="68" t="str">
        <f t="shared" si="73"/>
        <v/>
      </c>
      <c r="M421" s="69" t="str">
        <f t="shared" si="74"/>
        <v/>
      </c>
      <c r="Q421" s="76" t="str">
        <f t="shared" si="75"/>
        <v/>
      </c>
      <c r="R421" s="68" t="str">
        <f t="shared" si="76"/>
        <v/>
      </c>
      <c r="S421" s="76" t="str">
        <f t="shared" si="77"/>
        <v/>
      </c>
      <c r="T421" s="77"/>
      <c r="U421" s="83"/>
      <c r="V421" s="23" t="str">
        <f>IF(E421="","",SUMIF(OUTBOUND!$G:$G,WMS!E421,OUTBOUND!$L:$L))</f>
        <v/>
      </c>
      <c r="W421" s="23" t="str">
        <f>IF(E421="","",SUMIF(OUTBOUND!$G:$G,WMS!E421,OUTBOUND!$M:$M))</f>
        <v/>
      </c>
      <c r="X421" s="76" t="str">
        <f>IF(E421="","",SUMIF(OUTBOUND!$G:$G,WMS!E421,OUTBOUND!$O:$O))</f>
        <v/>
      </c>
      <c r="Y421" s="76" t="str">
        <f>IF(E421="","",SUMIF(OUTBOUND!$G:$G,WMS!E421,OUTBOUND!$AC:$AC))</f>
        <v/>
      </c>
      <c r="Z421" s="76" t="str">
        <f>IF(E421="","",SUMIF(OUTBOUND!$G:$G,WMS!E421,OUTBOUND!$P:$P))</f>
        <v/>
      </c>
      <c r="AA421" s="23" t="str">
        <f t="shared" si="78"/>
        <v/>
      </c>
      <c r="AB421" s="23" t="str">
        <f t="shared" si="79"/>
        <v/>
      </c>
      <c r="AC421" s="76" t="str">
        <f t="shared" si="80"/>
        <v/>
      </c>
      <c r="AD421" s="76" t="str">
        <f t="shared" si="81"/>
        <v/>
      </c>
      <c r="AE421" s="76" t="str">
        <f t="shared" si="82"/>
        <v/>
      </c>
      <c r="AF421" s="81" t="str">
        <f t="shared" si="83"/>
        <v/>
      </c>
    </row>
    <row r="422" spans="5:32">
      <c r="E422" s="58" t="str">
        <f t="shared" si="72"/>
        <v/>
      </c>
      <c r="K422" s="68" t="str">
        <f t="shared" si="73"/>
        <v/>
      </c>
      <c r="M422" s="69" t="str">
        <f t="shared" si="74"/>
        <v/>
      </c>
      <c r="Q422" s="76" t="str">
        <f t="shared" si="75"/>
        <v/>
      </c>
      <c r="R422" s="68" t="str">
        <f t="shared" si="76"/>
        <v/>
      </c>
      <c r="S422" s="76" t="str">
        <f t="shared" si="77"/>
        <v/>
      </c>
      <c r="T422" s="77"/>
      <c r="U422" s="83"/>
      <c r="V422" s="23" t="str">
        <f>IF(E422="","",SUMIF(OUTBOUND!$G:$G,WMS!E422,OUTBOUND!$L:$L))</f>
        <v/>
      </c>
      <c r="W422" s="23" t="str">
        <f>IF(E422="","",SUMIF(OUTBOUND!$G:$G,WMS!E422,OUTBOUND!$M:$M))</f>
        <v/>
      </c>
      <c r="X422" s="76" t="str">
        <f>IF(E422="","",SUMIF(OUTBOUND!$G:$G,WMS!E422,OUTBOUND!$O:$O))</f>
        <v/>
      </c>
      <c r="Y422" s="76" t="str">
        <f>IF(E422="","",SUMIF(OUTBOUND!$G:$G,WMS!E422,OUTBOUND!$AC:$AC))</f>
        <v/>
      </c>
      <c r="Z422" s="76" t="str">
        <f>IF(E422="","",SUMIF(OUTBOUND!$G:$G,WMS!E422,OUTBOUND!$P:$P))</f>
        <v/>
      </c>
      <c r="AA422" s="23" t="str">
        <f t="shared" si="78"/>
        <v/>
      </c>
      <c r="AB422" s="23" t="str">
        <f t="shared" si="79"/>
        <v/>
      </c>
      <c r="AC422" s="76" t="str">
        <f t="shared" si="80"/>
        <v/>
      </c>
      <c r="AD422" s="76" t="str">
        <f t="shared" si="81"/>
        <v/>
      </c>
      <c r="AE422" s="76" t="str">
        <f t="shared" si="82"/>
        <v/>
      </c>
      <c r="AF422" s="81" t="str">
        <f t="shared" si="83"/>
        <v/>
      </c>
    </row>
    <row r="423" spans="5:32">
      <c r="E423" s="58" t="str">
        <f t="shared" si="72"/>
        <v/>
      </c>
      <c r="K423" s="68" t="str">
        <f t="shared" si="73"/>
        <v/>
      </c>
      <c r="M423" s="69" t="str">
        <f t="shared" si="74"/>
        <v/>
      </c>
      <c r="Q423" s="76" t="str">
        <f t="shared" si="75"/>
        <v/>
      </c>
      <c r="R423" s="68" t="str">
        <f t="shared" si="76"/>
        <v/>
      </c>
      <c r="S423" s="76" t="str">
        <f t="shared" si="77"/>
        <v/>
      </c>
      <c r="T423" s="77"/>
      <c r="U423" s="83"/>
      <c r="V423" s="23" t="str">
        <f>IF(E423="","",SUMIF(OUTBOUND!$G:$G,WMS!E423,OUTBOUND!$L:$L))</f>
        <v/>
      </c>
      <c r="W423" s="23" t="str">
        <f>IF(E423="","",SUMIF(OUTBOUND!$G:$G,WMS!E423,OUTBOUND!$M:$M))</f>
        <v/>
      </c>
      <c r="X423" s="76" t="str">
        <f>IF(E423="","",SUMIF(OUTBOUND!$G:$G,WMS!E423,OUTBOUND!$O:$O))</f>
        <v/>
      </c>
      <c r="Y423" s="76" t="str">
        <f>IF(E423="","",SUMIF(OUTBOUND!$G:$G,WMS!E423,OUTBOUND!$AC:$AC))</f>
        <v/>
      </c>
      <c r="Z423" s="76" t="str">
        <f>IF(E423="","",SUMIF(OUTBOUND!$G:$G,WMS!E423,OUTBOUND!$P:$P))</f>
        <v/>
      </c>
      <c r="AA423" s="23" t="str">
        <f t="shared" si="78"/>
        <v/>
      </c>
      <c r="AB423" s="23" t="str">
        <f t="shared" si="79"/>
        <v/>
      </c>
      <c r="AC423" s="76" t="str">
        <f t="shared" si="80"/>
        <v/>
      </c>
      <c r="AD423" s="76" t="str">
        <f t="shared" si="81"/>
        <v/>
      </c>
      <c r="AE423" s="76" t="str">
        <f t="shared" si="82"/>
        <v/>
      </c>
      <c r="AF423" s="81" t="str">
        <f t="shared" si="83"/>
        <v/>
      </c>
    </row>
    <row r="424" spans="5:32">
      <c r="E424" s="58" t="str">
        <f t="shared" si="72"/>
        <v/>
      </c>
      <c r="K424" s="68" t="str">
        <f t="shared" si="73"/>
        <v/>
      </c>
      <c r="M424" s="69" t="str">
        <f t="shared" si="74"/>
        <v/>
      </c>
      <c r="Q424" s="76" t="str">
        <f t="shared" si="75"/>
        <v/>
      </c>
      <c r="R424" s="68" t="str">
        <f t="shared" si="76"/>
        <v/>
      </c>
      <c r="S424" s="76" t="str">
        <f t="shared" si="77"/>
        <v/>
      </c>
      <c r="T424" s="77"/>
      <c r="U424" s="83"/>
      <c r="V424" s="23" t="str">
        <f>IF(E424="","",SUMIF(OUTBOUND!$G:$G,WMS!E424,OUTBOUND!$L:$L))</f>
        <v/>
      </c>
      <c r="W424" s="23" t="str">
        <f>IF(E424="","",SUMIF(OUTBOUND!$G:$G,WMS!E424,OUTBOUND!$M:$M))</f>
        <v/>
      </c>
      <c r="X424" s="76" t="str">
        <f>IF(E424="","",SUMIF(OUTBOUND!$G:$G,WMS!E424,OUTBOUND!$O:$O))</f>
        <v/>
      </c>
      <c r="Y424" s="76" t="str">
        <f>IF(E424="","",SUMIF(OUTBOUND!$G:$G,WMS!E424,OUTBOUND!$AC:$AC))</f>
        <v/>
      </c>
      <c r="Z424" s="76" t="str">
        <f>IF(E424="","",SUMIF(OUTBOUND!$G:$G,WMS!E424,OUTBOUND!$P:$P))</f>
        <v/>
      </c>
      <c r="AA424" s="23" t="str">
        <f t="shared" si="78"/>
        <v/>
      </c>
      <c r="AB424" s="23" t="str">
        <f t="shared" si="79"/>
        <v/>
      </c>
      <c r="AC424" s="76" t="str">
        <f t="shared" si="80"/>
        <v/>
      </c>
      <c r="AD424" s="76" t="str">
        <f t="shared" si="81"/>
        <v/>
      </c>
      <c r="AE424" s="76" t="str">
        <f t="shared" si="82"/>
        <v/>
      </c>
      <c r="AF424" s="81" t="str">
        <f t="shared" si="83"/>
        <v/>
      </c>
    </row>
    <row r="425" spans="5:32">
      <c r="E425" s="58" t="str">
        <f t="shared" si="72"/>
        <v/>
      </c>
      <c r="K425" s="68" t="str">
        <f t="shared" si="73"/>
        <v/>
      </c>
      <c r="M425" s="69" t="str">
        <f t="shared" si="74"/>
        <v/>
      </c>
      <c r="Q425" s="76" t="str">
        <f t="shared" si="75"/>
        <v/>
      </c>
      <c r="R425" s="68" t="str">
        <f t="shared" si="76"/>
        <v/>
      </c>
      <c r="S425" s="76" t="str">
        <f t="shared" si="77"/>
        <v/>
      </c>
      <c r="T425" s="77"/>
      <c r="U425" s="83"/>
      <c r="V425" s="23" t="str">
        <f>IF(E425="","",SUMIF(OUTBOUND!$G:$G,WMS!E425,OUTBOUND!$L:$L))</f>
        <v/>
      </c>
      <c r="W425" s="23" t="str">
        <f>IF(E425="","",SUMIF(OUTBOUND!$G:$G,WMS!E425,OUTBOUND!$M:$M))</f>
        <v/>
      </c>
      <c r="X425" s="76" t="str">
        <f>IF(E425="","",SUMIF(OUTBOUND!$G:$G,WMS!E425,OUTBOUND!$O:$O))</f>
        <v/>
      </c>
      <c r="Y425" s="76" t="str">
        <f>IF(E425="","",SUMIF(OUTBOUND!$G:$G,WMS!E425,OUTBOUND!$AC:$AC))</f>
        <v/>
      </c>
      <c r="Z425" s="76" t="str">
        <f>IF(E425="","",SUMIF(OUTBOUND!$G:$G,WMS!E425,OUTBOUND!$P:$P))</f>
        <v/>
      </c>
      <c r="AA425" s="23" t="str">
        <f t="shared" si="78"/>
        <v/>
      </c>
      <c r="AB425" s="23" t="str">
        <f t="shared" si="79"/>
        <v/>
      </c>
      <c r="AC425" s="76" t="str">
        <f t="shared" si="80"/>
        <v/>
      </c>
      <c r="AD425" s="76" t="str">
        <f t="shared" si="81"/>
        <v/>
      </c>
      <c r="AE425" s="76" t="str">
        <f t="shared" si="82"/>
        <v/>
      </c>
      <c r="AF425" s="81" t="str">
        <f t="shared" si="83"/>
        <v/>
      </c>
    </row>
    <row r="426" spans="5:32">
      <c r="E426" s="58" t="str">
        <f t="shared" si="72"/>
        <v/>
      </c>
      <c r="K426" s="68" t="str">
        <f t="shared" si="73"/>
        <v/>
      </c>
      <c r="M426" s="69" t="str">
        <f t="shared" si="74"/>
        <v/>
      </c>
      <c r="Q426" s="76" t="str">
        <f t="shared" si="75"/>
        <v/>
      </c>
      <c r="R426" s="68" t="str">
        <f t="shared" si="76"/>
        <v/>
      </c>
      <c r="S426" s="76" t="str">
        <f t="shared" si="77"/>
        <v/>
      </c>
      <c r="T426" s="77"/>
      <c r="U426" s="83"/>
      <c r="V426" s="23" t="str">
        <f>IF(E426="","",SUMIF(OUTBOUND!$G:$G,WMS!E426,OUTBOUND!$L:$L))</f>
        <v/>
      </c>
      <c r="W426" s="23" t="str">
        <f>IF(E426="","",SUMIF(OUTBOUND!$G:$G,WMS!E426,OUTBOUND!$M:$M))</f>
        <v/>
      </c>
      <c r="X426" s="76" t="str">
        <f>IF(E426="","",SUMIF(OUTBOUND!$G:$G,WMS!E426,OUTBOUND!$O:$O))</f>
        <v/>
      </c>
      <c r="Y426" s="76" t="str">
        <f>IF(E426="","",SUMIF(OUTBOUND!$G:$G,WMS!E426,OUTBOUND!$AC:$AC))</f>
        <v/>
      </c>
      <c r="Z426" s="76" t="str">
        <f>IF(E426="","",SUMIF(OUTBOUND!$G:$G,WMS!E426,OUTBOUND!$P:$P))</f>
        <v/>
      </c>
      <c r="AA426" s="23" t="str">
        <f t="shared" si="78"/>
        <v/>
      </c>
      <c r="AB426" s="23" t="str">
        <f t="shared" si="79"/>
        <v/>
      </c>
      <c r="AC426" s="76" t="str">
        <f t="shared" si="80"/>
        <v/>
      </c>
      <c r="AD426" s="76" t="str">
        <f t="shared" si="81"/>
        <v/>
      </c>
      <c r="AE426" s="76" t="str">
        <f t="shared" si="82"/>
        <v/>
      </c>
      <c r="AF426" s="81" t="str">
        <f t="shared" si="83"/>
        <v/>
      </c>
    </row>
    <row r="427" spans="5:32">
      <c r="E427" s="58" t="str">
        <f t="shared" si="72"/>
        <v/>
      </c>
      <c r="K427" s="68" t="str">
        <f t="shared" si="73"/>
        <v/>
      </c>
      <c r="M427" s="69" t="str">
        <f t="shared" si="74"/>
        <v/>
      </c>
      <c r="Q427" s="76" t="str">
        <f t="shared" si="75"/>
        <v/>
      </c>
      <c r="R427" s="68" t="str">
        <f t="shared" si="76"/>
        <v/>
      </c>
      <c r="S427" s="76" t="str">
        <f t="shared" si="77"/>
        <v/>
      </c>
      <c r="T427" s="77"/>
      <c r="U427" s="83"/>
      <c r="V427" s="23" t="str">
        <f>IF(E427="","",SUMIF(OUTBOUND!$G:$G,WMS!E427,OUTBOUND!$L:$L))</f>
        <v/>
      </c>
      <c r="W427" s="23" t="str">
        <f>IF(E427="","",SUMIF(OUTBOUND!$G:$G,WMS!E427,OUTBOUND!$M:$M))</f>
        <v/>
      </c>
      <c r="X427" s="76" t="str">
        <f>IF(E427="","",SUMIF(OUTBOUND!$G:$G,WMS!E427,OUTBOUND!$O:$O))</f>
        <v/>
      </c>
      <c r="Y427" s="76" t="str">
        <f>IF(E427="","",SUMIF(OUTBOUND!$G:$G,WMS!E427,OUTBOUND!$AC:$AC))</f>
        <v/>
      </c>
      <c r="Z427" s="76" t="str">
        <f>IF(E427="","",SUMIF(OUTBOUND!$G:$G,WMS!E427,OUTBOUND!$P:$P))</f>
        <v/>
      </c>
      <c r="AA427" s="23" t="str">
        <f t="shared" si="78"/>
        <v/>
      </c>
      <c r="AB427" s="23" t="str">
        <f t="shared" si="79"/>
        <v/>
      </c>
      <c r="AC427" s="76" t="str">
        <f t="shared" si="80"/>
        <v/>
      </c>
      <c r="AD427" s="76" t="str">
        <f t="shared" si="81"/>
        <v/>
      </c>
      <c r="AE427" s="76" t="str">
        <f t="shared" si="82"/>
        <v/>
      </c>
      <c r="AF427" s="81" t="str">
        <f t="shared" si="83"/>
        <v/>
      </c>
    </row>
    <row r="428" spans="5:32">
      <c r="E428" s="58" t="str">
        <f t="shared" si="72"/>
        <v/>
      </c>
      <c r="K428" s="68" t="str">
        <f t="shared" si="73"/>
        <v/>
      </c>
      <c r="M428" s="69" t="str">
        <f t="shared" si="74"/>
        <v/>
      </c>
      <c r="Q428" s="76" t="str">
        <f t="shared" si="75"/>
        <v/>
      </c>
      <c r="R428" s="68" t="str">
        <f t="shared" si="76"/>
        <v/>
      </c>
      <c r="S428" s="76" t="str">
        <f t="shared" si="77"/>
        <v/>
      </c>
      <c r="T428" s="77"/>
      <c r="U428" s="83"/>
      <c r="V428" s="23" t="str">
        <f>IF(E428="","",SUMIF(OUTBOUND!$G:$G,WMS!E428,OUTBOUND!$L:$L))</f>
        <v/>
      </c>
      <c r="W428" s="23" t="str">
        <f>IF(E428="","",SUMIF(OUTBOUND!$G:$G,WMS!E428,OUTBOUND!$M:$M))</f>
        <v/>
      </c>
      <c r="X428" s="76" t="str">
        <f>IF(E428="","",SUMIF(OUTBOUND!$G:$G,WMS!E428,OUTBOUND!$O:$O))</f>
        <v/>
      </c>
      <c r="Y428" s="76" t="str">
        <f>IF(E428="","",SUMIF(OUTBOUND!$G:$G,WMS!E428,OUTBOUND!$AC:$AC))</f>
        <v/>
      </c>
      <c r="Z428" s="76" t="str">
        <f>IF(E428="","",SUMIF(OUTBOUND!$G:$G,WMS!E428,OUTBOUND!$P:$P))</f>
        <v/>
      </c>
      <c r="AA428" s="23" t="str">
        <f t="shared" si="78"/>
        <v/>
      </c>
      <c r="AB428" s="23" t="str">
        <f t="shared" si="79"/>
        <v/>
      </c>
      <c r="AC428" s="76" t="str">
        <f t="shared" si="80"/>
        <v/>
      </c>
      <c r="AD428" s="76" t="str">
        <f t="shared" si="81"/>
        <v/>
      </c>
      <c r="AE428" s="76" t="str">
        <f t="shared" si="82"/>
        <v/>
      </c>
      <c r="AF428" s="81" t="str">
        <f t="shared" si="83"/>
        <v/>
      </c>
    </row>
    <row r="429" spans="5:32">
      <c r="E429" s="58" t="str">
        <f t="shared" si="72"/>
        <v/>
      </c>
      <c r="K429" s="68" t="str">
        <f t="shared" si="73"/>
        <v/>
      </c>
      <c r="M429" s="69" t="str">
        <f t="shared" si="74"/>
        <v/>
      </c>
      <c r="Q429" s="76" t="str">
        <f t="shared" si="75"/>
        <v/>
      </c>
      <c r="R429" s="68" t="str">
        <f t="shared" si="76"/>
        <v/>
      </c>
      <c r="S429" s="76" t="str">
        <f t="shared" si="77"/>
        <v/>
      </c>
      <c r="T429" s="77"/>
      <c r="U429" s="83"/>
      <c r="V429" s="23" t="str">
        <f>IF(E429="","",SUMIF(OUTBOUND!$G:$G,WMS!E429,OUTBOUND!$L:$L))</f>
        <v/>
      </c>
      <c r="W429" s="23" t="str">
        <f>IF(E429="","",SUMIF(OUTBOUND!$G:$G,WMS!E429,OUTBOUND!$M:$M))</f>
        <v/>
      </c>
      <c r="X429" s="76" t="str">
        <f>IF(E429="","",SUMIF(OUTBOUND!$G:$G,WMS!E429,OUTBOUND!$O:$O))</f>
        <v/>
      </c>
      <c r="Y429" s="76" t="str">
        <f>IF(E429="","",SUMIF(OUTBOUND!$G:$G,WMS!E429,OUTBOUND!$AC:$AC))</f>
        <v/>
      </c>
      <c r="Z429" s="76" t="str">
        <f>IF(E429="","",SUMIF(OUTBOUND!$G:$G,WMS!E429,OUTBOUND!$P:$P))</f>
        <v/>
      </c>
      <c r="AA429" s="23" t="str">
        <f t="shared" si="78"/>
        <v/>
      </c>
      <c r="AB429" s="23" t="str">
        <f t="shared" si="79"/>
        <v/>
      </c>
      <c r="AC429" s="76" t="str">
        <f t="shared" si="80"/>
        <v/>
      </c>
      <c r="AD429" s="76" t="str">
        <f t="shared" si="81"/>
        <v/>
      </c>
      <c r="AE429" s="76" t="str">
        <f t="shared" si="82"/>
        <v/>
      </c>
      <c r="AF429" s="81" t="str">
        <f t="shared" si="83"/>
        <v/>
      </c>
    </row>
    <row r="430" spans="5:32">
      <c r="E430" s="58" t="str">
        <f t="shared" si="72"/>
        <v/>
      </c>
      <c r="K430" s="68" t="str">
        <f t="shared" si="73"/>
        <v/>
      </c>
      <c r="M430" s="69" t="str">
        <f t="shared" si="74"/>
        <v/>
      </c>
      <c r="Q430" s="76" t="str">
        <f t="shared" si="75"/>
        <v/>
      </c>
      <c r="R430" s="68" t="str">
        <f t="shared" si="76"/>
        <v/>
      </c>
      <c r="S430" s="76" t="str">
        <f t="shared" si="77"/>
        <v/>
      </c>
      <c r="T430" s="77"/>
      <c r="U430" s="83"/>
      <c r="V430" s="23" t="str">
        <f>IF(E430="","",SUMIF(OUTBOUND!$G:$G,WMS!E430,OUTBOUND!$L:$L))</f>
        <v/>
      </c>
      <c r="W430" s="23" t="str">
        <f>IF(E430="","",SUMIF(OUTBOUND!$G:$G,WMS!E430,OUTBOUND!$M:$M))</f>
        <v/>
      </c>
      <c r="X430" s="76" t="str">
        <f>IF(E430="","",SUMIF(OUTBOUND!$G:$G,WMS!E430,OUTBOUND!$O:$O))</f>
        <v/>
      </c>
      <c r="Y430" s="76" t="str">
        <f>IF(E430="","",SUMIF(OUTBOUND!$G:$G,WMS!E430,OUTBOUND!$AC:$AC))</f>
        <v/>
      </c>
      <c r="Z430" s="76" t="str">
        <f>IF(E430="","",SUMIF(OUTBOUND!$G:$G,WMS!E430,OUTBOUND!$P:$P))</f>
        <v/>
      </c>
      <c r="AA430" s="23" t="str">
        <f t="shared" si="78"/>
        <v/>
      </c>
      <c r="AB430" s="23" t="str">
        <f t="shared" si="79"/>
        <v/>
      </c>
      <c r="AC430" s="76" t="str">
        <f t="shared" si="80"/>
        <v/>
      </c>
      <c r="AD430" s="76" t="str">
        <f t="shared" si="81"/>
        <v/>
      </c>
      <c r="AE430" s="76" t="str">
        <f t="shared" si="82"/>
        <v/>
      </c>
      <c r="AF430" s="81" t="str">
        <f t="shared" si="83"/>
        <v/>
      </c>
    </row>
    <row r="431" spans="5:32">
      <c r="E431" s="58" t="str">
        <f t="shared" si="72"/>
        <v/>
      </c>
      <c r="K431" s="68" t="str">
        <f t="shared" si="73"/>
        <v/>
      </c>
      <c r="M431" s="69" t="str">
        <f t="shared" si="74"/>
        <v/>
      </c>
      <c r="Q431" s="76" t="str">
        <f t="shared" si="75"/>
        <v/>
      </c>
      <c r="R431" s="68" t="str">
        <f t="shared" si="76"/>
        <v/>
      </c>
      <c r="S431" s="76" t="str">
        <f t="shared" si="77"/>
        <v/>
      </c>
      <c r="T431" s="77"/>
      <c r="U431" s="83"/>
      <c r="V431" s="23" t="str">
        <f>IF(E431="","",SUMIF(OUTBOUND!$G:$G,WMS!E431,OUTBOUND!$L:$L))</f>
        <v/>
      </c>
      <c r="W431" s="23" t="str">
        <f>IF(E431="","",SUMIF(OUTBOUND!$G:$G,WMS!E431,OUTBOUND!$M:$M))</f>
        <v/>
      </c>
      <c r="X431" s="76" t="str">
        <f>IF(E431="","",SUMIF(OUTBOUND!$G:$G,WMS!E431,OUTBOUND!$O:$O))</f>
        <v/>
      </c>
      <c r="Y431" s="76" t="str">
        <f>IF(E431="","",SUMIF(OUTBOUND!$G:$G,WMS!E431,OUTBOUND!$AC:$AC))</f>
        <v/>
      </c>
      <c r="Z431" s="76" t="str">
        <f>IF(E431="","",SUMIF(OUTBOUND!$G:$G,WMS!E431,OUTBOUND!$P:$P))</f>
        <v/>
      </c>
      <c r="AA431" s="23" t="str">
        <f t="shared" si="78"/>
        <v/>
      </c>
      <c r="AB431" s="23" t="str">
        <f t="shared" si="79"/>
        <v/>
      </c>
      <c r="AC431" s="76" t="str">
        <f t="shared" si="80"/>
        <v/>
      </c>
      <c r="AD431" s="76" t="str">
        <f t="shared" si="81"/>
        <v/>
      </c>
      <c r="AE431" s="76" t="str">
        <f t="shared" si="82"/>
        <v/>
      </c>
      <c r="AF431" s="81" t="str">
        <f t="shared" si="83"/>
        <v/>
      </c>
    </row>
    <row r="432" spans="5:32">
      <c r="E432" s="58" t="str">
        <f t="shared" si="72"/>
        <v/>
      </c>
      <c r="K432" s="68" t="str">
        <f t="shared" si="73"/>
        <v/>
      </c>
      <c r="M432" s="69" t="str">
        <f t="shared" si="74"/>
        <v/>
      </c>
      <c r="Q432" s="76" t="str">
        <f t="shared" si="75"/>
        <v/>
      </c>
      <c r="R432" s="68" t="str">
        <f t="shared" si="76"/>
        <v/>
      </c>
      <c r="S432" s="76" t="str">
        <f t="shared" si="77"/>
        <v/>
      </c>
      <c r="T432" s="77"/>
      <c r="U432" s="83"/>
      <c r="V432" s="23" t="str">
        <f>IF(E432="","",SUMIF(OUTBOUND!$G:$G,WMS!E432,OUTBOUND!$L:$L))</f>
        <v/>
      </c>
      <c r="W432" s="23" t="str">
        <f>IF(E432="","",SUMIF(OUTBOUND!$G:$G,WMS!E432,OUTBOUND!$M:$M))</f>
        <v/>
      </c>
      <c r="X432" s="76" t="str">
        <f>IF(E432="","",SUMIF(OUTBOUND!$G:$G,WMS!E432,OUTBOUND!$O:$O))</f>
        <v/>
      </c>
      <c r="Y432" s="76" t="str">
        <f>IF(E432="","",SUMIF(OUTBOUND!$G:$G,WMS!E432,OUTBOUND!$AC:$AC))</f>
        <v/>
      </c>
      <c r="Z432" s="76" t="str">
        <f>IF(E432="","",SUMIF(OUTBOUND!$G:$G,WMS!E432,OUTBOUND!$P:$P))</f>
        <v/>
      </c>
      <c r="AA432" s="23" t="str">
        <f t="shared" si="78"/>
        <v/>
      </c>
      <c r="AB432" s="23" t="str">
        <f t="shared" si="79"/>
        <v/>
      </c>
      <c r="AC432" s="76" t="str">
        <f t="shared" si="80"/>
        <v/>
      </c>
      <c r="AD432" s="76" t="str">
        <f t="shared" si="81"/>
        <v/>
      </c>
      <c r="AE432" s="76" t="str">
        <f t="shared" si="82"/>
        <v/>
      </c>
      <c r="AF432" s="81" t="str">
        <f t="shared" si="83"/>
        <v/>
      </c>
    </row>
    <row r="433" spans="5:32">
      <c r="E433" s="58" t="str">
        <f t="shared" si="72"/>
        <v/>
      </c>
      <c r="K433" s="68" t="str">
        <f t="shared" si="73"/>
        <v/>
      </c>
      <c r="M433" s="69" t="str">
        <f t="shared" si="74"/>
        <v/>
      </c>
      <c r="Q433" s="76" t="str">
        <f t="shared" si="75"/>
        <v/>
      </c>
      <c r="R433" s="68" t="str">
        <f t="shared" si="76"/>
        <v/>
      </c>
      <c r="S433" s="76" t="str">
        <f t="shared" si="77"/>
        <v/>
      </c>
      <c r="T433" s="77"/>
      <c r="U433" s="83"/>
      <c r="V433" s="23" t="str">
        <f>IF(E433="","",SUMIF(OUTBOUND!$G:$G,WMS!E433,OUTBOUND!$L:$L))</f>
        <v/>
      </c>
      <c r="W433" s="23" t="str">
        <f>IF(E433="","",SUMIF(OUTBOUND!$G:$G,WMS!E433,OUTBOUND!$M:$M))</f>
        <v/>
      </c>
      <c r="X433" s="76" t="str">
        <f>IF(E433="","",SUMIF(OUTBOUND!$G:$G,WMS!E433,OUTBOUND!$O:$O))</f>
        <v/>
      </c>
      <c r="Y433" s="76" t="str">
        <f>IF(E433="","",SUMIF(OUTBOUND!$G:$G,WMS!E433,OUTBOUND!$AC:$AC))</f>
        <v/>
      </c>
      <c r="Z433" s="76" t="str">
        <f>IF(E433="","",SUMIF(OUTBOUND!$G:$G,WMS!E433,OUTBOUND!$P:$P))</f>
        <v/>
      </c>
      <c r="AA433" s="23" t="str">
        <f t="shared" si="78"/>
        <v/>
      </c>
      <c r="AB433" s="23" t="str">
        <f t="shared" si="79"/>
        <v/>
      </c>
      <c r="AC433" s="76" t="str">
        <f t="shared" si="80"/>
        <v/>
      </c>
      <c r="AD433" s="76" t="str">
        <f t="shared" si="81"/>
        <v/>
      </c>
      <c r="AE433" s="76" t="str">
        <f t="shared" si="82"/>
        <v/>
      </c>
      <c r="AF433" s="81" t="str">
        <f t="shared" si="83"/>
        <v/>
      </c>
    </row>
    <row r="434" spans="5:32">
      <c r="E434" s="58" t="str">
        <f t="shared" si="72"/>
        <v/>
      </c>
      <c r="K434" s="68" t="str">
        <f t="shared" si="73"/>
        <v/>
      </c>
      <c r="M434" s="69" t="str">
        <f t="shared" si="74"/>
        <v/>
      </c>
      <c r="Q434" s="76" t="str">
        <f t="shared" si="75"/>
        <v/>
      </c>
      <c r="R434" s="68" t="str">
        <f t="shared" si="76"/>
        <v/>
      </c>
      <c r="S434" s="76" t="str">
        <f t="shared" si="77"/>
        <v/>
      </c>
      <c r="T434" s="77"/>
      <c r="U434" s="83"/>
      <c r="V434" s="23" t="str">
        <f>IF(E434="","",SUMIF(OUTBOUND!$G:$G,WMS!E434,OUTBOUND!$L:$L))</f>
        <v/>
      </c>
      <c r="W434" s="23" t="str">
        <f>IF(E434="","",SUMIF(OUTBOUND!$G:$G,WMS!E434,OUTBOUND!$M:$M))</f>
        <v/>
      </c>
      <c r="X434" s="76" t="str">
        <f>IF(E434="","",SUMIF(OUTBOUND!$G:$G,WMS!E434,OUTBOUND!$O:$O))</f>
        <v/>
      </c>
      <c r="Y434" s="76" t="str">
        <f>IF(E434="","",SUMIF(OUTBOUND!$G:$G,WMS!E434,OUTBOUND!$AC:$AC))</f>
        <v/>
      </c>
      <c r="Z434" s="76" t="str">
        <f>IF(E434="","",SUMIF(OUTBOUND!$G:$G,WMS!E434,OUTBOUND!$P:$P))</f>
        <v/>
      </c>
      <c r="AA434" s="23" t="str">
        <f t="shared" si="78"/>
        <v/>
      </c>
      <c r="AB434" s="23" t="str">
        <f t="shared" si="79"/>
        <v/>
      </c>
      <c r="AC434" s="76" t="str">
        <f t="shared" si="80"/>
        <v/>
      </c>
      <c r="AD434" s="76" t="str">
        <f t="shared" si="81"/>
        <v/>
      </c>
      <c r="AE434" s="76" t="str">
        <f t="shared" si="82"/>
        <v/>
      </c>
      <c r="AF434" s="81" t="str">
        <f t="shared" si="83"/>
        <v/>
      </c>
    </row>
    <row r="435" spans="5:32">
      <c r="E435" s="58" t="str">
        <f t="shared" si="72"/>
        <v/>
      </c>
      <c r="K435" s="68" t="str">
        <f t="shared" si="73"/>
        <v/>
      </c>
      <c r="M435" s="69" t="str">
        <f t="shared" si="74"/>
        <v/>
      </c>
      <c r="Q435" s="76" t="str">
        <f t="shared" si="75"/>
        <v/>
      </c>
      <c r="R435" s="68" t="str">
        <f t="shared" si="76"/>
        <v/>
      </c>
      <c r="S435" s="76" t="str">
        <f t="shared" si="77"/>
        <v/>
      </c>
      <c r="T435" s="77"/>
      <c r="U435" s="83"/>
      <c r="V435" s="23" t="str">
        <f>IF(E435="","",SUMIF(OUTBOUND!$G:$G,WMS!E435,OUTBOUND!$L:$L))</f>
        <v/>
      </c>
      <c r="W435" s="23" t="str">
        <f>IF(E435="","",SUMIF(OUTBOUND!$G:$G,WMS!E435,OUTBOUND!$M:$M))</f>
        <v/>
      </c>
      <c r="X435" s="76" t="str">
        <f>IF(E435="","",SUMIF(OUTBOUND!$G:$G,WMS!E435,OUTBOUND!$O:$O))</f>
        <v/>
      </c>
      <c r="Y435" s="76" t="str">
        <f>IF(E435="","",SUMIF(OUTBOUND!$G:$G,WMS!E435,OUTBOUND!$AC:$AC))</f>
        <v/>
      </c>
      <c r="Z435" s="76" t="str">
        <f>IF(E435="","",SUMIF(OUTBOUND!$G:$G,WMS!E435,OUTBOUND!$P:$P))</f>
        <v/>
      </c>
      <c r="AA435" s="23" t="str">
        <f t="shared" si="78"/>
        <v/>
      </c>
      <c r="AB435" s="23" t="str">
        <f t="shared" si="79"/>
        <v/>
      </c>
      <c r="AC435" s="76" t="str">
        <f t="shared" si="80"/>
        <v/>
      </c>
      <c r="AD435" s="76" t="str">
        <f t="shared" si="81"/>
        <v/>
      </c>
      <c r="AE435" s="76" t="str">
        <f t="shared" si="82"/>
        <v/>
      </c>
      <c r="AF435" s="81" t="str">
        <f t="shared" si="83"/>
        <v/>
      </c>
    </row>
    <row r="436" spans="5:32">
      <c r="E436" s="58" t="str">
        <f t="shared" si="72"/>
        <v/>
      </c>
      <c r="K436" s="68" t="str">
        <f t="shared" si="73"/>
        <v/>
      </c>
      <c r="M436" s="69" t="str">
        <f t="shared" si="74"/>
        <v/>
      </c>
      <c r="Q436" s="76" t="str">
        <f t="shared" si="75"/>
        <v/>
      </c>
      <c r="R436" s="68" t="str">
        <f t="shared" si="76"/>
        <v/>
      </c>
      <c r="S436" s="76" t="str">
        <f t="shared" si="77"/>
        <v/>
      </c>
      <c r="T436" s="77"/>
      <c r="U436" s="83"/>
      <c r="V436" s="23" t="str">
        <f>IF(E436="","",SUMIF(OUTBOUND!$G:$G,WMS!E436,OUTBOUND!$L:$L))</f>
        <v/>
      </c>
      <c r="W436" s="23" t="str">
        <f>IF(E436="","",SUMIF(OUTBOUND!$G:$G,WMS!E436,OUTBOUND!$M:$M))</f>
        <v/>
      </c>
      <c r="X436" s="76" t="str">
        <f>IF(E436="","",SUMIF(OUTBOUND!$G:$G,WMS!E436,OUTBOUND!$O:$O))</f>
        <v/>
      </c>
      <c r="Y436" s="76" t="str">
        <f>IF(E436="","",SUMIF(OUTBOUND!$G:$G,WMS!E436,OUTBOUND!$AC:$AC))</f>
        <v/>
      </c>
      <c r="Z436" s="76" t="str">
        <f>IF(E436="","",SUMIF(OUTBOUND!$G:$G,WMS!E436,OUTBOUND!$P:$P))</f>
        <v/>
      </c>
      <c r="AA436" s="23" t="str">
        <f t="shared" si="78"/>
        <v/>
      </c>
      <c r="AB436" s="23" t="str">
        <f t="shared" si="79"/>
        <v/>
      </c>
      <c r="AC436" s="76" t="str">
        <f t="shared" si="80"/>
        <v/>
      </c>
      <c r="AD436" s="76" t="str">
        <f t="shared" si="81"/>
        <v/>
      </c>
      <c r="AE436" s="76" t="str">
        <f t="shared" si="82"/>
        <v/>
      </c>
      <c r="AF436" s="81" t="str">
        <f t="shared" si="83"/>
        <v/>
      </c>
    </row>
    <row r="437" spans="5:32">
      <c r="E437" s="58" t="str">
        <f t="shared" si="72"/>
        <v/>
      </c>
      <c r="K437" s="68" t="str">
        <f t="shared" si="73"/>
        <v/>
      </c>
      <c r="M437" s="69" t="str">
        <f t="shared" si="74"/>
        <v/>
      </c>
      <c r="Q437" s="76" t="str">
        <f t="shared" si="75"/>
        <v/>
      </c>
      <c r="R437" s="68" t="str">
        <f t="shared" si="76"/>
        <v/>
      </c>
      <c r="S437" s="76" t="str">
        <f t="shared" si="77"/>
        <v/>
      </c>
      <c r="T437" s="77"/>
      <c r="U437" s="83"/>
      <c r="V437" s="23" t="str">
        <f>IF(E437="","",SUMIF(OUTBOUND!$G:$G,WMS!E437,OUTBOUND!$L:$L))</f>
        <v/>
      </c>
      <c r="W437" s="23" t="str">
        <f>IF(E437="","",SUMIF(OUTBOUND!$G:$G,WMS!E437,OUTBOUND!$M:$M))</f>
        <v/>
      </c>
      <c r="X437" s="76" t="str">
        <f>IF(E437="","",SUMIF(OUTBOUND!$G:$G,WMS!E437,OUTBOUND!$O:$O))</f>
        <v/>
      </c>
      <c r="Y437" s="76" t="str">
        <f>IF(E437="","",SUMIF(OUTBOUND!$G:$G,WMS!E437,OUTBOUND!$AC:$AC))</f>
        <v/>
      </c>
      <c r="Z437" s="76" t="str">
        <f>IF(E437="","",SUMIF(OUTBOUND!$G:$G,WMS!E437,OUTBOUND!$P:$P))</f>
        <v/>
      </c>
      <c r="AA437" s="23" t="str">
        <f t="shared" si="78"/>
        <v/>
      </c>
      <c r="AB437" s="23" t="str">
        <f t="shared" si="79"/>
        <v/>
      </c>
      <c r="AC437" s="76" t="str">
        <f t="shared" si="80"/>
        <v/>
      </c>
      <c r="AD437" s="76" t="str">
        <f t="shared" si="81"/>
        <v/>
      </c>
      <c r="AE437" s="76" t="str">
        <f t="shared" si="82"/>
        <v/>
      </c>
      <c r="AF437" s="81" t="str">
        <f t="shared" si="83"/>
        <v/>
      </c>
    </row>
    <row r="438" spans="5:32">
      <c r="E438" s="58" t="str">
        <f t="shared" si="72"/>
        <v/>
      </c>
      <c r="K438" s="68" t="str">
        <f t="shared" si="73"/>
        <v/>
      </c>
      <c r="M438" s="69" t="str">
        <f t="shared" si="74"/>
        <v/>
      </c>
      <c r="Q438" s="76" t="str">
        <f t="shared" si="75"/>
        <v/>
      </c>
      <c r="R438" s="68" t="str">
        <f t="shared" si="76"/>
        <v/>
      </c>
      <c r="S438" s="76" t="str">
        <f t="shared" si="77"/>
        <v/>
      </c>
      <c r="T438" s="77"/>
      <c r="U438" s="83"/>
      <c r="V438" s="23" t="str">
        <f>IF(E438="","",SUMIF(OUTBOUND!$G:$G,WMS!E438,OUTBOUND!$L:$L))</f>
        <v/>
      </c>
      <c r="W438" s="23" t="str">
        <f>IF(E438="","",SUMIF(OUTBOUND!$G:$G,WMS!E438,OUTBOUND!$M:$M))</f>
        <v/>
      </c>
      <c r="X438" s="76" t="str">
        <f>IF(E438="","",SUMIF(OUTBOUND!$G:$G,WMS!E438,OUTBOUND!$O:$O))</f>
        <v/>
      </c>
      <c r="Y438" s="76" t="str">
        <f>IF(E438="","",SUMIF(OUTBOUND!$G:$G,WMS!E438,OUTBOUND!$AC:$AC))</f>
        <v/>
      </c>
      <c r="Z438" s="76" t="str">
        <f>IF(E438="","",SUMIF(OUTBOUND!$G:$G,WMS!E438,OUTBOUND!$P:$P))</f>
        <v/>
      </c>
      <c r="AA438" s="23" t="str">
        <f t="shared" si="78"/>
        <v/>
      </c>
      <c r="AB438" s="23" t="str">
        <f t="shared" si="79"/>
        <v/>
      </c>
      <c r="AC438" s="76" t="str">
        <f t="shared" si="80"/>
        <v/>
      </c>
      <c r="AD438" s="76" t="str">
        <f t="shared" si="81"/>
        <v/>
      </c>
      <c r="AE438" s="76" t="str">
        <f t="shared" si="82"/>
        <v/>
      </c>
      <c r="AF438" s="81" t="str">
        <f t="shared" si="83"/>
        <v/>
      </c>
    </row>
    <row r="439" spans="5:32">
      <c r="E439" s="58" t="str">
        <f t="shared" si="72"/>
        <v/>
      </c>
      <c r="K439" s="68" t="str">
        <f t="shared" si="73"/>
        <v/>
      </c>
      <c r="M439" s="69" t="str">
        <f t="shared" si="74"/>
        <v/>
      </c>
      <c r="Q439" s="76" t="str">
        <f t="shared" si="75"/>
        <v/>
      </c>
      <c r="R439" s="68" t="str">
        <f t="shared" si="76"/>
        <v/>
      </c>
      <c r="S439" s="76" t="str">
        <f t="shared" si="77"/>
        <v/>
      </c>
      <c r="T439" s="77"/>
      <c r="U439" s="83"/>
      <c r="V439" s="23" t="str">
        <f>IF(E439="","",SUMIF(OUTBOUND!$G:$G,WMS!E439,OUTBOUND!$L:$L))</f>
        <v/>
      </c>
      <c r="W439" s="23" t="str">
        <f>IF(E439="","",SUMIF(OUTBOUND!$G:$G,WMS!E439,OUTBOUND!$M:$M))</f>
        <v/>
      </c>
      <c r="X439" s="76" t="str">
        <f>IF(E439="","",SUMIF(OUTBOUND!$G:$G,WMS!E439,OUTBOUND!$O:$O))</f>
        <v/>
      </c>
      <c r="Y439" s="76" t="str">
        <f>IF(E439="","",SUMIF(OUTBOUND!$G:$G,WMS!E439,OUTBOUND!$AC:$AC))</f>
        <v/>
      </c>
      <c r="Z439" s="76" t="str">
        <f>IF(E439="","",SUMIF(OUTBOUND!$G:$G,WMS!E439,OUTBOUND!$P:$P))</f>
        <v/>
      </c>
      <c r="AA439" s="23" t="str">
        <f t="shared" si="78"/>
        <v/>
      </c>
      <c r="AB439" s="23" t="str">
        <f t="shared" si="79"/>
        <v/>
      </c>
      <c r="AC439" s="76" t="str">
        <f t="shared" si="80"/>
        <v/>
      </c>
      <c r="AD439" s="76" t="str">
        <f t="shared" si="81"/>
        <v/>
      </c>
      <c r="AE439" s="76" t="str">
        <f t="shared" si="82"/>
        <v/>
      </c>
      <c r="AF439" s="81" t="str">
        <f t="shared" si="83"/>
        <v/>
      </c>
    </row>
    <row r="440" spans="5:32">
      <c r="E440" s="58" t="str">
        <f t="shared" si="72"/>
        <v/>
      </c>
      <c r="K440" s="68" t="str">
        <f t="shared" si="73"/>
        <v/>
      </c>
      <c r="M440" s="69" t="str">
        <f t="shared" si="74"/>
        <v/>
      </c>
      <c r="Q440" s="76" t="str">
        <f t="shared" si="75"/>
        <v/>
      </c>
      <c r="R440" s="68" t="str">
        <f t="shared" si="76"/>
        <v/>
      </c>
      <c r="S440" s="76" t="str">
        <f t="shared" si="77"/>
        <v/>
      </c>
      <c r="T440" s="77"/>
      <c r="U440" s="83"/>
      <c r="V440" s="23" t="str">
        <f>IF(E440="","",SUMIF(OUTBOUND!$G:$G,WMS!E440,OUTBOUND!$L:$L))</f>
        <v/>
      </c>
      <c r="W440" s="23" t="str">
        <f>IF(E440="","",SUMIF(OUTBOUND!$G:$G,WMS!E440,OUTBOUND!$M:$M))</f>
        <v/>
      </c>
      <c r="X440" s="76" t="str">
        <f>IF(E440="","",SUMIF(OUTBOUND!$G:$G,WMS!E440,OUTBOUND!$O:$O))</f>
        <v/>
      </c>
      <c r="Y440" s="76" t="str">
        <f>IF(E440="","",SUMIF(OUTBOUND!$G:$G,WMS!E440,OUTBOUND!$AC:$AC))</f>
        <v/>
      </c>
      <c r="Z440" s="76" t="str">
        <f>IF(E440="","",SUMIF(OUTBOUND!$G:$G,WMS!E440,OUTBOUND!$P:$P))</f>
        <v/>
      </c>
      <c r="AA440" s="23" t="str">
        <f t="shared" si="78"/>
        <v/>
      </c>
      <c r="AB440" s="23" t="str">
        <f t="shared" si="79"/>
        <v/>
      </c>
      <c r="AC440" s="76" t="str">
        <f t="shared" si="80"/>
        <v/>
      </c>
      <c r="AD440" s="76" t="str">
        <f t="shared" si="81"/>
        <v/>
      </c>
      <c r="AE440" s="76" t="str">
        <f t="shared" si="82"/>
        <v/>
      </c>
      <c r="AF440" s="81" t="str">
        <f t="shared" si="83"/>
        <v/>
      </c>
    </row>
    <row r="441" spans="5:32">
      <c r="E441" s="58" t="str">
        <f t="shared" si="72"/>
        <v/>
      </c>
      <c r="K441" s="68" t="str">
        <f t="shared" si="73"/>
        <v/>
      </c>
      <c r="M441" s="69" t="str">
        <f t="shared" si="74"/>
        <v/>
      </c>
      <c r="Q441" s="76" t="str">
        <f t="shared" si="75"/>
        <v/>
      </c>
      <c r="R441" s="68" t="str">
        <f t="shared" si="76"/>
        <v/>
      </c>
      <c r="S441" s="76" t="str">
        <f t="shared" si="77"/>
        <v/>
      </c>
      <c r="T441" s="77"/>
      <c r="U441" s="83"/>
      <c r="V441" s="23" t="str">
        <f>IF(E441="","",SUMIF(OUTBOUND!$G:$G,WMS!E441,OUTBOUND!$L:$L))</f>
        <v/>
      </c>
      <c r="W441" s="23" t="str">
        <f>IF(E441="","",SUMIF(OUTBOUND!$G:$G,WMS!E441,OUTBOUND!$M:$M))</f>
        <v/>
      </c>
      <c r="X441" s="76" t="str">
        <f>IF(E441="","",SUMIF(OUTBOUND!$G:$G,WMS!E441,OUTBOUND!$O:$O))</f>
        <v/>
      </c>
      <c r="Y441" s="76" t="str">
        <f>IF(E441="","",SUMIF(OUTBOUND!$G:$G,WMS!E441,OUTBOUND!$AC:$AC))</f>
        <v/>
      </c>
      <c r="Z441" s="76" t="str">
        <f>IF(E441="","",SUMIF(OUTBOUND!$G:$G,WMS!E441,OUTBOUND!$P:$P))</f>
        <v/>
      </c>
      <c r="AA441" s="23" t="str">
        <f t="shared" si="78"/>
        <v/>
      </c>
      <c r="AB441" s="23" t="str">
        <f t="shared" si="79"/>
        <v/>
      </c>
      <c r="AC441" s="76" t="str">
        <f t="shared" si="80"/>
        <v/>
      </c>
      <c r="AD441" s="76" t="str">
        <f t="shared" si="81"/>
        <v/>
      </c>
      <c r="AE441" s="76" t="str">
        <f t="shared" si="82"/>
        <v/>
      </c>
      <c r="AF441" s="81" t="str">
        <f t="shared" si="83"/>
        <v/>
      </c>
    </row>
    <row r="442" spans="5:32">
      <c r="E442" s="58" t="str">
        <f t="shared" si="72"/>
        <v/>
      </c>
      <c r="K442" s="68" t="str">
        <f t="shared" si="73"/>
        <v/>
      </c>
      <c r="M442" s="69" t="str">
        <f t="shared" si="74"/>
        <v/>
      </c>
      <c r="Q442" s="76" t="str">
        <f t="shared" si="75"/>
        <v/>
      </c>
      <c r="R442" s="68" t="str">
        <f t="shared" si="76"/>
        <v/>
      </c>
      <c r="S442" s="76" t="str">
        <f t="shared" si="77"/>
        <v/>
      </c>
      <c r="T442" s="77"/>
      <c r="U442" s="83"/>
      <c r="V442" s="23" t="str">
        <f>IF(E442="","",SUMIF(OUTBOUND!$G:$G,WMS!E442,OUTBOUND!$L:$L))</f>
        <v/>
      </c>
      <c r="W442" s="23" t="str">
        <f>IF(E442="","",SUMIF(OUTBOUND!$G:$G,WMS!E442,OUTBOUND!$M:$M))</f>
        <v/>
      </c>
      <c r="X442" s="76" t="str">
        <f>IF(E442="","",SUMIF(OUTBOUND!$G:$G,WMS!E442,OUTBOUND!$O:$O))</f>
        <v/>
      </c>
      <c r="Y442" s="76" t="str">
        <f>IF(E442="","",SUMIF(OUTBOUND!$G:$G,WMS!E442,OUTBOUND!$AC:$AC))</f>
        <v/>
      </c>
      <c r="Z442" s="76" t="str">
        <f>IF(E442="","",SUMIF(OUTBOUND!$G:$G,WMS!E442,OUTBOUND!$P:$P))</f>
        <v/>
      </c>
      <c r="AA442" s="23" t="str">
        <f t="shared" si="78"/>
        <v/>
      </c>
      <c r="AB442" s="23" t="str">
        <f t="shared" si="79"/>
        <v/>
      </c>
      <c r="AC442" s="76" t="str">
        <f t="shared" si="80"/>
        <v/>
      </c>
      <c r="AD442" s="76" t="str">
        <f t="shared" si="81"/>
        <v/>
      </c>
      <c r="AE442" s="76" t="str">
        <f t="shared" si="82"/>
        <v/>
      </c>
      <c r="AF442" s="81" t="str">
        <f t="shared" si="83"/>
        <v/>
      </c>
    </row>
    <row r="443" spans="5:32">
      <c r="E443" s="58" t="str">
        <f t="shared" si="72"/>
        <v/>
      </c>
      <c r="K443" s="68" t="str">
        <f t="shared" si="73"/>
        <v/>
      </c>
      <c r="M443" s="69" t="str">
        <f t="shared" si="74"/>
        <v/>
      </c>
      <c r="Q443" s="76" t="str">
        <f t="shared" si="75"/>
        <v/>
      </c>
      <c r="R443" s="68" t="str">
        <f t="shared" si="76"/>
        <v/>
      </c>
      <c r="S443" s="76" t="str">
        <f t="shared" si="77"/>
        <v/>
      </c>
      <c r="T443" s="77"/>
      <c r="U443" s="83"/>
      <c r="V443" s="23" t="str">
        <f>IF(E443="","",SUMIF(OUTBOUND!$G:$G,WMS!E443,OUTBOUND!$L:$L))</f>
        <v/>
      </c>
      <c r="W443" s="23" t="str">
        <f>IF(E443="","",SUMIF(OUTBOUND!$G:$G,WMS!E443,OUTBOUND!$M:$M))</f>
        <v/>
      </c>
      <c r="X443" s="76" t="str">
        <f>IF(E443="","",SUMIF(OUTBOUND!$G:$G,WMS!E443,OUTBOUND!$O:$O))</f>
        <v/>
      </c>
      <c r="Y443" s="76" t="str">
        <f>IF(E443="","",SUMIF(OUTBOUND!$G:$G,WMS!E443,OUTBOUND!$AC:$AC))</f>
        <v/>
      </c>
      <c r="Z443" s="76" t="str">
        <f>IF(E443="","",SUMIF(OUTBOUND!$G:$G,WMS!E443,OUTBOUND!$P:$P))</f>
        <v/>
      </c>
      <c r="AA443" s="23" t="str">
        <f t="shared" si="78"/>
        <v/>
      </c>
      <c r="AB443" s="23" t="str">
        <f t="shared" si="79"/>
        <v/>
      </c>
      <c r="AC443" s="76" t="str">
        <f t="shared" si="80"/>
        <v/>
      </c>
      <c r="AD443" s="76" t="str">
        <f t="shared" si="81"/>
        <v/>
      </c>
      <c r="AE443" s="76" t="str">
        <f t="shared" si="82"/>
        <v/>
      </c>
      <c r="AF443" s="81" t="str">
        <f t="shared" si="83"/>
        <v/>
      </c>
    </row>
    <row r="444" spans="5:32">
      <c r="E444" s="58" t="str">
        <f t="shared" si="72"/>
        <v/>
      </c>
      <c r="K444" s="68" t="str">
        <f t="shared" si="73"/>
        <v/>
      </c>
      <c r="M444" s="69" t="str">
        <f t="shared" si="74"/>
        <v/>
      </c>
      <c r="Q444" s="76" t="str">
        <f t="shared" si="75"/>
        <v/>
      </c>
      <c r="R444" s="68" t="str">
        <f t="shared" si="76"/>
        <v/>
      </c>
      <c r="S444" s="76" t="str">
        <f t="shared" si="77"/>
        <v/>
      </c>
      <c r="T444" s="77"/>
      <c r="U444" s="83"/>
      <c r="V444" s="23" t="str">
        <f>IF(E444="","",SUMIF(OUTBOUND!$G:$G,WMS!E444,OUTBOUND!$L:$L))</f>
        <v/>
      </c>
      <c r="W444" s="23" t="str">
        <f>IF(E444="","",SUMIF(OUTBOUND!$G:$G,WMS!E444,OUTBOUND!$M:$M))</f>
        <v/>
      </c>
      <c r="X444" s="76" t="str">
        <f>IF(E444="","",SUMIF(OUTBOUND!$G:$G,WMS!E444,OUTBOUND!$O:$O))</f>
        <v/>
      </c>
      <c r="Y444" s="76" t="str">
        <f>IF(E444="","",SUMIF(OUTBOUND!$G:$G,WMS!E444,OUTBOUND!$AC:$AC))</f>
        <v/>
      </c>
      <c r="Z444" s="76" t="str">
        <f>IF(E444="","",SUMIF(OUTBOUND!$G:$G,WMS!E444,OUTBOUND!$P:$P))</f>
        <v/>
      </c>
      <c r="AA444" s="23" t="str">
        <f t="shared" si="78"/>
        <v/>
      </c>
      <c r="AB444" s="23" t="str">
        <f t="shared" si="79"/>
        <v/>
      </c>
      <c r="AC444" s="76" t="str">
        <f t="shared" si="80"/>
        <v/>
      </c>
      <c r="AD444" s="76" t="str">
        <f t="shared" si="81"/>
        <v/>
      </c>
      <c r="AE444" s="76" t="str">
        <f t="shared" si="82"/>
        <v/>
      </c>
      <c r="AF444" s="81" t="str">
        <f t="shared" si="83"/>
        <v/>
      </c>
    </row>
    <row r="445" spans="5:32">
      <c r="E445" s="58" t="str">
        <f t="shared" si="72"/>
        <v/>
      </c>
      <c r="K445" s="68" t="str">
        <f t="shared" si="73"/>
        <v/>
      </c>
      <c r="M445" s="69" t="str">
        <f t="shared" si="74"/>
        <v/>
      </c>
      <c r="Q445" s="76" t="str">
        <f t="shared" si="75"/>
        <v/>
      </c>
      <c r="R445" s="68" t="str">
        <f t="shared" si="76"/>
        <v/>
      </c>
      <c r="S445" s="76" t="str">
        <f t="shared" si="77"/>
        <v/>
      </c>
      <c r="T445" s="77"/>
      <c r="U445" s="83"/>
      <c r="V445" s="23" t="str">
        <f>IF(E445="","",SUMIF(OUTBOUND!$G:$G,WMS!E445,OUTBOUND!$L:$L))</f>
        <v/>
      </c>
      <c r="W445" s="23" t="str">
        <f>IF(E445="","",SUMIF(OUTBOUND!$G:$G,WMS!E445,OUTBOUND!$M:$M))</f>
        <v/>
      </c>
      <c r="X445" s="76" t="str">
        <f>IF(E445="","",SUMIF(OUTBOUND!$G:$G,WMS!E445,OUTBOUND!$O:$O))</f>
        <v/>
      </c>
      <c r="Y445" s="76" t="str">
        <f>IF(E445="","",SUMIF(OUTBOUND!$G:$G,WMS!E445,OUTBOUND!$AC:$AC))</f>
        <v/>
      </c>
      <c r="Z445" s="76" t="str">
        <f>IF(E445="","",SUMIF(OUTBOUND!$G:$G,WMS!E445,OUTBOUND!$P:$P))</f>
        <v/>
      </c>
      <c r="AA445" s="23" t="str">
        <f t="shared" si="78"/>
        <v/>
      </c>
      <c r="AB445" s="23" t="str">
        <f t="shared" si="79"/>
        <v/>
      </c>
      <c r="AC445" s="76" t="str">
        <f t="shared" si="80"/>
        <v/>
      </c>
      <c r="AD445" s="76" t="str">
        <f t="shared" si="81"/>
        <v/>
      </c>
      <c r="AE445" s="76" t="str">
        <f t="shared" si="82"/>
        <v/>
      </c>
      <c r="AF445" s="81" t="str">
        <f t="shared" si="83"/>
        <v/>
      </c>
    </row>
    <row r="446" spans="5:32">
      <c r="E446" s="58" t="str">
        <f t="shared" si="72"/>
        <v/>
      </c>
      <c r="K446" s="68" t="str">
        <f t="shared" si="73"/>
        <v/>
      </c>
      <c r="M446" s="69" t="str">
        <f t="shared" si="74"/>
        <v/>
      </c>
      <c r="Q446" s="76" t="str">
        <f t="shared" si="75"/>
        <v/>
      </c>
      <c r="R446" s="68" t="str">
        <f t="shared" si="76"/>
        <v/>
      </c>
      <c r="S446" s="76" t="str">
        <f t="shared" si="77"/>
        <v/>
      </c>
      <c r="T446" s="77"/>
      <c r="U446" s="83"/>
      <c r="V446" s="23" t="str">
        <f>IF(E446="","",SUMIF(OUTBOUND!$G:$G,WMS!E446,OUTBOUND!$L:$L))</f>
        <v/>
      </c>
      <c r="W446" s="23" t="str">
        <f>IF(E446="","",SUMIF(OUTBOUND!$G:$G,WMS!E446,OUTBOUND!$M:$M))</f>
        <v/>
      </c>
      <c r="X446" s="76" t="str">
        <f>IF(E446="","",SUMIF(OUTBOUND!$G:$G,WMS!E446,OUTBOUND!$O:$O))</f>
        <v/>
      </c>
      <c r="Y446" s="76" t="str">
        <f>IF(E446="","",SUMIF(OUTBOUND!$G:$G,WMS!E446,OUTBOUND!$AC:$AC))</f>
        <v/>
      </c>
      <c r="Z446" s="76" t="str">
        <f>IF(E446="","",SUMIF(OUTBOUND!$G:$G,WMS!E446,OUTBOUND!$P:$P))</f>
        <v/>
      </c>
      <c r="AA446" s="23" t="str">
        <f t="shared" si="78"/>
        <v/>
      </c>
      <c r="AB446" s="23" t="str">
        <f t="shared" si="79"/>
        <v/>
      </c>
      <c r="AC446" s="76" t="str">
        <f t="shared" si="80"/>
        <v/>
      </c>
      <c r="AD446" s="76" t="str">
        <f t="shared" si="81"/>
        <v/>
      </c>
      <c r="AE446" s="76" t="str">
        <f t="shared" si="82"/>
        <v/>
      </c>
      <c r="AF446" s="81" t="str">
        <f t="shared" si="83"/>
        <v/>
      </c>
    </row>
    <row r="447" spans="5:32">
      <c r="E447" s="58" t="str">
        <f t="shared" si="72"/>
        <v/>
      </c>
      <c r="K447" s="68" t="str">
        <f t="shared" si="73"/>
        <v/>
      </c>
      <c r="M447" s="69" t="str">
        <f t="shared" si="74"/>
        <v/>
      </c>
      <c r="Q447" s="76" t="str">
        <f t="shared" si="75"/>
        <v/>
      </c>
      <c r="R447" s="68" t="str">
        <f t="shared" si="76"/>
        <v/>
      </c>
      <c r="S447" s="76" t="str">
        <f t="shared" si="77"/>
        <v/>
      </c>
      <c r="T447" s="77"/>
      <c r="U447" s="83"/>
      <c r="V447" s="23" t="str">
        <f>IF(E447="","",SUMIF(OUTBOUND!$G:$G,WMS!E447,OUTBOUND!$L:$L))</f>
        <v/>
      </c>
      <c r="W447" s="23" t="str">
        <f>IF(E447="","",SUMIF(OUTBOUND!$G:$G,WMS!E447,OUTBOUND!$M:$M))</f>
        <v/>
      </c>
      <c r="X447" s="76" t="str">
        <f>IF(E447="","",SUMIF(OUTBOUND!$G:$G,WMS!E447,OUTBOUND!$O:$O))</f>
        <v/>
      </c>
      <c r="Y447" s="76" t="str">
        <f>IF(E447="","",SUMIF(OUTBOUND!$G:$G,WMS!E447,OUTBOUND!$AC:$AC))</f>
        <v/>
      </c>
      <c r="Z447" s="76" t="str">
        <f>IF(E447="","",SUMIF(OUTBOUND!$G:$G,WMS!E447,OUTBOUND!$P:$P))</f>
        <v/>
      </c>
      <c r="AA447" s="23" t="str">
        <f t="shared" si="78"/>
        <v/>
      </c>
      <c r="AB447" s="23" t="str">
        <f t="shared" si="79"/>
        <v/>
      </c>
      <c r="AC447" s="76" t="str">
        <f t="shared" si="80"/>
        <v/>
      </c>
      <c r="AD447" s="76" t="str">
        <f t="shared" si="81"/>
        <v/>
      </c>
      <c r="AE447" s="76" t="str">
        <f t="shared" si="82"/>
        <v/>
      </c>
      <c r="AF447" s="81" t="str">
        <f t="shared" si="83"/>
        <v/>
      </c>
    </row>
    <row r="448" spans="5:32">
      <c r="E448" s="58" t="str">
        <f t="shared" si="72"/>
        <v/>
      </c>
      <c r="K448" s="68" t="str">
        <f t="shared" si="73"/>
        <v/>
      </c>
      <c r="M448" s="69" t="str">
        <f t="shared" si="74"/>
        <v/>
      </c>
      <c r="Q448" s="76" t="str">
        <f t="shared" si="75"/>
        <v/>
      </c>
      <c r="R448" s="68" t="str">
        <f t="shared" si="76"/>
        <v/>
      </c>
      <c r="S448" s="76" t="str">
        <f t="shared" si="77"/>
        <v/>
      </c>
      <c r="T448" s="77"/>
      <c r="U448" s="83"/>
      <c r="V448" s="23" t="str">
        <f>IF(E448="","",SUMIF(OUTBOUND!$G:$G,WMS!E448,OUTBOUND!$L:$L))</f>
        <v/>
      </c>
      <c r="W448" s="23" t="str">
        <f>IF(E448="","",SUMIF(OUTBOUND!$G:$G,WMS!E448,OUTBOUND!$M:$M))</f>
        <v/>
      </c>
      <c r="X448" s="76" t="str">
        <f>IF(E448="","",SUMIF(OUTBOUND!$G:$G,WMS!E448,OUTBOUND!$O:$O))</f>
        <v/>
      </c>
      <c r="Y448" s="76" t="str">
        <f>IF(E448="","",SUMIF(OUTBOUND!$G:$G,WMS!E448,OUTBOUND!$AC:$AC))</f>
        <v/>
      </c>
      <c r="Z448" s="76" t="str">
        <f>IF(E448="","",SUMIF(OUTBOUND!$G:$G,WMS!E448,OUTBOUND!$P:$P))</f>
        <v/>
      </c>
      <c r="AA448" s="23" t="str">
        <f t="shared" si="78"/>
        <v/>
      </c>
      <c r="AB448" s="23" t="str">
        <f t="shared" si="79"/>
        <v/>
      </c>
      <c r="AC448" s="76" t="str">
        <f t="shared" si="80"/>
        <v/>
      </c>
      <c r="AD448" s="76" t="str">
        <f t="shared" si="81"/>
        <v/>
      </c>
      <c r="AE448" s="76" t="str">
        <f t="shared" si="82"/>
        <v/>
      </c>
      <c r="AF448" s="81" t="str">
        <f t="shared" si="83"/>
        <v/>
      </c>
    </row>
    <row r="449" spans="5:32">
      <c r="E449" s="58" t="str">
        <f t="shared" si="72"/>
        <v/>
      </c>
      <c r="K449" s="68" t="str">
        <f t="shared" si="73"/>
        <v/>
      </c>
      <c r="M449" s="69" t="str">
        <f t="shared" si="74"/>
        <v/>
      </c>
      <c r="Q449" s="76" t="str">
        <f t="shared" si="75"/>
        <v/>
      </c>
      <c r="R449" s="68" t="str">
        <f t="shared" si="76"/>
        <v/>
      </c>
      <c r="S449" s="76" t="str">
        <f t="shared" si="77"/>
        <v/>
      </c>
      <c r="T449" s="77"/>
      <c r="U449" s="83"/>
      <c r="V449" s="23" t="str">
        <f>IF(E449="","",SUMIF(OUTBOUND!$G:$G,WMS!E449,OUTBOUND!$L:$L))</f>
        <v/>
      </c>
      <c r="W449" s="23" t="str">
        <f>IF(E449="","",SUMIF(OUTBOUND!$G:$G,WMS!E449,OUTBOUND!$M:$M))</f>
        <v/>
      </c>
      <c r="X449" s="76" t="str">
        <f>IF(E449="","",SUMIF(OUTBOUND!$G:$G,WMS!E449,OUTBOUND!$O:$O))</f>
        <v/>
      </c>
      <c r="Y449" s="76" t="str">
        <f>IF(E449="","",SUMIF(OUTBOUND!$G:$G,WMS!E449,OUTBOUND!$AC:$AC))</f>
        <v/>
      </c>
      <c r="Z449" s="76" t="str">
        <f>IF(E449="","",SUMIF(OUTBOUND!$G:$G,WMS!E449,OUTBOUND!$P:$P))</f>
        <v/>
      </c>
      <c r="AA449" s="23" t="str">
        <f t="shared" si="78"/>
        <v/>
      </c>
      <c r="AB449" s="23" t="str">
        <f t="shared" si="79"/>
        <v/>
      </c>
      <c r="AC449" s="76" t="str">
        <f t="shared" si="80"/>
        <v/>
      </c>
      <c r="AD449" s="76" t="str">
        <f t="shared" si="81"/>
        <v/>
      </c>
      <c r="AE449" s="76" t="str">
        <f t="shared" si="82"/>
        <v/>
      </c>
      <c r="AF449" s="81" t="str">
        <f t="shared" si="83"/>
        <v/>
      </c>
    </row>
    <row r="450" spans="5:32">
      <c r="E450" s="58" t="str">
        <f t="shared" si="72"/>
        <v/>
      </c>
      <c r="K450" s="68" t="str">
        <f t="shared" si="73"/>
        <v/>
      </c>
      <c r="M450" s="69" t="str">
        <f t="shared" si="74"/>
        <v/>
      </c>
      <c r="Q450" s="76" t="str">
        <f t="shared" si="75"/>
        <v/>
      </c>
      <c r="R450" s="68" t="str">
        <f t="shared" si="76"/>
        <v/>
      </c>
      <c r="S450" s="76" t="str">
        <f t="shared" si="77"/>
        <v/>
      </c>
      <c r="T450" s="77"/>
      <c r="U450" s="83"/>
      <c r="V450" s="23" t="str">
        <f>IF(E450="","",SUMIF(OUTBOUND!$G:$G,WMS!E450,OUTBOUND!$L:$L))</f>
        <v/>
      </c>
      <c r="W450" s="23" t="str">
        <f>IF(E450="","",SUMIF(OUTBOUND!$G:$G,WMS!E450,OUTBOUND!$M:$M))</f>
        <v/>
      </c>
      <c r="X450" s="76" t="str">
        <f>IF(E450="","",SUMIF(OUTBOUND!$G:$G,WMS!E450,OUTBOUND!$O:$O))</f>
        <v/>
      </c>
      <c r="Y450" s="76" t="str">
        <f>IF(E450="","",SUMIF(OUTBOUND!$G:$G,WMS!E450,OUTBOUND!$AC:$AC))</f>
        <v/>
      </c>
      <c r="Z450" s="76" t="str">
        <f>IF(E450="","",SUMIF(OUTBOUND!$G:$G,WMS!E450,OUTBOUND!$P:$P))</f>
        <v/>
      </c>
      <c r="AA450" s="23" t="str">
        <f t="shared" si="78"/>
        <v/>
      </c>
      <c r="AB450" s="23" t="str">
        <f t="shared" si="79"/>
        <v/>
      </c>
      <c r="AC450" s="76" t="str">
        <f t="shared" si="80"/>
        <v/>
      </c>
      <c r="AD450" s="76" t="str">
        <f t="shared" si="81"/>
        <v/>
      </c>
      <c r="AE450" s="76" t="str">
        <f t="shared" si="82"/>
        <v/>
      </c>
      <c r="AF450" s="81" t="str">
        <f t="shared" si="83"/>
        <v/>
      </c>
    </row>
    <row r="451" spans="5:32">
      <c r="E451" s="58" t="str">
        <f t="shared" si="72"/>
        <v/>
      </c>
      <c r="K451" s="68" t="str">
        <f t="shared" si="73"/>
        <v/>
      </c>
      <c r="M451" s="69" t="str">
        <f t="shared" si="74"/>
        <v/>
      </c>
      <c r="Q451" s="76" t="str">
        <f t="shared" si="75"/>
        <v/>
      </c>
      <c r="R451" s="68" t="str">
        <f t="shared" si="76"/>
        <v/>
      </c>
      <c r="S451" s="76" t="str">
        <f t="shared" si="77"/>
        <v/>
      </c>
      <c r="T451" s="77"/>
      <c r="U451" s="83"/>
      <c r="V451" s="23" t="str">
        <f>IF(E451="","",SUMIF(OUTBOUND!$G:$G,WMS!E451,OUTBOUND!$L:$L))</f>
        <v/>
      </c>
      <c r="W451" s="23" t="str">
        <f>IF(E451="","",SUMIF(OUTBOUND!$G:$G,WMS!E451,OUTBOUND!$M:$M))</f>
        <v/>
      </c>
      <c r="X451" s="76" t="str">
        <f>IF(E451="","",SUMIF(OUTBOUND!$G:$G,WMS!E451,OUTBOUND!$O:$O))</f>
        <v/>
      </c>
      <c r="Y451" s="76" t="str">
        <f>IF(E451="","",SUMIF(OUTBOUND!$G:$G,WMS!E451,OUTBOUND!$AC:$AC))</f>
        <v/>
      </c>
      <c r="Z451" s="76" t="str">
        <f>IF(E451="","",SUMIF(OUTBOUND!$G:$G,WMS!E451,OUTBOUND!$P:$P))</f>
        <v/>
      </c>
      <c r="AA451" s="23" t="str">
        <f t="shared" si="78"/>
        <v/>
      </c>
      <c r="AB451" s="23" t="str">
        <f t="shared" si="79"/>
        <v/>
      </c>
      <c r="AC451" s="76" t="str">
        <f t="shared" si="80"/>
        <v/>
      </c>
      <c r="AD451" s="76" t="str">
        <f t="shared" si="81"/>
        <v/>
      </c>
      <c r="AE451" s="76" t="str">
        <f t="shared" si="82"/>
        <v/>
      </c>
      <c r="AF451" s="81" t="str">
        <f t="shared" si="83"/>
        <v/>
      </c>
    </row>
    <row r="452" spans="5:32">
      <c r="E452" s="58" t="str">
        <f t="shared" ref="E452:E515" si="84">IF(D452="","",B452&amp;"/"&amp;C452&amp;"/"&amp;D452)</f>
        <v/>
      </c>
      <c r="K452" s="68" t="str">
        <f t="shared" ref="K452:K515" si="85">IF(J452="","",J452/I452)</f>
        <v/>
      </c>
      <c r="M452" s="69" t="str">
        <f t="shared" ref="M452:M515" si="86">IF(L452="","",ROUND(I452*L452,3))</f>
        <v/>
      </c>
      <c r="Q452" s="76" t="str">
        <f t="shared" ref="Q452:Q500" si="87">IF(P452="","",ROUND(N452*O452*P452/1000000,3))</f>
        <v/>
      </c>
      <c r="R452" s="68" t="str">
        <f t="shared" ref="R452:R500" si="88">IF(Q452="","",ROUND(N452*O452*P452/1000000*I452,2))</f>
        <v/>
      </c>
      <c r="S452" s="76" t="str">
        <f t="shared" ref="S452:S500" si="89">IF(T452="","",ROUND(T452/J452,3))</f>
        <v/>
      </c>
      <c r="T452" s="77"/>
      <c r="U452" s="83"/>
      <c r="V452" s="23" t="str">
        <f>IF(E452="","",SUMIF(OUTBOUND!$G:$G,WMS!E452,OUTBOUND!$L:$L))</f>
        <v/>
      </c>
      <c r="W452" s="23" t="str">
        <f>IF(E452="","",SUMIF(OUTBOUND!$G:$G,WMS!E452,OUTBOUND!$M:$M))</f>
        <v/>
      </c>
      <c r="X452" s="76" t="str">
        <f>IF(E452="","",SUMIF(OUTBOUND!$G:$G,WMS!E452,OUTBOUND!$O:$O))</f>
        <v/>
      </c>
      <c r="Y452" s="76" t="str">
        <f>IF(E452="","",SUMIF(OUTBOUND!$G:$G,WMS!E452,OUTBOUND!$AC:$AC))</f>
        <v/>
      </c>
      <c r="Z452" s="76" t="str">
        <f>IF(E452="","",SUMIF(OUTBOUND!$G:$G,WMS!E452,OUTBOUND!$P:$P))</f>
        <v/>
      </c>
      <c r="AA452" s="23" t="str">
        <f t="shared" ref="AA452:AA500" si="90">IF(I452="","",I452-V452)</f>
        <v/>
      </c>
      <c r="AB452" s="23" t="str">
        <f t="shared" ref="AB452:AB500" si="91">IF(J452="","",J452-W452)</f>
        <v/>
      </c>
      <c r="AC452" s="76" t="str">
        <f t="shared" ref="AC452:AC500" si="92">IF(M452="","",M452-X452)</f>
        <v/>
      </c>
      <c r="AD452" s="76" t="str">
        <f t="shared" ref="AD452:AD500" si="93">IF(T452="","",T452-Y452)</f>
        <v/>
      </c>
      <c r="AE452" s="76" t="str">
        <f t="shared" ref="AE452:AE500" si="94">IF(R452="","",R452-Z452)</f>
        <v/>
      </c>
      <c r="AF452" s="81" t="str">
        <f t="shared" ref="AF452:AF500" si="95">IF(AB452="","",EXACT(K452,AB452/AA452))</f>
        <v/>
      </c>
    </row>
    <row r="453" spans="5:32">
      <c r="E453" s="58" t="str">
        <f t="shared" si="84"/>
        <v/>
      </c>
      <c r="K453" s="68" t="str">
        <f t="shared" si="85"/>
        <v/>
      </c>
      <c r="M453" s="69" t="str">
        <f t="shared" si="86"/>
        <v/>
      </c>
      <c r="Q453" s="76" t="str">
        <f t="shared" si="87"/>
        <v/>
      </c>
      <c r="R453" s="68" t="str">
        <f t="shared" si="88"/>
        <v/>
      </c>
      <c r="S453" s="76" t="str">
        <f t="shared" si="89"/>
        <v/>
      </c>
      <c r="T453" s="77"/>
      <c r="U453" s="83"/>
      <c r="V453" s="23" t="str">
        <f>IF(E453="","",SUMIF(OUTBOUND!$G:$G,WMS!E453,OUTBOUND!$L:$L))</f>
        <v/>
      </c>
      <c r="W453" s="23" t="str">
        <f>IF(E453="","",SUMIF(OUTBOUND!$G:$G,WMS!E453,OUTBOUND!$M:$M))</f>
        <v/>
      </c>
      <c r="X453" s="76" t="str">
        <f>IF(E453="","",SUMIF(OUTBOUND!$G:$G,WMS!E453,OUTBOUND!$O:$O))</f>
        <v/>
      </c>
      <c r="Y453" s="76" t="str">
        <f>IF(E453="","",SUMIF(OUTBOUND!$G:$G,WMS!E453,OUTBOUND!$AC:$AC))</f>
        <v/>
      </c>
      <c r="Z453" s="76" t="str">
        <f>IF(E453="","",SUMIF(OUTBOUND!$G:$G,WMS!E453,OUTBOUND!$P:$P))</f>
        <v/>
      </c>
      <c r="AA453" s="23" t="str">
        <f t="shared" si="90"/>
        <v/>
      </c>
      <c r="AB453" s="23" t="str">
        <f t="shared" si="91"/>
        <v/>
      </c>
      <c r="AC453" s="76" t="str">
        <f t="shared" si="92"/>
        <v/>
      </c>
      <c r="AD453" s="76" t="str">
        <f t="shared" si="93"/>
        <v/>
      </c>
      <c r="AE453" s="76" t="str">
        <f t="shared" si="94"/>
        <v/>
      </c>
      <c r="AF453" s="81" t="str">
        <f t="shared" si="95"/>
        <v/>
      </c>
    </row>
    <row r="454" spans="5:32">
      <c r="E454" s="58" t="str">
        <f t="shared" si="84"/>
        <v/>
      </c>
      <c r="K454" s="68" t="str">
        <f t="shared" si="85"/>
        <v/>
      </c>
      <c r="M454" s="69" t="str">
        <f t="shared" si="86"/>
        <v/>
      </c>
      <c r="Q454" s="76" t="str">
        <f t="shared" si="87"/>
        <v/>
      </c>
      <c r="R454" s="68" t="str">
        <f t="shared" si="88"/>
        <v/>
      </c>
      <c r="S454" s="76" t="str">
        <f t="shared" si="89"/>
        <v/>
      </c>
      <c r="T454" s="77"/>
      <c r="U454" s="83"/>
      <c r="V454" s="23" t="str">
        <f>IF(E454="","",SUMIF(OUTBOUND!$G:$G,WMS!E454,OUTBOUND!$L:$L))</f>
        <v/>
      </c>
      <c r="W454" s="23" t="str">
        <f>IF(E454="","",SUMIF(OUTBOUND!$G:$G,WMS!E454,OUTBOUND!$M:$M))</f>
        <v/>
      </c>
      <c r="X454" s="76" t="str">
        <f>IF(E454="","",SUMIF(OUTBOUND!$G:$G,WMS!E454,OUTBOUND!$O:$O))</f>
        <v/>
      </c>
      <c r="Y454" s="76" t="str">
        <f>IF(E454="","",SUMIF(OUTBOUND!$G:$G,WMS!E454,OUTBOUND!$AC:$AC))</f>
        <v/>
      </c>
      <c r="Z454" s="76" t="str">
        <f>IF(E454="","",SUMIF(OUTBOUND!$G:$G,WMS!E454,OUTBOUND!$P:$P))</f>
        <v/>
      </c>
      <c r="AA454" s="23" t="str">
        <f t="shared" si="90"/>
        <v/>
      </c>
      <c r="AB454" s="23" t="str">
        <f t="shared" si="91"/>
        <v/>
      </c>
      <c r="AC454" s="76" t="str">
        <f t="shared" si="92"/>
        <v/>
      </c>
      <c r="AD454" s="76" t="str">
        <f t="shared" si="93"/>
        <v/>
      </c>
      <c r="AE454" s="76" t="str">
        <f t="shared" si="94"/>
        <v/>
      </c>
      <c r="AF454" s="81" t="str">
        <f t="shared" si="95"/>
        <v/>
      </c>
    </row>
    <row r="455" spans="5:32">
      <c r="E455" s="58" t="str">
        <f t="shared" si="84"/>
        <v/>
      </c>
      <c r="K455" s="68" t="str">
        <f t="shared" si="85"/>
        <v/>
      </c>
      <c r="M455" s="69" t="str">
        <f t="shared" si="86"/>
        <v/>
      </c>
      <c r="Q455" s="76" t="str">
        <f t="shared" si="87"/>
        <v/>
      </c>
      <c r="R455" s="68" t="str">
        <f t="shared" si="88"/>
        <v/>
      </c>
      <c r="S455" s="76" t="str">
        <f t="shared" si="89"/>
        <v/>
      </c>
      <c r="T455" s="77"/>
      <c r="U455" s="83"/>
      <c r="V455" s="23" t="str">
        <f>IF(E455="","",SUMIF(OUTBOUND!$G:$G,WMS!E455,OUTBOUND!$L:$L))</f>
        <v/>
      </c>
      <c r="W455" s="23" t="str">
        <f>IF(E455="","",SUMIF(OUTBOUND!$G:$G,WMS!E455,OUTBOUND!$M:$M))</f>
        <v/>
      </c>
      <c r="X455" s="76" t="str">
        <f>IF(E455="","",SUMIF(OUTBOUND!$G:$G,WMS!E455,OUTBOUND!$O:$O))</f>
        <v/>
      </c>
      <c r="Y455" s="76" t="str">
        <f>IF(E455="","",SUMIF(OUTBOUND!$G:$G,WMS!E455,OUTBOUND!$AC:$AC))</f>
        <v/>
      </c>
      <c r="Z455" s="76" t="str">
        <f>IF(E455="","",SUMIF(OUTBOUND!$G:$G,WMS!E455,OUTBOUND!$P:$P))</f>
        <v/>
      </c>
      <c r="AA455" s="23" t="str">
        <f t="shared" si="90"/>
        <v/>
      </c>
      <c r="AB455" s="23" t="str">
        <f t="shared" si="91"/>
        <v/>
      </c>
      <c r="AC455" s="76" t="str">
        <f t="shared" si="92"/>
        <v/>
      </c>
      <c r="AD455" s="76" t="str">
        <f t="shared" si="93"/>
        <v/>
      </c>
      <c r="AE455" s="76" t="str">
        <f t="shared" si="94"/>
        <v/>
      </c>
      <c r="AF455" s="81" t="str">
        <f t="shared" si="95"/>
        <v/>
      </c>
    </row>
    <row r="456" spans="5:32">
      <c r="E456" s="58" t="str">
        <f t="shared" si="84"/>
        <v/>
      </c>
      <c r="K456" s="68" t="str">
        <f t="shared" si="85"/>
        <v/>
      </c>
      <c r="M456" s="69" t="str">
        <f t="shared" si="86"/>
        <v/>
      </c>
      <c r="Q456" s="76" t="str">
        <f t="shared" si="87"/>
        <v/>
      </c>
      <c r="R456" s="68" t="str">
        <f t="shared" si="88"/>
        <v/>
      </c>
      <c r="S456" s="76" t="str">
        <f t="shared" si="89"/>
        <v/>
      </c>
      <c r="T456" s="77"/>
      <c r="U456" s="83"/>
      <c r="V456" s="23" t="str">
        <f>IF(E456="","",SUMIF(OUTBOUND!$G:$G,WMS!E456,OUTBOUND!$L:$L))</f>
        <v/>
      </c>
      <c r="W456" s="23" t="str">
        <f>IF(E456="","",SUMIF(OUTBOUND!$G:$G,WMS!E456,OUTBOUND!$M:$M))</f>
        <v/>
      </c>
      <c r="X456" s="76" t="str">
        <f>IF(E456="","",SUMIF(OUTBOUND!$G:$G,WMS!E456,OUTBOUND!$O:$O))</f>
        <v/>
      </c>
      <c r="Y456" s="76" t="str">
        <f>IF(E456="","",SUMIF(OUTBOUND!$G:$G,WMS!E456,OUTBOUND!$AC:$AC))</f>
        <v/>
      </c>
      <c r="Z456" s="76" t="str">
        <f>IF(E456="","",SUMIF(OUTBOUND!$G:$G,WMS!E456,OUTBOUND!$P:$P))</f>
        <v/>
      </c>
      <c r="AA456" s="23" t="str">
        <f t="shared" si="90"/>
        <v/>
      </c>
      <c r="AB456" s="23" t="str">
        <f t="shared" si="91"/>
        <v/>
      </c>
      <c r="AC456" s="76" t="str">
        <f t="shared" si="92"/>
        <v/>
      </c>
      <c r="AD456" s="76" t="str">
        <f t="shared" si="93"/>
        <v/>
      </c>
      <c r="AE456" s="76" t="str">
        <f t="shared" si="94"/>
        <v/>
      </c>
      <c r="AF456" s="81" t="str">
        <f t="shared" si="95"/>
        <v/>
      </c>
    </row>
    <row r="457" spans="5:32">
      <c r="E457" s="58" t="str">
        <f t="shared" si="84"/>
        <v/>
      </c>
      <c r="K457" s="68" t="str">
        <f t="shared" si="85"/>
        <v/>
      </c>
      <c r="M457" s="69" t="str">
        <f t="shared" si="86"/>
        <v/>
      </c>
      <c r="Q457" s="76" t="str">
        <f t="shared" si="87"/>
        <v/>
      </c>
      <c r="R457" s="68" t="str">
        <f t="shared" si="88"/>
        <v/>
      </c>
      <c r="S457" s="76" t="str">
        <f t="shared" si="89"/>
        <v/>
      </c>
      <c r="T457" s="77"/>
      <c r="U457" s="83"/>
      <c r="V457" s="23" t="str">
        <f>IF(E457="","",SUMIF(OUTBOUND!$G:$G,WMS!E457,OUTBOUND!$L:$L))</f>
        <v/>
      </c>
      <c r="W457" s="23" t="str">
        <f>IF(E457="","",SUMIF(OUTBOUND!$G:$G,WMS!E457,OUTBOUND!$M:$M))</f>
        <v/>
      </c>
      <c r="X457" s="76" t="str">
        <f>IF(E457="","",SUMIF(OUTBOUND!$G:$G,WMS!E457,OUTBOUND!$O:$O))</f>
        <v/>
      </c>
      <c r="Y457" s="76" t="str">
        <f>IF(E457="","",SUMIF(OUTBOUND!$G:$G,WMS!E457,OUTBOUND!$AC:$AC))</f>
        <v/>
      </c>
      <c r="Z457" s="76" t="str">
        <f>IF(E457="","",SUMIF(OUTBOUND!$G:$G,WMS!E457,OUTBOUND!$P:$P))</f>
        <v/>
      </c>
      <c r="AA457" s="23" t="str">
        <f t="shared" si="90"/>
        <v/>
      </c>
      <c r="AB457" s="23" t="str">
        <f t="shared" si="91"/>
        <v/>
      </c>
      <c r="AC457" s="76" t="str">
        <f t="shared" si="92"/>
        <v/>
      </c>
      <c r="AD457" s="76" t="str">
        <f t="shared" si="93"/>
        <v/>
      </c>
      <c r="AE457" s="76" t="str">
        <f t="shared" si="94"/>
        <v/>
      </c>
      <c r="AF457" s="81" t="str">
        <f t="shared" si="95"/>
        <v/>
      </c>
    </row>
    <row r="458" spans="5:32">
      <c r="E458" s="58" t="str">
        <f t="shared" si="84"/>
        <v/>
      </c>
      <c r="K458" s="68" t="str">
        <f t="shared" si="85"/>
        <v/>
      </c>
      <c r="M458" s="69" t="str">
        <f t="shared" si="86"/>
        <v/>
      </c>
      <c r="Q458" s="76" t="str">
        <f t="shared" si="87"/>
        <v/>
      </c>
      <c r="R458" s="68" t="str">
        <f t="shared" si="88"/>
        <v/>
      </c>
      <c r="S458" s="76" t="str">
        <f t="shared" si="89"/>
        <v/>
      </c>
      <c r="T458" s="77"/>
      <c r="U458" s="83"/>
      <c r="V458" s="23" t="str">
        <f>IF(E458="","",SUMIF(OUTBOUND!$G:$G,WMS!E458,OUTBOUND!$L:$L))</f>
        <v/>
      </c>
      <c r="W458" s="23" t="str">
        <f>IF(E458="","",SUMIF(OUTBOUND!$G:$G,WMS!E458,OUTBOUND!$M:$M))</f>
        <v/>
      </c>
      <c r="X458" s="76" t="str">
        <f>IF(E458="","",SUMIF(OUTBOUND!$G:$G,WMS!E458,OUTBOUND!$O:$O))</f>
        <v/>
      </c>
      <c r="Y458" s="76" t="str">
        <f>IF(E458="","",SUMIF(OUTBOUND!$G:$G,WMS!E458,OUTBOUND!$AC:$AC))</f>
        <v/>
      </c>
      <c r="Z458" s="76" t="str">
        <f>IF(E458="","",SUMIF(OUTBOUND!$G:$G,WMS!E458,OUTBOUND!$P:$P))</f>
        <v/>
      </c>
      <c r="AA458" s="23" t="str">
        <f t="shared" si="90"/>
        <v/>
      </c>
      <c r="AB458" s="23" t="str">
        <f t="shared" si="91"/>
        <v/>
      </c>
      <c r="AC458" s="76" t="str">
        <f t="shared" si="92"/>
        <v/>
      </c>
      <c r="AD458" s="76" t="str">
        <f t="shared" si="93"/>
        <v/>
      </c>
      <c r="AE458" s="76" t="str">
        <f t="shared" si="94"/>
        <v/>
      </c>
      <c r="AF458" s="81" t="str">
        <f t="shared" si="95"/>
        <v/>
      </c>
    </row>
    <row r="459" spans="5:32">
      <c r="E459" s="58" t="str">
        <f t="shared" si="84"/>
        <v/>
      </c>
      <c r="K459" s="68" t="str">
        <f t="shared" si="85"/>
        <v/>
      </c>
      <c r="M459" s="69" t="str">
        <f t="shared" si="86"/>
        <v/>
      </c>
      <c r="Q459" s="76" t="str">
        <f t="shared" si="87"/>
        <v/>
      </c>
      <c r="R459" s="68" t="str">
        <f t="shared" si="88"/>
        <v/>
      </c>
      <c r="S459" s="76" t="str">
        <f t="shared" si="89"/>
        <v/>
      </c>
      <c r="T459" s="77"/>
      <c r="U459" s="83"/>
      <c r="V459" s="23" t="str">
        <f>IF(E459="","",SUMIF(OUTBOUND!$G:$G,WMS!E459,OUTBOUND!$L:$L))</f>
        <v/>
      </c>
      <c r="W459" s="23" t="str">
        <f>IF(E459="","",SUMIF(OUTBOUND!$G:$G,WMS!E459,OUTBOUND!$M:$M))</f>
        <v/>
      </c>
      <c r="X459" s="76" t="str">
        <f>IF(E459="","",SUMIF(OUTBOUND!$G:$G,WMS!E459,OUTBOUND!$O:$O))</f>
        <v/>
      </c>
      <c r="Y459" s="76" t="str">
        <f>IF(E459="","",SUMIF(OUTBOUND!$G:$G,WMS!E459,OUTBOUND!$AC:$AC))</f>
        <v/>
      </c>
      <c r="Z459" s="76" t="str">
        <f>IF(E459="","",SUMIF(OUTBOUND!$G:$G,WMS!E459,OUTBOUND!$P:$P))</f>
        <v/>
      </c>
      <c r="AA459" s="23" t="str">
        <f t="shared" si="90"/>
        <v/>
      </c>
      <c r="AB459" s="23" t="str">
        <f t="shared" si="91"/>
        <v/>
      </c>
      <c r="AC459" s="76" t="str">
        <f t="shared" si="92"/>
        <v/>
      </c>
      <c r="AD459" s="76" t="str">
        <f t="shared" si="93"/>
        <v/>
      </c>
      <c r="AE459" s="76" t="str">
        <f t="shared" si="94"/>
        <v/>
      </c>
      <c r="AF459" s="81" t="str">
        <f t="shared" si="95"/>
        <v/>
      </c>
    </row>
    <row r="460" spans="5:32">
      <c r="E460" s="58" t="str">
        <f t="shared" si="84"/>
        <v/>
      </c>
      <c r="K460" s="68" t="str">
        <f t="shared" si="85"/>
        <v/>
      </c>
      <c r="M460" s="69" t="str">
        <f t="shared" si="86"/>
        <v/>
      </c>
      <c r="Q460" s="76" t="str">
        <f t="shared" si="87"/>
        <v/>
      </c>
      <c r="R460" s="68" t="str">
        <f t="shared" si="88"/>
        <v/>
      </c>
      <c r="S460" s="76" t="str">
        <f t="shared" si="89"/>
        <v/>
      </c>
      <c r="T460" s="77"/>
      <c r="U460" s="83"/>
      <c r="V460" s="23" t="str">
        <f>IF(E460="","",SUMIF(OUTBOUND!$G:$G,WMS!E460,OUTBOUND!$L:$L))</f>
        <v/>
      </c>
      <c r="W460" s="23" t="str">
        <f>IF(E460="","",SUMIF(OUTBOUND!$G:$G,WMS!E460,OUTBOUND!$M:$M))</f>
        <v/>
      </c>
      <c r="X460" s="76" t="str">
        <f>IF(E460="","",SUMIF(OUTBOUND!$G:$G,WMS!E460,OUTBOUND!$O:$O))</f>
        <v/>
      </c>
      <c r="Y460" s="76" t="str">
        <f>IF(E460="","",SUMIF(OUTBOUND!$G:$G,WMS!E460,OUTBOUND!$AC:$AC))</f>
        <v/>
      </c>
      <c r="Z460" s="76" t="str">
        <f>IF(E460="","",SUMIF(OUTBOUND!$G:$G,WMS!E460,OUTBOUND!$P:$P))</f>
        <v/>
      </c>
      <c r="AA460" s="23" t="str">
        <f t="shared" si="90"/>
        <v/>
      </c>
      <c r="AB460" s="23" t="str">
        <f t="shared" si="91"/>
        <v/>
      </c>
      <c r="AC460" s="76" t="str">
        <f t="shared" si="92"/>
        <v/>
      </c>
      <c r="AD460" s="76" t="str">
        <f t="shared" si="93"/>
        <v/>
      </c>
      <c r="AE460" s="76" t="str">
        <f t="shared" si="94"/>
        <v/>
      </c>
      <c r="AF460" s="81" t="str">
        <f t="shared" si="95"/>
        <v/>
      </c>
    </row>
    <row r="461" spans="5:32">
      <c r="E461" s="58" t="str">
        <f t="shared" si="84"/>
        <v/>
      </c>
      <c r="K461" s="68" t="str">
        <f t="shared" si="85"/>
        <v/>
      </c>
      <c r="M461" s="69" t="str">
        <f t="shared" si="86"/>
        <v/>
      </c>
      <c r="Q461" s="76" t="str">
        <f t="shared" si="87"/>
        <v/>
      </c>
      <c r="R461" s="68" t="str">
        <f t="shared" si="88"/>
        <v/>
      </c>
      <c r="S461" s="76" t="str">
        <f t="shared" si="89"/>
        <v/>
      </c>
      <c r="T461" s="77"/>
      <c r="U461" s="83"/>
      <c r="V461" s="23" t="str">
        <f>IF(E461="","",SUMIF(OUTBOUND!$G:$G,WMS!E461,OUTBOUND!$L:$L))</f>
        <v/>
      </c>
      <c r="W461" s="23" t="str">
        <f>IF(E461="","",SUMIF(OUTBOUND!$G:$G,WMS!E461,OUTBOUND!$M:$M))</f>
        <v/>
      </c>
      <c r="X461" s="76" t="str">
        <f>IF(E461="","",SUMIF(OUTBOUND!$G:$G,WMS!E461,OUTBOUND!$O:$O))</f>
        <v/>
      </c>
      <c r="Y461" s="76" t="str">
        <f>IF(E461="","",SUMIF(OUTBOUND!$G:$G,WMS!E461,OUTBOUND!$AC:$AC))</f>
        <v/>
      </c>
      <c r="Z461" s="76" t="str">
        <f>IF(E461="","",SUMIF(OUTBOUND!$G:$G,WMS!E461,OUTBOUND!$P:$P))</f>
        <v/>
      </c>
      <c r="AA461" s="23" t="str">
        <f t="shared" si="90"/>
        <v/>
      </c>
      <c r="AB461" s="23" t="str">
        <f t="shared" si="91"/>
        <v/>
      </c>
      <c r="AC461" s="76" t="str">
        <f t="shared" si="92"/>
        <v/>
      </c>
      <c r="AD461" s="76" t="str">
        <f t="shared" si="93"/>
        <v/>
      </c>
      <c r="AE461" s="76" t="str">
        <f t="shared" si="94"/>
        <v/>
      </c>
      <c r="AF461" s="81" t="str">
        <f t="shared" si="95"/>
        <v/>
      </c>
    </row>
    <row r="462" spans="5:32">
      <c r="E462" s="58" t="str">
        <f t="shared" si="84"/>
        <v/>
      </c>
      <c r="K462" s="68" t="str">
        <f t="shared" si="85"/>
        <v/>
      </c>
      <c r="M462" s="69" t="str">
        <f t="shared" si="86"/>
        <v/>
      </c>
      <c r="Q462" s="76" t="str">
        <f t="shared" si="87"/>
        <v/>
      </c>
      <c r="R462" s="68" t="str">
        <f t="shared" si="88"/>
        <v/>
      </c>
      <c r="S462" s="76" t="str">
        <f t="shared" si="89"/>
        <v/>
      </c>
      <c r="T462" s="77"/>
      <c r="U462" s="83"/>
      <c r="V462" s="23" t="str">
        <f>IF(E462="","",SUMIF(OUTBOUND!$G:$G,WMS!E462,OUTBOUND!$L:$L))</f>
        <v/>
      </c>
      <c r="W462" s="23" t="str">
        <f>IF(E462="","",SUMIF(OUTBOUND!$G:$G,WMS!E462,OUTBOUND!$M:$M))</f>
        <v/>
      </c>
      <c r="X462" s="76" t="str">
        <f>IF(E462="","",SUMIF(OUTBOUND!$G:$G,WMS!E462,OUTBOUND!$O:$O))</f>
        <v/>
      </c>
      <c r="Y462" s="76" t="str">
        <f>IF(E462="","",SUMIF(OUTBOUND!$G:$G,WMS!E462,OUTBOUND!$AC:$AC))</f>
        <v/>
      </c>
      <c r="Z462" s="76" t="str">
        <f>IF(E462="","",SUMIF(OUTBOUND!$G:$G,WMS!E462,OUTBOUND!$P:$P))</f>
        <v/>
      </c>
      <c r="AA462" s="23" t="str">
        <f t="shared" si="90"/>
        <v/>
      </c>
      <c r="AB462" s="23" t="str">
        <f t="shared" si="91"/>
        <v/>
      </c>
      <c r="AC462" s="76" t="str">
        <f t="shared" si="92"/>
        <v/>
      </c>
      <c r="AD462" s="76" t="str">
        <f t="shared" si="93"/>
        <v/>
      </c>
      <c r="AE462" s="76" t="str">
        <f t="shared" si="94"/>
        <v/>
      </c>
      <c r="AF462" s="81" t="str">
        <f t="shared" si="95"/>
        <v/>
      </c>
    </row>
    <row r="463" spans="5:32">
      <c r="E463" s="58" t="str">
        <f t="shared" si="84"/>
        <v/>
      </c>
      <c r="K463" s="68" t="str">
        <f t="shared" si="85"/>
        <v/>
      </c>
      <c r="M463" s="69" t="str">
        <f t="shared" si="86"/>
        <v/>
      </c>
      <c r="Q463" s="76" t="str">
        <f t="shared" si="87"/>
        <v/>
      </c>
      <c r="R463" s="68" t="str">
        <f t="shared" si="88"/>
        <v/>
      </c>
      <c r="S463" s="76" t="str">
        <f t="shared" si="89"/>
        <v/>
      </c>
      <c r="T463" s="77"/>
      <c r="U463" s="83"/>
      <c r="V463" s="23" t="str">
        <f>IF(E463="","",SUMIF(OUTBOUND!$G:$G,WMS!E463,OUTBOUND!$L:$L))</f>
        <v/>
      </c>
      <c r="W463" s="23" t="str">
        <f>IF(E463="","",SUMIF(OUTBOUND!$G:$G,WMS!E463,OUTBOUND!$M:$M))</f>
        <v/>
      </c>
      <c r="X463" s="76" t="str">
        <f>IF(E463="","",SUMIF(OUTBOUND!$G:$G,WMS!E463,OUTBOUND!$O:$O))</f>
        <v/>
      </c>
      <c r="Y463" s="76" t="str">
        <f>IF(E463="","",SUMIF(OUTBOUND!$G:$G,WMS!E463,OUTBOUND!$AC:$AC))</f>
        <v/>
      </c>
      <c r="Z463" s="76" t="str">
        <f>IF(E463="","",SUMIF(OUTBOUND!$G:$G,WMS!E463,OUTBOUND!$P:$P))</f>
        <v/>
      </c>
      <c r="AA463" s="23" t="str">
        <f t="shared" si="90"/>
        <v/>
      </c>
      <c r="AB463" s="23" t="str">
        <f t="shared" si="91"/>
        <v/>
      </c>
      <c r="AC463" s="76" t="str">
        <f t="shared" si="92"/>
        <v/>
      </c>
      <c r="AD463" s="76" t="str">
        <f t="shared" si="93"/>
        <v/>
      </c>
      <c r="AE463" s="76" t="str">
        <f t="shared" si="94"/>
        <v/>
      </c>
      <c r="AF463" s="81" t="str">
        <f t="shared" si="95"/>
        <v/>
      </c>
    </row>
    <row r="464" spans="5:32">
      <c r="E464" s="58" t="str">
        <f t="shared" si="84"/>
        <v/>
      </c>
      <c r="K464" s="68" t="str">
        <f t="shared" si="85"/>
        <v/>
      </c>
      <c r="M464" s="69" t="str">
        <f t="shared" si="86"/>
        <v/>
      </c>
      <c r="Q464" s="76" t="str">
        <f t="shared" si="87"/>
        <v/>
      </c>
      <c r="R464" s="68" t="str">
        <f t="shared" si="88"/>
        <v/>
      </c>
      <c r="S464" s="76" t="str">
        <f t="shared" si="89"/>
        <v/>
      </c>
      <c r="T464" s="77"/>
      <c r="U464" s="83"/>
      <c r="V464" s="23" t="str">
        <f>IF(E464="","",SUMIF(OUTBOUND!$G:$G,WMS!E464,OUTBOUND!$L:$L))</f>
        <v/>
      </c>
      <c r="W464" s="23" t="str">
        <f>IF(E464="","",SUMIF(OUTBOUND!$G:$G,WMS!E464,OUTBOUND!$M:$M))</f>
        <v/>
      </c>
      <c r="X464" s="76" t="str">
        <f>IF(E464="","",SUMIF(OUTBOUND!$G:$G,WMS!E464,OUTBOUND!$O:$O))</f>
        <v/>
      </c>
      <c r="Y464" s="76" t="str">
        <f>IF(E464="","",SUMIF(OUTBOUND!$G:$G,WMS!E464,OUTBOUND!$AC:$AC))</f>
        <v/>
      </c>
      <c r="Z464" s="76" t="str">
        <f>IF(E464="","",SUMIF(OUTBOUND!$G:$G,WMS!E464,OUTBOUND!$P:$P))</f>
        <v/>
      </c>
      <c r="AA464" s="23" t="str">
        <f t="shared" si="90"/>
        <v/>
      </c>
      <c r="AB464" s="23" t="str">
        <f t="shared" si="91"/>
        <v/>
      </c>
      <c r="AC464" s="76" t="str">
        <f t="shared" si="92"/>
        <v/>
      </c>
      <c r="AD464" s="76" t="str">
        <f t="shared" si="93"/>
        <v/>
      </c>
      <c r="AE464" s="76" t="str">
        <f t="shared" si="94"/>
        <v/>
      </c>
      <c r="AF464" s="81" t="str">
        <f t="shared" si="95"/>
        <v/>
      </c>
    </row>
    <row r="465" spans="5:32">
      <c r="E465" s="58" t="str">
        <f t="shared" si="84"/>
        <v/>
      </c>
      <c r="K465" s="68" t="str">
        <f t="shared" si="85"/>
        <v/>
      </c>
      <c r="M465" s="69" t="str">
        <f t="shared" si="86"/>
        <v/>
      </c>
      <c r="Q465" s="76" t="str">
        <f t="shared" si="87"/>
        <v/>
      </c>
      <c r="R465" s="68" t="str">
        <f t="shared" si="88"/>
        <v/>
      </c>
      <c r="S465" s="76" t="str">
        <f t="shared" si="89"/>
        <v/>
      </c>
      <c r="T465" s="77"/>
      <c r="U465" s="83"/>
      <c r="V465" s="23" t="str">
        <f>IF(E465="","",SUMIF(OUTBOUND!$G:$G,WMS!E465,OUTBOUND!$L:$L))</f>
        <v/>
      </c>
      <c r="W465" s="23" t="str">
        <f>IF(E465="","",SUMIF(OUTBOUND!$G:$G,WMS!E465,OUTBOUND!$M:$M))</f>
        <v/>
      </c>
      <c r="X465" s="76" t="str">
        <f>IF(E465="","",SUMIF(OUTBOUND!$G:$G,WMS!E465,OUTBOUND!$O:$O))</f>
        <v/>
      </c>
      <c r="Y465" s="76" t="str">
        <f>IF(E465="","",SUMIF(OUTBOUND!$G:$G,WMS!E465,OUTBOUND!$AC:$AC))</f>
        <v/>
      </c>
      <c r="Z465" s="76" t="str">
        <f>IF(E465="","",SUMIF(OUTBOUND!$G:$G,WMS!E465,OUTBOUND!$P:$P))</f>
        <v/>
      </c>
      <c r="AA465" s="23" t="str">
        <f t="shared" si="90"/>
        <v/>
      </c>
      <c r="AB465" s="23" t="str">
        <f t="shared" si="91"/>
        <v/>
      </c>
      <c r="AC465" s="76" t="str">
        <f t="shared" si="92"/>
        <v/>
      </c>
      <c r="AD465" s="76" t="str">
        <f t="shared" si="93"/>
        <v/>
      </c>
      <c r="AE465" s="76" t="str">
        <f t="shared" si="94"/>
        <v/>
      </c>
      <c r="AF465" s="81" t="str">
        <f t="shared" si="95"/>
        <v/>
      </c>
    </row>
    <row r="466" spans="5:32">
      <c r="E466" s="58" t="str">
        <f t="shared" si="84"/>
        <v/>
      </c>
      <c r="K466" s="68" t="str">
        <f t="shared" si="85"/>
        <v/>
      </c>
      <c r="M466" s="69" t="str">
        <f t="shared" si="86"/>
        <v/>
      </c>
      <c r="Q466" s="76" t="str">
        <f t="shared" si="87"/>
        <v/>
      </c>
      <c r="R466" s="68" t="str">
        <f t="shared" si="88"/>
        <v/>
      </c>
      <c r="S466" s="76" t="str">
        <f t="shared" si="89"/>
        <v/>
      </c>
      <c r="T466" s="77"/>
      <c r="U466" s="83"/>
      <c r="V466" s="23" t="str">
        <f>IF(E466="","",SUMIF(OUTBOUND!$G:$G,WMS!E466,OUTBOUND!$L:$L))</f>
        <v/>
      </c>
      <c r="W466" s="23" t="str">
        <f>IF(E466="","",SUMIF(OUTBOUND!$G:$G,WMS!E466,OUTBOUND!$M:$M))</f>
        <v/>
      </c>
      <c r="X466" s="76" t="str">
        <f>IF(E466="","",SUMIF(OUTBOUND!$G:$G,WMS!E466,OUTBOUND!$O:$O))</f>
        <v/>
      </c>
      <c r="Y466" s="76" t="str">
        <f>IF(E466="","",SUMIF(OUTBOUND!$G:$G,WMS!E466,OUTBOUND!$AC:$AC))</f>
        <v/>
      </c>
      <c r="Z466" s="76" t="str">
        <f>IF(E466="","",SUMIF(OUTBOUND!$G:$G,WMS!E466,OUTBOUND!$P:$P))</f>
        <v/>
      </c>
      <c r="AA466" s="23" t="str">
        <f t="shared" si="90"/>
        <v/>
      </c>
      <c r="AB466" s="23" t="str">
        <f t="shared" si="91"/>
        <v/>
      </c>
      <c r="AC466" s="76" t="str">
        <f t="shared" si="92"/>
        <v/>
      </c>
      <c r="AD466" s="76" t="str">
        <f t="shared" si="93"/>
        <v/>
      </c>
      <c r="AE466" s="76" t="str">
        <f t="shared" si="94"/>
        <v/>
      </c>
      <c r="AF466" s="81" t="str">
        <f t="shared" si="95"/>
        <v/>
      </c>
    </row>
    <row r="467" spans="5:32">
      <c r="E467" s="58" t="str">
        <f t="shared" si="84"/>
        <v/>
      </c>
      <c r="K467" s="68" t="str">
        <f t="shared" si="85"/>
        <v/>
      </c>
      <c r="M467" s="69" t="str">
        <f t="shared" si="86"/>
        <v/>
      </c>
      <c r="Q467" s="76" t="str">
        <f t="shared" si="87"/>
        <v/>
      </c>
      <c r="R467" s="68" t="str">
        <f t="shared" si="88"/>
        <v/>
      </c>
      <c r="S467" s="76" t="str">
        <f t="shared" si="89"/>
        <v/>
      </c>
      <c r="T467" s="77"/>
      <c r="U467" s="83"/>
      <c r="V467" s="23" t="str">
        <f>IF(E467="","",SUMIF(OUTBOUND!$G:$G,WMS!E467,OUTBOUND!$L:$L))</f>
        <v/>
      </c>
      <c r="W467" s="23" t="str">
        <f>IF(E467="","",SUMIF(OUTBOUND!$G:$G,WMS!E467,OUTBOUND!$M:$M))</f>
        <v/>
      </c>
      <c r="X467" s="76" t="str">
        <f>IF(E467="","",SUMIF(OUTBOUND!$G:$G,WMS!E467,OUTBOUND!$O:$O))</f>
        <v/>
      </c>
      <c r="Y467" s="76" t="str">
        <f>IF(E467="","",SUMIF(OUTBOUND!$G:$G,WMS!E467,OUTBOUND!$AC:$AC))</f>
        <v/>
      </c>
      <c r="Z467" s="76" t="str">
        <f>IF(E467="","",SUMIF(OUTBOUND!$G:$G,WMS!E467,OUTBOUND!$P:$P))</f>
        <v/>
      </c>
      <c r="AA467" s="23" t="str">
        <f t="shared" si="90"/>
        <v/>
      </c>
      <c r="AB467" s="23" t="str">
        <f t="shared" si="91"/>
        <v/>
      </c>
      <c r="AC467" s="76" t="str">
        <f t="shared" si="92"/>
        <v/>
      </c>
      <c r="AD467" s="76" t="str">
        <f t="shared" si="93"/>
        <v/>
      </c>
      <c r="AE467" s="76" t="str">
        <f t="shared" si="94"/>
        <v/>
      </c>
      <c r="AF467" s="81" t="str">
        <f t="shared" si="95"/>
        <v/>
      </c>
    </row>
    <row r="468" spans="5:32">
      <c r="E468" s="58" t="str">
        <f t="shared" si="84"/>
        <v/>
      </c>
      <c r="K468" s="68" t="str">
        <f t="shared" si="85"/>
        <v/>
      </c>
      <c r="M468" s="69" t="str">
        <f t="shared" si="86"/>
        <v/>
      </c>
      <c r="Q468" s="76" t="str">
        <f t="shared" si="87"/>
        <v/>
      </c>
      <c r="R468" s="68" t="str">
        <f t="shared" si="88"/>
        <v/>
      </c>
      <c r="S468" s="76" t="str">
        <f t="shared" si="89"/>
        <v/>
      </c>
      <c r="T468" s="77"/>
      <c r="U468" s="83"/>
      <c r="V468" s="23" t="str">
        <f>IF(E468="","",SUMIF(OUTBOUND!$G:$G,WMS!E468,OUTBOUND!$L:$L))</f>
        <v/>
      </c>
      <c r="W468" s="23" t="str">
        <f>IF(E468="","",SUMIF(OUTBOUND!$G:$G,WMS!E468,OUTBOUND!$M:$M))</f>
        <v/>
      </c>
      <c r="X468" s="76" t="str">
        <f>IF(E468="","",SUMIF(OUTBOUND!$G:$G,WMS!E468,OUTBOUND!$O:$O))</f>
        <v/>
      </c>
      <c r="Y468" s="76" t="str">
        <f>IF(E468="","",SUMIF(OUTBOUND!$G:$G,WMS!E468,OUTBOUND!$AC:$AC))</f>
        <v/>
      </c>
      <c r="Z468" s="76" t="str">
        <f>IF(E468="","",SUMIF(OUTBOUND!$G:$G,WMS!E468,OUTBOUND!$P:$P))</f>
        <v/>
      </c>
      <c r="AA468" s="23" t="str">
        <f t="shared" si="90"/>
        <v/>
      </c>
      <c r="AB468" s="23" t="str">
        <f t="shared" si="91"/>
        <v/>
      </c>
      <c r="AC468" s="76" t="str">
        <f t="shared" si="92"/>
        <v/>
      </c>
      <c r="AD468" s="76" t="str">
        <f t="shared" si="93"/>
        <v/>
      </c>
      <c r="AE468" s="76" t="str">
        <f t="shared" si="94"/>
        <v/>
      </c>
      <c r="AF468" s="81" t="str">
        <f t="shared" si="95"/>
        <v/>
      </c>
    </row>
    <row r="469" spans="5:32">
      <c r="E469" s="58" t="str">
        <f t="shared" si="84"/>
        <v/>
      </c>
      <c r="K469" s="68" t="str">
        <f t="shared" si="85"/>
        <v/>
      </c>
      <c r="M469" s="69" t="str">
        <f t="shared" si="86"/>
        <v/>
      </c>
      <c r="Q469" s="76" t="str">
        <f t="shared" si="87"/>
        <v/>
      </c>
      <c r="R469" s="68" t="str">
        <f t="shared" si="88"/>
        <v/>
      </c>
      <c r="S469" s="76" t="str">
        <f t="shared" si="89"/>
        <v/>
      </c>
      <c r="T469" s="77"/>
      <c r="U469" s="83"/>
      <c r="V469" s="23" t="str">
        <f>IF(E469="","",SUMIF(OUTBOUND!$G:$G,WMS!E469,OUTBOUND!$L:$L))</f>
        <v/>
      </c>
      <c r="W469" s="23" t="str">
        <f>IF(E469="","",SUMIF(OUTBOUND!$G:$G,WMS!E469,OUTBOUND!$M:$M))</f>
        <v/>
      </c>
      <c r="X469" s="76" t="str">
        <f>IF(E469="","",SUMIF(OUTBOUND!$G:$G,WMS!E469,OUTBOUND!$O:$O))</f>
        <v/>
      </c>
      <c r="Y469" s="76" t="str">
        <f>IF(E469="","",SUMIF(OUTBOUND!$G:$G,WMS!E469,OUTBOUND!$AC:$AC))</f>
        <v/>
      </c>
      <c r="Z469" s="76" t="str">
        <f>IF(E469="","",SUMIF(OUTBOUND!$G:$G,WMS!E469,OUTBOUND!$P:$P))</f>
        <v/>
      </c>
      <c r="AA469" s="23" t="str">
        <f t="shared" si="90"/>
        <v/>
      </c>
      <c r="AB469" s="23" t="str">
        <f t="shared" si="91"/>
        <v/>
      </c>
      <c r="AC469" s="76" t="str">
        <f t="shared" si="92"/>
        <v/>
      </c>
      <c r="AD469" s="76" t="str">
        <f t="shared" si="93"/>
        <v/>
      </c>
      <c r="AE469" s="76" t="str">
        <f t="shared" si="94"/>
        <v/>
      </c>
      <c r="AF469" s="81" t="str">
        <f t="shared" si="95"/>
        <v/>
      </c>
    </row>
    <row r="470" spans="5:32">
      <c r="E470" s="58" t="str">
        <f t="shared" si="84"/>
        <v/>
      </c>
      <c r="K470" s="68" t="str">
        <f t="shared" si="85"/>
        <v/>
      </c>
      <c r="M470" s="69" t="str">
        <f t="shared" si="86"/>
        <v/>
      </c>
      <c r="Q470" s="76" t="str">
        <f t="shared" si="87"/>
        <v/>
      </c>
      <c r="R470" s="68" t="str">
        <f t="shared" si="88"/>
        <v/>
      </c>
      <c r="S470" s="76" t="str">
        <f t="shared" si="89"/>
        <v/>
      </c>
      <c r="T470" s="77"/>
      <c r="U470" s="83"/>
      <c r="V470" s="23" t="str">
        <f>IF(E470="","",SUMIF(OUTBOUND!$G:$G,WMS!E470,OUTBOUND!$L:$L))</f>
        <v/>
      </c>
      <c r="W470" s="23" t="str">
        <f>IF(E470="","",SUMIF(OUTBOUND!$G:$G,WMS!E470,OUTBOUND!$M:$M))</f>
        <v/>
      </c>
      <c r="X470" s="76" t="str">
        <f>IF(E470="","",SUMIF(OUTBOUND!$G:$G,WMS!E470,OUTBOUND!$O:$O))</f>
        <v/>
      </c>
      <c r="Y470" s="76" t="str">
        <f>IF(E470="","",SUMIF(OUTBOUND!$G:$G,WMS!E470,OUTBOUND!$AC:$AC))</f>
        <v/>
      </c>
      <c r="Z470" s="76" t="str">
        <f>IF(E470="","",SUMIF(OUTBOUND!$G:$G,WMS!E470,OUTBOUND!$P:$P))</f>
        <v/>
      </c>
      <c r="AA470" s="23" t="str">
        <f t="shared" si="90"/>
        <v/>
      </c>
      <c r="AB470" s="23" t="str">
        <f t="shared" si="91"/>
        <v/>
      </c>
      <c r="AC470" s="76" t="str">
        <f t="shared" si="92"/>
        <v/>
      </c>
      <c r="AD470" s="76" t="str">
        <f t="shared" si="93"/>
        <v/>
      </c>
      <c r="AE470" s="76" t="str">
        <f t="shared" si="94"/>
        <v/>
      </c>
      <c r="AF470" s="81" t="str">
        <f t="shared" si="95"/>
        <v/>
      </c>
    </row>
    <row r="471" spans="5:32">
      <c r="E471" s="58" t="str">
        <f t="shared" si="84"/>
        <v/>
      </c>
      <c r="K471" s="68" t="str">
        <f t="shared" si="85"/>
        <v/>
      </c>
      <c r="M471" s="69" t="str">
        <f t="shared" si="86"/>
        <v/>
      </c>
      <c r="Q471" s="76" t="str">
        <f t="shared" si="87"/>
        <v/>
      </c>
      <c r="R471" s="68" t="str">
        <f t="shared" si="88"/>
        <v/>
      </c>
      <c r="S471" s="76" t="str">
        <f t="shared" si="89"/>
        <v/>
      </c>
      <c r="T471" s="77"/>
      <c r="U471" s="83"/>
      <c r="V471" s="23" t="str">
        <f>IF(E471="","",SUMIF(OUTBOUND!$G:$G,WMS!E471,OUTBOUND!$L:$L))</f>
        <v/>
      </c>
      <c r="W471" s="23" t="str">
        <f>IF(E471="","",SUMIF(OUTBOUND!$G:$G,WMS!E471,OUTBOUND!$M:$M))</f>
        <v/>
      </c>
      <c r="X471" s="76" t="str">
        <f>IF(E471="","",SUMIF(OUTBOUND!$G:$G,WMS!E471,OUTBOUND!$O:$O))</f>
        <v/>
      </c>
      <c r="Y471" s="76" t="str">
        <f>IF(E471="","",SUMIF(OUTBOUND!$G:$G,WMS!E471,OUTBOUND!$AC:$AC))</f>
        <v/>
      </c>
      <c r="Z471" s="76" t="str">
        <f>IF(E471="","",SUMIF(OUTBOUND!$G:$G,WMS!E471,OUTBOUND!$P:$P))</f>
        <v/>
      </c>
      <c r="AA471" s="23" t="str">
        <f t="shared" si="90"/>
        <v/>
      </c>
      <c r="AB471" s="23" t="str">
        <f t="shared" si="91"/>
        <v/>
      </c>
      <c r="AC471" s="76" t="str">
        <f t="shared" si="92"/>
        <v/>
      </c>
      <c r="AD471" s="76" t="str">
        <f t="shared" si="93"/>
        <v/>
      </c>
      <c r="AE471" s="76" t="str">
        <f t="shared" si="94"/>
        <v/>
      </c>
      <c r="AF471" s="81" t="str">
        <f t="shared" si="95"/>
        <v/>
      </c>
    </row>
    <row r="472" spans="5:32">
      <c r="E472" s="58" t="str">
        <f t="shared" si="84"/>
        <v/>
      </c>
      <c r="K472" s="68" t="str">
        <f t="shared" si="85"/>
        <v/>
      </c>
      <c r="M472" s="69" t="str">
        <f t="shared" si="86"/>
        <v/>
      </c>
      <c r="Q472" s="76" t="str">
        <f t="shared" si="87"/>
        <v/>
      </c>
      <c r="R472" s="68" t="str">
        <f t="shared" si="88"/>
        <v/>
      </c>
      <c r="S472" s="76" t="str">
        <f t="shared" si="89"/>
        <v/>
      </c>
      <c r="T472" s="77"/>
      <c r="U472" s="83"/>
      <c r="V472" s="23" t="str">
        <f>IF(E472="","",SUMIF(OUTBOUND!$G:$G,WMS!E472,OUTBOUND!$L:$L))</f>
        <v/>
      </c>
      <c r="W472" s="23" t="str">
        <f>IF(E472="","",SUMIF(OUTBOUND!$G:$G,WMS!E472,OUTBOUND!$M:$M))</f>
        <v/>
      </c>
      <c r="X472" s="76" t="str">
        <f>IF(E472="","",SUMIF(OUTBOUND!$G:$G,WMS!E472,OUTBOUND!$O:$O))</f>
        <v/>
      </c>
      <c r="Y472" s="76" t="str">
        <f>IF(E472="","",SUMIF(OUTBOUND!$G:$G,WMS!E472,OUTBOUND!$AC:$AC))</f>
        <v/>
      </c>
      <c r="Z472" s="76" t="str">
        <f>IF(E472="","",SUMIF(OUTBOUND!$G:$G,WMS!E472,OUTBOUND!$P:$P))</f>
        <v/>
      </c>
      <c r="AA472" s="23" t="str">
        <f t="shared" si="90"/>
        <v/>
      </c>
      <c r="AB472" s="23" t="str">
        <f t="shared" si="91"/>
        <v/>
      </c>
      <c r="AC472" s="76" t="str">
        <f t="shared" si="92"/>
        <v/>
      </c>
      <c r="AD472" s="76" t="str">
        <f t="shared" si="93"/>
        <v/>
      </c>
      <c r="AE472" s="76" t="str">
        <f t="shared" si="94"/>
        <v/>
      </c>
      <c r="AF472" s="81" t="str">
        <f t="shared" si="95"/>
        <v/>
      </c>
    </row>
    <row r="473" spans="5:32">
      <c r="E473" s="58" t="str">
        <f t="shared" si="84"/>
        <v/>
      </c>
      <c r="K473" s="68" t="str">
        <f t="shared" si="85"/>
        <v/>
      </c>
      <c r="M473" s="69" t="str">
        <f t="shared" si="86"/>
        <v/>
      </c>
      <c r="Q473" s="76" t="str">
        <f t="shared" si="87"/>
        <v/>
      </c>
      <c r="R473" s="68" t="str">
        <f t="shared" si="88"/>
        <v/>
      </c>
      <c r="S473" s="76" t="str">
        <f t="shared" si="89"/>
        <v/>
      </c>
      <c r="T473" s="77"/>
      <c r="U473" s="83"/>
      <c r="V473" s="23" t="str">
        <f>IF(E473="","",SUMIF(OUTBOUND!$G:$G,WMS!E473,OUTBOUND!$L:$L))</f>
        <v/>
      </c>
      <c r="W473" s="23" t="str">
        <f>IF(E473="","",SUMIF(OUTBOUND!$G:$G,WMS!E473,OUTBOUND!$M:$M))</f>
        <v/>
      </c>
      <c r="X473" s="76" t="str">
        <f>IF(E473="","",SUMIF(OUTBOUND!$G:$G,WMS!E473,OUTBOUND!$O:$O))</f>
        <v/>
      </c>
      <c r="Y473" s="76" t="str">
        <f>IF(E473="","",SUMIF(OUTBOUND!$G:$G,WMS!E473,OUTBOUND!$AC:$AC))</f>
        <v/>
      </c>
      <c r="Z473" s="76" t="str">
        <f>IF(E473="","",SUMIF(OUTBOUND!$G:$G,WMS!E473,OUTBOUND!$P:$P))</f>
        <v/>
      </c>
      <c r="AA473" s="23" t="str">
        <f t="shared" si="90"/>
        <v/>
      </c>
      <c r="AB473" s="23" t="str">
        <f t="shared" si="91"/>
        <v/>
      </c>
      <c r="AC473" s="76" t="str">
        <f t="shared" si="92"/>
        <v/>
      </c>
      <c r="AD473" s="76" t="str">
        <f t="shared" si="93"/>
        <v/>
      </c>
      <c r="AE473" s="76" t="str">
        <f t="shared" si="94"/>
        <v/>
      </c>
      <c r="AF473" s="81" t="str">
        <f t="shared" si="95"/>
        <v/>
      </c>
    </row>
    <row r="474" spans="5:32">
      <c r="E474" s="58" t="str">
        <f t="shared" si="84"/>
        <v/>
      </c>
      <c r="K474" s="68" t="str">
        <f t="shared" si="85"/>
        <v/>
      </c>
      <c r="M474" s="69" t="str">
        <f t="shared" si="86"/>
        <v/>
      </c>
      <c r="Q474" s="76" t="str">
        <f t="shared" si="87"/>
        <v/>
      </c>
      <c r="R474" s="68" t="str">
        <f t="shared" si="88"/>
        <v/>
      </c>
      <c r="S474" s="76" t="str">
        <f t="shared" si="89"/>
        <v/>
      </c>
      <c r="T474" s="77"/>
      <c r="U474" s="83"/>
      <c r="V474" s="23" t="str">
        <f>IF(E474="","",SUMIF(OUTBOUND!$G:$G,WMS!E474,OUTBOUND!$L:$L))</f>
        <v/>
      </c>
      <c r="W474" s="23" t="str">
        <f>IF(E474="","",SUMIF(OUTBOUND!$G:$G,WMS!E474,OUTBOUND!$M:$M))</f>
        <v/>
      </c>
      <c r="X474" s="76" t="str">
        <f>IF(E474="","",SUMIF(OUTBOUND!$G:$G,WMS!E474,OUTBOUND!$O:$O))</f>
        <v/>
      </c>
      <c r="Y474" s="76" t="str">
        <f>IF(E474="","",SUMIF(OUTBOUND!$G:$G,WMS!E474,OUTBOUND!$AC:$AC))</f>
        <v/>
      </c>
      <c r="Z474" s="76" t="str">
        <f>IF(E474="","",SUMIF(OUTBOUND!$G:$G,WMS!E474,OUTBOUND!$P:$P))</f>
        <v/>
      </c>
      <c r="AA474" s="23" t="str">
        <f t="shared" si="90"/>
        <v/>
      </c>
      <c r="AB474" s="23" t="str">
        <f t="shared" si="91"/>
        <v/>
      </c>
      <c r="AC474" s="76" t="str">
        <f t="shared" si="92"/>
        <v/>
      </c>
      <c r="AD474" s="76" t="str">
        <f t="shared" si="93"/>
        <v/>
      </c>
      <c r="AE474" s="76" t="str">
        <f t="shared" si="94"/>
        <v/>
      </c>
      <c r="AF474" s="81" t="str">
        <f t="shared" si="95"/>
        <v/>
      </c>
    </row>
    <row r="475" spans="5:32">
      <c r="E475" s="58" t="str">
        <f t="shared" si="84"/>
        <v/>
      </c>
      <c r="K475" s="68" t="str">
        <f t="shared" si="85"/>
        <v/>
      </c>
      <c r="M475" s="69" t="str">
        <f t="shared" si="86"/>
        <v/>
      </c>
      <c r="Q475" s="76" t="str">
        <f t="shared" si="87"/>
        <v/>
      </c>
      <c r="R475" s="68" t="str">
        <f t="shared" si="88"/>
        <v/>
      </c>
      <c r="S475" s="76" t="str">
        <f t="shared" si="89"/>
        <v/>
      </c>
      <c r="T475" s="77"/>
      <c r="U475" s="83"/>
      <c r="V475" s="23" t="str">
        <f>IF(E475="","",SUMIF(OUTBOUND!$G:$G,WMS!E475,OUTBOUND!$L:$L))</f>
        <v/>
      </c>
      <c r="W475" s="23" t="str">
        <f>IF(E475="","",SUMIF(OUTBOUND!$G:$G,WMS!E475,OUTBOUND!$M:$M))</f>
        <v/>
      </c>
      <c r="X475" s="76" t="str">
        <f>IF(E475="","",SUMIF(OUTBOUND!$G:$G,WMS!E475,OUTBOUND!$O:$O))</f>
        <v/>
      </c>
      <c r="Y475" s="76" t="str">
        <f>IF(E475="","",SUMIF(OUTBOUND!$G:$G,WMS!E475,OUTBOUND!$AC:$AC))</f>
        <v/>
      </c>
      <c r="Z475" s="76" t="str">
        <f>IF(E475="","",SUMIF(OUTBOUND!$G:$G,WMS!E475,OUTBOUND!$P:$P))</f>
        <v/>
      </c>
      <c r="AA475" s="23" t="str">
        <f t="shared" si="90"/>
        <v/>
      </c>
      <c r="AB475" s="23" t="str">
        <f t="shared" si="91"/>
        <v/>
      </c>
      <c r="AC475" s="76" t="str">
        <f t="shared" si="92"/>
        <v/>
      </c>
      <c r="AD475" s="76" t="str">
        <f t="shared" si="93"/>
        <v/>
      </c>
      <c r="AE475" s="76" t="str">
        <f t="shared" si="94"/>
        <v/>
      </c>
      <c r="AF475" s="81" t="str">
        <f t="shared" si="95"/>
        <v/>
      </c>
    </row>
    <row r="476" spans="5:32">
      <c r="E476" s="58" t="str">
        <f t="shared" si="84"/>
        <v/>
      </c>
      <c r="K476" s="68" t="str">
        <f t="shared" si="85"/>
        <v/>
      </c>
      <c r="M476" s="69" t="str">
        <f t="shared" si="86"/>
        <v/>
      </c>
      <c r="Q476" s="76" t="str">
        <f t="shared" si="87"/>
        <v/>
      </c>
      <c r="R476" s="68" t="str">
        <f t="shared" si="88"/>
        <v/>
      </c>
      <c r="S476" s="76" t="str">
        <f t="shared" si="89"/>
        <v/>
      </c>
      <c r="T476" s="77"/>
      <c r="U476" s="83"/>
      <c r="V476" s="23" t="str">
        <f>IF(E476="","",SUMIF(OUTBOUND!$G:$G,WMS!E476,OUTBOUND!$L:$L))</f>
        <v/>
      </c>
      <c r="W476" s="23" t="str">
        <f>IF(E476="","",SUMIF(OUTBOUND!$G:$G,WMS!E476,OUTBOUND!$M:$M))</f>
        <v/>
      </c>
      <c r="X476" s="76" t="str">
        <f>IF(E476="","",SUMIF(OUTBOUND!$G:$G,WMS!E476,OUTBOUND!$O:$O))</f>
        <v/>
      </c>
      <c r="Y476" s="76" t="str">
        <f>IF(E476="","",SUMIF(OUTBOUND!$G:$G,WMS!E476,OUTBOUND!$AC:$AC))</f>
        <v/>
      </c>
      <c r="Z476" s="76" t="str">
        <f>IF(E476="","",SUMIF(OUTBOUND!$G:$G,WMS!E476,OUTBOUND!$P:$P))</f>
        <v/>
      </c>
      <c r="AA476" s="23" t="str">
        <f t="shared" si="90"/>
        <v/>
      </c>
      <c r="AB476" s="23" t="str">
        <f t="shared" si="91"/>
        <v/>
      </c>
      <c r="AC476" s="76" t="str">
        <f t="shared" si="92"/>
        <v/>
      </c>
      <c r="AD476" s="76" t="str">
        <f t="shared" si="93"/>
        <v/>
      </c>
      <c r="AE476" s="76" t="str">
        <f t="shared" si="94"/>
        <v/>
      </c>
      <c r="AF476" s="81" t="str">
        <f t="shared" si="95"/>
        <v/>
      </c>
    </row>
    <row r="477" spans="5:32">
      <c r="E477" s="58" t="str">
        <f t="shared" si="84"/>
        <v/>
      </c>
      <c r="K477" s="68" t="str">
        <f t="shared" si="85"/>
        <v/>
      </c>
      <c r="M477" s="69" t="str">
        <f t="shared" si="86"/>
        <v/>
      </c>
      <c r="Q477" s="76" t="str">
        <f t="shared" si="87"/>
        <v/>
      </c>
      <c r="R477" s="68" t="str">
        <f t="shared" si="88"/>
        <v/>
      </c>
      <c r="S477" s="76" t="str">
        <f t="shared" si="89"/>
        <v/>
      </c>
      <c r="T477" s="77"/>
      <c r="U477" s="83"/>
      <c r="V477" s="23" t="str">
        <f>IF(E477="","",SUMIF(OUTBOUND!$G:$G,WMS!E477,OUTBOUND!$L:$L))</f>
        <v/>
      </c>
      <c r="W477" s="23" t="str">
        <f>IF(E477="","",SUMIF(OUTBOUND!$G:$G,WMS!E477,OUTBOUND!$M:$M))</f>
        <v/>
      </c>
      <c r="X477" s="76" t="str">
        <f>IF(E477="","",SUMIF(OUTBOUND!$G:$G,WMS!E477,OUTBOUND!$O:$O))</f>
        <v/>
      </c>
      <c r="Y477" s="76" t="str">
        <f>IF(E477="","",SUMIF(OUTBOUND!$G:$G,WMS!E477,OUTBOUND!$AC:$AC))</f>
        <v/>
      </c>
      <c r="Z477" s="76" t="str">
        <f>IF(E477="","",SUMIF(OUTBOUND!$G:$G,WMS!E477,OUTBOUND!$P:$P))</f>
        <v/>
      </c>
      <c r="AA477" s="23" t="str">
        <f t="shared" si="90"/>
        <v/>
      </c>
      <c r="AB477" s="23" t="str">
        <f t="shared" si="91"/>
        <v/>
      </c>
      <c r="AC477" s="76" t="str">
        <f t="shared" si="92"/>
        <v/>
      </c>
      <c r="AD477" s="76" t="str">
        <f t="shared" si="93"/>
        <v/>
      </c>
      <c r="AE477" s="76" t="str">
        <f t="shared" si="94"/>
        <v/>
      </c>
      <c r="AF477" s="81" t="str">
        <f t="shared" si="95"/>
        <v/>
      </c>
    </row>
    <row r="478" spans="5:32">
      <c r="E478" s="58" t="str">
        <f t="shared" si="84"/>
        <v/>
      </c>
      <c r="K478" s="68" t="str">
        <f t="shared" si="85"/>
        <v/>
      </c>
      <c r="M478" s="69" t="str">
        <f t="shared" si="86"/>
        <v/>
      </c>
      <c r="Q478" s="76" t="str">
        <f t="shared" si="87"/>
        <v/>
      </c>
      <c r="R478" s="68" t="str">
        <f t="shared" si="88"/>
        <v/>
      </c>
      <c r="S478" s="76" t="str">
        <f t="shared" si="89"/>
        <v/>
      </c>
      <c r="T478" s="77"/>
      <c r="U478" s="83"/>
      <c r="V478" s="23" t="str">
        <f>IF(E478="","",SUMIF(OUTBOUND!$G:$G,WMS!E478,OUTBOUND!$L:$L))</f>
        <v/>
      </c>
      <c r="W478" s="23" t="str">
        <f>IF(E478="","",SUMIF(OUTBOUND!$G:$G,WMS!E478,OUTBOUND!$M:$M))</f>
        <v/>
      </c>
      <c r="X478" s="76" t="str">
        <f>IF(E478="","",SUMIF(OUTBOUND!$G:$G,WMS!E478,OUTBOUND!$O:$O))</f>
        <v/>
      </c>
      <c r="Y478" s="76" t="str">
        <f>IF(E478="","",SUMIF(OUTBOUND!$G:$G,WMS!E478,OUTBOUND!$AC:$AC))</f>
        <v/>
      </c>
      <c r="Z478" s="76" t="str">
        <f>IF(E478="","",SUMIF(OUTBOUND!$G:$G,WMS!E478,OUTBOUND!$P:$P))</f>
        <v/>
      </c>
      <c r="AA478" s="23" t="str">
        <f t="shared" si="90"/>
        <v/>
      </c>
      <c r="AB478" s="23" t="str">
        <f t="shared" si="91"/>
        <v/>
      </c>
      <c r="AC478" s="76" t="str">
        <f t="shared" si="92"/>
        <v/>
      </c>
      <c r="AD478" s="76" t="str">
        <f t="shared" si="93"/>
        <v/>
      </c>
      <c r="AE478" s="76" t="str">
        <f t="shared" si="94"/>
        <v/>
      </c>
      <c r="AF478" s="81" t="str">
        <f t="shared" si="95"/>
        <v/>
      </c>
    </row>
    <row r="479" spans="5:32">
      <c r="E479" s="58" t="str">
        <f t="shared" si="84"/>
        <v/>
      </c>
      <c r="K479" s="68" t="str">
        <f t="shared" si="85"/>
        <v/>
      </c>
      <c r="M479" s="69" t="str">
        <f t="shared" si="86"/>
        <v/>
      </c>
      <c r="Q479" s="76" t="str">
        <f t="shared" si="87"/>
        <v/>
      </c>
      <c r="R479" s="68" t="str">
        <f t="shared" si="88"/>
        <v/>
      </c>
      <c r="S479" s="76" t="str">
        <f t="shared" si="89"/>
        <v/>
      </c>
      <c r="T479" s="77"/>
      <c r="U479" s="83"/>
      <c r="V479" s="23" t="str">
        <f>IF(E479="","",SUMIF(OUTBOUND!$G:$G,WMS!E479,OUTBOUND!$L:$L))</f>
        <v/>
      </c>
      <c r="W479" s="23" t="str">
        <f>IF(E479="","",SUMIF(OUTBOUND!$G:$G,WMS!E479,OUTBOUND!$M:$M))</f>
        <v/>
      </c>
      <c r="X479" s="76" t="str">
        <f>IF(E479="","",SUMIF(OUTBOUND!$G:$G,WMS!E479,OUTBOUND!$O:$O))</f>
        <v/>
      </c>
      <c r="Y479" s="76" t="str">
        <f>IF(E479="","",SUMIF(OUTBOUND!$G:$G,WMS!E479,OUTBOUND!$AC:$AC))</f>
        <v/>
      </c>
      <c r="Z479" s="76" t="str">
        <f>IF(E479="","",SUMIF(OUTBOUND!$G:$G,WMS!E479,OUTBOUND!$P:$P))</f>
        <v/>
      </c>
      <c r="AA479" s="23" t="str">
        <f t="shared" si="90"/>
        <v/>
      </c>
      <c r="AB479" s="23" t="str">
        <f t="shared" si="91"/>
        <v/>
      </c>
      <c r="AC479" s="76" t="str">
        <f t="shared" si="92"/>
        <v/>
      </c>
      <c r="AD479" s="76" t="str">
        <f t="shared" si="93"/>
        <v/>
      </c>
      <c r="AE479" s="76" t="str">
        <f t="shared" si="94"/>
        <v/>
      </c>
      <c r="AF479" s="81" t="str">
        <f t="shared" si="95"/>
        <v/>
      </c>
    </row>
    <row r="480" spans="5:32">
      <c r="E480" s="58" t="str">
        <f t="shared" si="84"/>
        <v/>
      </c>
      <c r="K480" s="68" t="str">
        <f t="shared" si="85"/>
        <v/>
      </c>
      <c r="M480" s="69" t="str">
        <f t="shared" si="86"/>
        <v/>
      </c>
      <c r="Q480" s="76" t="str">
        <f t="shared" si="87"/>
        <v/>
      </c>
      <c r="R480" s="68" t="str">
        <f t="shared" si="88"/>
        <v/>
      </c>
      <c r="S480" s="76" t="str">
        <f t="shared" si="89"/>
        <v/>
      </c>
      <c r="T480" s="77"/>
      <c r="U480" s="83"/>
      <c r="V480" s="23" t="str">
        <f>IF(E480="","",SUMIF(OUTBOUND!$G:$G,WMS!E480,OUTBOUND!$L:$L))</f>
        <v/>
      </c>
      <c r="W480" s="23" t="str">
        <f>IF(E480="","",SUMIF(OUTBOUND!$G:$G,WMS!E480,OUTBOUND!$M:$M))</f>
        <v/>
      </c>
      <c r="X480" s="76" t="str">
        <f>IF(E480="","",SUMIF(OUTBOUND!$G:$G,WMS!E480,OUTBOUND!$O:$O))</f>
        <v/>
      </c>
      <c r="Y480" s="76" t="str">
        <f>IF(E480="","",SUMIF(OUTBOUND!$G:$G,WMS!E480,OUTBOUND!$AC:$AC))</f>
        <v/>
      </c>
      <c r="Z480" s="76" t="str">
        <f>IF(E480="","",SUMIF(OUTBOUND!$G:$G,WMS!E480,OUTBOUND!$P:$P))</f>
        <v/>
      </c>
      <c r="AA480" s="23" t="str">
        <f t="shared" si="90"/>
        <v/>
      </c>
      <c r="AB480" s="23" t="str">
        <f t="shared" si="91"/>
        <v/>
      </c>
      <c r="AC480" s="76" t="str">
        <f t="shared" si="92"/>
        <v/>
      </c>
      <c r="AD480" s="76" t="str">
        <f t="shared" si="93"/>
        <v/>
      </c>
      <c r="AE480" s="76" t="str">
        <f t="shared" si="94"/>
        <v/>
      </c>
      <c r="AF480" s="81" t="str">
        <f t="shared" si="95"/>
        <v/>
      </c>
    </row>
    <row r="481" spans="5:32">
      <c r="E481" s="58" t="str">
        <f t="shared" si="84"/>
        <v/>
      </c>
      <c r="K481" s="68" t="str">
        <f t="shared" si="85"/>
        <v/>
      </c>
      <c r="M481" s="69" t="str">
        <f t="shared" si="86"/>
        <v/>
      </c>
      <c r="Q481" s="76" t="str">
        <f t="shared" si="87"/>
        <v/>
      </c>
      <c r="R481" s="68" t="str">
        <f t="shared" si="88"/>
        <v/>
      </c>
      <c r="S481" s="76" t="str">
        <f t="shared" si="89"/>
        <v/>
      </c>
      <c r="T481" s="77"/>
      <c r="U481" s="83"/>
      <c r="V481" s="23" t="str">
        <f>IF(E481="","",SUMIF(OUTBOUND!$G:$G,WMS!E481,OUTBOUND!$L:$L))</f>
        <v/>
      </c>
      <c r="W481" s="23" t="str">
        <f>IF(E481="","",SUMIF(OUTBOUND!$G:$G,WMS!E481,OUTBOUND!$M:$M))</f>
        <v/>
      </c>
      <c r="X481" s="76" t="str">
        <f>IF(E481="","",SUMIF(OUTBOUND!$G:$G,WMS!E481,OUTBOUND!$O:$O))</f>
        <v/>
      </c>
      <c r="Y481" s="76" t="str">
        <f>IF(E481="","",SUMIF(OUTBOUND!$G:$G,WMS!E481,OUTBOUND!$AC:$AC))</f>
        <v/>
      </c>
      <c r="Z481" s="76" t="str">
        <f>IF(E481="","",SUMIF(OUTBOUND!$G:$G,WMS!E481,OUTBOUND!$P:$P))</f>
        <v/>
      </c>
      <c r="AA481" s="23" t="str">
        <f t="shared" si="90"/>
        <v/>
      </c>
      <c r="AB481" s="23" t="str">
        <f t="shared" si="91"/>
        <v/>
      </c>
      <c r="AC481" s="76" t="str">
        <f t="shared" si="92"/>
        <v/>
      </c>
      <c r="AD481" s="76" t="str">
        <f t="shared" si="93"/>
        <v/>
      </c>
      <c r="AE481" s="76" t="str">
        <f t="shared" si="94"/>
        <v/>
      </c>
      <c r="AF481" s="81" t="str">
        <f t="shared" si="95"/>
        <v/>
      </c>
    </row>
    <row r="482" spans="5:32">
      <c r="E482" s="58" t="str">
        <f t="shared" si="84"/>
        <v/>
      </c>
      <c r="K482" s="68" t="str">
        <f t="shared" si="85"/>
        <v/>
      </c>
      <c r="M482" s="69" t="str">
        <f t="shared" si="86"/>
        <v/>
      </c>
      <c r="Q482" s="76" t="str">
        <f t="shared" si="87"/>
        <v/>
      </c>
      <c r="R482" s="68" t="str">
        <f t="shared" si="88"/>
        <v/>
      </c>
      <c r="S482" s="76" t="str">
        <f t="shared" si="89"/>
        <v/>
      </c>
      <c r="T482" s="77"/>
      <c r="U482" s="83"/>
      <c r="V482" s="23" t="str">
        <f>IF(E482="","",SUMIF(OUTBOUND!$G:$G,WMS!E482,OUTBOUND!$L:$L))</f>
        <v/>
      </c>
      <c r="W482" s="23" t="str">
        <f>IF(E482="","",SUMIF(OUTBOUND!$G:$G,WMS!E482,OUTBOUND!$M:$M))</f>
        <v/>
      </c>
      <c r="X482" s="76" t="str">
        <f>IF(E482="","",SUMIF(OUTBOUND!$G:$G,WMS!E482,OUTBOUND!$O:$O))</f>
        <v/>
      </c>
      <c r="Y482" s="76" t="str">
        <f>IF(E482="","",SUMIF(OUTBOUND!$G:$G,WMS!E482,OUTBOUND!$AC:$AC))</f>
        <v/>
      </c>
      <c r="Z482" s="76" t="str">
        <f>IF(E482="","",SUMIF(OUTBOUND!$G:$G,WMS!E482,OUTBOUND!$P:$P))</f>
        <v/>
      </c>
      <c r="AA482" s="23" t="str">
        <f t="shared" si="90"/>
        <v/>
      </c>
      <c r="AB482" s="23" t="str">
        <f t="shared" si="91"/>
        <v/>
      </c>
      <c r="AC482" s="76" t="str">
        <f t="shared" si="92"/>
        <v/>
      </c>
      <c r="AD482" s="76" t="str">
        <f t="shared" si="93"/>
        <v/>
      </c>
      <c r="AE482" s="76" t="str">
        <f t="shared" si="94"/>
        <v/>
      </c>
      <c r="AF482" s="81" t="str">
        <f t="shared" si="95"/>
        <v/>
      </c>
    </row>
    <row r="483" spans="5:32">
      <c r="E483" s="58" t="str">
        <f t="shared" si="84"/>
        <v/>
      </c>
      <c r="K483" s="68" t="str">
        <f t="shared" si="85"/>
        <v/>
      </c>
      <c r="M483" s="69" t="str">
        <f t="shared" si="86"/>
        <v/>
      </c>
      <c r="Q483" s="76" t="str">
        <f t="shared" si="87"/>
        <v/>
      </c>
      <c r="R483" s="68" t="str">
        <f t="shared" si="88"/>
        <v/>
      </c>
      <c r="S483" s="76" t="str">
        <f t="shared" si="89"/>
        <v/>
      </c>
      <c r="T483" s="77"/>
      <c r="U483" s="83"/>
      <c r="V483" s="23" t="str">
        <f>IF(E483="","",SUMIF(OUTBOUND!$G:$G,WMS!E483,OUTBOUND!$L:$L))</f>
        <v/>
      </c>
      <c r="W483" s="23" t="str">
        <f>IF(E483="","",SUMIF(OUTBOUND!$G:$G,WMS!E483,OUTBOUND!$M:$M))</f>
        <v/>
      </c>
      <c r="X483" s="76" t="str">
        <f>IF(E483="","",SUMIF(OUTBOUND!$G:$G,WMS!E483,OUTBOUND!$O:$O))</f>
        <v/>
      </c>
      <c r="Y483" s="76" t="str">
        <f>IF(E483="","",SUMIF(OUTBOUND!$G:$G,WMS!E483,OUTBOUND!$AC:$AC))</f>
        <v/>
      </c>
      <c r="Z483" s="76" t="str">
        <f>IF(E483="","",SUMIF(OUTBOUND!$G:$G,WMS!E483,OUTBOUND!$P:$P))</f>
        <v/>
      </c>
      <c r="AA483" s="23" t="str">
        <f t="shared" si="90"/>
        <v/>
      </c>
      <c r="AB483" s="23" t="str">
        <f t="shared" si="91"/>
        <v/>
      </c>
      <c r="AC483" s="76" t="str">
        <f t="shared" si="92"/>
        <v/>
      </c>
      <c r="AD483" s="76" t="str">
        <f t="shared" si="93"/>
        <v/>
      </c>
      <c r="AE483" s="76" t="str">
        <f t="shared" si="94"/>
        <v/>
      </c>
      <c r="AF483" s="81" t="str">
        <f t="shared" si="95"/>
        <v/>
      </c>
    </row>
    <row r="484" spans="5:32">
      <c r="E484" s="58" t="str">
        <f t="shared" si="84"/>
        <v/>
      </c>
      <c r="K484" s="68" t="str">
        <f t="shared" si="85"/>
        <v/>
      </c>
      <c r="M484" s="69" t="str">
        <f t="shared" si="86"/>
        <v/>
      </c>
      <c r="Q484" s="76" t="str">
        <f t="shared" si="87"/>
        <v/>
      </c>
      <c r="R484" s="68" t="str">
        <f t="shared" si="88"/>
        <v/>
      </c>
      <c r="S484" s="76" t="str">
        <f t="shared" si="89"/>
        <v/>
      </c>
      <c r="T484" s="77"/>
      <c r="U484" s="83"/>
      <c r="V484" s="23" t="str">
        <f>IF(E484="","",SUMIF(OUTBOUND!$G:$G,WMS!E484,OUTBOUND!$L:$L))</f>
        <v/>
      </c>
      <c r="W484" s="23" t="str">
        <f>IF(E484="","",SUMIF(OUTBOUND!$G:$G,WMS!E484,OUTBOUND!$M:$M))</f>
        <v/>
      </c>
      <c r="X484" s="76" t="str">
        <f>IF(E484="","",SUMIF(OUTBOUND!$G:$G,WMS!E484,OUTBOUND!$O:$O))</f>
        <v/>
      </c>
      <c r="Y484" s="76" t="str">
        <f>IF(E484="","",SUMIF(OUTBOUND!$G:$G,WMS!E484,OUTBOUND!$AC:$AC))</f>
        <v/>
      </c>
      <c r="Z484" s="76" t="str">
        <f>IF(E484="","",SUMIF(OUTBOUND!$G:$G,WMS!E484,OUTBOUND!$P:$P))</f>
        <v/>
      </c>
      <c r="AA484" s="23" t="str">
        <f t="shared" si="90"/>
        <v/>
      </c>
      <c r="AB484" s="23" t="str">
        <f t="shared" si="91"/>
        <v/>
      </c>
      <c r="AC484" s="76" t="str">
        <f t="shared" si="92"/>
        <v/>
      </c>
      <c r="AD484" s="76" t="str">
        <f t="shared" si="93"/>
        <v/>
      </c>
      <c r="AE484" s="76" t="str">
        <f t="shared" si="94"/>
        <v/>
      </c>
      <c r="AF484" s="81" t="str">
        <f t="shared" si="95"/>
        <v/>
      </c>
    </row>
    <row r="485" spans="5:32">
      <c r="E485" s="58" t="str">
        <f t="shared" si="84"/>
        <v/>
      </c>
      <c r="K485" s="68" t="str">
        <f t="shared" si="85"/>
        <v/>
      </c>
      <c r="M485" s="69" t="str">
        <f t="shared" si="86"/>
        <v/>
      </c>
      <c r="Q485" s="76" t="str">
        <f t="shared" si="87"/>
        <v/>
      </c>
      <c r="R485" s="68" t="str">
        <f t="shared" si="88"/>
        <v/>
      </c>
      <c r="S485" s="76" t="str">
        <f t="shared" si="89"/>
        <v/>
      </c>
      <c r="T485" s="77"/>
      <c r="U485" s="83"/>
      <c r="V485" s="23" t="str">
        <f>IF(E485="","",SUMIF(OUTBOUND!$G:$G,WMS!E485,OUTBOUND!$L:$L))</f>
        <v/>
      </c>
      <c r="W485" s="23" t="str">
        <f>IF(E485="","",SUMIF(OUTBOUND!$G:$G,WMS!E485,OUTBOUND!$M:$M))</f>
        <v/>
      </c>
      <c r="X485" s="76" t="str">
        <f>IF(E485="","",SUMIF(OUTBOUND!$G:$G,WMS!E485,OUTBOUND!$O:$O))</f>
        <v/>
      </c>
      <c r="Y485" s="76" t="str">
        <f>IF(E485="","",SUMIF(OUTBOUND!$G:$G,WMS!E485,OUTBOUND!$AC:$AC))</f>
        <v/>
      </c>
      <c r="Z485" s="76" t="str">
        <f>IF(E485="","",SUMIF(OUTBOUND!$G:$G,WMS!E485,OUTBOUND!$P:$P))</f>
        <v/>
      </c>
      <c r="AA485" s="23" t="str">
        <f t="shared" si="90"/>
        <v/>
      </c>
      <c r="AB485" s="23" t="str">
        <f t="shared" si="91"/>
        <v/>
      </c>
      <c r="AC485" s="76" t="str">
        <f t="shared" si="92"/>
        <v/>
      </c>
      <c r="AD485" s="76" t="str">
        <f t="shared" si="93"/>
        <v/>
      </c>
      <c r="AE485" s="76" t="str">
        <f t="shared" si="94"/>
        <v/>
      </c>
      <c r="AF485" s="81" t="str">
        <f t="shared" si="95"/>
        <v/>
      </c>
    </row>
    <row r="486" spans="5:32">
      <c r="E486" s="58" t="str">
        <f t="shared" si="84"/>
        <v/>
      </c>
      <c r="K486" s="68" t="str">
        <f t="shared" si="85"/>
        <v/>
      </c>
      <c r="M486" s="69" t="str">
        <f t="shared" si="86"/>
        <v/>
      </c>
      <c r="Q486" s="76" t="str">
        <f t="shared" si="87"/>
        <v/>
      </c>
      <c r="R486" s="68" t="str">
        <f t="shared" si="88"/>
        <v/>
      </c>
      <c r="S486" s="76" t="str">
        <f t="shared" si="89"/>
        <v/>
      </c>
      <c r="T486" s="77"/>
      <c r="U486" s="83"/>
      <c r="V486" s="23" t="str">
        <f>IF(E486="","",SUMIF(OUTBOUND!$G:$G,WMS!E486,OUTBOUND!$L:$L))</f>
        <v/>
      </c>
      <c r="W486" s="23" t="str">
        <f>IF(E486="","",SUMIF(OUTBOUND!$G:$G,WMS!E486,OUTBOUND!$M:$M))</f>
        <v/>
      </c>
      <c r="X486" s="76" t="str">
        <f>IF(E486="","",SUMIF(OUTBOUND!$G:$G,WMS!E486,OUTBOUND!$O:$O))</f>
        <v/>
      </c>
      <c r="Y486" s="76" t="str">
        <f>IF(E486="","",SUMIF(OUTBOUND!$G:$G,WMS!E486,OUTBOUND!$AC:$AC))</f>
        <v/>
      </c>
      <c r="Z486" s="76" t="str">
        <f>IF(E486="","",SUMIF(OUTBOUND!$G:$G,WMS!E486,OUTBOUND!$P:$P))</f>
        <v/>
      </c>
      <c r="AA486" s="23" t="str">
        <f t="shared" si="90"/>
        <v/>
      </c>
      <c r="AB486" s="23" t="str">
        <f t="shared" si="91"/>
        <v/>
      </c>
      <c r="AC486" s="76" t="str">
        <f t="shared" si="92"/>
        <v/>
      </c>
      <c r="AD486" s="76" t="str">
        <f t="shared" si="93"/>
        <v/>
      </c>
      <c r="AE486" s="76" t="str">
        <f t="shared" si="94"/>
        <v/>
      </c>
      <c r="AF486" s="81" t="str">
        <f t="shared" si="95"/>
        <v/>
      </c>
    </row>
    <row r="487" spans="5:32">
      <c r="E487" s="58" t="str">
        <f t="shared" si="84"/>
        <v/>
      </c>
      <c r="K487" s="68" t="str">
        <f t="shared" si="85"/>
        <v/>
      </c>
      <c r="M487" s="69" t="str">
        <f t="shared" si="86"/>
        <v/>
      </c>
      <c r="Q487" s="76" t="str">
        <f t="shared" si="87"/>
        <v/>
      </c>
      <c r="R487" s="68" t="str">
        <f t="shared" si="88"/>
        <v/>
      </c>
      <c r="S487" s="76" t="str">
        <f t="shared" si="89"/>
        <v/>
      </c>
      <c r="T487" s="77"/>
      <c r="U487" s="83"/>
      <c r="V487" s="23" t="str">
        <f>IF(E487="","",SUMIF(OUTBOUND!$G:$G,WMS!E487,OUTBOUND!$L:$L))</f>
        <v/>
      </c>
      <c r="W487" s="23" t="str">
        <f>IF(E487="","",SUMIF(OUTBOUND!$G:$G,WMS!E487,OUTBOUND!$M:$M))</f>
        <v/>
      </c>
      <c r="X487" s="76" t="str">
        <f>IF(E487="","",SUMIF(OUTBOUND!$G:$G,WMS!E487,OUTBOUND!$O:$O))</f>
        <v/>
      </c>
      <c r="Y487" s="76" t="str">
        <f>IF(E487="","",SUMIF(OUTBOUND!$G:$G,WMS!E487,OUTBOUND!$AC:$AC))</f>
        <v/>
      </c>
      <c r="Z487" s="76" t="str">
        <f>IF(E487="","",SUMIF(OUTBOUND!$G:$G,WMS!E487,OUTBOUND!$P:$P))</f>
        <v/>
      </c>
      <c r="AA487" s="23" t="str">
        <f t="shared" si="90"/>
        <v/>
      </c>
      <c r="AB487" s="23" t="str">
        <f t="shared" si="91"/>
        <v/>
      </c>
      <c r="AC487" s="76" t="str">
        <f t="shared" si="92"/>
        <v/>
      </c>
      <c r="AD487" s="76" t="str">
        <f t="shared" si="93"/>
        <v/>
      </c>
      <c r="AE487" s="76" t="str">
        <f t="shared" si="94"/>
        <v/>
      </c>
      <c r="AF487" s="81" t="str">
        <f t="shared" si="95"/>
        <v/>
      </c>
    </row>
    <row r="488" spans="5:32">
      <c r="E488" s="58" t="str">
        <f t="shared" si="84"/>
        <v/>
      </c>
      <c r="K488" s="68" t="str">
        <f t="shared" si="85"/>
        <v/>
      </c>
      <c r="M488" s="69" t="str">
        <f t="shared" si="86"/>
        <v/>
      </c>
      <c r="Q488" s="76" t="str">
        <f t="shared" si="87"/>
        <v/>
      </c>
      <c r="R488" s="68" t="str">
        <f t="shared" si="88"/>
        <v/>
      </c>
      <c r="S488" s="76" t="str">
        <f t="shared" si="89"/>
        <v/>
      </c>
      <c r="T488" s="77"/>
      <c r="U488" s="83"/>
      <c r="V488" s="23" t="str">
        <f>IF(E488="","",SUMIF(OUTBOUND!$G:$G,WMS!E488,OUTBOUND!$L:$L))</f>
        <v/>
      </c>
      <c r="W488" s="23" t="str">
        <f>IF(E488="","",SUMIF(OUTBOUND!$G:$G,WMS!E488,OUTBOUND!$M:$M))</f>
        <v/>
      </c>
      <c r="X488" s="76" t="str">
        <f>IF(E488="","",SUMIF(OUTBOUND!$G:$G,WMS!E488,OUTBOUND!$O:$O))</f>
        <v/>
      </c>
      <c r="Y488" s="76" t="str">
        <f>IF(E488="","",SUMIF(OUTBOUND!$G:$G,WMS!E488,OUTBOUND!$AC:$AC))</f>
        <v/>
      </c>
      <c r="Z488" s="76" t="str">
        <f>IF(E488="","",SUMIF(OUTBOUND!$G:$G,WMS!E488,OUTBOUND!$P:$P))</f>
        <v/>
      </c>
      <c r="AA488" s="23" t="str">
        <f t="shared" si="90"/>
        <v/>
      </c>
      <c r="AB488" s="23" t="str">
        <f t="shared" si="91"/>
        <v/>
      </c>
      <c r="AC488" s="76" t="str">
        <f t="shared" si="92"/>
        <v/>
      </c>
      <c r="AD488" s="76" t="str">
        <f t="shared" si="93"/>
        <v/>
      </c>
      <c r="AE488" s="76" t="str">
        <f t="shared" si="94"/>
        <v/>
      </c>
      <c r="AF488" s="81" t="str">
        <f t="shared" si="95"/>
        <v/>
      </c>
    </row>
    <row r="489" spans="5:32">
      <c r="E489" s="58" t="str">
        <f t="shared" si="84"/>
        <v/>
      </c>
      <c r="K489" s="68" t="str">
        <f t="shared" si="85"/>
        <v/>
      </c>
      <c r="M489" s="69" t="str">
        <f t="shared" si="86"/>
        <v/>
      </c>
      <c r="Q489" s="76" t="str">
        <f t="shared" si="87"/>
        <v/>
      </c>
      <c r="R489" s="68" t="str">
        <f t="shared" si="88"/>
        <v/>
      </c>
      <c r="S489" s="76" t="str">
        <f t="shared" si="89"/>
        <v/>
      </c>
      <c r="T489" s="77"/>
      <c r="U489" s="83"/>
      <c r="V489" s="23" t="str">
        <f>IF(E489="","",SUMIF(OUTBOUND!$G:$G,WMS!E489,OUTBOUND!$L:$L))</f>
        <v/>
      </c>
      <c r="W489" s="23" t="str">
        <f>IF(E489="","",SUMIF(OUTBOUND!$G:$G,WMS!E489,OUTBOUND!$M:$M))</f>
        <v/>
      </c>
      <c r="X489" s="76" t="str">
        <f>IF(E489="","",SUMIF(OUTBOUND!$G:$G,WMS!E489,OUTBOUND!$O:$O))</f>
        <v/>
      </c>
      <c r="Y489" s="76" t="str">
        <f>IF(E489="","",SUMIF(OUTBOUND!$G:$G,WMS!E489,OUTBOUND!$AC:$AC))</f>
        <v/>
      </c>
      <c r="Z489" s="76" t="str">
        <f>IF(E489="","",SUMIF(OUTBOUND!$G:$G,WMS!E489,OUTBOUND!$P:$P))</f>
        <v/>
      </c>
      <c r="AA489" s="23" t="str">
        <f t="shared" si="90"/>
        <v/>
      </c>
      <c r="AB489" s="23" t="str">
        <f t="shared" si="91"/>
        <v/>
      </c>
      <c r="AC489" s="76" t="str">
        <f t="shared" si="92"/>
        <v/>
      </c>
      <c r="AD489" s="76" t="str">
        <f t="shared" si="93"/>
        <v/>
      </c>
      <c r="AE489" s="76" t="str">
        <f t="shared" si="94"/>
        <v/>
      </c>
      <c r="AF489" s="81" t="str">
        <f t="shared" si="95"/>
        <v/>
      </c>
    </row>
    <row r="490" spans="5:32">
      <c r="E490" s="58" t="str">
        <f t="shared" si="84"/>
        <v/>
      </c>
      <c r="K490" s="68" t="str">
        <f t="shared" si="85"/>
        <v/>
      </c>
      <c r="M490" s="69" t="str">
        <f t="shared" si="86"/>
        <v/>
      </c>
      <c r="Q490" s="76" t="str">
        <f t="shared" si="87"/>
        <v/>
      </c>
      <c r="R490" s="68" t="str">
        <f t="shared" si="88"/>
        <v/>
      </c>
      <c r="S490" s="76" t="str">
        <f t="shared" si="89"/>
        <v/>
      </c>
      <c r="T490" s="77"/>
      <c r="U490" s="83"/>
      <c r="V490" s="23" t="str">
        <f>IF(E490="","",SUMIF(OUTBOUND!$G:$G,WMS!E490,OUTBOUND!$L:$L))</f>
        <v/>
      </c>
      <c r="W490" s="23" t="str">
        <f>IF(E490="","",SUMIF(OUTBOUND!$G:$G,WMS!E490,OUTBOUND!$M:$M))</f>
        <v/>
      </c>
      <c r="X490" s="76" t="str">
        <f>IF(E490="","",SUMIF(OUTBOUND!$G:$G,WMS!E490,OUTBOUND!$O:$O))</f>
        <v/>
      </c>
      <c r="Y490" s="76" t="str">
        <f>IF(E490="","",SUMIF(OUTBOUND!$G:$G,WMS!E490,OUTBOUND!$AC:$AC))</f>
        <v/>
      </c>
      <c r="Z490" s="76" t="str">
        <f>IF(E490="","",SUMIF(OUTBOUND!$G:$G,WMS!E490,OUTBOUND!$P:$P))</f>
        <v/>
      </c>
      <c r="AA490" s="23" t="str">
        <f t="shared" si="90"/>
        <v/>
      </c>
      <c r="AB490" s="23" t="str">
        <f t="shared" si="91"/>
        <v/>
      </c>
      <c r="AC490" s="76" t="str">
        <f t="shared" si="92"/>
        <v/>
      </c>
      <c r="AD490" s="76" t="str">
        <f t="shared" si="93"/>
        <v/>
      </c>
      <c r="AE490" s="76" t="str">
        <f t="shared" si="94"/>
        <v/>
      </c>
      <c r="AF490" s="81" t="str">
        <f t="shared" si="95"/>
        <v/>
      </c>
    </row>
    <row r="491" spans="5:32">
      <c r="E491" s="58" t="str">
        <f t="shared" si="84"/>
        <v/>
      </c>
      <c r="K491" s="68" t="str">
        <f t="shared" si="85"/>
        <v/>
      </c>
      <c r="M491" s="69" t="str">
        <f t="shared" si="86"/>
        <v/>
      </c>
      <c r="Q491" s="76" t="str">
        <f t="shared" si="87"/>
        <v/>
      </c>
      <c r="R491" s="68" t="str">
        <f t="shared" si="88"/>
        <v/>
      </c>
      <c r="S491" s="76" t="str">
        <f t="shared" si="89"/>
        <v/>
      </c>
      <c r="T491" s="77"/>
      <c r="U491" s="83"/>
      <c r="V491" s="23" t="str">
        <f>IF(E491="","",SUMIF(OUTBOUND!$G:$G,WMS!E491,OUTBOUND!$L:$L))</f>
        <v/>
      </c>
      <c r="W491" s="23" t="str">
        <f>IF(E491="","",SUMIF(OUTBOUND!$G:$G,WMS!E491,OUTBOUND!$M:$M))</f>
        <v/>
      </c>
      <c r="X491" s="76" t="str">
        <f>IF(E491="","",SUMIF(OUTBOUND!$G:$G,WMS!E491,OUTBOUND!$O:$O))</f>
        <v/>
      </c>
      <c r="Y491" s="76" t="str">
        <f>IF(E491="","",SUMIF(OUTBOUND!$G:$G,WMS!E491,OUTBOUND!$AC:$AC))</f>
        <v/>
      </c>
      <c r="Z491" s="76" t="str">
        <f>IF(E491="","",SUMIF(OUTBOUND!$G:$G,WMS!E491,OUTBOUND!$P:$P))</f>
        <v/>
      </c>
      <c r="AA491" s="23" t="str">
        <f t="shared" si="90"/>
        <v/>
      </c>
      <c r="AB491" s="23" t="str">
        <f t="shared" si="91"/>
        <v/>
      </c>
      <c r="AC491" s="76" t="str">
        <f t="shared" si="92"/>
        <v/>
      </c>
      <c r="AD491" s="76" t="str">
        <f t="shared" si="93"/>
        <v/>
      </c>
      <c r="AE491" s="76" t="str">
        <f t="shared" si="94"/>
        <v/>
      </c>
      <c r="AF491" s="81" t="str">
        <f t="shared" si="95"/>
        <v/>
      </c>
    </row>
    <row r="492" spans="5:32">
      <c r="E492" s="58" t="str">
        <f t="shared" si="84"/>
        <v/>
      </c>
      <c r="K492" s="68" t="str">
        <f t="shared" si="85"/>
        <v/>
      </c>
      <c r="M492" s="69" t="str">
        <f t="shared" si="86"/>
        <v/>
      </c>
      <c r="Q492" s="76" t="str">
        <f t="shared" si="87"/>
        <v/>
      </c>
      <c r="R492" s="68" t="str">
        <f t="shared" si="88"/>
        <v/>
      </c>
      <c r="S492" s="76" t="str">
        <f t="shared" si="89"/>
        <v/>
      </c>
      <c r="T492" s="77"/>
      <c r="U492" s="83"/>
      <c r="V492" s="23" t="str">
        <f>IF(E492="","",SUMIF(OUTBOUND!$G:$G,WMS!E492,OUTBOUND!$L:$L))</f>
        <v/>
      </c>
      <c r="W492" s="23" t="str">
        <f>IF(E492="","",SUMIF(OUTBOUND!$G:$G,WMS!E492,OUTBOUND!$M:$M))</f>
        <v/>
      </c>
      <c r="X492" s="76" t="str">
        <f>IF(E492="","",SUMIF(OUTBOUND!$G:$G,WMS!E492,OUTBOUND!$O:$O))</f>
        <v/>
      </c>
      <c r="Y492" s="76" t="str">
        <f>IF(E492="","",SUMIF(OUTBOUND!$G:$G,WMS!E492,OUTBOUND!$AC:$AC))</f>
        <v/>
      </c>
      <c r="Z492" s="76" t="str">
        <f>IF(E492="","",SUMIF(OUTBOUND!$G:$G,WMS!E492,OUTBOUND!$P:$P))</f>
        <v/>
      </c>
      <c r="AA492" s="23" t="str">
        <f t="shared" si="90"/>
        <v/>
      </c>
      <c r="AB492" s="23" t="str">
        <f t="shared" si="91"/>
        <v/>
      </c>
      <c r="AC492" s="76" t="str">
        <f t="shared" si="92"/>
        <v/>
      </c>
      <c r="AD492" s="76" t="str">
        <f t="shared" si="93"/>
        <v/>
      </c>
      <c r="AE492" s="76" t="str">
        <f t="shared" si="94"/>
        <v/>
      </c>
      <c r="AF492" s="81" t="str">
        <f t="shared" si="95"/>
        <v/>
      </c>
    </row>
    <row r="493" spans="5:32">
      <c r="E493" s="58" t="str">
        <f t="shared" si="84"/>
        <v/>
      </c>
      <c r="K493" s="68" t="str">
        <f t="shared" si="85"/>
        <v/>
      </c>
      <c r="M493" s="69" t="str">
        <f t="shared" si="86"/>
        <v/>
      </c>
      <c r="Q493" s="76" t="str">
        <f t="shared" si="87"/>
        <v/>
      </c>
      <c r="R493" s="68" t="str">
        <f t="shared" si="88"/>
        <v/>
      </c>
      <c r="S493" s="76" t="str">
        <f t="shared" si="89"/>
        <v/>
      </c>
      <c r="T493" s="77"/>
      <c r="U493" s="83"/>
      <c r="V493" s="23" t="str">
        <f>IF(E493="","",SUMIF(OUTBOUND!$G:$G,WMS!E493,OUTBOUND!$L:$L))</f>
        <v/>
      </c>
      <c r="W493" s="23" t="str">
        <f>IF(E493="","",SUMIF(OUTBOUND!$G:$G,WMS!E493,OUTBOUND!$M:$M))</f>
        <v/>
      </c>
      <c r="X493" s="76" t="str">
        <f>IF(E493="","",SUMIF(OUTBOUND!$G:$G,WMS!E493,OUTBOUND!$O:$O))</f>
        <v/>
      </c>
      <c r="Y493" s="76" t="str">
        <f>IF(E493="","",SUMIF(OUTBOUND!$G:$G,WMS!E493,OUTBOUND!$AC:$AC))</f>
        <v/>
      </c>
      <c r="Z493" s="76" t="str">
        <f>IF(E493="","",SUMIF(OUTBOUND!$G:$G,WMS!E493,OUTBOUND!$P:$P))</f>
        <v/>
      </c>
      <c r="AA493" s="23" t="str">
        <f t="shared" si="90"/>
        <v/>
      </c>
      <c r="AB493" s="23" t="str">
        <f t="shared" si="91"/>
        <v/>
      </c>
      <c r="AC493" s="76" t="str">
        <f t="shared" si="92"/>
        <v/>
      </c>
      <c r="AD493" s="76" t="str">
        <f t="shared" si="93"/>
        <v/>
      </c>
      <c r="AE493" s="76" t="str">
        <f t="shared" si="94"/>
        <v/>
      </c>
      <c r="AF493" s="81" t="str">
        <f t="shared" si="95"/>
        <v/>
      </c>
    </row>
    <row r="494" spans="5:32">
      <c r="E494" s="58" t="str">
        <f t="shared" si="84"/>
        <v/>
      </c>
      <c r="K494" s="68" t="str">
        <f t="shared" si="85"/>
        <v/>
      </c>
      <c r="M494" s="69" t="str">
        <f t="shared" si="86"/>
        <v/>
      </c>
      <c r="Q494" s="76" t="str">
        <f t="shared" si="87"/>
        <v/>
      </c>
      <c r="R494" s="68" t="str">
        <f t="shared" si="88"/>
        <v/>
      </c>
      <c r="S494" s="76" t="str">
        <f t="shared" si="89"/>
        <v/>
      </c>
      <c r="T494" s="77"/>
      <c r="U494" s="83"/>
      <c r="V494" s="23" t="str">
        <f>IF(E494="","",SUMIF(OUTBOUND!$G:$G,WMS!E494,OUTBOUND!$L:$L))</f>
        <v/>
      </c>
      <c r="W494" s="23" t="str">
        <f>IF(E494="","",SUMIF(OUTBOUND!$G:$G,WMS!E494,OUTBOUND!$M:$M))</f>
        <v/>
      </c>
      <c r="X494" s="76" t="str">
        <f>IF(E494="","",SUMIF(OUTBOUND!$G:$G,WMS!E494,OUTBOUND!$O:$O))</f>
        <v/>
      </c>
      <c r="Y494" s="76" t="str">
        <f>IF(E494="","",SUMIF(OUTBOUND!$G:$G,WMS!E494,OUTBOUND!$AC:$AC))</f>
        <v/>
      </c>
      <c r="Z494" s="76" t="str">
        <f>IF(E494="","",SUMIF(OUTBOUND!$G:$G,WMS!E494,OUTBOUND!$P:$P))</f>
        <v/>
      </c>
      <c r="AA494" s="23" t="str">
        <f t="shared" si="90"/>
        <v/>
      </c>
      <c r="AB494" s="23" t="str">
        <f t="shared" si="91"/>
        <v/>
      </c>
      <c r="AC494" s="76" t="str">
        <f t="shared" si="92"/>
        <v/>
      </c>
      <c r="AD494" s="76" t="str">
        <f t="shared" si="93"/>
        <v/>
      </c>
      <c r="AE494" s="76" t="str">
        <f t="shared" si="94"/>
        <v/>
      </c>
      <c r="AF494" s="81" t="str">
        <f t="shared" si="95"/>
        <v/>
      </c>
    </row>
    <row r="495" spans="5:32">
      <c r="E495" s="58" t="str">
        <f t="shared" si="84"/>
        <v/>
      </c>
      <c r="K495" s="68" t="str">
        <f t="shared" si="85"/>
        <v/>
      </c>
      <c r="M495" s="69" t="str">
        <f t="shared" si="86"/>
        <v/>
      </c>
      <c r="Q495" s="76" t="str">
        <f t="shared" si="87"/>
        <v/>
      </c>
      <c r="R495" s="68" t="str">
        <f t="shared" si="88"/>
        <v/>
      </c>
      <c r="S495" s="76" t="str">
        <f t="shared" si="89"/>
        <v/>
      </c>
      <c r="T495" s="77"/>
      <c r="U495" s="83"/>
      <c r="V495" s="23" t="str">
        <f>IF(E495="","",SUMIF(OUTBOUND!$G:$G,WMS!E495,OUTBOUND!$L:$L))</f>
        <v/>
      </c>
      <c r="W495" s="23" t="str">
        <f>IF(E495="","",SUMIF(OUTBOUND!$G:$G,WMS!E495,OUTBOUND!$M:$M))</f>
        <v/>
      </c>
      <c r="X495" s="76" t="str">
        <f>IF(E495="","",SUMIF(OUTBOUND!$G:$G,WMS!E495,OUTBOUND!$O:$O))</f>
        <v/>
      </c>
      <c r="Y495" s="76" t="str">
        <f>IF(E495="","",SUMIF(OUTBOUND!$G:$G,WMS!E495,OUTBOUND!$AC:$AC))</f>
        <v/>
      </c>
      <c r="Z495" s="76" t="str">
        <f>IF(E495="","",SUMIF(OUTBOUND!$G:$G,WMS!E495,OUTBOUND!$P:$P))</f>
        <v/>
      </c>
      <c r="AA495" s="23" t="str">
        <f t="shared" si="90"/>
        <v/>
      </c>
      <c r="AB495" s="23" t="str">
        <f t="shared" si="91"/>
        <v/>
      </c>
      <c r="AC495" s="76" t="str">
        <f t="shared" si="92"/>
        <v/>
      </c>
      <c r="AD495" s="76" t="str">
        <f t="shared" si="93"/>
        <v/>
      </c>
      <c r="AE495" s="76" t="str">
        <f t="shared" si="94"/>
        <v/>
      </c>
      <c r="AF495" s="81" t="str">
        <f t="shared" si="95"/>
        <v/>
      </c>
    </row>
    <row r="496" spans="5:32">
      <c r="E496" s="58" t="str">
        <f t="shared" si="84"/>
        <v/>
      </c>
      <c r="K496" s="68" t="str">
        <f t="shared" si="85"/>
        <v/>
      </c>
      <c r="M496" s="69" t="str">
        <f t="shared" si="86"/>
        <v/>
      </c>
      <c r="Q496" s="76" t="str">
        <f t="shared" si="87"/>
        <v/>
      </c>
      <c r="R496" s="68" t="str">
        <f t="shared" si="88"/>
        <v/>
      </c>
      <c r="S496" s="76" t="str">
        <f t="shared" si="89"/>
        <v/>
      </c>
      <c r="T496" s="77"/>
      <c r="U496" s="83"/>
      <c r="V496" s="23" t="str">
        <f>IF(E496="","",SUMIF(OUTBOUND!$G:$G,WMS!E496,OUTBOUND!$L:$L))</f>
        <v/>
      </c>
      <c r="W496" s="23" t="str">
        <f>IF(E496="","",SUMIF(OUTBOUND!$G:$G,WMS!E496,OUTBOUND!$M:$M))</f>
        <v/>
      </c>
      <c r="X496" s="76" t="str">
        <f>IF(E496="","",SUMIF(OUTBOUND!$G:$G,WMS!E496,OUTBOUND!$O:$O))</f>
        <v/>
      </c>
      <c r="Y496" s="76" t="str">
        <f>IF(E496="","",SUMIF(OUTBOUND!$G:$G,WMS!E496,OUTBOUND!$AC:$AC))</f>
        <v/>
      </c>
      <c r="Z496" s="76" t="str">
        <f>IF(E496="","",SUMIF(OUTBOUND!$G:$G,WMS!E496,OUTBOUND!$P:$P))</f>
        <v/>
      </c>
      <c r="AA496" s="23" t="str">
        <f t="shared" si="90"/>
        <v/>
      </c>
      <c r="AB496" s="23" t="str">
        <f t="shared" si="91"/>
        <v/>
      </c>
      <c r="AC496" s="76" t="str">
        <f t="shared" si="92"/>
        <v/>
      </c>
      <c r="AD496" s="76" t="str">
        <f t="shared" si="93"/>
        <v/>
      </c>
      <c r="AE496" s="76" t="str">
        <f t="shared" si="94"/>
        <v/>
      </c>
      <c r="AF496" s="81" t="str">
        <f t="shared" si="95"/>
        <v/>
      </c>
    </row>
    <row r="497" spans="5:32">
      <c r="E497" s="58" t="str">
        <f t="shared" si="84"/>
        <v/>
      </c>
      <c r="K497" s="68" t="str">
        <f t="shared" si="85"/>
        <v/>
      </c>
      <c r="M497" s="69" t="str">
        <f t="shared" si="86"/>
        <v/>
      </c>
      <c r="Q497" s="76" t="str">
        <f t="shared" si="87"/>
        <v/>
      </c>
      <c r="R497" s="68" t="str">
        <f t="shared" si="88"/>
        <v/>
      </c>
      <c r="S497" s="76" t="str">
        <f t="shared" si="89"/>
        <v/>
      </c>
      <c r="T497" s="77"/>
      <c r="U497" s="83"/>
      <c r="V497" s="23" t="str">
        <f>IF(E497="","",SUMIF(OUTBOUND!$G:$G,WMS!E497,OUTBOUND!$L:$L))</f>
        <v/>
      </c>
      <c r="W497" s="23" t="str">
        <f>IF(E497="","",SUMIF(OUTBOUND!$G:$G,WMS!E497,OUTBOUND!$M:$M))</f>
        <v/>
      </c>
      <c r="X497" s="76" t="str">
        <f>IF(E497="","",SUMIF(OUTBOUND!$G:$G,WMS!E497,OUTBOUND!$O:$O))</f>
        <v/>
      </c>
      <c r="Y497" s="76" t="str">
        <f>IF(E497="","",SUMIF(OUTBOUND!$G:$G,WMS!E497,OUTBOUND!$AC:$AC))</f>
        <v/>
      </c>
      <c r="Z497" s="76" t="str">
        <f>IF(E497="","",SUMIF(OUTBOUND!$G:$G,WMS!E497,OUTBOUND!$P:$P))</f>
        <v/>
      </c>
      <c r="AA497" s="23" t="str">
        <f t="shared" si="90"/>
        <v/>
      </c>
      <c r="AB497" s="23" t="str">
        <f t="shared" si="91"/>
        <v/>
      </c>
      <c r="AC497" s="76" t="str">
        <f t="shared" si="92"/>
        <v/>
      </c>
      <c r="AD497" s="76" t="str">
        <f t="shared" si="93"/>
        <v/>
      </c>
      <c r="AE497" s="76" t="str">
        <f t="shared" si="94"/>
        <v/>
      </c>
      <c r="AF497" s="81" t="str">
        <f t="shared" si="95"/>
        <v/>
      </c>
    </row>
    <row r="498" spans="5:32">
      <c r="E498" s="58" t="str">
        <f t="shared" si="84"/>
        <v/>
      </c>
      <c r="K498" s="68" t="str">
        <f t="shared" si="85"/>
        <v/>
      </c>
      <c r="M498" s="69" t="str">
        <f t="shared" si="86"/>
        <v/>
      </c>
      <c r="Q498" s="76" t="str">
        <f t="shared" si="87"/>
        <v/>
      </c>
      <c r="R498" s="68" t="str">
        <f t="shared" si="88"/>
        <v/>
      </c>
      <c r="S498" s="76" t="str">
        <f t="shared" si="89"/>
        <v/>
      </c>
      <c r="T498" s="77"/>
      <c r="U498" s="83"/>
      <c r="V498" s="23" t="str">
        <f>IF(E498="","",SUMIF(OUTBOUND!$G:$G,WMS!E498,OUTBOUND!$L:$L))</f>
        <v/>
      </c>
      <c r="W498" s="23" t="str">
        <f>IF(E498="","",SUMIF(OUTBOUND!$G:$G,WMS!E498,OUTBOUND!$M:$M))</f>
        <v/>
      </c>
      <c r="X498" s="76" t="str">
        <f>IF(E498="","",SUMIF(OUTBOUND!$G:$G,WMS!E498,OUTBOUND!$O:$O))</f>
        <v/>
      </c>
      <c r="Y498" s="76" t="str">
        <f>IF(E498="","",SUMIF(OUTBOUND!$G:$G,WMS!E498,OUTBOUND!$AC:$AC))</f>
        <v/>
      </c>
      <c r="Z498" s="76" t="str">
        <f>IF(E498="","",SUMIF(OUTBOUND!$G:$G,WMS!E498,OUTBOUND!$P:$P))</f>
        <v/>
      </c>
      <c r="AA498" s="23" t="str">
        <f t="shared" si="90"/>
        <v/>
      </c>
      <c r="AB498" s="23" t="str">
        <f t="shared" si="91"/>
        <v/>
      </c>
      <c r="AC498" s="76" t="str">
        <f t="shared" si="92"/>
        <v/>
      </c>
      <c r="AD498" s="76" t="str">
        <f t="shared" si="93"/>
        <v/>
      </c>
      <c r="AE498" s="76" t="str">
        <f t="shared" si="94"/>
        <v/>
      </c>
      <c r="AF498" s="81" t="str">
        <f t="shared" si="95"/>
        <v/>
      </c>
    </row>
    <row r="499" spans="5:32">
      <c r="E499" s="58" t="str">
        <f t="shared" si="84"/>
        <v/>
      </c>
      <c r="K499" s="68" t="str">
        <f t="shared" si="85"/>
        <v/>
      </c>
      <c r="M499" s="69" t="str">
        <f t="shared" si="86"/>
        <v/>
      </c>
      <c r="Q499" s="76" t="str">
        <f t="shared" si="87"/>
        <v/>
      </c>
      <c r="R499" s="68" t="str">
        <f t="shared" si="88"/>
        <v/>
      </c>
      <c r="S499" s="76" t="str">
        <f t="shared" si="89"/>
        <v/>
      </c>
      <c r="T499" s="77"/>
      <c r="U499" s="83"/>
      <c r="V499" s="23" t="str">
        <f>IF(E499="","",SUMIF(OUTBOUND!$G:$G,WMS!E499,OUTBOUND!$L:$L))</f>
        <v/>
      </c>
      <c r="W499" s="23" t="str">
        <f>IF(E499="","",SUMIF(OUTBOUND!$G:$G,WMS!E499,OUTBOUND!$M:$M))</f>
        <v/>
      </c>
      <c r="X499" s="76" t="str">
        <f>IF(E499="","",SUMIF(OUTBOUND!$G:$G,WMS!E499,OUTBOUND!$O:$O))</f>
        <v/>
      </c>
      <c r="Y499" s="76" t="str">
        <f>IF(E499="","",SUMIF(OUTBOUND!$G:$G,WMS!E499,OUTBOUND!$AC:$AC))</f>
        <v/>
      </c>
      <c r="Z499" s="76" t="str">
        <f>IF(E499="","",SUMIF(OUTBOUND!$G:$G,WMS!E499,OUTBOUND!$P:$P))</f>
        <v/>
      </c>
      <c r="AA499" s="23" t="str">
        <f t="shared" si="90"/>
        <v/>
      </c>
      <c r="AB499" s="23" t="str">
        <f t="shared" si="91"/>
        <v/>
      </c>
      <c r="AC499" s="76" t="str">
        <f t="shared" si="92"/>
        <v/>
      </c>
      <c r="AD499" s="76" t="str">
        <f t="shared" si="93"/>
        <v/>
      </c>
      <c r="AE499" s="76" t="str">
        <f t="shared" si="94"/>
        <v/>
      </c>
      <c r="AF499" s="81" t="str">
        <f t="shared" si="95"/>
        <v/>
      </c>
    </row>
    <row r="500" spans="5:32">
      <c r="E500" s="58" t="str">
        <f t="shared" si="84"/>
        <v/>
      </c>
      <c r="K500" s="68" t="str">
        <f t="shared" si="85"/>
        <v/>
      </c>
      <c r="M500" s="69" t="str">
        <f t="shared" si="86"/>
        <v/>
      </c>
      <c r="Q500" s="76" t="str">
        <f t="shared" si="87"/>
        <v/>
      </c>
      <c r="R500" s="68" t="str">
        <f t="shared" si="88"/>
        <v/>
      </c>
      <c r="S500" s="76" t="str">
        <f t="shared" si="89"/>
        <v/>
      </c>
      <c r="T500" s="77"/>
      <c r="U500" s="83"/>
      <c r="V500" s="23" t="str">
        <f>IF(E500="","",SUMIF(OUTBOUND!$G:$G,WMS!E500,OUTBOUND!$L:$L))</f>
        <v/>
      </c>
      <c r="W500" s="23" t="str">
        <f>IF(E500="","",SUMIF(OUTBOUND!$G:$G,WMS!E500,OUTBOUND!$M:$M))</f>
        <v/>
      </c>
      <c r="X500" s="76" t="str">
        <f>IF(E500="","",SUMIF(OUTBOUND!$G:$G,WMS!E500,OUTBOUND!$O:$O))</f>
        <v/>
      </c>
      <c r="Y500" s="76" t="str">
        <f>IF(E500="","",SUMIF(OUTBOUND!$G:$G,WMS!E500,OUTBOUND!$AC:$AC))</f>
        <v/>
      </c>
      <c r="Z500" s="76" t="str">
        <f>IF(E500="","",SUMIF(OUTBOUND!$G:$G,WMS!E500,OUTBOUND!$P:$P))</f>
        <v/>
      </c>
      <c r="AA500" s="23" t="str">
        <f t="shared" si="90"/>
        <v/>
      </c>
      <c r="AB500" s="23" t="str">
        <f t="shared" si="91"/>
        <v/>
      </c>
      <c r="AC500" s="76" t="str">
        <f t="shared" si="92"/>
        <v/>
      </c>
      <c r="AD500" s="76" t="str">
        <f t="shared" si="93"/>
        <v/>
      </c>
      <c r="AE500" s="76" t="str">
        <f t="shared" si="94"/>
        <v/>
      </c>
      <c r="AF500" s="81" t="str">
        <f t="shared" si="95"/>
        <v/>
      </c>
    </row>
    <row r="501" spans="5:32">
      <c r="E501" s="58" t="str">
        <f t="shared" si="84"/>
        <v/>
      </c>
      <c r="K501" s="68" t="str">
        <f t="shared" si="85"/>
        <v/>
      </c>
      <c r="M501" s="69" t="str">
        <f t="shared" si="86"/>
        <v/>
      </c>
      <c r="Q501" s="76" t="str">
        <f t="shared" ref="Q501:Q564" si="96">IF(P501="","",ROUND(N501*O501*P501/1000000,3))</f>
        <v/>
      </c>
      <c r="R501" s="68" t="str">
        <f t="shared" ref="R501:R564" si="97">IF(Q501="","",ROUND(N501*O501*P501/1000000*I501,2))</f>
        <v/>
      </c>
      <c r="S501" s="76" t="str">
        <f t="shared" ref="S501:S564" si="98">IF(T501="","",ROUND(T501/J501,3))</f>
        <v/>
      </c>
      <c r="V501" s="23" t="str">
        <f>IF(E501="","",SUMIF(OUTBOUND!$G:$G,WMS!E501,OUTBOUND!$L:$L))</f>
        <v/>
      </c>
      <c r="W501" s="23" t="str">
        <f>IF(E501="","",SUMIF(OUTBOUND!$G:$G,WMS!E501,OUTBOUND!$M:$M))</f>
        <v/>
      </c>
      <c r="X501" s="76" t="str">
        <f>IF(E501="","",SUMIF(OUTBOUND!$G:$G,WMS!E501,OUTBOUND!$O:$O))</f>
        <v/>
      </c>
      <c r="Y501" s="76" t="str">
        <f>IF(E501="","",SUMIF(OUTBOUND!$G:$G,WMS!E501,OUTBOUND!$AC:$AC))</f>
        <v/>
      </c>
      <c r="Z501" s="76" t="str">
        <f>IF(E501="","",SUMIF(OUTBOUND!$G:$G,WMS!E501,OUTBOUND!$P:$P))</f>
        <v/>
      </c>
      <c r="AA501" s="23" t="str">
        <f t="shared" ref="AA501:AA564" si="99">IF(I501="","",I501-V501)</f>
        <v/>
      </c>
      <c r="AB501" s="23" t="str">
        <f t="shared" ref="AB501:AB564" si="100">IF(J501="","",J501-W501)</f>
        <v/>
      </c>
      <c r="AC501" s="76" t="str">
        <f t="shared" ref="AC501:AC564" si="101">IF(M501="","",M501-X501)</f>
        <v/>
      </c>
      <c r="AD501" s="76" t="str">
        <f t="shared" ref="AD501:AD564" si="102">IF(T501="","",T501-Y501)</f>
        <v/>
      </c>
      <c r="AE501" s="76" t="str">
        <f t="shared" ref="AE501:AE564" si="103">IF(R501="","",R501-Z501)</f>
        <v/>
      </c>
      <c r="AF501" s="81" t="str">
        <f t="shared" ref="AF501:AF564" si="104">IF(AB501="","",EXACT(K501,AB501/AA501))</f>
        <v/>
      </c>
    </row>
    <row r="502" spans="5:32">
      <c r="E502" s="58" t="str">
        <f t="shared" si="84"/>
        <v/>
      </c>
      <c r="K502" s="68" t="str">
        <f t="shared" si="85"/>
        <v/>
      </c>
      <c r="M502" s="69" t="str">
        <f t="shared" si="86"/>
        <v/>
      </c>
      <c r="Q502" s="76" t="str">
        <f t="shared" si="96"/>
        <v/>
      </c>
      <c r="R502" s="68" t="str">
        <f t="shared" si="97"/>
        <v/>
      </c>
      <c r="S502" s="76" t="str">
        <f t="shared" si="98"/>
        <v/>
      </c>
      <c r="V502" s="23" t="str">
        <f>IF(E502="","",SUMIF(OUTBOUND!$G:$G,WMS!E502,OUTBOUND!$L:$L))</f>
        <v/>
      </c>
      <c r="W502" s="23" t="str">
        <f>IF(E502="","",SUMIF(OUTBOUND!$G:$G,WMS!E502,OUTBOUND!$M:$M))</f>
        <v/>
      </c>
      <c r="X502" s="76" t="str">
        <f>IF(E502="","",SUMIF(OUTBOUND!$G:$G,WMS!E502,OUTBOUND!$O:$O))</f>
        <v/>
      </c>
      <c r="Y502" s="76" t="str">
        <f>IF(E502="","",SUMIF(OUTBOUND!$G:$G,WMS!E502,OUTBOUND!$AC:$AC))</f>
        <v/>
      </c>
      <c r="Z502" s="76" t="str">
        <f>IF(E502="","",SUMIF(OUTBOUND!$G:$G,WMS!E502,OUTBOUND!$P:$P))</f>
        <v/>
      </c>
      <c r="AA502" s="23" t="str">
        <f t="shared" si="99"/>
        <v/>
      </c>
      <c r="AB502" s="23" t="str">
        <f t="shared" si="100"/>
        <v/>
      </c>
      <c r="AC502" s="76" t="str">
        <f t="shared" si="101"/>
        <v/>
      </c>
      <c r="AD502" s="76" t="str">
        <f t="shared" si="102"/>
        <v/>
      </c>
      <c r="AE502" s="76" t="str">
        <f t="shared" si="103"/>
        <v/>
      </c>
      <c r="AF502" s="81" t="str">
        <f t="shared" si="104"/>
        <v/>
      </c>
    </row>
    <row r="503" spans="5:32">
      <c r="E503" s="58" t="str">
        <f t="shared" si="84"/>
        <v/>
      </c>
      <c r="K503" s="68" t="str">
        <f t="shared" si="85"/>
        <v/>
      </c>
      <c r="M503" s="69" t="str">
        <f t="shared" si="86"/>
        <v/>
      </c>
      <c r="Q503" s="76" t="str">
        <f t="shared" si="96"/>
        <v/>
      </c>
      <c r="R503" s="68" t="str">
        <f t="shared" si="97"/>
        <v/>
      </c>
      <c r="S503" s="76" t="str">
        <f t="shared" si="98"/>
        <v/>
      </c>
      <c r="V503" s="23" t="str">
        <f>IF(E503="","",SUMIF(OUTBOUND!$G:$G,WMS!E503,OUTBOUND!$L:$L))</f>
        <v/>
      </c>
      <c r="W503" s="23" t="str">
        <f>IF(E503="","",SUMIF(OUTBOUND!$G:$G,WMS!E503,OUTBOUND!$M:$M))</f>
        <v/>
      </c>
      <c r="X503" s="76" t="str">
        <f>IF(E503="","",SUMIF(OUTBOUND!$G:$G,WMS!E503,OUTBOUND!$O:$O))</f>
        <v/>
      </c>
      <c r="Y503" s="76" t="str">
        <f>IF(E503="","",SUMIF(OUTBOUND!$G:$G,WMS!E503,OUTBOUND!$AC:$AC))</f>
        <v/>
      </c>
      <c r="Z503" s="76" t="str">
        <f>IF(E503="","",SUMIF(OUTBOUND!$G:$G,WMS!E503,OUTBOUND!$P:$P))</f>
        <v/>
      </c>
      <c r="AA503" s="23" t="str">
        <f t="shared" si="99"/>
        <v/>
      </c>
      <c r="AB503" s="23" t="str">
        <f t="shared" si="100"/>
        <v/>
      </c>
      <c r="AC503" s="76" t="str">
        <f t="shared" si="101"/>
        <v/>
      </c>
      <c r="AD503" s="76" t="str">
        <f t="shared" si="102"/>
        <v/>
      </c>
      <c r="AE503" s="76" t="str">
        <f t="shared" si="103"/>
        <v/>
      </c>
      <c r="AF503" s="81" t="str">
        <f t="shared" si="104"/>
        <v/>
      </c>
    </row>
    <row r="504" spans="5:32">
      <c r="E504" s="58" t="str">
        <f t="shared" si="84"/>
        <v/>
      </c>
      <c r="K504" s="68" t="str">
        <f t="shared" si="85"/>
        <v/>
      </c>
      <c r="M504" s="69" t="str">
        <f t="shared" si="86"/>
        <v/>
      </c>
      <c r="Q504" s="76" t="str">
        <f t="shared" si="96"/>
        <v/>
      </c>
      <c r="R504" s="68" t="str">
        <f t="shared" si="97"/>
        <v/>
      </c>
      <c r="S504" s="76" t="str">
        <f t="shared" si="98"/>
        <v/>
      </c>
      <c r="V504" s="23" t="str">
        <f>IF(E504="","",SUMIF(OUTBOUND!$G:$G,WMS!E504,OUTBOUND!$L:$L))</f>
        <v/>
      </c>
      <c r="W504" s="23" t="str">
        <f>IF(E504="","",SUMIF(OUTBOUND!$G:$G,WMS!E504,OUTBOUND!$M:$M))</f>
        <v/>
      </c>
      <c r="X504" s="76" t="str">
        <f>IF(E504="","",SUMIF(OUTBOUND!$G:$G,WMS!E504,OUTBOUND!$O:$O))</f>
        <v/>
      </c>
      <c r="Y504" s="76" t="str">
        <f>IF(E504="","",SUMIF(OUTBOUND!$G:$G,WMS!E504,OUTBOUND!$AC:$AC))</f>
        <v/>
      </c>
      <c r="Z504" s="76" t="str">
        <f>IF(E504="","",SUMIF(OUTBOUND!$G:$G,WMS!E504,OUTBOUND!$P:$P))</f>
        <v/>
      </c>
      <c r="AA504" s="23" t="str">
        <f t="shared" si="99"/>
        <v/>
      </c>
      <c r="AB504" s="23" t="str">
        <f t="shared" si="100"/>
        <v/>
      </c>
      <c r="AC504" s="76" t="str">
        <f t="shared" si="101"/>
        <v/>
      </c>
      <c r="AD504" s="76" t="str">
        <f t="shared" si="102"/>
        <v/>
      </c>
      <c r="AE504" s="76" t="str">
        <f t="shared" si="103"/>
        <v/>
      </c>
      <c r="AF504" s="81" t="str">
        <f t="shared" si="104"/>
        <v/>
      </c>
    </row>
    <row r="505" spans="5:32">
      <c r="E505" s="58" t="str">
        <f t="shared" si="84"/>
        <v/>
      </c>
      <c r="K505" s="68" t="str">
        <f t="shared" si="85"/>
        <v/>
      </c>
      <c r="M505" s="69" t="str">
        <f t="shared" si="86"/>
        <v/>
      </c>
      <c r="Q505" s="76" t="str">
        <f t="shared" si="96"/>
        <v/>
      </c>
      <c r="R505" s="68" t="str">
        <f t="shared" si="97"/>
        <v/>
      </c>
      <c r="S505" s="76" t="str">
        <f t="shared" si="98"/>
        <v/>
      </c>
      <c r="V505" s="23" t="str">
        <f>IF(E505="","",SUMIF(OUTBOUND!$G:$G,WMS!E505,OUTBOUND!$L:$L))</f>
        <v/>
      </c>
      <c r="W505" s="23" t="str">
        <f>IF(E505="","",SUMIF(OUTBOUND!$G:$G,WMS!E505,OUTBOUND!$M:$M))</f>
        <v/>
      </c>
      <c r="X505" s="76" t="str">
        <f>IF(E505="","",SUMIF(OUTBOUND!$G:$G,WMS!E505,OUTBOUND!$O:$O))</f>
        <v/>
      </c>
      <c r="Y505" s="76" t="str">
        <f>IF(E505="","",SUMIF(OUTBOUND!$G:$G,WMS!E505,OUTBOUND!$AC:$AC))</f>
        <v/>
      </c>
      <c r="Z505" s="76" t="str">
        <f>IF(E505="","",SUMIF(OUTBOUND!$G:$G,WMS!E505,OUTBOUND!$P:$P))</f>
        <v/>
      </c>
      <c r="AA505" s="23" t="str">
        <f t="shared" si="99"/>
        <v/>
      </c>
      <c r="AB505" s="23" t="str">
        <f t="shared" si="100"/>
        <v/>
      </c>
      <c r="AC505" s="76" t="str">
        <f t="shared" si="101"/>
        <v/>
      </c>
      <c r="AD505" s="76" t="str">
        <f t="shared" si="102"/>
        <v/>
      </c>
      <c r="AE505" s="76" t="str">
        <f t="shared" si="103"/>
        <v/>
      </c>
      <c r="AF505" s="81" t="str">
        <f t="shared" si="104"/>
        <v/>
      </c>
    </row>
    <row r="506" spans="5:32">
      <c r="E506" s="58" t="str">
        <f t="shared" si="84"/>
        <v/>
      </c>
      <c r="K506" s="68" t="str">
        <f t="shared" si="85"/>
        <v/>
      </c>
      <c r="M506" s="69" t="str">
        <f t="shared" si="86"/>
        <v/>
      </c>
      <c r="Q506" s="76" t="str">
        <f t="shared" si="96"/>
        <v/>
      </c>
      <c r="R506" s="68" t="str">
        <f t="shared" si="97"/>
        <v/>
      </c>
      <c r="S506" s="76" t="str">
        <f t="shared" si="98"/>
        <v/>
      </c>
      <c r="V506" s="23" t="str">
        <f>IF(E506="","",SUMIF(OUTBOUND!$G:$G,WMS!E506,OUTBOUND!$L:$L))</f>
        <v/>
      </c>
      <c r="W506" s="23" t="str">
        <f>IF(E506="","",SUMIF(OUTBOUND!$G:$G,WMS!E506,OUTBOUND!$M:$M))</f>
        <v/>
      </c>
      <c r="X506" s="76" t="str">
        <f>IF(E506="","",SUMIF(OUTBOUND!$G:$G,WMS!E506,OUTBOUND!$O:$O))</f>
        <v/>
      </c>
      <c r="Y506" s="76" t="str">
        <f>IF(E506="","",SUMIF(OUTBOUND!$G:$G,WMS!E506,OUTBOUND!$AC:$AC))</f>
        <v/>
      </c>
      <c r="Z506" s="76" t="str">
        <f>IF(E506="","",SUMIF(OUTBOUND!$G:$G,WMS!E506,OUTBOUND!$P:$P))</f>
        <v/>
      </c>
      <c r="AA506" s="23" t="str">
        <f t="shared" si="99"/>
        <v/>
      </c>
      <c r="AB506" s="23" t="str">
        <f t="shared" si="100"/>
        <v/>
      </c>
      <c r="AC506" s="76" t="str">
        <f t="shared" si="101"/>
        <v/>
      </c>
      <c r="AD506" s="76" t="str">
        <f t="shared" si="102"/>
        <v/>
      </c>
      <c r="AE506" s="76" t="str">
        <f t="shared" si="103"/>
        <v/>
      </c>
      <c r="AF506" s="81" t="str">
        <f t="shared" si="104"/>
        <v/>
      </c>
    </row>
    <row r="507" spans="5:32">
      <c r="E507" s="58" t="str">
        <f t="shared" si="84"/>
        <v/>
      </c>
      <c r="K507" s="68" t="str">
        <f t="shared" si="85"/>
        <v/>
      </c>
      <c r="M507" s="69" t="str">
        <f t="shared" si="86"/>
        <v/>
      </c>
      <c r="Q507" s="76" t="str">
        <f t="shared" si="96"/>
        <v/>
      </c>
      <c r="R507" s="68" t="str">
        <f t="shared" si="97"/>
        <v/>
      </c>
      <c r="S507" s="76" t="str">
        <f t="shared" si="98"/>
        <v/>
      </c>
      <c r="V507" s="23" t="str">
        <f>IF(E507="","",SUMIF(OUTBOUND!$G:$G,WMS!E507,OUTBOUND!$L:$L))</f>
        <v/>
      </c>
      <c r="W507" s="23" t="str">
        <f>IF(E507="","",SUMIF(OUTBOUND!$G:$G,WMS!E507,OUTBOUND!$M:$M))</f>
        <v/>
      </c>
      <c r="X507" s="76" t="str">
        <f>IF(E507="","",SUMIF(OUTBOUND!$G:$G,WMS!E507,OUTBOUND!$O:$O))</f>
        <v/>
      </c>
      <c r="Y507" s="76" t="str">
        <f>IF(E507="","",SUMIF(OUTBOUND!$G:$G,WMS!E507,OUTBOUND!$AC:$AC))</f>
        <v/>
      </c>
      <c r="Z507" s="76" t="str">
        <f>IF(E507="","",SUMIF(OUTBOUND!$G:$G,WMS!E507,OUTBOUND!$P:$P))</f>
        <v/>
      </c>
      <c r="AA507" s="23" t="str">
        <f t="shared" si="99"/>
        <v/>
      </c>
      <c r="AB507" s="23" t="str">
        <f t="shared" si="100"/>
        <v/>
      </c>
      <c r="AC507" s="76" t="str">
        <f t="shared" si="101"/>
        <v/>
      </c>
      <c r="AD507" s="76" t="str">
        <f t="shared" si="102"/>
        <v/>
      </c>
      <c r="AE507" s="76" t="str">
        <f t="shared" si="103"/>
        <v/>
      </c>
      <c r="AF507" s="81" t="str">
        <f t="shared" si="104"/>
        <v/>
      </c>
    </row>
    <row r="508" spans="5:32">
      <c r="E508" s="58" t="str">
        <f t="shared" si="84"/>
        <v/>
      </c>
      <c r="K508" s="68" t="str">
        <f t="shared" si="85"/>
        <v/>
      </c>
      <c r="M508" s="69" t="str">
        <f t="shared" si="86"/>
        <v/>
      </c>
      <c r="Q508" s="76" t="str">
        <f t="shared" si="96"/>
        <v/>
      </c>
      <c r="R508" s="68" t="str">
        <f t="shared" si="97"/>
        <v/>
      </c>
      <c r="S508" s="76" t="str">
        <f t="shared" si="98"/>
        <v/>
      </c>
      <c r="V508" s="23" t="str">
        <f>IF(E508="","",SUMIF(OUTBOUND!$G:$G,WMS!E508,OUTBOUND!$L:$L))</f>
        <v/>
      </c>
      <c r="W508" s="23" t="str">
        <f>IF(E508="","",SUMIF(OUTBOUND!$G:$G,WMS!E508,OUTBOUND!$M:$M))</f>
        <v/>
      </c>
      <c r="X508" s="76" t="str">
        <f>IF(E508="","",SUMIF(OUTBOUND!$G:$G,WMS!E508,OUTBOUND!$O:$O))</f>
        <v/>
      </c>
      <c r="Y508" s="76" t="str">
        <f>IF(E508="","",SUMIF(OUTBOUND!$G:$G,WMS!E508,OUTBOUND!$AC:$AC))</f>
        <v/>
      </c>
      <c r="Z508" s="76" t="str">
        <f>IF(E508="","",SUMIF(OUTBOUND!$G:$G,WMS!E508,OUTBOUND!$P:$P))</f>
        <v/>
      </c>
      <c r="AA508" s="23" t="str">
        <f t="shared" si="99"/>
        <v/>
      </c>
      <c r="AB508" s="23" t="str">
        <f t="shared" si="100"/>
        <v/>
      </c>
      <c r="AC508" s="76" t="str">
        <f t="shared" si="101"/>
        <v/>
      </c>
      <c r="AD508" s="76" t="str">
        <f t="shared" si="102"/>
        <v/>
      </c>
      <c r="AE508" s="76" t="str">
        <f t="shared" si="103"/>
        <v/>
      </c>
      <c r="AF508" s="81" t="str">
        <f t="shared" si="104"/>
        <v/>
      </c>
    </row>
    <row r="509" spans="5:32">
      <c r="E509" s="58" t="str">
        <f t="shared" si="84"/>
        <v/>
      </c>
      <c r="K509" s="68" t="str">
        <f t="shared" si="85"/>
        <v/>
      </c>
      <c r="M509" s="69" t="str">
        <f t="shared" si="86"/>
        <v/>
      </c>
      <c r="Q509" s="76" t="str">
        <f t="shared" si="96"/>
        <v/>
      </c>
      <c r="R509" s="68" t="str">
        <f t="shared" si="97"/>
        <v/>
      </c>
      <c r="S509" s="76" t="str">
        <f t="shared" si="98"/>
        <v/>
      </c>
      <c r="V509" s="23" t="str">
        <f>IF(E509="","",SUMIF(OUTBOUND!$G:$G,WMS!E509,OUTBOUND!$L:$L))</f>
        <v/>
      </c>
      <c r="W509" s="23" t="str">
        <f>IF(E509="","",SUMIF(OUTBOUND!$G:$G,WMS!E509,OUTBOUND!$M:$M))</f>
        <v/>
      </c>
      <c r="X509" s="76" t="str">
        <f>IF(E509="","",SUMIF(OUTBOUND!$G:$G,WMS!E509,OUTBOUND!$O:$O))</f>
        <v/>
      </c>
      <c r="Y509" s="76" t="str">
        <f>IF(E509="","",SUMIF(OUTBOUND!$G:$G,WMS!E509,OUTBOUND!$AC:$AC))</f>
        <v/>
      </c>
      <c r="Z509" s="76" t="str">
        <f>IF(E509="","",SUMIF(OUTBOUND!$G:$G,WMS!E509,OUTBOUND!$P:$P))</f>
        <v/>
      </c>
      <c r="AA509" s="23" t="str">
        <f t="shared" si="99"/>
        <v/>
      </c>
      <c r="AB509" s="23" t="str">
        <f t="shared" si="100"/>
        <v/>
      </c>
      <c r="AC509" s="76" t="str">
        <f t="shared" si="101"/>
        <v/>
      </c>
      <c r="AD509" s="76" t="str">
        <f t="shared" si="102"/>
        <v/>
      </c>
      <c r="AE509" s="76" t="str">
        <f t="shared" si="103"/>
        <v/>
      </c>
      <c r="AF509" s="81" t="str">
        <f t="shared" si="104"/>
        <v/>
      </c>
    </row>
    <row r="510" spans="5:32">
      <c r="E510" s="58" t="str">
        <f t="shared" si="84"/>
        <v/>
      </c>
      <c r="K510" s="68" t="str">
        <f t="shared" si="85"/>
        <v/>
      </c>
      <c r="M510" s="69" t="str">
        <f t="shared" si="86"/>
        <v/>
      </c>
      <c r="Q510" s="76" t="str">
        <f t="shared" si="96"/>
        <v/>
      </c>
      <c r="R510" s="68" t="str">
        <f t="shared" si="97"/>
        <v/>
      </c>
      <c r="S510" s="76" t="str">
        <f t="shared" si="98"/>
        <v/>
      </c>
      <c r="V510" s="23" t="str">
        <f>IF(E510="","",SUMIF(OUTBOUND!$G:$G,WMS!E510,OUTBOUND!$L:$L))</f>
        <v/>
      </c>
      <c r="W510" s="23" t="str">
        <f>IF(E510="","",SUMIF(OUTBOUND!$G:$G,WMS!E510,OUTBOUND!$M:$M))</f>
        <v/>
      </c>
      <c r="X510" s="76" t="str">
        <f>IF(E510="","",SUMIF(OUTBOUND!$G:$G,WMS!E510,OUTBOUND!$O:$O))</f>
        <v/>
      </c>
      <c r="Y510" s="76" t="str">
        <f>IF(E510="","",SUMIF(OUTBOUND!$G:$G,WMS!E510,OUTBOUND!$AC:$AC))</f>
        <v/>
      </c>
      <c r="Z510" s="76" t="str">
        <f>IF(E510="","",SUMIF(OUTBOUND!$G:$G,WMS!E510,OUTBOUND!$P:$P))</f>
        <v/>
      </c>
      <c r="AA510" s="23" t="str">
        <f t="shared" si="99"/>
        <v/>
      </c>
      <c r="AB510" s="23" t="str">
        <f t="shared" si="100"/>
        <v/>
      </c>
      <c r="AC510" s="76" t="str">
        <f t="shared" si="101"/>
        <v/>
      </c>
      <c r="AD510" s="76" t="str">
        <f t="shared" si="102"/>
        <v/>
      </c>
      <c r="AE510" s="76" t="str">
        <f t="shared" si="103"/>
        <v/>
      </c>
      <c r="AF510" s="81" t="str">
        <f t="shared" si="104"/>
        <v/>
      </c>
    </row>
    <row r="511" spans="5:32">
      <c r="E511" s="58" t="str">
        <f t="shared" si="84"/>
        <v/>
      </c>
      <c r="K511" s="68" t="str">
        <f t="shared" si="85"/>
        <v/>
      </c>
      <c r="M511" s="69" t="str">
        <f t="shared" si="86"/>
        <v/>
      </c>
      <c r="Q511" s="76" t="str">
        <f t="shared" si="96"/>
        <v/>
      </c>
      <c r="R511" s="68" t="str">
        <f t="shared" si="97"/>
        <v/>
      </c>
      <c r="S511" s="76" t="str">
        <f t="shared" si="98"/>
        <v/>
      </c>
      <c r="V511" s="23" t="str">
        <f>IF(E511="","",SUMIF(OUTBOUND!$G:$G,WMS!E511,OUTBOUND!$L:$L))</f>
        <v/>
      </c>
      <c r="W511" s="23" t="str">
        <f>IF(E511="","",SUMIF(OUTBOUND!$G:$G,WMS!E511,OUTBOUND!$M:$M))</f>
        <v/>
      </c>
      <c r="X511" s="76" t="str">
        <f>IF(E511="","",SUMIF(OUTBOUND!$G:$G,WMS!E511,OUTBOUND!$O:$O))</f>
        <v/>
      </c>
      <c r="Y511" s="76" t="str">
        <f>IF(E511="","",SUMIF(OUTBOUND!$G:$G,WMS!E511,OUTBOUND!$AC:$AC))</f>
        <v/>
      </c>
      <c r="Z511" s="76" t="str">
        <f>IF(E511="","",SUMIF(OUTBOUND!$G:$G,WMS!E511,OUTBOUND!$P:$P))</f>
        <v/>
      </c>
      <c r="AA511" s="23" t="str">
        <f t="shared" si="99"/>
        <v/>
      </c>
      <c r="AB511" s="23" t="str">
        <f t="shared" si="100"/>
        <v/>
      </c>
      <c r="AC511" s="76" t="str">
        <f t="shared" si="101"/>
        <v/>
      </c>
      <c r="AD511" s="76" t="str">
        <f t="shared" si="102"/>
        <v/>
      </c>
      <c r="AE511" s="76" t="str">
        <f t="shared" si="103"/>
        <v/>
      </c>
      <c r="AF511" s="81" t="str">
        <f t="shared" si="104"/>
        <v/>
      </c>
    </row>
    <row r="512" spans="5:32">
      <c r="E512" s="58" t="str">
        <f t="shared" si="84"/>
        <v/>
      </c>
      <c r="K512" s="68" t="str">
        <f t="shared" si="85"/>
        <v/>
      </c>
      <c r="M512" s="69" t="str">
        <f t="shared" si="86"/>
        <v/>
      </c>
      <c r="Q512" s="76" t="str">
        <f t="shared" si="96"/>
        <v/>
      </c>
      <c r="R512" s="68" t="str">
        <f t="shared" si="97"/>
        <v/>
      </c>
      <c r="S512" s="76" t="str">
        <f t="shared" si="98"/>
        <v/>
      </c>
      <c r="V512" s="23" t="str">
        <f>IF(E512="","",SUMIF(OUTBOUND!$G:$G,WMS!E512,OUTBOUND!$L:$L))</f>
        <v/>
      </c>
      <c r="W512" s="23" t="str">
        <f>IF(E512="","",SUMIF(OUTBOUND!$G:$G,WMS!E512,OUTBOUND!$M:$M))</f>
        <v/>
      </c>
      <c r="X512" s="76" t="str">
        <f>IF(E512="","",SUMIF(OUTBOUND!$G:$G,WMS!E512,OUTBOUND!$O:$O))</f>
        <v/>
      </c>
      <c r="Y512" s="76" t="str">
        <f>IF(E512="","",SUMIF(OUTBOUND!$G:$G,WMS!E512,OUTBOUND!$AC:$AC))</f>
        <v/>
      </c>
      <c r="Z512" s="76" t="str">
        <f>IF(E512="","",SUMIF(OUTBOUND!$G:$G,WMS!E512,OUTBOUND!$P:$P))</f>
        <v/>
      </c>
      <c r="AA512" s="23" t="str">
        <f t="shared" si="99"/>
        <v/>
      </c>
      <c r="AB512" s="23" t="str">
        <f t="shared" si="100"/>
        <v/>
      </c>
      <c r="AC512" s="76" t="str">
        <f t="shared" si="101"/>
        <v/>
      </c>
      <c r="AD512" s="76" t="str">
        <f t="shared" si="102"/>
        <v/>
      </c>
      <c r="AE512" s="76" t="str">
        <f t="shared" si="103"/>
        <v/>
      </c>
      <c r="AF512" s="81" t="str">
        <f t="shared" si="104"/>
        <v/>
      </c>
    </row>
    <row r="513" spans="5:32">
      <c r="E513" s="58" t="str">
        <f t="shared" si="84"/>
        <v/>
      </c>
      <c r="K513" s="68" t="str">
        <f t="shared" si="85"/>
        <v/>
      </c>
      <c r="M513" s="69" t="str">
        <f t="shared" si="86"/>
        <v/>
      </c>
      <c r="Q513" s="76" t="str">
        <f t="shared" si="96"/>
        <v/>
      </c>
      <c r="R513" s="68" t="str">
        <f t="shared" si="97"/>
        <v/>
      </c>
      <c r="S513" s="76" t="str">
        <f t="shared" si="98"/>
        <v/>
      </c>
      <c r="V513" s="23" t="str">
        <f>IF(E513="","",SUMIF(OUTBOUND!$G:$G,WMS!E513,OUTBOUND!$L:$L))</f>
        <v/>
      </c>
      <c r="W513" s="23" t="str">
        <f>IF(E513="","",SUMIF(OUTBOUND!$G:$G,WMS!E513,OUTBOUND!$M:$M))</f>
        <v/>
      </c>
      <c r="X513" s="76" t="str">
        <f>IF(E513="","",SUMIF(OUTBOUND!$G:$G,WMS!E513,OUTBOUND!$O:$O))</f>
        <v/>
      </c>
      <c r="Y513" s="76" t="str">
        <f>IF(E513="","",SUMIF(OUTBOUND!$G:$G,WMS!E513,OUTBOUND!$AC:$AC))</f>
        <v/>
      </c>
      <c r="Z513" s="76" t="str">
        <f>IF(E513="","",SUMIF(OUTBOUND!$G:$G,WMS!E513,OUTBOUND!$P:$P))</f>
        <v/>
      </c>
      <c r="AA513" s="23" t="str">
        <f t="shared" si="99"/>
        <v/>
      </c>
      <c r="AB513" s="23" t="str">
        <f t="shared" si="100"/>
        <v/>
      </c>
      <c r="AC513" s="76" t="str">
        <f t="shared" si="101"/>
        <v/>
      </c>
      <c r="AD513" s="76" t="str">
        <f t="shared" si="102"/>
        <v/>
      </c>
      <c r="AE513" s="76" t="str">
        <f t="shared" si="103"/>
        <v/>
      </c>
      <c r="AF513" s="81" t="str">
        <f t="shared" si="104"/>
        <v/>
      </c>
    </row>
    <row r="514" spans="5:32">
      <c r="E514" s="58" t="str">
        <f t="shared" si="84"/>
        <v/>
      </c>
      <c r="K514" s="68" t="str">
        <f t="shared" si="85"/>
        <v/>
      </c>
      <c r="M514" s="69" t="str">
        <f t="shared" si="86"/>
        <v/>
      </c>
      <c r="Q514" s="76" t="str">
        <f t="shared" si="96"/>
        <v/>
      </c>
      <c r="R514" s="68" t="str">
        <f t="shared" si="97"/>
        <v/>
      </c>
      <c r="S514" s="76" t="str">
        <f t="shared" si="98"/>
        <v/>
      </c>
      <c r="V514" s="23" t="str">
        <f>IF(E514="","",SUMIF(OUTBOUND!$G:$G,WMS!E514,OUTBOUND!$L:$L))</f>
        <v/>
      </c>
      <c r="W514" s="23" t="str">
        <f>IF(E514="","",SUMIF(OUTBOUND!$G:$G,WMS!E514,OUTBOUND!$M:$M))</f>
        <v/>
      </c>
      <c r="X514" s="76" t="str">
        <f>IF(E514="","",SUMIF(OUTBOUND!$G:$G,WMS!E514,OUTBOUND!$O:$O))</f>
        <v/>
      </c>
      <c r="Y514" s="76" t="str">
        <f>IF(E514="","",SUMIF(OUTBOUND!$G:$G,WMS!E514,OUTBOUND!$AC:$AC))</f>
        <v/>
      </c>
      <c r="Z514" s="76" t="str">
        <f>IF(E514="","",SUMIF(OUTBOUND!$G:$G,WMS!E514,OUTBOUND!$P:$P))</f>
        <v/>
      </c>
      <c r="AA514" s="23" t="str">
        <f t="shared" si="99"/>
        <v/>
      </c>
      <c r="AB514" s="23" t="str">
        <f t="shared" si="100"/>
        <v/>
      </c>
      <c r="AC514" s="76" t="str">
        <f t="shared" si="101"/>
        <v/>
      </c>
      <c r="AD514" s="76" t="str">
        <f t="shared" si="102"/>
        <v/>
      </c>
      <c r="AE514" s="76" t="str">
        <f t="shared" si="103"/>
        <v/>
      </c>
      <c r="AF514" s="81" t="str">
        <f t="shared" si="104"/>
        <v/>
      </c>
    </row>
    <row r="515" spans="5:32">
      <c r="E515" s="58" t="str">
        <f t="shared" si="84"/>
        <v/>
      </c>
      <c r="K515" s="68" t="str">
        <f t="shared" si="85"/>
        <v/>
      </c>
      <c r="M515" s="69" t="str">
        <f t="shared" si="86"/>
        <v/>
      </c>
      <c r="Q515" s="76" t="str">
        <f t="shared" si="96"/>
        <v/>
      </c>
      <c r="R515" s="68" t="str">
        <f t="shared" si="97"/>
        <v/>
      </c>
      <c r="S515" s="76" t="str">
        <f t="shared" si="98"/>
        <v/>
      </c>
      <c r="V515" s="23" t="str">
        <f>IF(E515="","",SUMIF(OUTBOUND!$G:$G,WMS!E515,OUTBOUND!$L:$L))</f>
        <v/>
      </c>
      <c r="W515" s="23" t="str">
        <f>IF(E515="","",SUMIF(OUTBOUND!$G:$G,WMS!E515,OUTBOUND!$M:$M))</f>
        <v/>
      </c>
      <c r="X515" s="76" t="str">
        <f>IF(E515="","",SUMIF(OUTBOUND!$G:$G,WMS!E515,OUTBOUND!$O:$O))</f>
        <v/>
      </c>
      <c r="Y515" s="76" t="str">
        <f>IF(E515="","",SUMIF(OUTBOUND!$G:$G,WMS!E515,OUTBOUND!$AC:$AC))</f>
        <v/>
      </c>
      <c r="Z515" s="76" t="str">
        <f>IF(E515="","",SUMIF(OUTBOUND!$G:$G,WMS!E515,OUTBOUND!$P:$P))</f>
        <v/>
      </c>
      <c r="AA515" s="23" t="str">
        <f t="shared" si="99"/>
        <v/>
      </c>
      <c r="AB515" s="23" t="str">
        <f t="shared" si="100"/>
        <v/>
      </c>
      <c r="AC515" s="76" t="str">
        <f t="shared" si="101"/>
        <v/>
      </c>
      <c r="AD515" s="76" t="str">
        <f t="shared" si="102"/>
        <v/>
      </c>
      <c r="AE515" s="76" t="str">
        <f t="shared" si="103"/>
        <v/>
      </c>
      <c r="AF515" s="81" t="str">
        <f t="shared" si="104"/>
        <v/>
      </c>
    </row>
    <row r="516" spans="5:32">
      <c r="E516" s="58" t="str">
        <f t="shared" ref="E516:E579" si="105">IF(D516="","",B516&amp;"/"&amp;C516&amp;"/"&amp;D516)</f>
        <v/>
      </c>
      <c r="K516" s="68" t="str">
        <f t="shared" ref="K516:K579" si="106">IF(J516="","",J516/I516)</f>
        <v/>
      </c>
      <c r="M516" s="69" t="str">
        <f t="shared" ref="M516:M579" si="107">IF(L516="","",ROUND(I516*L516,3))</f>
        <v/>
      </c>
      <c r="Q516" s="76" t="str">
        <f t="shared" si="96"/>
        <v/>
      </c>
      <c r="R516" s="68" t="str">
        <f t="shared" si="97"/>
        <v/>
      </c>
      <c r="S516" s="76" t="str">
        <f t="shared" si="98"/>
        <v/>
      </c>
      <c r="V516" s="23" t="str">
        <f>IF(E516="","",SUMIF(OUTBOUND!$G:$G,WMS!E516,OUTBOUND!$L:$L))</f>
        <v/>
      </c>
      <c r="W516" s="23" t="str">
        <f>IF(E516="","",SUMIF(OUTBOUND!$G:$G,WMS!E516,OUTBOUND!$M:$M))</f>
        <v/>
      </c>
      <c r="X516" s="76" t="str">
        <f>IF(E516="","",SUMIF(OUTBOUND!$G:$G,WMS!E516,OUTBOUND!$O:$O))</f>
        <v/>
      </c>
      <c r="Y516" s="76" t="str">
        <f>IF(E516="","",SUMIF(OUTBOUND!$G:$G,WMS!E516,OUTBOUND!$AC:$AC))</f>
        <v/>
      </c>
      <c r="Z516" s="76" t="str">
        <f>IF(E516="","",SUMIF(OUTBOUND!$G:$G,WMS!E516,OUTBOUND!$P:$P))</f>
        <v/>
      </c>
      <c r="AA516" s="23" t="str">
        <f t="shared" si="99"/>
        <v/>
      </c>
      <c r="AB516" s="23" t="str">
        <f t="shared" si="100"/>
        <v/>
      </c>
      <c r="AC516" s="76" t="str">
        <f t="shared" si="101"/>
        <v/>
      </c>
      <c r="AD516" s="76" t="str">
        <f t="shared" si="102"/>
        <v/>
      </c>
      <c r="AE516" s="76" t="str">
        <f t="shared" si="103"/>
        <v/>
      </c>
      <c r="AF516" s="81" t="str">
        <f t="shared" si="104"/>
        <v/>
      </c>
    </row>
    <row r="517" spans="5:32">
      <c r="E517" s="58" t="str">
        <f t="shared" si="105"/>
        <v/>
      </c>
      <c r="K517" s="68" t="str">
        <f t="shared" si="106"/>
        <v/>
      </c>
      <c r="M517" s="69" t="str">
        <f t="shared" si="107"/>
        <v/>
      </c>
      <c r="Q517" s="76" t="str">
        <f t="shared" si="96"/>
        <v/>
      </c>
      <c r="R517" s="68" t="str">
        <f t="shared" si="97"/>
        <v/>
      </c>
      <c r="S517" s="76" t="str">
        <f t="shared" si="98"/>
        <v/>
      </c>
      <c r="V517" s="23" t="str">
        <f>IF(E517="","",SUMIF(OUTBOUND!$G:$G,WMS!E517,OUTBOUND!$L:$L))</f>
        <v/>
      </c>
      <c r="W517" s="23" t="str">
        <f>IF(E517="","",SUMIF(OUTBOUND!$G:$G,WMS!E517,OUTBOUND!$M:$M))</f>
        <v/>
      </c>
      <c r="X517" s="76" t="str">
        <f>IF(E517="","",SUMIF(OUTBOUND!$G:$G,WMS!E517,OUTBOUND!$O:$O))</f>
        <v/>
      </c>
      <c r="Y517" s="76" t="str">
        <f>IF(E517="","",SUMIF(OUTBOUND!$G:$G,WMS!E517,OUTBOUND!$AC:$AC))</f>
        <v/>
      </c>
      <c r="Z517" s="76" t="str">
        <f>IF(E517="","",SUMIF(OUTBOUND!$G:$G,WMS!E517,OUTBOUND!$P:$P))</f>
        <v/>
      </c>
      <c r="AA517" s="23" t="str">
        <f t="shared" si="99"/>
        <v/>
      </c>
      <c r="AB517" s="23" t="str">
        <f t="shared" si="100"/>
        <v/>
      </c>
      <c r="AC517" s="76" t="str">
        <f t="shared" si="101"/>
        <v/>
      </c>
      <c r="AD517" s="76" t="str">
        <f t="shared" si="102"/>
        <v/>
      </c>
      <c r="AE517" s="76" t="str">
        <f t="shared" si="103"/>
        <v/>
      </c>
      <c r="AF517" s="81" t="str">
        <f t="shared" si="104"/>
        <v/>
      </c>
    </row>
    <row r="518" spans="5:32">
      <c r="E518" s="58" t="str">
        <f t="shared" si="105"/>
        <v/>
      </c>
      <c r="K518" s="68" t="str">
        <f t="shared" si="106"/>
        <v/>
      </c>
      <c r="M518" s="69" t="str">
        <f t="shared" si="107"/>
        <v/>
      </c>
      <c r="Q518" s="76" t="str">
        <f t="shared" si="96"/>
        <v/>
      </c>
      <c r="R518" s="68" t="str">
        <f t="shared" si="97"/>
        <v/>
      </c>
      <c r="S518" s="76" t="str">
        <f t="shared" si="98"/>
        <v/>
      </c>
      <c r="V518" s="23" t="str">
        <f>IF(E518="","",SUMIF(OUTBOUND!$G:$G,WMS!E518,OUTBOUND!$L:$L))</f>
        <v/>
      </c>
      <c r="W518" s="23" t="str">
        <f>IF(E518="","",SUMIF(OUTBOUND!$G:$G,WMS!E518,OUTBOUND!$M:$M))</f>
        <v/>
      </c>
      <c r="X518" s="76" t="str">
        <f>IF(E518="","",SUMIF(OUTBOUND!$G:$G,WMS!E518,OUTBOUND!$O:$O))</f>
        <v/>
      </c>
      <c r="Y518" s="76" t="str">
        <f>IF(E518="","",SUMIF(OUTBOUND!$G:$G,WMS!E518,OUTBOUND!$AC:$AC))</f>
        <v/>
      </c>
      <c r="Z518" s="76" t="str">
        <f>IF(E518="","",SUMIF(OUTBOUND!$G:$G,WMS!E518,OUTBOUND!$P:$P))</f>
        <v/>
      </c>
      <c r="AA518" s="23" t="str">
        <f t="shared" si="99"/>
        <v/>
      </c>
      <c r="AB518" s="23" t="str">
        <f t="shared" si="100"/>
        <v/>
      </c>
      <c r="AC518" s="76" t="str">
        <f t="shared" si="101"/>
        <v/>
      </c>
      <c r="AD518" s="76" t="str">
        <f t="shared" si="102"/>
        <v/>
      </c>
      <c r="AE518" s="76" t="str">
        <f t="shared" si="103"/>
        <v/>
      </c>
      <c r="AF518" s="81" t="str">
        <f t="shared" si="104"/>
        <v/>
      </c>
    </row>
    <row r="519" spans="5:32">
      <c r="E519" s="58" t="str">
        <f t="shared" si="105"/>
        <v/>
      </c>
      <c r="K519" s="68" t="str">
        <f t="shared" si="106"/>
        <v/>
      </c>
      <c r="M519" s="69" t="str">
        <f t="shared" si="107"/>
        <v/>
      </c>
      <c r="Q519" s="76" t="str">
        <f t="shared" si="96"/>
        <v/>
      </c>
      <c r="R519" s="68" t="str">
        <f t="shared" si="97"/>
        <v/>
      </c>
      <c r="S519" s="76" t="str">
        <f t="shared" si="98"/>
        <v/>
      </c>
      <c r="V519" s="23" t="str">
        <f>IF(E519="","",SUMIF(OUTBOUND!$G:$G,WMS!E519,OUTBOUND!$L:$L))</f>
        <v/>
      </c>
      <c r="W519" s="23" t="str">
        <f>IF(E519="","",SUMIF(OUTBOUND!$G:$G,WMS!E519,OUTBOUND!$M:$M))</f>
        <v/>
      </c>
      <c r="X519" s="76" t="str">
        <f>IF(E519="","",SUMIF(OUTBOUND!$G:$G,WMS!E519,OUTBOUND!$O:$O))</f>
        <v/>
      </c>
      <c r="Y519" s="76" t="str">
        <f>IF(E519="","",SUMIF(OUTBOUND!$G:$G,WMS!E519,OUTBOUND!$AC:$AC))</f>
        <v/>
      </c>
      <c r="Z519" s="76" t="str">
        <f>IF(E519="","",SUMIF(OUTBOUND!$G:$G,WMS!E519,OUTBOUND!$P:$P))</f>
        <v/>
      </c>
      <c r="AA519" s="23" t="str">
        <f t="shared" si="99"/>
        <v/>
      </c>
      <c r="AB519" s="23" t="str">
        <f t="shared" si="100"/>
        <v/>
      </c>
      <c r="AC519" s="76" t="str">
        <f t="shared" si="101"/>
        <v/>
      </c>
      <c r="AD519" s="76" t="str">
        <f t="shared" si="102"/>
        <v/>
      </c>
      <c r="AE519" s="76" t="str">
        <f t="shared" si="103"/>
        <v/>
      </c>
      <c r="AF519" s="81" t="str">
        <f t="shared" si="104"/>
        <v/>
      </c>
    </row>
    <row r="520" spans="5:32">
      <c r="E520" s="58" t="str">
        <f t="shared" si="105"/>
        <v/>
      </c>
      <c r="K520" s="68" t="str">
        <f t="shared" si="106"/>
        <v/>
      </c>
      <c r="M520" s="69" t="str">
        <f t="shared" si="107"/>
        <v/>
      </c>
      <c r="Q520" s="76" t="str">
        <f t="shared" si="96"/>
        <v/>
      </c>
      <c r="R520" s="68" t="str">
        <f t="shared" si="97"/>
        <v/>
      </c>
      <c r="S520" s="76" t="str">
        <f t="shared" si="98"/>
        <v/>
      </c>
      <c r="V520" s="23" t="str">
        <f>IF(E520="","",SUMIF(OUTBOUND!$G:$G,WMS!E520,OUTBOUND!$L:$L))</f>
        <v/>
      </c>
      <c r="W520" s="23" t="str">
        <f>IF(E520="","",SUMIF(OUTBOUND!$G:$G,WMS!E520,OUTBOUND!$M:$M))</f>
        <v/>
      </c>
      <c r="X520" s="76" t="str">
        <f>IF(E520="","",SUMIF(OUTBOUND!$G:$G,WMS!E520,OUTBOUND!$O:$O))</f>
        <v/>
      </c>
      <c r="Y520" s="76" t="str">
        <f>IF(E520="","",SUMIF(OUTBOUND!$G:$G,WMS!E520,OUTBOUND!$AC:$AC))</f>
        <v/>
      </c>
      <c r="Z520" s="76" t="str">
        <f>IF(E520="","",SUMIF(OUTBOUND!$G:$G,WMS!E520,OUTBOUND!$P:$P))</f>
        <v/>
      </c>
      <c r="AA520" s="23" t="str">
        <f t="shared" si="99"/>
        <v/>
      </c>
      <c r="AB520" s="23" t="str">
        <f t="shared" si="100"/>
        <v/>
      </c>
      <c r="AC520" s="76" t="str">
        <f t="shared" si="101"/>
        <v/>
      </c>
      <c r="AD520" s="76" t="str">
        <f t="shared" si="102"/>
        <v/>
      </c>
      <c r="AE520" s="76" t="str">
        <f t="shared" si="103"/>
        <v/>
      </c>
      <c r="AF520" s="81" t="str">
        <f t="shared" si="104"/>
        <v/>
      </c>
    </row>
    <row r="521" spans="5:32">
      <c r="E521" s="58" t="str">
        <f t="shared" si="105"/>
        <v/>
      </c>
      <c r="K521" s="68" t="str">
        <f t="shared" si="106"/>
        <v/>
      </c>
      <c r="M521" s="69" t="str">
        <f t="shared" si="107"/>
        <v/>
      </c>
      <c r="Q521" s="76" t="str">
        <f t="shared" si="96"/>
        <v/>
      </c>
      <c r="R521" s="68" t="str">
        <f t="shared" si="97"/>
        <v/>
      </c>
      <c r="S521" s="76" t="str">
        <f t="shared" si="98"/>
        <v/>
      </c>
      <c r="V521" s="23" t="str">
        <f>IF(E521="","",SUMIF(OUTBOUND!$G:$G,WMS!E521,OUTBOUND!$L:$L))</f>
        <v/>
      </c>
      <c r="W521" s="23" t="str">
        <f>IF(E521="","",SUMIF(OUTBOUND!$G:$G,WMS!E521,OUTBOUND!$M:$M))</f>
        <v/>
      </c>
      <c r="X521" s="76" t="str">
        <f>IF(E521="","",SUMIF(OUTBOUND!$G:$G,WMS!E521,OUTBOUND!$O:$O))</f>
        <v/>
      </c>
      <c r="Y521" s="76" t="str">
        <f>IF(E521="","",SUMIF(OUTBOUND!$G:$G,WMS!E521,OUTBOUND!$AC:$AC))</f>
        <v/>
      </c>
      <c r="Z521" s="76" t="str">
        <f>IF(E521="","",SUMIF(OUTBOUND!$G:$G,WMS!E521,OUTBOUND!$P:$P))</f>
        <v/>
      </c>
      <c r="AA521" s="23" t="str">
        <f t="shared" si="99"/>
        <v/>
      </c>
      <c r="AB521" s="23" t="str">
        <f t="shared" si="100"/>
        <v/>
      </c>
      <c r="AC521" s="76" t="str">
        <f t="shared" si="101"/>
        <v/>
      </c>
      <c r="AD521" s="76" t="str">
        <f t="shared" si="102"/>
        <v/>
      </c>
      <c r="AE521" s="76" t="str">
        <f t="shared" si="103"/>
        <v/>
      </c>
      <c r="AF521" s="81" t="str">
        <f t="shared" si="104"/>
        <v/>
      </c>
    </row>
    <row r="522" spans="5:32">
      <c r="E522" s="58" t="str">
        <f t="shared" si="105"/>
        <v/>
      </c>
      <c r="K522" s="68" t="str">
        <f t="shared" si="106"/>
        <v/>
      </c>
      <c r="M522" s="69" t="str">
        <f t="shared" si="107"/>
        <v/>
      </c>
      <c r="Q522" s="76" t="str">
        <f t="shared" si="96"/>
        <v/>
      </c>
      <c r="R522" s="68" t="str">
        <f t="shared" si="97"/>
        <v/>
      </c>
      <c r="S522" s="76" t="str">
        <f t="shared" si="98"/>
        <v/>
      </c>
      <c r="V522" s="23" t="str">
        <f>IF(E522="","",SUMIF(OUTBOUND!$G:$G,WMS!E522,OUTBOUND!$L:$L))</f>
        <v/>
      </c>
      <c r="W522" s="23" t="str">
        <f>IF(E522="","",SUMIF(OUTBOUND!$G:$G,WMS!E522,OUTBOUND!$M:$M))</f>
        <v/>
      </c>
      <c r="X522" s="76" t="str">
        <f>IF(E522="","",SUMIF(OUTBOUND!$G:$G,WMS!E522,OUTBOUND!$O:$O))</f>
        <v/>
      </c>
      <c r="Y522" s="76" t="str">
        <f>IF(E522="","",SUMIF(OUTBOUND!$G:$G,WMS!E522,OUTBOUND!$AC:$AC))</f>
        <v/>
      </c>
      <c r="Z522" s="76" t="str">
        <f>IF(E522="","",SUMIF(OUTBOUND!$G:$G,WMS!E522,OUTBOUND!$P:$P))</f>
        <v/>
      </c>
      <c r="AA522" s="23" t="str">
        <f t="shared" si="99"/>
        <v/>
      </c>
      <c r="AB522" s="23" t="str">
        <f t="shared" si="100"/>
        <v/>
      </c>
      <c r="AC522" s="76" t="str">
        <f t="shared" si="101"/>
        <v/>
      </c>
      <c r="AD522" s="76" t="str">
        <f t="shared" si="102"/>
        <v/>
      </c>
      <c r="AE522" s="76" t="str">
        <f t="shared" si="103"/>
        <v/>
      </c>
      <c r="AF522" s="81" t="str">
        <f t="shared" si="104"/>
        <v/>
      </c>
    </row>
    <row r="523" spans="5:32">
      <c r="E523" s="58" t="str">
        <f t="shared" si="105"/>
        <v/>
      </c>
      <c r="K523" s="68" t="str">
        <f t="shared" si="106"/>
        <v/>
      </c>
      <c r="M523" s="69" t="str">
        <f t="shared" si="107"/>
        <v/>
      </c>
      <c r="Q523" s="76" t="str">
        <f t="shared" si="96"/>
        <v/>
      </c>
      <c r="R523" s="68" t="str">
        <f t="shared" si="97"/>
        <v/>
      </c>
      <c r="S523" s="76" t="str">
        <f t="shared" si="98"/>
        <v/>
      </c>
      <c r="V523" s="23" t="str">
        <f>IF(E523="","",SUMIF(OUTBOUND!$G:$G,WMS!E523,OUTBOUND!$L:$L))</f>
        <v/>
      </c>
      <c r="W523" s="23" t="str">
        <f>IF(E523="","",SUMIF(OUTBOUND!$G:$G,WMS!E523,OUTBOUND!$M:$M))</f>
        <v/>
      </c>
      <c r="X523" s="76" t="str">
        <f>IF(E523="","",SUMIF(OUTBOUND!$G:$G,WMS!E523,OUTBOUND!$O:$O))</f>
        <v/>
      </c>
      <c r="Y523" s="76" t="str">
        <f>IF(E523="","",SUMIF(OUTBOUND!$G:$G,WMS!E523,OUTBOUND!$AC:$AC))</f>
        <v/>
      </c>
      <c r="Z523" s="76" t="str">
        <f>IF(E523="","",SUMIF(OUTBOUND!$G:$G,WMS!E523,OUTBOUND!$P:$P))</f>
        <v/>
      </c>
      <c r="AA523" s="23" t="str">
        <f t="shared" si="99"/>
        <v/>
      </c>
      <c r="AB523" s="23" t="str">
        <f t="shared" si="100"/>
        <v/>
      </c>
      <c r="AC523" s="76" t="str">
        <f t="shared" si="101"/>
        <v/>
      </c>
      <c r="AD523" s="76" t="str">
        <f t="shared" si="102"/>
        <v/>
      </c>
      <c r="AE523" s="76" t="str">
        <f t="shared" si="103"/>
        <v/>
      </c>
      <c r="AF523" s="81" t="str">
        <f t="shared" si="104"/>
        <v/>
      </c>
    </row>
    <row r="524" spans="5:32">
      <c r="E524" s="58" t="str">
        <f t="shared" si="105"/>
        <v/>
      </c>
      <c r="K524" s="68" t="str">
        <f t="shared" si="106"/>
        <v/>
      </c>
      <c r="M524" s="69" t="str">
        <f t="shared" si="107"/>
        <v/>
      </c>
      <c r="Q524" s="76" t="str">
        <f t="shared" si="96"/>
        <v/>
      </c>
      <c r="R524" s="68" t="str">
        <f t="shared" si="97"/>
        <v/>
      </c>
      <c r="S524" s="76" t="str">
        <f t="shared" si="98"/>
        <v/>
      </c>
      <c r="V524" s="23" t="str">
        <f>IF(E524="","",SUMIF(OUTBOUND!$G:$G,WMS!E524,OUTBOUND!$L:$L))</f>
        <v/>
      </c>
      <c r="W524" s="23" t="str">
        <f>IF(E524="","",SUMIF(OUTBOUND!$G:$G,WMS!E524,OUTBOUND!$M:$M))</f>
        <v/>
      </c>
      <c r="X524" s="76" t="str">
        <f>IF(E524="","",SUMIF(OUTBOUND!$G:$G,WMS!E524,OUTBOUND!$O:$O))</f>
        <v/>
      </c>
      <c r="Y524" s="76" t="str">
        <f>IF(E524="","",SUMIF(OUTBOUND!$G:$G,WMS!E524,OUTBOUND!$AC:$AC))</f>
        <v/>
      </c>
      <c r="Z524" s="76" t="str">
        <f>IF(E524="","",SUMIF(OUTBOUND!$G:$G,WMS!E524,OUTBOUND!$P:$P))</f>
        <v/>
      </c>
      <c r="AA524" s="23" t="str">
        <f t="shared" si="99"/>
        <v/>
      </c>
      <c r="AB524" s="23" t="str">
        <f t="shared" si="100"/>
        <v/>
      </c>
      <c r="AC524" s="76" t="str">
        <f t="shared" si="101"/>
        <v/>
      </c>
      <c r="AD524" s="76" t="str">
        <f t="shared" si="102"/>
        <v/>
      </c>
      <c r="AE524" s="76" t="str">
        <f t="shared" si="103"/>
        <v/>
      </c>
      <c r="AF524" s="81" t="str">
        <f t="shared" si="104"/>
        <v/>
      </c>
    </row>
    <row r="525" spans="5:32">
      <c r="E525" s="58" t="str">
        <f t="shared" si="105"/>
        <v/>
      </c>
      <c r="K525" s="68" t="str">
        <f t="shared" si="106"/>
        <v/>
      </c>
      <c r="M525" s="69" t="str">
        <f t="shared" si="107"/>
        <v/>
      </c>
      <c r="Q525" s="76" t="str">
        <f t="shared" si="96"/>
        <v/>
      </c>
      <c r="R525" s="68" t="str">
        <f t="shared" si="97"/>
        <v/>
      </c>
      <c r="S525" s="76" t="str">
        <f t="shared" si="98"/>
        <v/>
      </c>
      <c r="V525" s="23" t="str">
        <f>IF(E525="","",SUMIF(OUTBOUND!$G:$G,WMS!E525,OUTBOUND!$L:$L))</f>
        <v/>
      </c>
      <c r="W525" s="23" t="str">
        <f>IF(E525="","",SUMIF(OUTBOUND!$G:$G,WMS!E525,OUTBOUND!$M:$M))</f>
        <v/>
      </c>
      <c r="X525" s="76" t="str">
        <f>IF(E525="","",SUMIF(OUTBOUND!$G:$G,WMS!E525,OUTBOUND!$O:$O))</f>
        <v/>
      </c>
      <c r="Y525" s="76" t="str">
        <f>IF(E525="","",SUMIF(OUTBOUND!$G:$G,WMS!E525,OUTBOUND!$AC:$AC))</f>
        <v/>
      </c>
      <c r="Z525" s="76" t="str">
        <f>IF(E525="","",SUMIF(OUTBOUND!$G:$G,WMS!E525,OUTBOUND!$P:$P))</f>
        <v/>
      </c>
      <c r="AA525" s="23" t="str">
        <f t="shared" si="99"/>
        <v/>
      </c>
      <c r="AB525" s="23" t="str">
        <f t="shared" si="100"/>
        <v/>
      </c>
      <c r="AC525" s="76" t="str">
        <f t="shared" si="101"/>
        <v/>
      </c>
      <c r="AD525" s="76" t="str">
        <f t="shared" si="102"/>
        <v/>
      </c>
      <c r="AE525" s="76" t="str">
        <f t="shared" si="103"/>
        <v/>
      </c>
      <c r="AF525" s="81" t="str">
        <f t="shared" si="104"/>
        <v/>
      </c>
    </row>
    <row r="526" spans="5:32">
      <c r="E526" s="58" t="str">
        <f t="shared" si="105"/>
        <v/>
      </c>
      <c r="K526" s="68" t="str">
        <f t="shared" si="106"/>
        <v/>
      </c>
      <c r="M526" s="69" t="str">
        <f t="shared" si="107"/>
        <v/>
      </c>
      <c r="Q526" s="76" t="str">
        <f t="shared" si="96"/>
        <v/>
      </c>
      <c r="R526" s="68" t="str">
        <f t="shared" si="97"/>
        <v/>
      </c>
      <c r="S526" s="76" t="str">
        <f t="shared" si="98"/>
        <v/>
      </c>
      <c r="V526" s="23" t="str">
        <f>IF(E526="","",SUMIF(OUTBOUND!$G:$G,WMS!E526,OUTBOUND!$L:$L))</f>
        <v/>
      </c>
      <c r="W526" s="23" t="str">
        <f>IF(E526="","",SUMIF(OUTBOUND!$G:$G,WMS!E526,OUTBOUND!$M:$M))</f>
        <v/>
      </c>
      <c r="X526" s="76" t="str">
        <f>IF(E526="","",SUMIF(OUTBOUND!$G:$G,WMS!E526,OUTBOUND!$O:$O))</f>
        <v/>
      </c>
      <c r="Y526" s="76" t="str">
        <f>IF(E526="","",SUMIF(OUTBOUND!$G:$G,WMS!E526,OUTBOUND!$AC:$AC))</f>
        <v/>
      </c>
      <c r="Z526" s="76" t="str">
        <f>IF(E526="","",SUMIF(OUTBOUND!$G:$G,WMS!E526,OUTBOUND!$P:$P))</f>
        <v/>
      </c>
      <c r="AA526" s="23" t="str">
        <f t="shared" si="99"/>
        <v/>
      </c>
      <c r="AB526" s="23" t="str">
        <f t="shared" si="100"/>
        <v/>
      </c>
      <c r="AC526" s="76" t="str">
        <f t="shared" si="101"/>
        <v/>
      </c>
      <c r="AD526" s="76" t="str">
        <f t="shared" si="102"/>
        <v/>
      </c>
      <c r="AE526" s="76" t="str">
        <f t="shared" si="103"/>
        <v/>
      </c>
      <c r="AF526" s="81" t="str">
        <f t="shared" si="104"/>
        <v/>
      </c>
    </row>
    <row r="527" spans="5:32">
      <c r="E527" s="58" t="str">
        <f t="shared" si="105"/>
        <v/>
      </c>
      <c r="K527" s="68" t="str">
        <f t="shared" si="106"/>
        <v/>
      </c>
      <c r="M527" s="69" t="str">
        <f t="shared" si="107"/>
        <v/>
      </c>
      <c r="Q527" s="76" t="str">
        <f t="shared" si="96"/>
        <v/>
      </c>
      <c r="R527" s="68" t="str">
        <f t="shared" si="97"/>
        <v/>
      </c>
      <c r="S527" s="76" t="str">
        <f t="shared" si="98"/>
        <v/>
      </c>
      <c r="V527" s="23" t="str">
        <f>IF(E527="","",SUMIF(OUTBOUND!$G:$G,WMS!E527,OUTBOUND!$L:$L))</f>
        <v/>
      </c>
      <c r="W527" s="23" t="str">
        <f>IF(E527="","",SUMIF(OUTBOUND!$G:$G,WMS!E527,OUTBOUND!$M:$M))</f>
        <v/>
      </c>
      <c r="X527" s="76" t="str">
        <f>IF(E527="","",SUMIF(OUTBOUND!$G:$G,WMS!E527,OUTBOUND!$O:$O))</f>
        <v/>
      </c>
      <c r="Y527" s="76" t="str">
        <f>IF(E527="","",SUMIF(OUTBOUND!$G:$G,WMS!E527,OUTBOUND!$AC:$AC))</f>
        <v/>
      </c>
      <c r="Z527" s="76" t="str">
        <f>IF(E527="","",SUMIF(OUTBOUND!$G:$G,WMS!E527,OUTBOUND!$P:$P))</f>
        <v/>
      </c>
      <c r="AA527" s="23" t="str">
        <f t="shared" si="99"/>
        <v/>
      </c>
      <c r="AB527" s="23" t="str">
        <f t="shared" si="100"/>
        <v/>
      </c>
      <c r="AC527" s="76" t="str">
        <f t="shared" si="101"/>
        <v/>
      </c>
      <c r="AD527" s="76" t="str">
        <f t="shared" si="102"/>
        <v/>
      </c>
      <c r="AE527" s="76" t="str">
        <f t="shared" si="103"/>
        <v/>
      </c>
      <c r="AF527" s="81" t="str">
        <f t="shared" si="104"/>
        <v/>
      </c>
    </row>
    <row r="528" spans="5:32">
      <c r="E528" s="58" t="str">
        <f t="shared" si="105"/>
        <v/>
      </c>
      <c r="K528" s="68" t="str">
        <f t="shared" si="106"/>
        <v/>
      </c>
      <c r="M528" s="69" t="str">
        <f t="shared" si="107"/>
        <v/>
      </c>
      <c r="Q528" s="76" t="str">
        <f t="shared" si="96"/>
        <v/>
      </c>
      <c r="R528" s="68" t="str">
        <f t="shared" si="97"/>
        <v/>
      </c>
      <c r="S528" s="76" t="str">
        <f t="shared" si="98"/>
        <v/>
      </c>
      <c r="V528" s="23" t="str">
        <f>IF(E528="","",SUMIF(OUTBOUND!$G:$G,WMS!E528,OUTBOUND!$L:$L))</f>
        <v/>
      </c>
      <c r="W528" s="23" t="str">
        <f>IF(E528="","",SUMIF(OUTBOUND!$G:$G,WMS!E528,OUTBOUND!$M:$M))</f>
        <v/>
      </c>
      <c r="X528" s="76" t="str">
        <f>IF(E528="","",SUMIF(OUTBOUND!$G:$G,WMS!E528,OUTBOUND!$O:$O))</f>
        <v/>
      </c>
      <c r="Y528" s="76" t="str">
        <f>IF(E528="","",SUMIF(OUTBOUND!$G:$G,WMS!E528,OUTBOUND!$AC:$AC))</f>
        <v/>
      </c>
      <c r="Z528" s="76" t="str">
        <f>IF(E528="","",SUMIF(OUTBOUND!$G:$G,WMS!E528,OUTBOUND!$P:$P))</f>
        <v/>
      </c>
      <c r="AA528" s="23" t="str">
        <f t="shared" si="99"/>
        <v/>
      </c>
      <c r="AB528" s="23" t="str">
        <f t="shared" si="100"/>
        <v/>
      </c>
      <c r="AC528" s="76" t="str">
        <f t="shared" si="101"/>
        <v/>
      </c>
      <c r="AD528" s="76" t="str">
        <f t="shared" si="102"/>
        <v/>
      </c>
      <c r="AE528" s="76" t="str">
        <f t="shared" si="103"/>
        <v/>
      </c>
      <c r="AF528" s="81" t="str">
        <f t="shared" si="104"/>
        <v/>
      </c>
    </row>
    <row r="529" spans="5:32">
      <c r="E529" s="58" t="str">
        <f t="shared" si="105"/>
        <v/>
      </c>
      <c r="K529" s="68" t="str">
        <f t="shared" si="106"/>
        <v/>
      </c>
      <c r="M529" s="69" t="str">
        <f t="shared" si="107"/>
        <v/>
      </c>
      <c r="Q529" s="76" t="str">
        <f t="shared" si="96"/>
        <v/>
      </c>
      <c r="R529" s="68" t="str">
        <f t="shared" si="97"/>
        <v/>
      </c>
      <c r="S529" s="76" t="str">
        <f t="shared" si="98"/>
        <v/>
      </c>
      <c r="V529" s="23" t="str">
        <f>IF(E529="","",SUMIF(OUTBOUND!$G:$G,WMS!E529,OUTBOUND!$L:$L))</f>
        <v/>
      </c>
      <c r="W529" s="23" t="str">
        <f>IF(E529="","",SUMIF(OUTBOUND!$G:$G,WMS!E529,OUTBOUND!$M:$M))</f>
        <v/>
      </c>
      <c r="X529" s="76" t="str">
        <f>IF(E529="","",SUMIF(OUTBOUND!$G:$G,WMS!E529,OUTBOUND!$O:$O))</f>
        <v/>
      </c>
      <c r="Y529" s="76" t="str">
        <f>IF(E529="","",SUMIF(OUTBOUND!$G:$G,WMS!E529,OUTBOUND!$AC:$AC))</f>
        <v/>
      </c>
      <c r="Z529" s="76" t="str">
        <f>IF(E529="","",SUMIF(OUTBOUND!$G:$G,WMS!E529,OUTBOUND!$P:$P))</f>
        <v/>
      </c>
      <c r="AA529" s="23" t="str">
        <f t="shared" si="99"/>
        <v/>
      </c>
      <c r="AB529" s="23" t="str">
        <f t="shared" si="100"/>
        <v/>
      </c>
      <c r="AC529" s="76" t="str">
        <f t="shared" si="101"/>
        <v/>
      </c>
      <c r="AD529" s="76" t="str">
        <f t="shared" si="102"/>
        <v/>
      </c>
      <c r="AE529" s="76" t="str">
        <f t="shared" si="103"/>
        <v/>
      </c>
      <c r="AF529" s="81" t="str">
        <f t="shared" si="104"/>
        <v/>
      </c>
    </row>
    <row r="530" spans="5:32">
      <c r="E530" s="58" t="str">
        <f t="shared" si="105"/>
        <v/>
      </c>
      <c r="K530" s="68" t="str">
        <f t="shared" si="106"/>
        <v/>
      </c>
      <c r="M530" s="69" t="str">
        <f t="shared" si="107"/>
        <v/>
      </c>
      <c r="Q530" s="76" t="str">
        <f t="shared" si="96"/>
        <v/>
      </c>
      <c r="R530" s="68" t="str">
        <f t="shared" si="97"/>
        <v/>
      </c>
      <c r="S530" s="76" t="str">
        <f t="shared" si="98"/>
        <v/>
      </c>
      <c r="V530" s="23" t="str">
        <f>IF(E530="","",SUMIF(OUTBOUND!$G:$G,WMS!E530,OUTBOUND!$L:$L))</f>
        <v/>
      </c>
      <c r="W530" s="23" t="str">
        <f>IF(E530="","",SUMIF(OUTBOUND!$G:$G,WMS!E530,OUTBOUND!$M:$M))</f>
        <v/>
      </c>
      <c r="X530" s="76" t="str">
        <f>IF(E530="","",SUMIF(OUTBOUND!$G:$G,WMS!E530,OUTBOUND!$O:$O))</f>
        <v/>
      </c>
      <c r="Y530" s="76" t="str">
        <f>IF(E530="","",SUMIF(OUTBOUND!$G:$G,WMS!E530,OUTBOUND!$AC:$AC))</f>
        <v/>
      </c>
      <c r="Z530" s="76" t="str">
        <f>IF(E530="","",SUMIF(OUTBOUND!$G:$G,WMS!E530,OUTBOUND!$P:$P))</f>
        <v/>
      </c>
      <c r="AA530" s="23" t="str">
        <f t="shared" si="99"/>
        <v/>
      </c>
      <c r="AB530" s="23" t="str">
        <f t="shared" si="100"/>
        <v/>
      </c>
      <c r="AC530" s="76" t="str">
        <f t="shared" si="101"/>
        <v/>
      </c>
      <c r="AD530" s="76" t="str">
        <f t="shared" si="102"/>
        <v/>
      </c>
      <c r="AE530" s="76" t="str">
        <f t="shared" si="103"/>
        <v/>
      </c>
      <c r="AF530" s="81" t="str">
        <f t="shared" si="104"/>
        <v/>
      </c>
    </row>
    <row r="531" spans="5:32">
      <c r="E531" s="58" t="str">
        <f t="shared" si="105"/>
        <v/>
      </c>
      <c r="K531" s="68" t="str">
        <f t="shared" si="106"/>
        <v/>
      </c>
      <c r="M531" s="69" t="str">
        <f t="shared" si="107"/>
        <v/>
      </c>
      <c r="Q531" s="76" t="str">
        <f t="shared" si="96"/>
        <v/>
      </c>
      <c r="R531" s="68" t="str">
        <f t="shared" si="97"/>
        <v/>
      </c>
      <c r="S531" s="76" t="str">
        <f t="shared" si="98"/>
        <v/>
      </c>
      <c r="V531" s="23" t="str">
        <f>IF(E531="","",SUMIF(OUTBOUND!$G:$G,WMS!E531,OUTBOUND!$L:$L))</f>
        <v/>
      </c>
      <c r="W531" s="23" t="str">
        <f>IF(E531="","",SUMIF(OUTBOUND!$G:$G,WMS!E531,OUTBOUND!$M:$M))</f>
        <v/>
      </c>
      <c r="X531" s="76" t="str">
        <f>IF(E531="","",SUMIF(OUTBOUND!$G:$G,WMS!E531,OUTBOUND!$O:$O))</f>
        <v/>
      </c>
      <c r="Y531" s="76" t="str">
        <f>IF(E531="","",SUMIF(OUTBOUND!$G:$G,WMS!E531,OUTBOUND!$AC:$AC))</f>
        <v/>
      </c>
      <c r="Z531" s="76" t="str">
        <f>IF(E531="","",SUMIF(OUTBOUND!$G:$G,WMS!E531,OUTBOUND!$P:$P))</f>
        <v/>
      </c>
      <c r="AA531" s="23" t="str">
        <f t="shared" si="99"/>
        <v/>
      </c>
      <c r="AB531" s="23" t="str">
        <f t="shared" si="100"/>
        <v/>
      </c>
      <c r="AC531" s="76" t="str">
        <f t="shared" si="101"/>
        <v/>
      </c>
      <c r="AD531" s="76" t="str">
        <f t="shared" si="102"/>
        <v/>
      </c>
      <c r="AE531" s="76" t="str">
        <f t="shared" si="103"/>
        <v/>
      </c>
      <c r="AF531" s="81" t="str">
        <f t="shared" si="104"/>
        <v/>
      </c>
    </row>
    <row r="532" spans="5:32">
      <c r="E532" s="58" t="str">
        <f t="shared" si="105"/>
        <v/>
      </c>
      <c r="K532" s="68" t="str">
        <f t="shared" si="106"/>
        <v/>
      </c>
      <c r="M532" s="69" t="str">
        <f t="shared" si="107"/>
        <v/>
      </c>
      <c r="Q532" s="76" t="str">
        <f t="shared" si="96"/>
        <v/>
      </c>
      <c r="R532" s="68" t="str">
        <f t="shared" si="97"/>
        <v/>
      </c>
      <c r="S532" s="76" t="str">
        <f t="shared" si="98"/>
        <v/>
      </c>
      <c r="V532" s="23" t="str">
        <f>IF(E532="","",SUMIF(OUTBOUND!$G:$G,WMS!E532,OUTBOUND!$L:$L))</f>
        <v/>
      </c>
      <c r="W532" s="23" t="str">
        <f>IF(E532="","",SUMIF(OUTBOUND!$G:$G,WMS!E532,OUTBOUND!$M:$M))</f>
        <v/>
      </c>
      <c r="X532" s="76" t="str">
        <f>IF(E532="","",SUMIF(OUTBOUND!$G:$G,WMS!E532,OUTBOUND!$O:$O))</f>
        <v/>
      </c>
      <c r="Y532" s="76" t="str">
        <f>IF(E532="","",SUMIF(OUTBOUND!$G:$G,WMS!E532,OUTBOUND!$AC:$AC))</f>
        <v/>
      </c>
      <c r="Z532" s="76" t="str">
        <f>IF(E532="","",SUMIF(OUTBOUND!$G:$G,WMS!E532,OUTBOUND!$P:$P))</f>
        <v/>
      </c>
      <c r="AA532" s="23" t="str">
        <f t="shared" si="99"/>
        <v/>
      </c>
      <c r="AB532" s="23" t="str">
        <f t="shared" si="100"/>
        <v/>
      </c>
      <c r="AC532" s="76" t="str">
        <f t="shared" si="101"/>
        <v/>
      </c>
      <c r="AD532" s="76" t="str">
        <f t="shared" si="102"/>
        <v/>
      </c>
      <c r="AE532" s="76" t="str">
        <f t="shared" si="103"/>
        <v/>
      </c>
      <c r="AF532" s="81" t="str">
        <f t="shared" si="104"/>
        <v/>
      </c>
    </row>
    <row r="533" spans="5:32">
      <c r="E533" s="58" t="str">
        <f t="shared" si="105"/>
        <v/>
      </c>
      <c r="K533" s="68" t="str">
        <f t="shared" si="106"/>
        <v/>
      </c>
      <c r="M533" s="69" t="str">
        <f t="shared" si="107"/>
        <v/>
      </c>
      <c r="Q533" s="76" t="str">
        <f t="shared" si="96"/>
        <v/>
      </c>
      <c r="R533" s="68" t="str">
        <f t="shared" si="97"/>
        <v/>
      </c>
      <c r="S533" s="76" t="str">
        <f t="shared" si="98"/>
        <v/>
      </c>
      <c r="V533" s="23" t="str">
        <f>IF(E533="","",SUMIF(OUTBOUND!$G:$G,WMS!E533,OUTBOUND!$L:$L))</f>
        <v/>
      </c>
      <c r="W533" s="23" t="str">
        <f>IF(E533="","",SUMIF(OUTBOUND!$G:$G,WMS!E533,OUTBOUND!$M:$M))</f>
        <v/>
      </c>
      <c r="X533" s="76" t="str">
        <f>IF(E533="","",SUMIF(OUTBOUND!$G:$G,WMS!E533,OUTBOUND!$O:$O))</f>
        <v/>
      </c>
      <c r="Y533" s="76" t="str">
        <f>IF(E533="","",SUMIF(OUTBOUND!$G:$G,WMS!E533,OUTBOUND!$AC:$AC))</f>
        <v/>
      </c>
      <c r="Z533" s="76" t="str">
        <f>IF(E533="","",SUMIF(OUTBOUND!$G:$G,WMS!E533,OUTBOUND!$P:$P))</f>
        <v/>
      </c>
      <c r="AA533" s="23" t="str">
        <f t="shared" si="99"/>
        <v/>
      </c>
      <c r="AB533" s="23" t="str">
        <f t="shared" si="100"/>
        <v/>
      </c>
      <c r="AC533" s="76" t="str">
        <f t="shared" si="101"/>
        <v/>
      </c>
      <c r="AD533" s="76" t="str">
        <f t="shared" si="102"/>
        <v/>
      </c>
      <c r="AE533" s="76" t="str">
        <f t="shared" si="103"/>
        <v/>
      </c>
      <c r="AF533" s="81" t="str">
        <f t="shared" si="104"/>
        <v/>
      </c>
    </row>
    <row r="534" spans="5:32">
      <c r="E534" s="58" t="str">
        <f t="shared" si="105"/>
        <v/>
      </c>
      <c r="K534" s="68" t="str">
        <f t="shared" si="106"/>
        <v/>
      </c>
      <c r="M534" s="69" t="str">
        <f t="shared" si="107"/>
        <v/>
      </c>
      <c r="Q534" s="76" t="str">
        <f t="shared" si="96"/>
        <v/>
      </c>
      <c r="R534" s="68" t="str">
        <f t="shared" si="97"/>
        <v/>
      </c>
      <c r="S534" s="76" t="str">
        <f t="shared" si="98"/>
        <v/>
      </c>
      <c r="V534" s="23" t="str">
        <f>IF(E534="","",SUMIF(OUTBOUND!$G:$G,WMS!E534,OUTBOUND!$L:$L))</f>
        <v/>
      </c>
      <c r="W534" s="23" t="str">
        <f>IF(E534="","",SUMIF(OUTBOUND!$G:$G,WMS!E534,OUTBOUND!$M:$M))</f>
        <v/>
      </c>
      <c r="X534" s="76" t="str">
        <f>IF(E534="","",SUMIF(OUTBOUND!$G:$G,WMS!E534,OUTBOUND!$O:$O))</f>
        <v/>
      </c>
      <c r="Y534" s="76" t="str">
        <f>IF(E534="","",SUMIF(OUTBOUND!$G:$G,WMS!E534,OUTBOUND!$AC:$AC))</f>
        <v/>
      </c>
      <c r="Z534" s="76" t="str">
        <f>IF(E534="","",SUMIF(OUTBOUND!$G:$G,WMS!E534,OUTBOUND!$P:$P))</f>
        <v/>
      </c>
      <c r="AA534" s="23" t="str">
        <f t="shared" si="99"/>
        <v/>
      </c>
      <c r="AB534" s="23" t="str">
        <f t="shared" si="100"/>
        <v/>
      </c>
      <c r="AC534" s="76" t="str">
        <f t="shared" si="101"/>
        <v/>
      </c>
      <c r="AD534" s="76" t="str">
        <f t="shared" si="102"/>
        <v/>
      </c>
      <c r="AE534" s="76" t="str">
        <f t="shared" si="103"/>
        <v/>
      </c>
      <c r="AF534" s="81" t="str">
        <f t="shared" si="104"/>
        <v/>
      </c>
    </row>
    <row r="535" spans="5:32">
      <c r="E535" s="58" t="str">
        <f t="shared" si="105"/>
        <v/>
      </c>
      <c r="K535" s="68" t="str">
        <f t="shared" si="106"/>
        <v/>
      </c>
      <c r="M535" s="69" t="str">
        <f t="shared" si="107"/>
        <v/>
      </c>
      <c r="Q535" s="76" t="str">
        <f t="shared" si="96"/>
        <v/>
      </c>
      <c r="R535" s="68" t="str">
        <f t="shared" si="97"/>
        <v/>
      </c>
      <c r="S535" s="76" t="str">
        <f t="shared" si="98"/>
        <v/>
      </c>
      <c r="V535" s="23" t="str">
        <f>IF(E535="","",SUMIF(OUTBOUND!$G:$G,WMS!E535,OUTBOUND!$L:$L))</f>
        <v/>
      </c>
      <c r="W535" s="23" t="str">
        <f>IF(E535="","",SUMIF(OUTBOUND!$G:$G,WMS!E535,OUTBOUND!$M:$M))</f>
        <v/>
      </c>
      <c r="X535" s="76" t="str">
        <f>IF(E535="","",SUMIF(OUTBOUND!$G:$G,WMS!E535,OUTBOUND!$O:$O))</f>
        <v/>
      </c>
      <c r="Y535" s="76" t="str">
        <f>IF(E535="","",SUMIF(OUTBOUND!$G:$G,WMS!E535,OUTBOUND!$AC:$AC))</f>
        <v/>
      </c>
      <c r="Z535" s="76" t="str">
        <f>IF(E535="","",SUMIF(OUTBOUND!$G:$G,WMS!E535,OUTBOUND!$P:$P))</f>
        <v/>
      </c>
      <c r="AA535" s="23" t="str">
        <f t="shared" si="99"/>
        <v/>
      </c>
      <c r="AB535" s="23" t="str">
        <f t="shared" si="100"/>
        <v/>
      </c>
      <c r="AC535" s="76" t="str">
        <f t="shared" si="101"/>
        <v/>
      </c>
      <c r="AD535" s="76" t="str">
        <f t="shared" si="102"/>
        <v/>
      </c>
      <c r="AE535" s="76" t="str">
        <f t="shared" si="103"/>
        <v/>
      </c>
      <c r="AF535" s="81" t="str">
        <f t="shared" si="104"/>
        <v/>
      </c>
    </row>
    <row r="536" spans="5:32">
      <c r="E536" s="58" t="str">
        <f t="shared" si="105"/>
        <v/>
      </c>
      <c r="K536" s="68" t="str">
        <f t="shared" si="106"/>
        <v/>
      </c>
      <c r="M536" s="69" t="str">
        <f t="shared" si="107"/>
        <v/>
      </c>
      <c r="Q536" s="76" t="str">
        <f t="shared" si="96"/>
        <v/>
      </c>
      <c r="R536" s="68" t="str">
        <f t="shared" si="97"/>
        <v/>
      </c>
      <c r="S536" s="76" t="str">
        <f t="shared" si="98"/>
        <v/>
      </c>
      <c r="V536" s="23" t="str">
        <f>IF(E536="","",SUMIF(OUTBOUND!$G:$G,WMS!E536,OUTBOUND!$L:$L))</f>
        <v/>
      </c>
      <c r="W536" s="23" t="str">
        <f>IF(E536="","",SUMIF(OUTBOUND!$G:$G,WMS!E536,OUTBOUND!$M:$M))</f>
        <v/>
      </c>
      <c r="X536" s="76" t="str">
        <f>IF(E536="","",SUMIF(OUTBOUND!$G:$G,WMS!E536,OUTBOUND!$O:$O))</f>
        <v/>
      </c>
      <c r="Y536" s="76" t="str">
        <f>IF(E536="","",SUMIF(OUTBOUND!$G:$G,WMS!E536,OUTBOUND!$AC:$AC))</f>
        <v/>
      </c>
      <c r="Z536" s="76" t="str">
        <f>IF(E536="","",SUMIF(OUTBOUND!$G:$G,WMS!E536,OUTBOUND!$P:$P))</f>
        <v/>
      </c>
      <c r="AA536" s="23" t="str">
        <f t="shared" si="99"/>
        <v/>
      </c>
      <c r="AB536" s="23" t="str">
        <f t="shared" si="100"/>
        <v/>
      </c>
      <c r="AC536" s="76" t="str">
        <f t="shared" si="101"/>
        <v/>
      </c>
      <c r="AD536" s="76" t="str">
        <f t="shared" si="102"/>
        <v/>
      </c>
      <c r="AE536" s="76" t="str">
        <f t="shared" si="103"/>
        <v/>
      </c>
      <c r="AF536" s="81" t="str">
        <f t="shared" si="104"/>
        <v/>
      </c>
    </row>
    <row r="537" spans="5:32">
      <c r="E537" s="58" t="str">
        <f t="shared" si="105"/>
        <v/>
      </c>
      <c r="K537" s="68" t="str">
        <f t="shared" si="106"/>
        <v/>
      </c>
      <c r="M537" s="69" t="str">
        <f t="shared" si="107"/>
        <v/>
      </c>
      <c r="Q537" s="76" t="str">
        <f t="shared" si="96"/>
        <v/>
      </c>
      <c r="R537" s="68" t="str">
        <f t="shared" si="97"/>
        <v/>
      </c>
      <c r="S537" s="76" t="str">
        <f t="shared" si="98"/>
        <v/>
      </c>
      <c r="V537" s="23" t="str">
        <f>IF(E537="","",SUMIF(OUTBOUND!$G:$G,WMS!E537,OUTBOUND!$L:$L))</f>
        <v/>
      </c>
      <c r="W537" s="23" t="str">
        <f>IF(E537="","",SUMIF(OUTBOUND!$G:$G,WMS!E537,OUTBOUND!$M:$M))</f>
        <v/>
      </c>
      <c r="X537" s="76" t="str">
        <f>IF(E537="","",SUMIF(OUTBOUND!$G:$G,WMS!E537,OUTBOUND!$O:$O))</f>
        <v/>
      </c>
      <c r="Y537" s="76" t="str">
        <f>IF(E537="","",SUMIF(OUTBOUND!$G:$G,WMS!E537,OUTBOUND!$AC:$AC))</f>
        <v/>
      </c>
      <c r="Z537" s="76" t="str">
        <f>IF(E537="","",SUMIF(OUTBOUND!$G:$G,WMS!E537,OUTBOUND!$P:$P))</f>
        <v/>
      </c>
      <c r="AA537" s="23" t="str">
        <f t="shared" si="99"/>
        <v/>
      </c>
      <c r="AB537" s="23" t="str">
        <f t="shared" si="100"/>
        <v/>
      </c>
      <c r="AC537" s="76" t="str">
        <f t="shared" si="101"/>
        <v/>
      </c>
      <c r="AD537" s="76" t="str">
        <f t="shared" si="102"/>
        <v/>
      </c>
      <c r="AE537" s="76" t="str">
        <f t="shared" si="103"/>
        <v/>
      </c>
      <c r="AF537" s="81" t="str">
        <f t="shared" si="104"/>
        <v/>
      </c>
    </row>
    <row r="538" spans="5:32">
      <c r="E538" s="58" t="str">
        <f t="shared" si="105"/>
        <v/>
      </c>
      <c r="K538" s="68" t="str">
        <f t="shared" si="106"/>
        <v/>
      </c>
      <c r="M538" s="69" t="str">
        <f t="shared" si="107"/>
        <v/>
      </c>
      <c r="Q538" s="76" t="str">
        <f t="shared" si="96"/>
        <v/>
      </c>
      <c r="R538" s="68" t="str">
        <f t="shared" si="97"/>
        <v/>
      </c>
      <c r="S538" s="76" t="str">
        <f t="shared" si="98"/>
        <v/>
      </c>
      <c r="V538" s="23" t="str">
        <f>IF(E538="","",SUMIF(OUTBOUND!$G:$G,WMS!E538,OUTBOUND!$L:$L))</f>
        <v/>
      </c>
      <c r="W538" s="23" t="str">
        <f>IF(E538="","",SUMIF(OUTBOUND!$G:$G,WMS!E538,OUTBOUND!$M:$M))</f>
        <v/>
      </c>
      <c r="X538" s="76" t="str">
        <f>IF(E538="","",SUMIF(OUTBOUND!$G:$G,WMS!E538,OUTBOUND!$O:$O))</f>
        <v/>
      </c>
      <c r="Y538" s="76" t="str">
        <f>IF(E538="","",SUMIF(OUTBOUND!$G:$G,WMS!E538,OUTBOUND!$AC:$AC))</f>
        <v/>
      </c>
      <c r="Z538" s="76" t="str">
        <f>IF(E538="","",SUMIF(OUTBOUND!$G:$G,WMS!E538,OUTBOUND!$P:$P))</f>
        <v/>
      </c>
      <c r="AA538" s="23" t="str">
        <f t="shared" si="99"/>
        <v/>
      </c>
      <c r="AB538" s="23" t="str">
        <f t="shared" si="100"/>
        <v/>
      </c>
      <c r="AC538" s="76" t="str">
        <f t="shared" si="101"/>
        <v/>
      </c>
      <c r="AD538" s="76" t="str">
        <f t="shared" si="102"/>
        <v/>
      </c>
      <c r="AE538" s="76" t="str">
        <f t="shared" si="103"/>
        <v/>
      </c>
      <c r="AF538" s="81" t="str">
        <f t="shared" si="104"/>
        <v/>
      </c>
    </row>
    <row r="539" spans="5:32">
      <c r="E539" s="58" t="str">
        <f t="shared" si="105"/>
        <v/>
      </c>
      <c r="K539" s="68" t="str">
        <f t="shared" si="106"/>
        <v/>
      </c>
      <c r="M539" s="69" t="str">
        <f t="shared" si="107"/>
        <v/>
      </c>
      <c r="Q539" s="76" t="str">
        <f t="shared" si="96"/>
        <v/>
      </c>
      <c r="R539" s="68" t="str">
        <f t="shared" si="97"/>
        <v/>
      </c>
      <c r="S539" s="76" t="str">
        <f t="shared" si="98"/>
        <v/>
      </c>
      <c r="V539" s="23" t="str">
        <f>IF(E539="","",SUMIF(OUTBOUND!$G:$G,WMS!E539,OUTBOUND!$L:$L))</f>
        <v/>
      </c>
      <c r="W539" s="23" t="str">
        <f>IF(E539="","",SUMIF(OUTBOUND!$G:$G,WMS!E539,OUTBOUND!$M:$M))</f>
        <v/>
      </c>
      <c r="X539" s="76" t="str">
        <f>IF(E539="","",SUMIF(OUTBOUND!$G:$G,WMS!E539,OUTBOUND!$O:$O))</f>
        <v/>
      </c>
      <c r="Y539" s="76" t="str">
        <f>IF(E539="","",SUMIF(OUTBOUND!$G:$G,WMS!E539,OUTBOUND!$AC:$AC))</f>
        <v/>
      </c>
      <c r="Z539" s="76" t="str">
        <f>IF(E539="","",SUMIF(OUTBOUND!$G:$G,WMS!E539,OUTBOUND!$P:$P))</f>
        <v/>
      </c>
      <c r="AA539" s="23" t="str">
        <f t="shared" si="99"/>
        <v/>
      </c>
      <c r="AB539" s="23" t="str">
        <f t="shared" si="100"/>
        <v/>
      </c>
      <c r="AC539" s="76" t="str">
        <f t="shared" si="101"/>
        <v/>
      </c>
      <c r="AD539" s="76" t="str">
        <f t="shared" si="102"/>
        <v/>
      </c>
      <c r="AE539" s="76" t="str">
        <f t="shared" si="103"/>
        <v/>
      </c>
      <c r="AF539" s="81" t="str">
        <f t="shared" si="104"/>
        <v/>
      </c>
    </row>
    <row r="540" spans="5:32">
      <c r="E540" s="58" t="str">
        <f t="shared" si="105"/>
        <v/>
      </c>
      <c r="K540" s="68" t="str">
        <f t="shared" si="106"/>
        <v/>
      </c>
      <c r="M540" s="69" t="str">
        <f t="shared" si="107"/>
        <v/>
      </c>
      <c r="Q540" s="76" t="str">
        <f t="shared" si="96"/>
        <v/>
      </c>
      <c r="R540" s="68" t="str">
        <f t="shared" si="97"/>
        <v/>
      </c>
      <c r="S540" s="76" t="str">
        <f t="shared" si="98"/>
        <v/>
      </c>
      <c r="V540" s="23" t="str">
        <f>IF(E540="","",SUMIF(OUTBOUND!$G:$G,WMS!E540,OUTBOUND!$L:$L))</f>
        <v/>
      </c>
      <c r="W540" s="23" t="str">
        <f>IF(E540="","",SUMIF(OUTBOUND!$G:$G,WMS!E540,OUTBOUND!$M:$M))</f>
        <v/>
      </c>
      <c r="X540" s="76" t="str">
        <f>IF(E540="","",SUMIF(OUTBOUND!$G:$G,WMS!E540,OUTBOUND!$O:$O))</f>
        <v/>
      </c>
      <c r="Y540" s="76" t="str">
        <f>IF(E540="","",SUMIF(OUTBOUND!$G:$G,WMS!E540,OUTBOUND!$AC:$AC))</f>
        <v/>
      </c>
      <c r="Z540" s="76" t="str">
        <f>IF(E540="","",SUMIF(OUTBOUND!$G:$G,WMS!E540,OUTBOUND!$P:$P))</f>
        <v/>
      </c>
      <c r="AA540" s="23" t="str">
        <f t="shared" si="99"/>
        <v/>
      </c>
      <c r="AB540" s="23" t="str">
        <f t="shared" si="100"/>
        <v/>
      </c>
      <c r="AC540" s="76" t="str">
        <f t="shared" si="101"/>
        <v/>
      </c>
      <c r="AD540" s="76" t="str">
        <f t="shared" si="102"/>
        <v/>
      </c>
      <c r="AE540" s="76" t="str">
        <f t="shared" si="103"/>
        <v/>
      </c>
      <c r="AF540" s="81" t="str">
        <f t="shared" si="104"/>
        <v/>
      </c>
    </row>
    <row r="541" spans="5:32">
      <c r="E541" s="58" t="str">
        <f t="shared" si="105"/>
        <v/>
      </c>
      <c r="K541" s="68" t="str">
        <f t="shared" si="106"/>
        <v/>
      </c>
      <c r="M541" s="69" t="str">
        <f t="shared" si="107"/>
        <v/>
      </c>
      <c r="Q541" s="76" t="str">
        <f t="shared" si="96"/>
        <v/>
      </c>
      <c r="R541" s="68" t="str">
        <f t="shared" si="97"/>
        <v/>
      </c>
      <c r="S541" s="76" t="str">
        <f t="shared" si="98"/>
        <v/>
      </c>
      <c r="V541" s="23" t="str">
        <f>IF(E541="","",SUMIF(OUTBOUND!$G:$G,WMS!E541,OUTBOUND!$L:$L))</f>
        <v/>
      </c>
      <c r="W541" s="23" t="str">
        <f>IF(E541="","",SUMIF(OUTBOUND!$G:$G,WMS!E541,OUTBOUND!$M:$M))</f>
        <v/>
      </c>
      <c r="X541" s="76" t="str">
        <f>IF(E541="","",SUMIF(OUTBOUND!$G:$G,WMS!E541,OUTBOUND!$O:$O))</f>
        <v/>
      </c>
      <c r="Y541" s="76" t="str">
        <f>IF(E541="","",SUMIF(OUTBOUND!$G:$G,WMS!E541,OUTBOUND!$AC:$AC))</f>
        <v/>
      </c>
      <c r="Z541" s="76" t="str">
        <f>IF(E541="","",SUMIF(OUTBOUND!$G:$G,WMS!E541,OUTBOUND!$P:$P))</f>
        <v/>
      </c>
      <c r="AA541" s="23" t="str">
        <f t="shared" si="99"/>
        <v/>
      </c>
      <c r="AB541" s="23" t="str">
        <f t="shared" si="100"/>
        <v/>
      </c>
      <c r="AC541" s="76" t="str">
        <f t="shared" si="101"/>
        <v/>
      </c>
      <c r="AD541" s="76" t="str">
        <f t="shared" si="102"/>
        <v/>
      </c>
      <c r="AE541" s="76" t="str">
        <f t="shared" si="103"/>
        <v/>
      </c>
      <c r="AF541" s="81" t="str">
        <f t="shared" si="104"/>
        <v/>
      </c>
    </row>
    <row r="542" spans="5:32">
      <c r="E542" s="58" t="str">
        <f t="shared" si="105"/>
        <v/>
      </c>
      <c r="K542" s="68" t="str">
        <f t="shared" si="106"/>
        <v/>
      </c>
      <c r="M542" s="69" t="str">
        <f t="shared" si="107"/>
        <v/>
      </c>
      <c r="Q542" s="76" t="str">
        <f t="shared" si="96"/>
        <v/>
      </c>
      <c r="R542" s="68" t="str">
        <f t="shared" si="97"/>
        <v/>
      </c>
      <c r="S542" s="76" t="str">
        <f t="shared" si="98"/>
        <v/>
      </c>
      <c r="V542" s="23" t="str">
        <f>IF(E542="","",SUMIF(OUTBOUND!$G:$G,WMS!E542,OUTBOUND!$L:$L))</f>
        <v/>
      </c>
      <c r="W542" s="23" t="str">
        <f>IF(E542="","",SUMIF(OUTBOUND!$G:$G,WMS!E542,OUTBOUND!$M:$M))</f>
        <v/>
      </c>
      <c r="X542" s="76" t="str">
        <f>IF(E542="","",SUMIF(OUTBOUND!$G:$G,WMS!E542,OUTBOUND!$O:$O))</f>
        <v/>
      </c>
      <c r="Y542" s="76" t="str">
        <f>IF(E542="","",SUMIF(OUTBOUND!$G:$G,WMS!E542,OUTBOUND!$AC:$AC))</f>
        <v/>
      </c>
      <c r="Z542" s="76" t="str">
        <f>IF(E542="","",SUMIF(OUTBOUND!$G:$G,WMS!E542,OUTBOUND!$P:$P))</f>
        <v/>
      </c>
      <c r="AA542" s="23" t="str">
        <f t="shared" si="99"/>
        <v/>
      </c>
      <c r="AB542" s="23" t="str">
        <f t="shared" si="100"/>
        <v/>
      </c>
      <c r="AC542" s="76" t="str">
        <f t="shared" si="101"/>
        <v/>
      </c>
      <c r="AD542" s="76" t="str">
        <f t="shared" si="102"/>
        <v/>
      </c>
      <c r="AE542" s="76" t="str">
        <f t="shared" si="103"/>
        <v/>
      </c>
      <c r="AF542" s="81" t="str">
        <f t="shared" si="104"/>
        <v/>
      </c>
    </row>
    <row r="543" spans="5:32">
      <c r="E543" s="58" t="str">
        <f t="shared" si="105"/>
        <v/>
      </c>
      <c r="K543" s="68" t="str">
        <f t="shared" si="106"/>
        <v/>
      </c>
      <c r="M543" s="69" t="str">
        <f t="shared" si="107"/>
        <v/>
      </c>
      <c r="Q543" s="76" t="str">
        <f t="shared" si="96"/>
        <v/>
      </c>
      <c r="R543" s="68" t="str">
        <f t="shared" si="97"/>
        <v/>
      </c>
      <c r="S543" s="76" t="str">
        <f t="shared" si="98"/>
        <v/>
      </c>
      <c r="V543" s="23" t="str">
        <f>IF(E543="","",SUMIF(OUTBOUND!$G:$G,WMS!E543,OUTBOUND!$L:$L))</f>
        <v/>
      </c>
      <c r="W543" s="23" t="str">
        <f>IF(E543="","",SUMIF(OUTBOUND!$G:$G,WMS!E543,OUTBOUND!$M:$M))</f>
        <v/>
      </c>
      <c r="X543" s="76" t="str">
        <f>IF(E543="","",SUMIF(OUTBOUND!$G:$G,WMS!E543,OUTBOUND!$O:$O))</f>
        <v/>
      </c>
      <c r="Y543" s="76" t="str">
        <f>IF(E543="","",SUMIF(OUTBOUND!$G:$G,WMS!E543,OUTBOUND!$AC:$AC))</f>
        <v/>
      </c>
      <c r="Z543" s="76" t="str">
        <f>IF(E543="","",SUMIF(OUTBOUND!$G:$G,WMS!E543,OUTBOUND!$P:$P))</f>
        <v/>
      </c>
      <c r="AA543" s="23" t="str">
        <f t="shared" si="99"/>
        <v/>
      </c>
      <c r="AB543" s="23" t="str">
        <f t="shared" si="100"/>
        <v/>
      </c>
      <c r="AC543" s="76" t="str">
        <f t="shared" si="101"/>
        <v/>
      </c>
      <c r="AD543" s="76" t="str">
        <f t="shared" si="102"/>
        <v/>
      </c>
      <c r="AE543" s="76" t="str">
        <f t="shared" si="103"/>
        <v/>
      </c>
      <c r="AF543" s="81" t="str">
        <f t="shared" si="104"/>
        <v/>
      </c>
    </row>
    <row r="544" spans="5:32">
      <c r="E544" s="58" t="str">
        <f t="shared" si="105"/>
        <v/>
      </c>
      <c r="K544" s="68" t="str">
        <f t="shared" si="106"/>
        <v/>
      </c>
      <c r="M544" s="69" t="str">
        <f t="shared" si="107"/>
        <v/>
      </c>
      <c r="Q544" s="76" t="str">
        <f t="shared" si="96"/>
        <v/>
      </c>
      <c r="R544" s="68" t="str">
        <f t="shared" si="97"/>
        <v/>
      </c>
      <c r="S544" s="76" t="str">
        <f t="shared" si="98"/>
        <v/>
      </c>
      <c r="V544" s="23" t="str">
        <f>IF(E544="","",SUMIF(OUTBOUND!$G:$G,WMS!E544,OUTBOUND!$L:$L))</f>
        <v/>
      </c>
      <c r="W544" s="23" t="str">
        <f>IF(E544="","",SUMIF(OUTBOUND!$G:$G,WMS!E544,OUTBOUND!$M:$M))</f>
        <v/>
      </c>
      <c r="X544" s="76" t="str">
        <f>IF(E544="","",SUMIF(OUTBOUND!$G:$G,WMS!E544,OUTBOUND!$O:$O))</f>
        <v/>
      </c>
      <c r="Y544" s="76" t="str">
        <f>IF(E544="","",SUMIF(OUTBOUND!$G:$G,WMS!E544,OUTBOUND!$AC:$AC))</f>
        <v/>
      </c>
      <c r="Z544" s="76" t="str">
        <f>IF(E544="","",SUMIF(OUTBOUND!$G:$G,WMS!E544,OUTBOUND!$P:$P))</f>
        <v/>
      </c>
      <c r="AA544" s="23" t="str">
        <f t="shared" si="99"/>
        <v/>
      </c>
      <c r="AB544" s="23" t="str">
        <f t="shared" si="100"/>
        <v/>
      </c>
      <c r="AC544" s="76" t="str">
        <f t="shared" si="101"/>
        <v/>
      </c>
      <c r="AD544" s="76" t="str">
        <f t="shared" si="102"/>
        <v/>
      </c>
      <c r="AE544" s="76" t="str">
        <f t="shared" si="103"/>
        <v/>
      </c>
      <c r="AF544" s="81" t="str">
        <f t="shared" si="104"/>
        <v/>
      </c>
    </row>
    <row r="545" spans="5:32">
      <c r="E545" s="58" t="str">
        <f t="shared" si="105"/>
        <v/>
      </c>
      <c r="K545" s="68" t="str">
        <f t="shared" si="106"/>
        <v/>
      </c>
      <c r="M545" s="69" t="str">
        <f t="shared" si="107"/>
        <v/>
      </c>
      <c r="Q545" s="76" t="str">
        <f t="shared" si="96"/>
        <v/>
      </c>
      <c r="R545" s="68" t="str">
        <f t="shared" si="97"/>
        <v/>
      </c>
      <c r="S545" s="76" t="str">
        <f t="shared" si="98"/>
        <v/>
      </c>
      <c r="V545" s="23" t="str">
        <f>IF(E545="","",SUMIF(OUTBOUND!$G:$G,WMS!E545,OUTBOUND!$L:$L))</f>
        <v/>
      </c>
      <c r="W545" s="23" t="str">
        <f>IF(E545="","",SUMIF(OUTBOUND!$G:$G,WMS!E545,OUTBOUND!$M:$M))</f>
        <v/>
      </c>
      <c r="X545" s="76" t="str">
        <f>IF(E545="","",SUMIF(OUTBOUND!$G:$G,WMS!E545,OUTBOUND!$O:$O))</f>
        <v/>
      </c>
      <c r="Y545" s="76" t="str">
        <f>IF(E545="","",SUMIF(OUTBOUND!$G:$G,WMS!E545,OUTBOUND!$AC:$AC))</f>
        <v/>
      </c>
      <c r="Z545" s="76" t="str">
        <f>IF(E545="","",SUMIF(OUTBOUND!$G:$G,WMS!E545,OUTBOUND!$P:$P))</f>
        <v/>
      </c>
      <c r="AA545" s="23" t="str">
        <f t="shared" si="99"/>
        <v/>
      </c>
      <c r="AB545" s="23" t="str">
        <f t="shared" si="100"/>
        <v/>
      </c>
      <c r="AC545" s="76" t="str">
        <f t="shared" si="101"/>
        <v/>
      </c>
      <c r="AD545" s="76" t="str">
        <f t="shared" si="102"/>
        <v/>
      </c>
      <c r="AE545" s="76" t="str">
        <f t="shared" si="103"/>
        <v/>
      </c>
      <c r="AF545" s="81" t="str">
        <f t="shared" si="104"/>
        <v/>
      </c>
    </row>
    <row r="546" spans="5:32">
      <c r="E546" s="58" t="str">
        <f t="shared" si="105"/>
        <v/>
      </c>
      <c r="K546" s="68" t="str">
        <f t="shared" si="106"/>
        <v/>
      </c>
      <c r="M546" s="69" t="str">
        <f t="shared" si="107"/>
        <v/>
      </c>
      <c r="Q546" s="76" t="str">
        <f t="shared" si="96"/>
        <v/>
      </c>
      <c r="R546" s="68" t="str">
        <f t="shared" si="97"/>
        <v/>
      </c>
      <c r="S546" s="76" t="str">
        <f t="shared" si="98"/>
        <v/>
      </c>
      <c r="V546" s="23" t="str">
        <f>IF(E546="","",SUMIF(OUTBOUND!$G:$G,WMS!E546,OUTBOUND!$L:$L))</f>
        <v/>
      </c>
      <c r="W546" s="23" t="str">
        <f>IF(E546="","",SUMIF(OUTBOUND!$G:$G,WMS!E546,OUTBOUND!$M:$M))</f>
        <v/>
      </c>
      <c r="X546" s="76" t="str">
        <f>IF(E546="","",SUMIF(OUTBOUND!$G:$G,WMS!E546,OUTBOUND!$O:$O))</f>
        <v/>
      </c>
      <c r="Y546" s="76" t="str">
        <f>IF(E546="","",SUMIF(OUTBOUND!$G:$G,WMS!E546,OUTBOUND!$AC:$AC))</f>
        <v/>
      </c>
      <c r="Z546" s="76" t="str">
        <f>IF(E546="","",SUMIF(OUTBOUND!$G:$G,WMS!E546,OUTBOUND!$P:$P))</f>
        <v/>
      </c>
      <c r="AA546" s="23" t="str">
        <f t="shared" si="99"/>
        <v/>
      </c>
      <c r="AB546" s="23" t="str">
        <f t="shared" si="100"/>
        <v/>
      </c>
      <c r="AC546" s="76" t="str">
        <f t="shared" si="101"/>
        <v/>
      </c>
      <c r="AD546" s="76" t="str">
        <f t="shared" si="102"/>
        <v/>
      </c>
      <c r="AE546" s="76" t="str">
        <f t="shared" si="103"/>
        <v/>
      </c>
      <c r="AF546" s="81" t="str">
        <f t="shared" si="104"/>
        <v/>
      </c>
    </row>
    <row r="547" spans="5:32">
      <c r="E547" s="58" t="str">
        <f t="shared" si="105"/>
        <v/>
      </c>
      <c r="K547" s="68" t="str">
        <f t="shared" si="106"/>
        <v/>
      </c>
      <c r="M547" s="69" t="str">
        <f t="shared" si="107"/>
        <v/>
      </c>
      <c r="Q547" s="76" t="str">
        <f t="shared" si="96"/>
        <v/>
      </c>
      <c r="R547" s="68" t="str">
        <f t="shared" si="97"/>
        <v/>
      </c>
      <c r="S547" s="76" t="str">
        <f t="shared" si="98"/>
        <v/>
      </c>
      <c r="V547" s="23" t="str">
        <f>IF(E547="","",SUMIF(OUTBOUND!$G:$G,WMS!E547,OUTBOUND!$L:$L))</f>
        <v/>
      </c>
      <c r="W547" s="23" t="str">
        <f>IF(E547="","",SUMIF(OUTBOUND!$G:$G,WMS!E547,OUTBOUND!$M:$M))</f>
        <v/>
      </c>
      <c r="X547" s="76" t="str">
        <f>IF(E547="","",SUMIF(OUTBOUND!$G:$G,WMS!E547,OUTBOUND!$O:$O))</f>
        <v/>
      </c>
      <c r="Y547" s="76" t="str">
        <f>IF(E547="","",SUMIF(OUTBOUND!$G:$G,WMS!E547,OUTBOUND!$AC:$AC))</f>
        <v/>
      </c>
      <c r="Z547" s="76" t="str">
        <f>IF(E547="","",SUMIF(OUTBOUND!$G:$G,WMS!E547,OUTBOUND!$P:$P))</f>
        <v/>
      </c>
      <c r="AA547" s="23" t="str">
        <f t="shared" si="99"/>
        <v/>
      </c>
      <c r="AB547" s="23" t="str">
        <f t="shared" si="100"/>
        <v/>
      </c>
      <c r="AC547" s="76" t="str">
        <f t="shared" si="101"/>
        <v/>
      </c>
      <c r="AD547" s="76" t="str">
        <f t="shared" si="102"/>
        <v/>
      </c>
      <c r="AE547" s="76" t="str">
        <f t="shared" si="103"/>
        <v/>
      </c>
      <c r="AF547" s="81" t="str">
        <f t="shared" si="104"/>
        <v/>
      </c>
    </row>
    <row r="548" spans="5:32">
      <c r="E548" s="58" t="str">
        <f t="shared" si="105"/>
        <v/>
      </c>
      <c r="K548" s="68" t="str">
        <f t="shared" si="106"/>
        <v/>
      </c>
      <c r="M548" s="69" t="str">
        <f t="shared" si="107"/>
        <v/>
      </c>
      <c r="Q548" s="76" t="str">
        <f t="shared" si="96"/>
        <v/>
      </c>
      <c r="R548" s="68" t="str">
        <f t="shared" si="97"/>
        <v/>
      </c>
      <c r="S548" s="76" t="str">
        <f t="shared" si="98"/>
        <v/>
      </c>
      <c r="V548" s="23" t="str">
        <f>IF(E548="","",SUMIF(OUTBOUND!$G:$G,WMS!E548,OUTBOUND!$L:$L))</f>
        <v/>
      </c>
      <c r="W548" s="23" t="str">
        <f>IF(E548="","",SUMIF(OUTBOUND!$G:$G,WMS!E548,OUTBOUND!$M:$M))</f>
        <v/>
      </c>
      <c r="X548" s="76" t="str">
        <f>IF(E548="","",SUMIF(OUTBOUND!$G:$G,WMS!E548,OUTBOUND!$O:$O))</f>
        <v/>
      </c>
      <c r="Y548" s="76" t="str">
        <f>IF(E548="","",SUMIF(OUTBOUND!$G:$G,WMS!E548,OUTBOUND!$AC:$AC))</f>
        <v/>
      </c>
      <c r="Z548" s="76" t="str">
        <f>IF(E548="","",SUMIF(OUTBOUND!$G:$G,WMS!E548,OUTBOUND!$P:$P))</f>
        <v/>
      </c>
      <c r="AA548" s="23" t="str">
        <f t="shared" si="99"/>
        <v/>
      </c>
      <c r="AB548" s="23" t="str">
        <f t="shared" si="100"/>
        <v/>
      </c>
      <c r="AC548" s="76" t="str">
        <f t="shared" si="101"/>
        <v/>
      </c>
      <c r="AD548" s="76" t="str">
        <f t="shared" si="102"/>
        <v/>
      </c>
      <c r="AE548" s="76" t="str">
        <f t="shared" si="103"/>
        <v/>
      </c>
      <c r="AF548" s="81" t="str">
        <f t="shared" si="104"/>
        <v/>
      </c>
    </row>
    <row r="549" spans="5:32">
      <c r="E549" s="58" t="str">
        <f t="shared" si="105"/>
        <v/>
      </c>
      <c r="K549" s="68" t="str">
        <f t="shared" si="106"/>
        <v/>
      </c>
      <c r="M549" s="69" t="str">
        <f t="shared" si="107"/>
        <v/>
      </c>
      <c r="Q549" s="76" t="str">
        <f t="shared" si="96"/>
        <v/>
      </c>
      <c r="R549" s="68" t="str">
        <f t="shared" si="97"/>
        <v/>
      </c>
      <c r="S549" s="76" t="str">
        <f t="shared" si="98"/>
        <v/>
      </c>
      <c r="V549" s="23" t="str">
        <f>IF(E549="","",SUMIF(OUTBOUND!$G:$G,WMS!E549,OUTBOUND!$L:$L))</f>
        <v/>
      </c>
      <c r="W549" s="23" t="str">
        <f>IF(E549="","",SUMIF(OUTBOUND!$G:$G,WMS!E549,OUTBOUND!$M:$M))</f>
        <v/>
      </c>
      <c r="X549" s="76" t="str">
        <f>IF(E549="","",SUMIF(OUTBOUND!$G:$G,WMS!E549,OUTBOUND!$O:$O))</f>
        <v/>
      </c>
      <c r="Y549" s="76" t="str">
        <f>IF(E549="","",SUMIF(OUTBOUND!$G:$G,WMS!E549,OUTBOUND!$AC:$AC))</f>
        <v/>
      </c>
      <c r="Z549" s="76" t="str">
        <f>IF(E549="","",SUMIF(OUTBOUND!$G:$G,WMS!E549,OUTBOUND!$P:$P))</f>
        <v/>
      </c>
      <c r="AA549" s="23" t="str">
        <f t="shared" si="99"/>
        <v/>
      </c>
      <c r="AB549" s="23" t="str">
        <f t="shared" si="100"/>
        <v/>
      </c>
      <c r="AC549" s="76" t="str">
        <f t="shared" si="101"/>
        <v/>
      </c>
      <c r="AD549" s="76" t="str">
        <f t="shared" si="102"/>
        <v/>
      </c>
      <c r="AE549" s="76" t="str">
        <f t="shared" si="103"/>
        <v/>
      </c>
      <c r="AF549" s="81" t="str">
        <f t="shared" si="104"/>
        <v/>
      </c>
    </row>
    <row r="550" spans="5:32">
      <c r="E550" s="58" t="str">
        <f t="shared" si="105"/>
        <v/>
      </c>
      <c r="K550" s="68" t="str">
        <f t="shared" si="106"/>
        <v/>
      </c>
      <c r="M550" s="69" t="str">
        <f t="shared" si="107"/>
        <v/>
      </c>
      <c r="Q550" s="76" t="str">
        <f t="shared" si="96"/>
        <v/>
      </c>
      <c r="R550" s="68" t="str">
        <f t="shared" si="97"/>
        <v/>
      </c>
      <c r="S550" s="76" t="str">
        <f t="shared" si="98"/>
        <v/>
      </c>
      <c r="V550" s="23" t="str">
        <f>IF(E550="","",SUMIF(OUTBOUND!$G:$G,WMS!E550,OUTBOUND!$L:$L))</f>
        <v/>
      </c>
      <c r="W550" s="23" t="str">
        <f>IF(E550="","",SUMIF(OUTBOUND!$G:$G,WMS!E550,OUTBOUND!$M:$M))</f>
        <v/>
      </c>
      <c r="X550" s="76" t="str">
        <f>IF(E550="","",SUMIF(OUTBOUND!$G:$G,WMS!E550,OUTBOUND!$O:$O))</f>
        <v/>
      </c>
      <c r="Y550" s="76" t="str">
        <f>IF(E550="","",SUMIF(OUTBOUND!$G:$G,WMS!E550,OUTBOUND!$AC:$AC))</f>
        <v/>
      </c>
      <c r="Z550" s="76" t="str">
        <f>IF(E550="","",SUMIF(OUTBOUND!$G:$G,WMS!E550,OUTBOUND!$P:$P))</f>
        <v/>
      </c>
      <c r="AA550" s="23" t="str">
        <f t="shared" si="99"/>
        <v/>
      </c>
      <c r="AB550" s="23" t="str">
        <f t="shared" si="100"/>
        <v/>
      </c>
      <c r="AC550" s="76" t="str">
        <f t="shared" si="101"/>
        <v/>
      </c>
      <c r="AD550" s="76" t="str">
        <f t="shared" si="102"/>
        <v/>
      </c>
      <c r="AE550" s="76" t="str">
        <f t="shared" si="103"/>
        <v/>
      </c>
      <c r="AF550" s="81" t="str">
        <f t="shared" si="104"/>
        <v/>
      </c>
    </row>
    <row r="551" spans="5:32">
      <c r="E551" s="58" t="str">
        <f t="shared" si="105"/>
        <v/>
      </c>
      <c r="K551" s="68" t="str">
        <f t="shared" si="106"/>
        <v/>
      </c>
      <c r="M551" s="69" t="str">
        <f t="shared" si="107"/>
        <v/>
      </c>
      <c r="Q551" s="76" t="str">
        <f t="shared" si="96"/>
        <v/>
      </c>
      <c r="R551" s="68" t="str">
        <f t="shared" si="97"/>
        <v/>
      </c>
      <c r="S551" s="76" t="str">
        <f t="shared" si="98"/>
        <v/>
      </c>
      <c r="V551" s="23" t="str">
        <f>IF(E551="","",SUMIF(OUTBOUND!$G:$G,WMS!E551,OUTBOUND!$L:$L))</f>
        <v/>
      </c>
      <c r="W551" s="23" t="str">
        <f>IF(E551="","",SUMIF(OUTBOUND!$G:$G,WMS!E551,OUTBOUND!$M:$M))</f>
        <v/>
      </c>
      <c r="X551" s="76" t="str">
        <f>IF(E551="","",SUMIF(OUTBOUND!$G:$G,WMS!E551,OUTBOUND!$O:$O))</f>
        <v/>
      </c>
      <c r="Y551" s="76" t="str">
        <f>IF(E551="","",SUMIF(OUTBOUND!$G:$G,WMS!E551,OUTBOUND!$AC:$AC))</f>
        <v/>
      </c>
      <c r="Z551" s="76" t="str">
        <f>IF(E551="","",SUMIF(OUTBOUND!$G:$G,WMS!E551,OUTBOUND!$P:$P))</f>
        <v/>
      </c>
      <c r="AA551" s="23" t="str">
        <f t="shared" si="99"/>
        <v/>
      </c>
      <c r="AB551" s="23" t="str">
        <f t="shared" si="100"/>
        <v/>
      </c>
      <c r="AC551" s="76" t="str">
        <f t="shared" si="101"/>
        <v/>
      </c>
      <c r="AD551" s="76" t="str">
        <f t="shared" si="102"/>
        <v/>
      </c>
      <c r="AE551" s="76" t="str">
        <f t="shared" si="103"/>
        <v/>
      </c>
      <c r="AF551" s="81" t="str">
        <f t="shared" si="104"/>
        <v/>
      </c>
    </row>
    <row r="552" spans="5:32">
      <c r="E552" s="58" t="str">
        <f t="shared" si="105"/>
        <v/>
      </c>
      <c r="K552" s="68" t="str">
        <f t="shared" si="106"/>
        <v/>
      </c>
      <c r="M552" s="69" t="str">
        <f t="shared" si="107"/>
        <v/>
      </c>
      <c r="Q552" s="76" t="str">
        <f t="shared" si="96"/>
        <v/>
      </c>
      <c r="R552" s="68" t="str">
        <f t="shared" si="97"/>
        <v/>
      </c>
      <c r="S552" s="76" t="str">
        <f t="shared" si="98"/>
        <v/>
      </c>
      <c r="V552" s="23" t="str">
        <f>IF(E552="","",SUMIF(OUTBOUND!$G:$G,WMS!E552,OUTBOUND!$L:$L))</f>
        <v/>
      </c>
      <c r="W552" s="23" t="str">
        <f>IF(E552="","",SUMIF(OUTBOUND!$G:$G,WMS!E552,OUTBOUND!$M:$M))</f>
        <v/>
      </c>
      <c r="X552" s="76" t="str">
        <f>IF(E552="","",SUMIF(OUTBOUND!$G:$G,WMS!E552,OUTBOUND!$O:$O))</f>
        <v/>
      </c>
      <c r="Y552" s="76" t="str">
        <f>IF(E552="","",SUMIF(OUTBOUND!$G:$G,WMS!E552,OUTBOUND!$AC:$AC))</f>
        <v/>
      </c>
      <c r="Z552" s="76" t="str">
        <f>IF(E552="","",SUMIF(OUTBOUND!$G:$G,WMS!E552,OUTBOUND!$P:$P))</f>
        <v/>
      </c>
      <c r="AA552" s="23" t="str">
        <f t="shared" si="99"/>
        <v/>
      </c>
      <c r="AB552" s="23" t="str">
        <f t="shared" si="100"/>
        <v/>
      </c>
      <c r="AC552" s="76" t="str">
        <f t="shared" si="101"/>
        <v/>
      </c>
      <c r="AD552" s="76" t="str">
        <f t="shared" si="102"/>
        <v/>
      </c>
      <c r="AE552" s="76" t="str">
        <f t="shared" si="103"/>
        <v/>
      </c>
      <c r="AF552" s="81" t="str">
        <f t="shared" si="104"/>
        <v/>
      </c>
    </row>
    <row r="553" spans="5:32">
      <c r="E553" s="58" t="str">
        <f t="shared" si="105"/>
        <v/>
      </c>
      <c r="K553" s="68" t="str">
        <f t="shared" si="106"/>
        <v/>
      </c>
      <c r="M553" s="69" t="str">
        <f t="shared" si="107"/>
        <v/>
      </c>
      <c r="Q553" s="76" t="str">
        <f t="shared" si="96"/>
        <v/>
      </c>
      <c r="R553" s="68" t="str">
        <f t="shared" si="97"/>
        <v/>
      </c>
      <c r="S553" s="76" t="str">
        <f t="shared" si="98"/>
        <v/>
      </c>
      <c r="V553" s="23" t="str">
        <f>IF(E553="","",SUMIF(OUTBOUND!$G:$G,WMS!E553,OUTBOUND!$L:$L))</f>
        <v/>
      </c>
      <c r="W553" s="23" t="str">
        <f>IF(E553="","",SUMIF(OUTBOUND!$G:$G,WMS!E553,OUTBOUND!$M:$M))</f>
        <v/>
      </c>
      <c r="X553" s="76" t="str">
        <f>IF(E553="","",SUMIF(OUTBOUND!$G:$G,WMS!E553,OUTBOUND!$O:$O))</f>
        <v/>
      </c>
      <c r="Y553" s="76" t="str">
        <f>IF(E553="","",SUMIF(OUTBOUND!$G:$G,WMS!E553,OUTBOUND!$AC:$AC))</f>
        <v/>
      </c>
      <c r="Z553" s="76" t="str">
        <f>IF(E553="","",SUMIF(OUTBOUND!$G:$G,WMS!E553,OUTBOUND!$P:$P))</f>
        <v/>
      </c>
      <c r="AA553" s="23" t="str">
        <f t="shared" si="99"/>
        <v/>
      </c>
      <c r="AB553" s="23" t="str">
        <f t="shared" si="100"/>
        <v/>
      </c>
      <c r="AC553" s="76" t="str">
        <f t="shared" si="101"/>
        <v/>
      </c>
      <c r="AD553" s="76" t="str">
        <f t="shared" si="102"/>
        <v/>
      </c>
      <c r="AE553" s="76" t="str">
        <f t="shared" si="103"/>
        <v/>
      </c>
      <c r="AF553" s="81" t="str">
        <f t="shared" si="104"/>
        <v/>
      </c>
    </row>
    <row r="554" spans="5:32">
      <c r="E554" s="58" t="str">
        <f t="shared" si="105"/>
        <v/>
      </c>
      <c r="K554" s="68" t="str">
        <f t="shared" si="106"/>
        <v/>
      </c>
      <c r="M554" s="69" t="str">
        <f t="shared" si="107"/>
        <v/>
      </c>
      <c r="Q554" s="76" t="str">
        <f t="shared" si="96"/>
        <v/>
      </c>
      <c r="R554" s="68" t="str">
        <f t="shared" si="97"/>
        <v/>
      </c>
      <c r="S554" s="76" t="str">
        <f t="shared" si="98"/>
        <v/>
      </c>
      <c r="V554" s="23" t="str">
        <f>IF(E554="","",SUMIF(OUTBOUND!$G:$G,WMS!E554,OUTBOUND!$L:$L))</f>
        <v/>
      </c>
      <c r="W554" s="23" t="str">
        <f>IF(E554="","",SUMIF(OUTBOUND!$G:$G,WMS!E554,OUTBOUND!$M:$M))</f>
        <v/>
      </c>
      <c r="X554" s="76" t="str">
        <f>IF(E554="","",SUMIF(OUTBOUND!$G:$G,WMS!E554,OUTBOUND!$O:$O))</f>
        <v/>
      </c>
      <c r="Y554" s="76" t="str">
        <f>IF(E554="","",SUMIF(OUTBOUND!$G:$G,WMS!E554,OUTBOUND!$AC:$AC))</f>
        <v/>
      </c>
      <c r="Z554" s="76" t="str">
        <f>IF(E554="","",SUMIF(OUTBOUND!$G:$G,WMS!E554,OUTBOUND!$P:$P))</f>
        <v/>
      </c>
      <c r="AA554" s="23" t="str">
        <f t="shared" si="99"/>
        <v/>
      </c>
      <c r="AB554" s="23" t="str">
        <f t="shared" si="100"/>
        <v/>
      </c>
      <c r="AC554" s="76" t="str">
        <f t="shared" si="101"/>
        <v/>
      </c>
      <c r="AD554" s="76" t="str">
        <f t="shared" si="102"/>
        <v/>
      </c>
      <c r="AE554" s="76" t="str">
        <f t="shared" si="103"/>
        <v/>
      </c>
      <c r="AF554" s="81" t="str">
        <f t="shared" si="104"/>
        <v/>
      </c>
    </row>
    <row r="555" spans="5:32">
      <c r="E555" s="58" t="str">
        <f t="shared" si="105"/>
        <v/>
      </c>
      <c r="K555" s="68" t="str">
        <f t="shared" si="106"/>
        <v/>
      </c>
      <c r="M555" s="69" t="str">
        <f t="shared" si="107"/>
        <v/>
      </c>
      <c r="Q555" s="76" t="str">
        <f t="shared" si="96"/>
        <v/>
      </c>
      <c r="R555" s="68" t="str">
        <f t="shared" si="97"/>
        <v/>
      </c>
      <c r="S555" s="76" t="str">
        <f t="shared" si="98"/>
        <v/>
      </c>
      <c r="V555" s="23" t="str">
        <f>IF(E555="","",SUMIF(OUTBOUND!$G:$G,WMS!E555,OUTBOUND!$L:$L))</f>
        <v/>
      </c>
      <c r="W555" s="23" t="str">
        <f>IF(E555="","",SUMIF(OUTBOUND!$G:$G,WMS!E555,OUTBOUND!$M:$M))</f>
        <v/>
      </c>
      <c r="X555" s="76" t="str">
        <f>IF(E555="","",SUMIF(OUTBOUND!$G:$G,WMS!E555,OUTBOUND!$O:$O))</f>
        <v/>
      </c>
      <c r="Y555" s="76" t="str">
        <f>IF(E555="","",SUMIF(OUTBOUND!$G:$G,WMS!E555,OUTBOUND!$AC:$AC))</f>
        <v/>
      </c>
      <c r="Z555" s="76" t="str">
        <f>IF(E555="","",SUMIF(OUTBOUND!$G:$G,WMS!E555,OUTBOUND!$P:$P))</f>
        <v/>
      </c>
      <c r="AA555" s="23" t="str">
        <f t="shared" si="99"/>
        <v/>
      </c>
      <c r="AB555" s="23" t="str">
        <f t="shared" si="100"/>
        <v/>
      </c>
      <c r="AC555" s="76" t="str">
        <f t="shared" si="101"/>
        <v/>
      </c>
      <c r="AD555" s="76" t="str">
        <f t="shared" si="102"/>
        <v/>
      </c>
      <c r="AE555" s="76" t="str">
        <f t="shared" si="103"/>
        <v/>
      </c>
      <c r="AF555" s="81" t="str">
        <f t="shared" si="104"/>
        <v/>
      </c>
    </row>
    <row r="556" spans="5:32">
      <c r="E556" s="58" t="str">
        <f t="shared" si="105"/>
        <v/>
      </c>
      <c r="K556" s="68" t="str">
        <f t="shared" si="106"/>
        <v/>
      </c>
      <c r="M556" s="69" t="str">
        <f t="shared" si="107"/>
        <v/>
      </c>
      <c r="Q556" s="76" t="str">
        <f t="shared" si="96"/>
        <v/>
      </c>
      <c r="R556" s="68" t="str">
        <f t="shared" si="97"/>
        <v/>
      </c>
      <c r="S556" s="76" t="str">
        <f t="shared" si="98"/>
        <v/>
      </c>
      <c r="V556" s="23" t="str">
        <f>IF(E556="","",SUMIF(OUTBOUND!$G:$G,WMS!E556,OUTBOUND!$L:$L))</f>
        <v/>
      </c>
      <c r="W556" s="23" t="str">
        <f>IF(E556="","",SUMIF(OUTBOUND!$G:$G,WMS!E556,OUTBOUND!$M:$M))</f>
        <v/>
      </c>
      <c r="X556" s="76" t="str">
        <f>IF(E556="","",SUMIF(OUTBOUND!$G:$G,WMS!E556,OUTBOUND!$O:$O))</f>
        <v/>
      </c>
      <c r="Y556" s="76" t="str">
        <f>IF(E556="","",SUMIF(OUTBOUND!$G:$G,WMS!E556,OUTBOUND!$AC:$AC))</f>
        <v/>
      </c>
      <c r="Z556" s="76" t="str">
        <f>IF(E556="","",SUMIF(OUTBOUND!$G:$G,WMS!E556,OUTBOUND!$P:$P))</f>
        <v/>
      </c>
      <c r="AA556" s="23" t="str">
        <f t="shared" si="99"/>
        <v/>
      </c>
      <c r="AB556" s="23" t="str">
        <f t="shared" si="100"/>
        <v/>
      </c>
      <c r="AC556" s="76" t="str">
        <f t="shared" si="101"/>
        <v/>
      </c>
      <c r="AD556" s="76" t="str">
        <f t="shared" si="102"/>
        <v/>
      </c>
      <c r="AE556" s="76" t="str">
        <f t="shared" si="103"/>
        <v/>
      </c>
      <c r="AF556" s="81" t="str">
        <f t="shared" si="104"/>
        <v/>
      </c>
    </row>
    <row r="557" spans="5:32">
      <c r="E557" s="58" t="str">
        <f t="shared" si="105"/>
        <v/>
      </c>
      <c r="K557" s="68" t="str">
        <f t="shared" si="106"/>
        <v/>
      </c>
      <c r="M557" s="69" t="str">
        <f t="shared" si="107"/>
        <v/>
      </c>
      <c r="Q557" s="76" t="str">
        <f t="shared" si="96"/>
        <v/>
      </c>
      <c r="R557" s="68" t="str">
        <f t="shared" si="97"/>
        <v/>
      </c>
      <c r="S557" s="76" t="str">
        <f t="shared" si="98"/>
        <v/>
      </c>
      <c r="V557" s="23" t="str">
        <f>IF(E557="","",SUMIF(OUTBOUND!$G:$G,WMS!E557,OUTBOUND!$L:$L))</f>
        <v/>
      </c>
      <c r="W557" s="23" t="str">
        <f>IF(E557="","",SUMIF(OUTBOUND!$G:$G,WMS!E557,OUTBOUND!$M:$M))</f>
        <v/>
      </c>
      <c r="X557" s="76" t="str">
        <f>IF(E557="","",SUMIF(OUTBOUND!$G:$G,WMS!E557,OUTBOUND!$O:$O))</f>
        <v/>
      </c>
      <c r="Y557" s="76" t="str">
        <f>IF(E557="","",SUMIF(OUTBOUND!$G:$G,WMS!E557,OUTBOUND!$AC:$AC))</f>
        <v/>
      </c>
      <c r="Z557" s="76" t="str">
        <f>IF(E557="","",SUMIF(OUTBOUND!$G:$G,WMS!E557,OUTBOUND!$P:$P))</f>
        <v/>
      </c>
      <c r="AA557" s="23" t="str">
        <f t="shared" si="99"/>
        <v/>
      </c>
      <c r="AB557" s="23" t="str">
        <f t="shared" si="100"/>
        <v/>
      </c>
      <c r="AC557" s="76" t="str">
        <f t="shared" si="101"/>
        <v/>
      </c>
      <c r="AD557" s="76" t="str">
        <f t="shared" si="102"/>
        <v/>
      </c>
      <c r="AE557" s="76" t="str">
        <f t="shared" si="103"/>
        <v/>
      </c>
      <c r="AF557" s="81" t="str">
        <f t="shared" si="104"/>
        <v/>
      </c>
    </row>
    <row r="558" spans="5:32">
      <c r="E558" s="58" t="str">
        <f t="shared" si="105"/>
        <v/>
      </c>
      <c r="K558" s="68" t="str">
        <f t="shared" si="106"/>
        <v/>
      </c>
      <c r="M558" s="69" t="str">
        <f t="shared" si="107"/>
        <v/>
      </c>
      <c r="Q558" s="76" t="str">
        <f t="shared" si="96"/>
        <v/>
      </c>
      <c r="R558" s="68" t="str">
        <f t="shared" si="97"/>
        <v/>
      </c>
      <c r="S558" s="76" t="str">
        <f t="shared" si="98"/>
        <v/>
      </c>
      <c r="V558" s="23" t="str">
        <f>IF(E558="","",SUMIF(OUTBOUND!$G:$G,WMS!E558,OUTBOUND!$L:$L))</f>
        <v/>
      </c>
      <c r="W558" s="23" t="str">
        <f>IF(E558="","",SUMIF(OUTBOUND!$G:$G,WMS!E558,OUTBOUND!$M:$M))</f>
        <v/>
      </c>
      <c r="X558" s="76" t="str">
        <f>IF(E558="","",SUMIF(OUTBOUND!$G:$G,WMS!E558,OUTBOUND!$O:$O))</f>
        <v/>
      </c>
      <c r="Y558" s="76" t="str">
        <f>IF(E558="","",SUMIF(OUTBOUND!$G:$G,WMS!E558,OUTBOUND!$AC:$AC))</f>
        <v/>
      </c>
      <c r="Z558" s="76" t="str">
        <f>IF(E558="","",SUMIF(OUTBOUND!$G:$G,WMS!E558,OUTBOUND!$P:$P))</f>
        <v/>
      </c>
      <c r="AA558" s="23" t="str">
        <f t="shared" si="99"/>
        <v/>
      </c>
      <c r="AB558" s="23" t="str">
        <f t="shared" si="100"/>
        <v/>
      </c>
      <c r="AC558" s="76" t="str">
        <f t="shared" si="101"/>
        <v/>
      </c>
      <c r="AD558" s="76" t="str">
        <f t="shared" si="102"/>
        <v/>
      </c>
      <c r="AE558" s="76" t="str">
        <f t="shared" si="103"/>
        <v/>
      </c>
      <c r="AF558" s="81" t="str">
        <f t="shared" si="104"/>
        <v/>
      </c>
    </row>
    <row r="559" spans="5:32">
      <c r="E559" s="58" t="str">
        <f t="shared" si="105"/>
        <v/>
      </c>
      <c r="K559" s="68" t="str">
        <f t="shared" si="106"/>
        <v/>
      </c>
      <c r="M559" s="69" t="str">
        <f t="shared" si="107"/>
        <v/>
      </c>
      <c r="Q559" s="76" t="str">
        <f t="shared" si="96"/>
        <v/>
      </c>
      <c r="R559" s="68" t="str">
        <f t="shared" si="97"/>
        <v/>
      </c>
      <c r="S559" s="76" t="str">
        <f t="shared" si="98"/>
        <v/>
      </c>
      <c r="V559" s="23" t="str">
        <f>IF(E559="","",SUMIF(OUTBOUND!$G:$G,WMS!E559,OUTBOUND!$L:$L))</f>
        <v/>
      </c>
      <c r="W559" s="23" t="str">
        <f>IF(E559="","",SUMIF(OUTBOUND!$G:$G,WMS!E559,OUTBOUND!$M:$M))</f>
        <v/>
      </c>
      <c r="X559" s="76" t="str">
        <f>IF(E559="","",SUMIF(OUTBOUND!$G:$G,WMS!E559,OUTBOUND!$O:$O))</f>
        <v/>
      </c>
      <c r="Y559" s="76" t="str">
        <f>IF(E559="","",SUMIF(OUTBOUND!$G:$G,WMS!E559,OUTBOUND!$AC:$AC))</f>
        <v/>
      </c>
      <c r="Z559" s="76" t="str">
        <f>IF(E559="","",SUMIF(OUTBOUND!$G:$G,WMS!E559,OUTBOUND!$P:$P))</f>
        <v/>
      </c>
      <c r="AA559" s="23" t="str">
        <f t="shared" si="99"/>
        <v/>
      </c>
      <c r="AB559" s="23" t="str">
        <f t="shared" si="100"/>
        <v/>
      </c>
      <c r="AC559" s="76" t="str">
        <f t="shared" si="101"/>
        <v/>
      </c>
      <c r="AD559" s="76" t="str">
        <f t="shared" si="102"/>
        <v/>
      </c>
      <c r="AE559" s="76" t="str">
        <f t="shared" si="103"/>
        <v/>
      </c>
      <c r="AF559" s="81" t="str">
        <f t="shared" si="104"/>
        <v/>
      </c>
    </row>
    <row r="560" spans="5:32">
      <c r="E560" s="58" t="str">
        <f t="shared" si="105"/>
        <v/>
      </c>
      <c r="K560" s="68" t="str">
        <f t="shared" si="106"/>
        <v/>
      </c>
      <c r="M560" s="69" t="str">
        <f t="shared" si="107"/>
        <v/>
      </c>
      <c r="Q560" s="76" t="str">
        <f t="shared" si="96"/>
        <v/>
      </c>
      <c r="R560" s="68" t="str">
        <f t="shared" si="97"/>
        <v/>
      </c>
      <c r="S560" s="76" t="str">
        <f t="shared" si="98"/>
        <v/>
      </c>
      <c r="V560" s="23" t="str">
        <f>IF(E560="","",SUMIF(OUTBOUND!$G:$G,WMS!E560,OUTBOUND!$L:$L))</f>
        <v/>
      </c>
      <c r="W560" s="23" t="str">
        <f>IF(E560="","",SUMIF(OUTBOUND!$G:$G,WMS!E560,OUTBOUND!$M:$M))</f>
        <v/>
      </c>
      <c r="X560" s="76" t="str">
        <f>IF(E560="","",SUMIF(OUTBOUND!$G:$G,WMS!E560,OUTBOUND!$O:$O))</f>
        <v/>
      </c>
      <c r="Y560" s="76" t="str">
        <f>IF(E560="","",SUMIF(OUTBOUND!$G:$G,WMS!E560,OUTBOUND!$AC:$AC))</f>
        <v/>
      </c>
      <c r="Z560" s="76" t="str">
        <f>IF(E560="","",SUMIF(OUTBOUND!$G:$G,WMS!E560,OUTBOUND!$P:$P))</f>
        <v/>
      </c>
      <c r="AA560" s="23" t="str">
        <f t="shared" si="99"/>
        <v/>
      </c>
      <c r="AB560" s="23" t="str">
        <f t="shared" si="100"/>
        <v/>
      </c>
      <c r="AC560" s="76" t="str">
        <f t="shared" si="101"/>
        <v/>
      </c>
      <c r="AD560" s="76" t="str">
        <f t="shared" si="102"/>
        <v/>
      </c>
      <c r="AE560" s="76" t="str">
        <f t="shared" si="103"/>
        <v/>
      </c>
      <c r="AF560" s="81" t="str">
        <f t="shared" si="104"/>
        <v/>
      </c>
    </row>
    <row r="561" spans="5:32">
      <c r="E561" s="58" t="str">
        <f t="shared" si="105"/>
        <v/>
      </c>
      <c r="K561" s="68" t="str">
        <f t="shared" si="106"/>
        <v/>
      </c>
      <c r="M561" s="69" t="str">
        <f t="shared" si="107"/>
        <v/>
      </c>
      <c r="Q561" s="76" t="str">
        <f t="shared" si="96"/>
        <v/>
      </c>
      <c r="R561" s="68" t="str">
        <f t="shared" si="97"/>
        <v/>
      </c>
      <c r="S561" s="76" t="str">
        <f t="shared" si="98"/>
        <v/>
      </c>
      <c r="V561" s="23" t="str">
        <f>IF(E561="","",SUMIF(OUTBOUND!$G:$G,WMS!E561,OUTBOUND!$L:$L))</f>
        <v/>
      </c>
      <c r="W561" s="23" t="str">
        <f>IF(E561="","",SUMIF(OUTBOUND!$G:$G,WMS!E561,OUTBOUND!$M:$M))</f>
        <v/>
      </c>
      <c r="X561" s="76" t="str">
        <f>IF(E561="","",SUMIF(OUTBOUND!$G:$G,WMS!E561,OUTBOUND!$O:$O))</f>
        <v/>
      </c>
      <c r="Y561" s="76" t="str">
        <f>IF(E561="","",SUMIF(OUTBOUND!$G:$G,WMS!E561,OUTBOUND!$AC:$AC))</f>
        <v/>
      </c>
      <c r="Z561" s="76" t="str">
        <f>IF(E561="","",SUMIF(OUTBOUND!$G:$G,WMS!E561,OUTBOUND!$P:$P))</f>
        <v/>
      </c>
      <c r="AA561" s="23" t="str">
        <f t="shared" si="99"/>
        <v/>
      </c>
      <c r="AB561" s="23" t="str">
        <f t="shared" si="100"/>
        <v/>
      </c>
      <c r="AC561" s="76" t="str">
        <f t="shared" si="101"/>
        <v/>
      </c>
      <c r="AD561" s="76" t="str">
        <f t="shared" si="102"/>
        <v/>
      </c>
      <c r="AE561" s="76" t="str">
        <f t="shared" si="103"/>
        <v/>
      </c>
      <c r="AF561" s="81" t="str">
        <f t="shared" si="104"/>
        <v/>
      </c>
    </row>
    <row r="562" spans="5:32">
      <c r="E562" s="58" t="str">
        <f t="shared" si="105"/>
        <v/>
      </c>
      <c r="K562" s="68" t="str">
        <f t="shared" si="106"/>
        <v/>
      </c>
      <c r="M562" s="69" t="str">
        <f t="shared" si="107"/>
        <v/>
      </c>
      <c r="Q562" s="76" t="str">
        <f t="shared" si="96"/>
        <v/>
      </c>
      <c r="R562" s="68" t="str">
        <f t="shared" si="97"/>
        <v/>
      </c>
      <c r="S562" s="76" t="str">
        <f t="shared" si="98"/>
        <v/>
      </c>
      <c r="V562" s="23" t="str">
        <f>IF(E562="","",SUMIF(OUTBOUND!$G:$G,WMS!E562,OUTBOUND!$L:$L))</f>
        <v/>
      </c>
      <c r="W562" s="23" t="str">
        <f>IF(E562="","",SUMIF(OUTBOUND!$G:$G,WMS!E562,OUTBOUND!$M:$M))</f>
        <v/>
      </c>
      <c r="X562" s="76" t="str">
        <f>IF(E562="","",SUMIF(OUTBOUND!$G:$G,WMS!E562,OUTBOUND!$O:$O))</f>
        <v/>
      </c>
      <c r="Y562" s="76" t="str">
        <f>IF(E562="","",SUMIF(OUTBOUND!$G:$G,WMS!E562,OUTBOUND!$AC:$AC))</f>
        <v/>
      </c>
      <c r="Z562" s="76" t="str">
        <f>IF(E562="","",SUMIF(OUTBOUND!$G:$G,WMS!E562,OUTBOUND!$P:$P))</f>
        <v/>
      </c>
      <c r="AA562" s="23" t="str">
        <f t="shared" si="99"/>
        <v/>
      </c>
      <c r="AB562" s="23" t="str">
        <f t="shared" si="100"/>
        <v/>
      </c>
      <c r="AC562" s="76" t="str">
        <f t="shared" si="101"/>
        <v/>
      </c>
      <c r="AD562" s="76" t="str">
        <f t="shared" si="102"/>
        <v/>
      </c>
      <c r="AE562" s="76" t="str">
        <f t="shared" si="103"/>
        <v/>
      </c>
      <c r="AF562" s="81" t="str">
        <f t="shared" si="104"/>
        <v/>
      </c>
    </row>
    <row r="563" spans="5:32">
      <c r="E563" s="58" t="str">
        <f t="shared" si="105"/>
        <v/>
      </c>
      <c r="K563" s="68" t="str">
        <f t="shared" si="106"/>
        <v/>
      </c>
      <c r="M563" s="69" t="str">
        <f t="shared" si="107"/>
        <v/>
      </c>
      <c r="Q563" s="76" t="str">
        <f t="shared" si="96"/>
        <v/>
      </c>
      <c r="R563" s="68" t="str">
        <f t="shared" si="97"/>
        <v/>
      </c>
      <c r="S563" s="76" t="str">
        <f t="shared" si="98"/>
        <v/>
      </c>
      <c r="V563" s="23" t="str">
        <f>IF(E563="","",SUMIF(OUTBOUND!$G:$G,WMS!E563,OUTBOUND!$L:$L))</f>
        <v/>
      </c>
      <c r="W563" s="23" t="str">
        <f>IF(E563="","",SUMIF(OUTBOUND!$G:$G,WMS!E563,OUTBOUND!$M:$M))</f>
        <v/>
      </c>
      <c r="X563" s="76" t="str">
        <f>IF(E563="","",SUMIF(OUTBOUND!$G:$G,WMS!E563,OUTBOUND!$O:$O))</f>
        <v/>
      </c>
      <c r="Y563" s="76" t="str">
        <f>IF(E563="","",SUMIF(OUTBOUND!$G:$G,WMS!E563,OUTBOUND!$AC:$AC))</f>
        <v/>
      </c>
      <c r="Z563" s="76" t="str">
        <f>IF(E563="","",SUMIF(OUTBOUND!$G:$G,WMS!E563,OUTBOUND!$P:$P))</f>
        <v/>
      </c>
      <c r="AA563" s="23" t="str">
        <f t="shared" si="99"/>
        <v/>
      </c>
      <c r="AB563" s="23" t="str">
        <f t="shared" si="100"/>
        <v/>
      </c>
      <c r="AC563" s="76" t="str">
        <f t="shared" si="101"/>
        <v/>
      </c>
      <c r="AD563" s="76" t="str">
        <f t="shared" si="102"/>
        <v/>
      </c>
      <c r="AE563" s="76" t="str">
        <f t="shared" si="103"/>
        <v/>
      </c>
      <c r="AF563" s="81" t="str">
        <f t="shared" si="104"/>
        <v/>
      </c>
    </row>
    <row r="564" spans="5:32">
      <c r="E564" s="58" t="str">
        <f t="shared" si="105"/>
        <v/>
      </c>
      <c r="K564" s="68" t="str">
        <f t="shared" si="106"/>
        <v/>
      </c>
      <c r="M564" s="69" t="str">
        <f t="shared" si="107"/>
        <v/>
      </c>
      <c r="Q564" s="76" t="str">
        <f t="shared" si="96"/>
        <v/>
      </c>
      <c r="R564" s="68" t="str">
        <f t="shared" si="97"/>
        <v/>
      </c>
      <c r="S564" s="76" t="str">
        <f t="shared" si="98"/>
        <v/>
      </c>
      <c r="V564" s="23" t="str">
        <f>IF(E564="","",SUMIF(OUTBOUND!$G:$G,WMS!E564,OUTBOUND!$L:$L))</f>
        <v/>
      </c>
      <c r="W564" s="23" t="str">
        <f>IF(E564="","",SUMIF(OUTBOUND!$G:$G,WMS!E564,OUTBOUND!$M:$M))</f>
        <v/>
      </c>
      <c r="X564" s="76" t="str">
        <f>IF(E564="","",SUMIF(OUTBOUND!$G:$G,WMS!E564,OUTBOUND!$O:$O))</f>
        <v/>
      </c>
      <c r="Y564" s="76" t="str">
        <f>IF(E564="","",SUMIF(OUTBOUND!$G:$G,WMS!E564,OUTBOUND!$AC:$AC))</f>
        <v/>
      </c>
      <c r="Z564" s="76" t="str">
        <f>IF(E564="","",SUMIF(OUTBOUND!$G:$G,WMS!E564,OUTBOUND!$P:$P))</f>
        <v/>
      </c>
      <c r="AA564" s="23" t="str">
        <f t="shared" si="99"/>
        <v/>
      </c>
      <c r="AB564" s="23" t="str">
        <f t="shared" si="100"/>
        <v/>
      </c>
      <c r="AC564" s="76" t="str">
        <f t="shared" si="101"/>
        <v/>
      </c>
      <c r="AD564" s="76" t="str">
        <f t="shared" si="102"/>
        <v/>
      </c>
      <c r="AE564" s="76" t="str">
        <f t="shared" si="103"/>
        <v/>
      </c>
      <c r="AF564" s="81" t="str">
        <f t="shared" si="104"/>
        <v/>
      </c>
    </row>
    <row r="565" spans="5:32">
      <c r="E565" s="58" t="str">
        <f t="shared" si="105"/>
        <v/>
      </c>
      <c r="K565" s="68" t="str">
        <f t="shared" si="106"/>
        <v/>
      </c>
      <c r="M565" s="69" t="str">
        <f t="shared" si="107"/>
        <v/>
      </c>
      <c r="Q565" s="76" t="str">
        <f t="shared" ref="Q565:Q628" si="108">IF(P565="","",ROUND(N565*O565*P565/1000000,3))</f>
        <v/>
      </c>
      <c r="R565" s="68" t="str">
        <f t="shared" ref="R565:R628" si="109">IF(Q565="","",ROUND(N565*O565*P565/1000000*I565,2))</f>
        <v/>
      </c>
      <c r="S565" s="76" t="str">
        <f t="shared" ref="S565:S628" si="110">IF(T565="","",ROUND(T565/J565,3))</f>
        <v/>
      </c>
      <c r="V565" s="23" t="str">
        <f>IF(E565="","",SUMIF(OUTBOUND!$G:$G,WMS!E565,OUTBOUND!$L:$L))</f>
        <v/>
      </c>
      <c r="W565" s="23" t="str">
        <f>IF(E565="","",SUMIF(OUTBOUND!$G:$G,WMS!E565,OUTBOUND!$M:$M))</f>
        <v/>
      </c>
      <c r="X565" s="76" t="str">
        <f>IF(E565="","",SUMIF(OUTBOUND!$G:$G,WMS!E565,OUTBOUND!$O:$O))</f>
        <v/>
      </c>
      <c r="Y565" s="76" t="str">
        <f>IF(E565="","",SUMIF(OUTBOUND!$G:$G,WMS!E565,OUTBOUND!$AC:$AC))</f>
        <v/>
      </c>
      <c r="Z565" s="76" t="str">
        <f>IF(E565="","",SUMIF(OUTBOUND!$G:$G,WMS!E565,OUTBOUND!$P:$P))</f>
        <v/>
      </c>
      <c r="AA565" s="23" t="str">
        <f t="shared" ref="AA565:AA628" si="111">IF(I565="","",I565-V565)</f>
        <v/>
      </c>
      <c r="AB565" s="23" t="str">
        <f t="shared" ref="AB565:AB628" si="112">IF(J565="","",J565-W565)</f>
        <v/>
      </c>
      <c r="AC565" s="76" t="str">
        <f t="shared" ref="AC565:AC628" si="113">IF(M565="","",M565-X565)</f>
        <v/>
      </c>
      <c r="AD565" s="76" t="str">
        <f t="shared" ref="AD565:AD628" si="114">IF(T565="","",T565-Y565)</f>
        <v/>
      </c>
      <c r="AE565" s="76" t="str">
        <f t="shared" ref="AE565:AE628" si="115">IF(R565="","",R565-Z565)</f>
        <v/>
      </c>
      <c r="AF565" s="81" t="str">
        <f t="shared" ref="AF565:AF628" si="116">IF(AB565="","",EXACT(K565,AB565/AA565))</f>
        <v/>
      </c>
    </row>
    <row r="566" spans="5:32">
      <c r="E566" s="58" t="str">
        <f t="shared" si="105"/>
        <v/>
      </c>
      <c r="K566" s="68" t="str">
        <f t="shared" si="106"/>
        <v/>
      </c>
      <c r="M566" s="69" t="str">
        <f t="shared" si="107"/>
        <v/>
      </c>
      <c r="Q566" s="76" t="str">
        <f t="shared" si="108"/>
        <v/>
      </c>
      <c r="R566" s="68" t="str">
        <f t="shared" si="109"/>
        <v/>
      </c>
      <c r="S566" s="76" t="str">
        <f t="shared" si="110"/>
        <v/>
      </c>
      <c r="V566" s="23" t="str">
        <f>IF(E566="","",SUMIF(OUTBOUND!$G:$G,WMS!E566,OUTBOUND!$L:$L))</f>
        <v/>
      </c>
      <c r="W566" s="23" t="str">
        <f>IF(E566="","",SUMIF(OUTBOUND!$G:$G,WMS!E566,OUTBOUND!$M:$M))</f>
        <v/>
      </c>
      <c r="X566" s="76" t="str">
        <f>IF(E566="","",SUMIF(OUTBOUND!$G:$G,WMS!E566,OUTBOUND!$O:$O))</f>
        <v/>
      </c>
      <c r="Y566" s="76" t="str">
        <f>IF(E566="","",SUMIF(OUTBOUND!$G:$G,WMS!E566,OUTBOUND!$AC:$AC))</f>
        <v/>
      </c>
      <c r="Z566" s="76" t="str">
        <f>IF(E566="","",SUMIF(OUTBOUND!$G:$G,WMS!E566,OUTBOUND!$P:$P))</f>
        <v/>
      </c>
      <c r="AA566" s="23" t="str">
        <f t="shared" si="111"/>
        <v/>
      </c>
      <c r="AB566" s="23" t="str">
        <f t="shared" si="112"/>
        <v/>
      </c>
      <c r="AC566" s="76" t="str">
        <f t="shared" si="113"/>
        <v/>
      </c>
      <c r="AD566" s="76" t="str">
        <f t="shared" si="114"/>
        <v/>
      </c>
      <c r="AE566" s="76" t="str">
        <f t="shared" si="115"/>
        <v/>
      </c>
      <c r="AF566" s="81" t="str">
        <f t="shared" si="116"/>
        <v/>
      </c>
    </row>
    <row r="567" spans="5:32">
      <c r="E567" s="58" t="str">
        <f t="shared" si="105"/>
        <v/>
      </c>
      <c r="K567" s="68" t="str">
        <f t="shared" si="106"/>
        <v/>
      </c>
      <c r="M567" s="69" t="str">
        <f t="shared" si="107"/>
        <v/>
      </c>
      <c r="Q567" s="76" t="str">
        <f t="shared" si="108"/>
        <v/>
      </c>
      <c r="R567" s="68" t="str">
        <f t="shared" si="109"/>
        <v/>
      </c>
      <c r="S567" s="76" t="str">
        <f t="shared" si="110"/>
        <v/>
      </c>
      <c r="V567" s="23" t="str">
        <f>IF(E567="","",SUMIF(OUTBOUND!$G:$G,WMS!E567,OUTBOUND!$L:$L))</f>
        <v/>
      </c>
      <c r="W567" s="23" t="str">
        <f>IF(E567="","",SUMIF(OUTBOUND!$G:$G,WMS!E567,OUTBOUND!$M:$M))</f>
        <v/>
      </c>
      <c r="X567" s="76" t="str">
        <f>IF(E567="","",SUMIF(OUTBOUND!$G:$G,WMS!E567,OUTBOUND!$O:$O))</f>
        <v/>
      </c>
      <c r="Y567" s="76" t="str">
        <f>IF(E567="","",SUMIF(OUTBOUND!$G:$G,WMS!E567,OUTBOUND!$AC:$AC))</f>
        <v/>
      </c>
      <c r="Z567" s="76" t="str">
        <f>IF(E567="","",SUMIF(OUTBOUND!$G:$G,WMS!E567,OUTBOUND!$P:$P))</f>
        <v/>
      </c>
      <c r="AA567" s="23" t="str">
        <f t="shared" si="111"/>
        <v/>
      </c>
      <c r="AB567" s="23" t="str">
        <f t="shared" si="112"/>
        <v/>
      </c>
      <c r="AC567" s="76" t="str">
        <f t="shared" si="113"/>
        <v/>
      </c>
      <c r="AD567" s="76" t="str">
        <f t="shared" si="114"/>
        <v/>
      </c>
      <c r="AE567" s="76" t="str">
        <f t="shared" si="115"/>
        <v/>
      </c>
      <c r="AF567" s="81" t="str">
        <f t="shared" si="116"/>
        <v/>
      </c>
    </row>
    <row r="568" spans="5:32">
      <c r="E568" s="58" t="str">
        <f t="shared" si="105"/>
        <v/>
      </c>
      <c r="K568" s="68" t="str">
        <f t="shared" si="106"/>
        <v/>
      </c>
      <c r="M568" s="69" t="str">
        <f t="shared" si="107"/>
        <v/>
      </c>
      <c r="Q568" s="76" t="str">
        <f t="shared" si="108"/>
        <v/>
      </c>
      <c r="R568" s="68" t="str">
        <f t="shared" si="109"/>
        <v/>
      </c>
      <c r="S568" s="76" t="str">
        <f t="shared" si="110"/>
        <v/>
      </c>
      <c r="V568" s="23" t="str">
        <f>IF(E568="","",SUMIF(OUTBOUND!$G:$G,WMS!E568,OUTBOUND!$L:$L))</f>
        <v/>
      </c>
      <c r="W568" s="23" t="str">
        <f>IF(E568="","",SUMIF(OUTBOUND!$G:$G,WMS!E568,OUTBOUND!$M:$M))</f>
        <v/>
      </c>
      <c r="X568" s="76" t="str">
        <f>IF(E568="","",SUMIF(OUTBOUND!$G:$G,WMS!E568,OUTBOUND!$O:$O))</f>
        <v/>
      </c>
      <c r="Y568" s="76" t="str">
        <f>IF(E568="","",SUMIF(OUTBOUND!$G:$G,WMS!E568,OUTBOUND!$AC:$AC))</f>
        <v/>
      </c>
      <c r="Z568" s="76" t="str">
        <f>IF(E568="","",SUMIF(OUTBOUND!$G:$G,WMS!E568,OUTBOUND!$P:$P))</f>
        <v/>
      </c>
      <c r="AA568" s="23" t="str">
        <f t="shared" si="111"/>
        <v/>
      </c>
      <c r="AB568" s="23" t="str">
        <f t="shared" si="112"/>
        <v/>
      </c>
      <c r="AC568" s="76" t="str">
        <f t="shared" si="113"/>
        <v/>
      </c>
      <c r="AD568" s="76" t="str">
        <f t="shared" si="114"/>
        <v/>
      </c>
      <c r="AE568" s="76" t="str">
        <f t="shared" si="115"/>
        <v/>
      </c>
      <c r="AF568" s="81" t="str">
        <f t="shared" si="116"/>
        <v/>
      </c>
    </row>
    <row r="569" spans="5:32">
      <c r="E569" s="58" t="str">
        <f t="shared" si="105"/>
        <v/>
      </c>
      <c r="K569" s="68" t="str">
        <f t="shared" si="106"/>
        <v/>
      </c>
      <c r="M569" s="69" t="str">
        <f t="shared" si="107"/>
        <v/>
      </c>
      <c r="Q569" s="76" t="str">
        <f t="shared" si="108"/>
        <v/>
      </c>
      <c r="R569" s="68" t="str">
        <f t="shared" si="109"/>
        <v/>
      </c>
      <c r="S569" s="76" t="str">
        <f t="shared" si="110"/>
        <v/>
      </c>
      <c r="V569" s="23" t="str">
        <f>IF(E569="","",SUMIF(OUTBOUND!$G:$G,WMS!E569,OUTBOUND!$L:$L))</f>
        <v/>
      </c>
      <c r="W569" s="23" t="str">
        <f>IF(E569="","",SUMIF(OUTBOUND!$G:$G,WMS!E569,OUTBOUND!$M:$M))</f>
        <v/>
      </c>
      <c r="X569" s="76" t="str">
        <f>IF(E569="","",SUMIF(OUTBOUND!$G:$G,WMS!E569,OUTBOUND!$O:$O))</f>
        <v/>
      </c>
      <c r="Y569" s="76" t="str">
        <f>IF(E569="","",SUMIF(OUTBOUND!$G:$G,WMS!E569,OUTBOUND!$AC:$AC))</f>
        <v/>
      </c>
      <c r="Z569" s="76" t="str">
        <f>IF(E569="","",SUMIF(OUTBOUND!$G:$G,WMS!E569,OUTBOUND!$P:$P))</f>
        <v/>
      </c>
      <c r="AA569" s="23" t="str">
        <f t="shared" si="111"/>
        <v/>
      </c>
      <c r="AB569" s="23" t="str">
        <f t="shared" si="112"/>
        <v/>
      </c>
      <c r="AC569" s="76" t="str">
        <f t="shared" si="113"/>
        <v/>
      </c>
      <c r="AD569" s="76" t="str">
        <f t="shared" si="114"/>
        <v/>
      </c>
      <c r="AE569" s="76" t="str">
        <f t="shared" si="115"/>
        <v/>
      </c>
      <c r="AF569" s="81" t="str">
        <f t="shared" si="116"/>
        <v/>
      </c>
    </row>
    <row r="570" spans="5:32">
      <c r="E570" s="58" t="str">
        <f t="shared" si="105"/>
        <v/>
      </c>
      <c r="K570" s="68" t="str">
        <f t="shared" si="106"/>
        <v/>
      </c>
      <c r="M570" s="69" t="str">
        <f t="shared" si="107"/>
        <v/>
      </c>
      <c r="Q570" s="76" t="str">
        <f t="shared" si="108"/>
        <v/>
      </c>
      <c r="R570" s="68" t="str">
        <f t="shared" si="109"/>
        <v/>
      </c>
      <c r="S570" s="76" t="str">
        <f t="shared" si="110"/>
        <v/>
      </c>
      <c r="V570" s="23" t="str">
        <f>IF(E570="","",SUMIF(OUTBOUND!$G:$G,WMS!E570,OUTBOUND!$L:$L))</f>
        <v/>
      </c>
      <c r="W570" s="23" t="str">
        <f>IF(E570="","",SUMIF(OUTBOUND!$G:$G,WMS!E570,OUTBOUND!$M:$M))</f>
        <v/>
      </c>
      <c r="X570" s="76" t="str">
        <f>IF(E570="","",SUMIF(OUTBOUND!$G:$G,WMS!E570,OUTBOUND!$O:$O))</f>
        <v/>
      </c>
      <c r="Y570" s="76" t="str">
        <f>IF(E570="","",SUMIF(OUTBOUND!$G:$G,WMS!E570,OUTBOUND!$AC:$AC))</f>
        <v/>
      </c>
      <c r="Z570" s="76" t="str">
        <f>IF(E570="","",SUMIF(OUTBOUND!$G:$G,WMS!E570,OUTBOUND!$P:$P))</f>
        <v/>
      </c>
      <c r="AA570" s="23" t="str">
        <f t="shared" si="111"/>
        <v/>
      </c>
      <c r="AB570" s="23" t="str">
        <f t="shared" si="112"/>
        <v/>
      </c>
      <c r="AC570" s="76" t="str">
        <f t="shared" si="113"/>
        <v/>
      </c>
      <c r="AD570" s="76" t="str">
        <f t="shared" si="114"/>
        <v/>
      </c>
      <c r="AE570" s="76" t="str">
        <f t="shared" si="115"/>
        <v/>
      </c>
      <c r="AF570" s="81" t="str">
        <f t="shared" si="116"/>
        <v/>
      </c>
    </row>
    <row r="571" spans="5:32">
      <c r="E571" s="58" t="str">
        <f t="shared" si="105"/>
        <v/>
      </c>
      <c r="K571" s="68" t="str">
        <f t="shared" si="106"/>
        <v/>
      </c>
      <c r="M571" s="69" t="str">
        <f t="shared" si="107"/>
        <v/>
      </c>
      <c r="Q571" s="76" t="str">
        <f t="shared" si="108"/>
        <v/>
      </c>
      <c r="R571" s="68" t="str">
        <f t="shared" si="109"/>
        <v/>
      </c>
      <c r="S571" s="76" t="str">
        <f t="shared" si="110"/>
        <v/>
      </c>
      <c r="V571" s="23" t="str">
        <f>IF(E571="","",SUMIF(OUTBOUND!$G:$G,WMS!E571,OUTBOUND!$L:$L))</f>
        <v/>
      </c>
      <c r="W571" s="23" t="str">
        <f>IF(E571="","",SUMIF(OUTBOUND!$G:$G,WMS!E571,OUTBOUND!$M:$M))</f>
        <v/>
      </c>
      <c r="X571" s="76" t="str">
        <f>IF(E571="","",SUMIF(OUTBOUND!$G:$G,WMS!E571,OUTBOUND!$O:$O))</f>
        <v/>
      </c>
      <c r="Y571" s="76" t="str">
        <f>IF(E571="","",SUMIF(OUTBOUND!$G:$G,WMS!E571,OUTBOUND!$AC:$AC))</f>
        <v/>
      </c>
      <c r="Z571" s="76" t="str">
        <f>IF(E571="","",SUMIF(OUTBOUND!$G:$G,WMS!E571,OUTBOUND!$P:$P))</f>
        <v/>
      </c>
      <c r="AA571" s="23" t="str">
        <f t="shared" si="111"/>
        <v/>
      </c>
      <c r="AB571" s="23" t="str">
        <f t="shared" si="112"/>
        <v/>
      </c>
      <c r="AC571" s="76" t="str">
        <f t="shared" si="113"/>
        <v/>
      </c>
      <c r="AD571" s="76" t="str">
        <f t="shared" si="114"/>
        <v/>
      </c>
      <c r="AE571" s="76" t="str">
        <f t="shared" si="115"/>
        <v/>
      </c>
      <c r="AF571" s="81" t="str">
        <f t="shared" si="116"/>
        <v/>
      </c>
    </row>
    <row r="572" spans="5:32">
      <c r="E572" s="58" t="str">
        <f t="shared" si="105"/>
        <v/>
      </c>
      <c r="K572" s="68" t="str">
        <f t="shared" si="106"/>
        <v/>
      </c>
      <c r="M572" s="69" t="str">
        <f t="shared" si="107"/>
        <v/>
      </c>
      <c r="Q572" s="76" t="str">
        <f t="shared" si="108"/>
        <v/>
      </c>
      <c r="R572" s="68" t="str">
        <f t="shared" si="109"/>
        <v/>
      </c>
      <c r="S572" s="76" t="str">
        <f t="shared" si="110"/>
        <v/>
      </c>
      <c r="V572" s="23" t="str">
        <f>IF(E572="","",SUMIF(OUTBOUND!$G:$G,WMS!E572,OUTBOUND!$L:$L))</f>
        <v/>
      </c>
      <c r="W572" s="23" t="str">
        <f>IF(E572="","",SUMIF(OUTBOUND!$G:$G,WMS!E572,OUTBOUND!$M:$M))</f>
        <v/>
      </c>
      <c r="X572" s="76" t="str">
        <f>IF(E572="","",SUMIF(OUTBOUND!$G:$G,WMS!E572,OUTBOUND!$O:$O))</f>
        <v/>
      </c>
      <c r="Y572" s="76" t="str">
        <f>IF(E572="","",SUMIF(OUTBOUND!$G:$G,WMS!E572,OUTBOUND!$AC:$AC))</f>
        <v/>
      </c>
      <c r="Z572" s="76" t="str">
        <f>IF(E572="","",SUMIF(OUTBOUND!$G:$G,WMS!E572,OUTBOUND!$P:$P))</f>
        <v/>
      </c>
      <c r="AA572" s="23" t="str">
        <f t="shared" si="111"/>
        <v/>
      </c>
      <c r="AB572" s="23" t="str">
        <f t="shared" si="112"/>
        <v/>
      </c>
      <c r="AC572" s="76" t="str">
        <f t="shared" si="113"/>
        <v/>
      </c>
      <c r="AD572" s="76" t="str">
        <f t="shared" si="114"/>
        <v/>
      </c>
      <c r="AE572" s="76" t="str">
        <f t="shared" si="115"/>
        <v/>
      </c>
      <c r="AF572" s="81" t="str">
        <f t="shared" si="116"/>
        <v/>
      </c>
    </row>
    <row r="573" spans="5:32">
      <c r="E573" s="58" t="str">
        <f t="shared" si="105"/>
        <v/>
      </c>
      <c r="K573" s="68" t="str">
        <f t="shared" si="106"/>
        <v/>
      </c>
      <c r="M573" s="69" t="str">
        <f t="shared" si="107"/>
        <v/>
      </c>
      <c r="Q573" s="76" t="str">
        <f t="shared" si="108"/>
        <v/>
      </c>
      <c r="R573" s="68" t="str">
        <f t="shared" si="109"/>
        <v/>
      </c>
      <c r="S573" s="76" t="str">
        <f t="shared" si="110"/>
        <v/>
      </c>
      <c r="V573" s="23" t="str">
        <f>IF(E573="","",SUMIF(OUTBOUND!$G:$G,WMS!E573,OUTBOUND!$L:$L))</f>
        <v/>
      </c>
      <c r="W573" s="23" t="str">
        <f>IF(E573="","",SUMIF(OUTBOUND!$G:$G,WMS!E573,OUTBOUND!$M:$M))</f>
        <v/>
      </c>
      <c r="X573" s="76" t="str">
        <f>IF(E573="","",SUMIF(OUTBOUND!$G:$G,WMS!E573,OUTBOUND!$O:$O))</f>
        <v/>
      </c>
      <c r="Y573" s="76" t="str">
        <f>IF(E573="","",SUMIF(OUTBOUND!$G:$G,WMS!E573,OUTBOUND!$AC:$AC))</f>
        <v/>
      </c>
      <c r="Z573" s="76" t="str">
        <f>IF(E573="","",SUMIF(OUTBOUND!$G:$G,WMS!E573,OUTBOUND!$P:$P))</f>
        <v/>
      </c>
      <c r="AA573" s="23" t="str">
        <f t="shared" si="111"/>
        <v/>
      </c>
      <c r="AB573" s="23" t="str">
        <f t="shared" si="112"/>
        <v/>
      </c>
      <c r="AC573" s="76" t="str">
        <f t="shared" si="113"/>
        <v/>
      </c>
      <c r="AD573" s="76" t="str">
        <f t="shared" si="114"/>
        <v/>
      </c>
      <c r="AE573" s="76" t="str">
        <f t="shared" si="115"/>
        <v/>
      </c>
      <c r="AF573" s="81" t="str">
        <f t="shared" si="116"/>
        <v/>
      </c>
    </row>
    <row r="574" spans="5:32">
      <c r="E574" s="58" t="str">
        <f t="shared" si="105"/>
        <v/>
      </c>
      <c r="K574" s="68" t="str">
        <f t="shared" si="106"/>
        <v/>
      </c>
      <c r="M574" s="69" t="str">
        <f t="shared" si="107"/>
        <v/>
      </c>
      <c r="Q574" s="76" t="str">
        <f t="shared" si="108"/>
        <v/>
      </c>
      <c r="R574" s="68" t="str">
        <f t="shared" si="109"/>
        <v/>
      </c>
      <c r="S574" s="76" t="str">
        <f t="shared" si="110"/>
        <v/>
      </c>
      <c r="V574" s="23" t="str">
        <f>IF(E574="","",SUMIF(OUTBOUND!$G:$G,WMS!E574,OUTBOUND!$L:$L))</f>
        <v/>
      </c>
      <c r="W574" s="23" t="str">
        <f>IF(E574="","",SUMIF(OUTBOUND!$G:$G,WMS!E574,OUTBOUND!$M:$M))</f>
        <v/>
      </c>
      <c r="X574" s="76" t="str">
        <f>IF(E574="","",SUMIF(OUTBOUND!$G:$G,WMS!E574,OUTBOUND!$O:$O))</f>
        <v/>
      </c>
      <c r="Y574" s="76" t="str">
        <f>IF(E574="","",SUMIF(OUTBOUND!$G:$G,WMS!E574,OUTBOUND!$AC:$AC))</f>
        <v/>
      </c>
      <c r="Z574" s="76" t="str">
        <f>IF(E574="","",SUMIF(OUTBOUND!$G:$G,WMS!E574,OUTBOUND!$P:$P))</f>
        <v/>
      </c>
      <c r="AA574" s="23" t="str">
        <f t="shared" si="111"/>
        <v/>
      </c>
      <c r="AB574" s="23" t="str">
        <f t="shared" si="112"/>
        <v/>
      </c>
      <c r="AC574" s="76" t="str">
        <f t="shared" si="113"/>
        <v/>
      </c>
      <c r="AD574" s="76" t="str">
        <f t="shared" si="114"/>
        <v/>
      </c>
      <c r="AE574" s="76" t="str">
        <f t="shared" si="115"/>
        <v/>
      </c>
      <c r="AF574" s="81" t="str">
        <f t="shared" si="116"/>
        <v/>
      </c>
    </row>
    <row r="575" spans="5:32">
      <c r="E575" s="58" t="str">
        <f t="shared" si="105"/>
        <v/>
      </c>
      <c r="K575" s="68" t="str">
        <f t="shared" si="106"/>
        <v/>
      </c>
      <c r="M575" s="69" t="str">
        <f t="shared" si="107"/>
        <v/>
      </c>
      <c r="Q575" s="76" t="str">
        <f t="shared" si="108"/>
        <v/>
      </c>
      <c r="R575" s="68" t="str">
        <f t="shared" si="109"/>
        <v/>
      </c>
      <c r="S575" s="76" t="str">
        <f t="shared" si="110"/>
        <v/>
      </c>
      <c r="V575" s="23" t="str">
        <f>IF(E575="","",SUMIF(OUTBOUND!$G:$G,WMS!E575,OUTBOUND!$L:$L))</f>
        <v/>
      </c>
      <c r="W575" s="23" t="str">
        <f>IF(E575="","",SUMIF(OUTBOUND!$G:$G,WMS!E575,OUTBOUND!$M:$M))</f>
        <v/>
      </c>
      <c r="X575" s="76" t="str">
        <f>IF(E575="","",SUMIF(OUTBOUND!$G:$G,WMS!E575,OUTBOUND!$O:$O))</f>
        <v/>
      </c>
      <c r="Y575" s="76" t="str">
        <f>IF(E575="","",SUMIF(OUTBOUND!$G:$G,WMS!E575,OUTBOUND!$AC:$AC))</f>
        <v/>
      </c>
      <c r="Z575" s="76" t="str">
        <f>IF(E575="","",SUMIF(OUTBOUND!$G:$G,WMS!E575,OUTBOUND!$P:$P))</f>
        <v/>
      </c>
      <c r="AA575" s="23" t="str">
        <f t="shared" si="111"/>
        <v/>
      </c>
      <c r="AB575" s="23" t="str">
        <f t="shared" si="112"/>
        <v/>
      </c>
      <c r="AC575" s="76" t="str">
        <f t="shared" si="113"/>
        <v/>
      </c>
      <c r="AD575" s="76" t="str">
        <f t="shared" si="114"/>
        <v/>
      </c>
      <c r="AE575" s="76" t="str">
        <f t="shared" si="115"/>
        <v/>
      </c>
      <c r="AF575" s="81" t="str">
        <f t="shared" si="116"/>
        <v/>
      </c>
    </row>
    <row r="576" spans="5:32">
      <c r="E576" s="58" t="str">
        <f t="shared" si="105"/>
        <v/>
      </c>
      <c r="K576" s="68" t="str">
        <f t="shared" si="106"/>
        <v/>
      </c>
      <c r="M576" s="69" t="str">
        <f t="shared" si="107"/>
        <v/>
      </c>
      <c r="Q576" s="76" t="str">
        <f t="shared" si="108"/>
        <v/>
      </c>
      <c r="R576" s="68" t="str">
        <f t="shared" si="109"/>
        <v/>
      </c>
      <c r="S576" s="76" t="str">
        <f t="shared" si="110"/>
        <v/>
      </c>
      <c r="V576" s="23" t="str">
        <f>IF(E576="","",SUMIF(OUTBOUND!$G:$G,WMS!E576,OUTBOUND!$L:$L))</f>
        <v/>
      </c>
      <c r="W576" s="23" t="str">
        <f>IF(E576="","",SUMIF(OUTBOUND!$G:$G,WMS!E576,OUTBOUND!$M:$M))</f>
        <v/>
      </c>
      <c r="X576" s="76" t="str">
        <f>IF(E576="","",SUMIF(OUTBOUND!$G:$G,WMS!E576,OUTBOUND!$O:$O))</f>
        <v/>
      </c>
      <c r="Y576" s="76" t="str">
        <f>IF(E576="","",SUMIF(OUTBOUND!$G:$G,WMS!E576,OUTBOUND!$AC:$AC))</f>
        <v/>
      </c>
      <c r="Z576" s="76" t="str">
        <f>IF(E576="","",SUMIF(OUTBOUND!$G:$G,WMS!E576,OUTBOUND!$P:$P))</f>
        <v/>
      </c>
      <c r="AA576" s="23" t="str">
        <f t="shared" si="111"/>
        <v/>
      </c>
      <c r="AB576" s="23" t="str">
        <f t="shared" si="112"/>
        <v/>
      </c>
      <c r="AC576" s="76" t="str">
        <f t="shared" si="113"/>
        <v/>
      </c>
      <c r="AD576" s="76" t="str">
        <f t="shared" si="114"/>
        <v/>
      </c>
      <c r="AE576" s="76" t="str">
        <f t="shared" si="115"/>
        <v/>
      </c>
      <c r="AF576" s="81" t="str">
        <f t="shared" si="116"/>
        <v/>
      </c>
    </row>
    <row r="577" spans="5:32">
      <c r="E577" s="58" t="str">
        <f t="shared" si="105"/>
        <v/>
      </c>
      <c r="K577" s="68" t="str">
        <f t="shared" si="106"/>
        <v/>
      </c>
      <c r="M577" s="69" t="str">
        <f t="shared" si="107"/>
        <v/>
      </c>
      <c r="Q577" s="76" t="str">
        <f t="shared" si="108"/>
        <v/>
      </c>
      <c r="R577" s="68" t="str">
        <f t="shared" si="109"/>
        <v/>
      </c>
      <c r="S577" s="76" t="str">
        <f t="shared" si="110"/>
        <v/>
      </c>
      <c r="V577" s="23" t="str">
        <f>IF(E577="","",SUMIF(OUTBOUND!$G:$G,WMS!E577,OUTBOUND!$L:$L))</f>
        <v/>
      </c>
      <c r="W577" s="23" t="str">
        <f>IF(E577="","",SUMIF(OUTBOUND!$G:$G,WMS!E577,OUTBOUND!$M:$M))</f>
        <v/>
      </c>
      <c r="X577" s="76" t="str">
        <f>IF(E577="","",SUMIF(OUTBOUND!$G:$G,WMS!E577,OUTBOUND!$O:$O))</f>
        <v/>
      </c>
      <c r="Y577" s="76" t="str">
        <f>IF(E577="","",SUMIF(OUTBOUND!$G:$G,WMS!E577,OUTBOUND!$AC:$AC))</f>
        <v/>
      </c>
      <c r="Z577" s="76" t="str">
        <f>IF(E577="","",SUMIF(OUTBOUND!$G:$G,WMS!E577,OUTBOUND!$P:$P))</f>
        <v/>
      </c>
      <c r="AA577" s="23" t="str">
        <f t="shared" si="111"/>
        <v/>
      </c>
      <c r="AB577" s="23" t="str">
        <f t="shared" si="112"/>
        <v/>
      </c>
      <c r="AC577" s="76" t="str">
        <f t="shared" si="113"/>
        <v/>
      </c>
      <c r="AD577" s="76" t="str">
        <f t="shared" si="114"/>
        <v/>
      </c>
      <c r="AE577" s="76" t="str">
        <f t="shared" si="115"/>
        <v/>
      </c>
      <c r="AF577" s="81" t="str">
        <f t="shared" si="116"/>
        <v/>
      </c>
    </row>
    <row r="578" spans="5:32">
      <c r="E578" s="58" t="str">
        <f t="shared" si="105"/>
        <v/>
      </c>
      <c r="K578" s="68" t="str">
        <f t="shared" si="106"/>
        <v/>
      </c>
      <c r="M578" s="69" t="str">
        <f t="shared" si="107"/>
        <v/>
      </c>
      <c r="Q578" s="76" t="str">
        <f t="shared" si="108"/>
        <v/>
      </c>
      <c r="R578" s="68" t="str">
        <f t="shared" si="109"/>
        <v/>
      </c>
      <c r="S578" s="76" t="str">
        <f t="shared" si="110"/>
        <v/>
      </c>
      <c r="V578" s="23" t="str">
        <f>IF(E578="","",SUMIF(OUTBOUND!$G:$G,WMS!E578,OUTBOUND!$L:$L))</f>
        <v/>
      </c>
      <c r="W578" s="23" t="str">
        <f>IF(E578="","",SUMIF(OUTBOUND!$G:$G,WMS!E578,OUTBOUND!$M:$M))</f>
        <v/>
      </c>
      <c r="X578" s="76" t="str">
        <f>IF(E578="","",SUMIF(OUTBOUND!$G:$G,WMS!E578,OUTBOUND!$O:$O))</f>
        <v/>
      </c>
      <c r="Y578" s="76" t="str">
        <f>IF(E578="","",SUMIF(OUTBOUND!$G:$G,WMS!E578,OUTBOUND!$AC:$AC))</f>
        <v/>
      </c>
      <c r="Z578" s="76" t="str">
        <f>IF(E578="","",SUMIF(OUTBOUND!$G:$G,WMS!E578,OUTBOUND!$P:$P))</f>
        <v/>
      </c>
      <c r="AA578" s="23" t="str">
        <f t="shared" si="111"/>
        <v/>
      </c>
      <c r="AB578" s="23" t="str">
        <f t="shared" si="112"/>
        <v/>
      </c>
      <c r="AC578" s="76" t="str">
        <f t="shared" si="113"/>
        <v/>
      </c>
      <c r="AD578" s="76" t="str">
        <f t="shared" si="114"/>
        <v/>
      </c>
      <c r="AE578" s="76" t="str">
        <f t="shared" si="115"/>
        <v/>
      </c>
      <c r="AF578" s="81" t="str">
        <f t="shared" si="116"/>
        <v/>
      </c>
    </row>
    <row r="579" spans="5:32">
      <c r="E579" s="58" t="str">
        <f t="shared" si="105"/>
        <v/>
      </c>
      <c r="K579" s="68" t="str">
        <f t="shared" si="106"/>
        <v/>
      </c>
      <c r="M579" s="69" t="str">
        <f t="shared" si="107"/>
        <v/>
      </c>
      <c r="Q579" s="76" t="str">
        <f t="shared" si="108"/>
        <v/>
      </c>
      <c r="R579" s="68" t="str">
        <f t="shared" si="109"/>
        <v/>
      </c>
      <c r="S579" s="76" t="str">
        <f t="shared" si="110"/>
        <v/>
      </c>
      <c r="V579" s="23" t="str">
        <f>IF(E579="","",SUMIF(OUTBOUND!$G:$G,WMS!E579,OUTBOUND!$L:$L))</f>
        <v/>
      </c>
      <c r="W579" s="23" t="str">
        <f>IF(E579="","",SUMIF(OUTBOUND!$G:$G,WMS!E579,OUTBOUND!$M:$M))</f>
        <v/>
      </c>
      <c r="X579" s="76" t="str">
        <f>IF(E579="","",SUMIF(OUTBOUND!$G:$G,WMS!E579,OUTBOUND!$O:$O))</f>
        <v/>
      </c>
      <c r="Y579" s="76" t="str">
        <f>IF(E579="","",SUMIF(OUTBOUND!$G:$G,WMS!E579,OUTBOUND!$AC:$AC))</f>
        <v/>
      </c>
      <c r="Z579" s="76" t="str">
        <f>IF(E579="","",SUMIF(OUTBOUND!$G:$G,WMS!E579,OUTBOUND!$P:$P))</f>
        <v/>
      </c>
      <c r="AA579" s="23" t="str">
        <f t="shared" si="111"/>
        <v/>
      </c>
      <c r="AB579" s="23" t="str">
        <f t="shared" si="112"/>
        <v/>
      </c>
      <c r="AC579" s="76" t="str">
        <f t="shared" si="113"/>
        <v/>
      </c>
      <c r="AD579" s="76" t="str">
        <f t="shared" si="114"/>
        <v/>
      </c>
      <c r="AE579" s="76" t="str">
        <f t="shared" si="115"/>
        <v/>
      </c>
      <c r="AF579" s="81" t="str">
        <f t="shared" si="116"/>
        <v/>
      </c>
    </row>
    <row r="580" spans="5:32">
      <c r="E580" s="58" t="str">
        <f t="shared" ref="E580:E643" si="117">IF(D580="","",B580&amp;"/"&amp;C580&amp;"/"&amp;D580)</f>
        <v/>
      </c>
      <c r="K580" s="68" t="str">
        <f t="shared" ref="K580:K643" si="118">IF(J580="","",J580/I580)</f>
        <v/>
      </c>
      <c r="M580" s="69" t="str">
        <f t="shared" ref="M580:M643" si="119">IF(L580="","",ROUND(I580*L580,3))</f>
        <v/>
      </c>
      <c r="Q580" s="76" t="str">
        <f t="shared" si="108"/>
        <v/>
      </c>
      <c r="R580" s="68" t="str">
        <f t="shared" si="109"/>
        <v/>
      </c>
      <c r="S580" s="76" t="str">
        <f t="shared" si="110"/>
        <v/>
      </c>
      <c r="V580" s="23" t="str">
        <f>IF(E580="","",SUMIF(OUTBOUND!$G:$G,WMS!E580,OUTBOUND!$L:$L))</f>
        <v/>
      </c>
      <c r="W580" s="23" t="str">
        <f>IF(E580="","",SUMIF(OUTBOUND!$G:$G,WMS!E580,OUTBOUND!$M:$M))</f>
        <v/>
      </c>
      <c r="X580" s="76" t="str">
        <f>IF(E580="","",SUMIF(OUTBOUND!$G:$G,WMS!E580,OUTBOUND!$O:$O))</f>
        <v/>
      </c>
      <c r="Y580" s="76" t="str">
        <f>IF(E580="","",SUMIF(OUTBOUND!$G:$G,WMS!E580,OUTBOUND!$AC:$AC))</f>
        <v/>
      </c>
      <c r="Z580" s="76" t="str">
        <f>IF(E580="","",SUMIF(OUTBOUND!$G:$G,WMS!E580,OUTBOUND!$P:$P))</f>
        <v/>
      </c>
      <c r="AA580" s="23" t="str">
        <f t="shared" si="111"/>
        <v/>
      </c>
      <c r="AB580" s="23" t="str">
        <f t="shared" si="112"/>
        <v/>
      </c>
      <c r="AC580" s="76" t="str">
        <f t="shared" si="113"/>
        <v/>
      </c>
      <c r="AD580" s="76" t="str">
        <f t="shared" si="114"/>
        <v/>
      </c>
      <c r="AE580" s="76" t="str">
        <f t="shared" si="115"/>
        <v/>
      </c>
      <c r="AF580" s="81" t="str">
        <f t="shared" si="116"/>
        <v/>
      </c>
    </row>
    <row r="581" spans="5:32">
      <c r="E581" s="58" t="str">
        <f t="shared" si="117"/>
        <v/>
      </c>
      <c r="K581" s="68" t="str">
        <f t="shared" si="118"/>
        <v/>
      </c>
      <c r="M581" s="69" t="str">
        <f t="shared" si="119"/>
        <v/>
      </c>
      <c r="Q581" s="76" t="str">
        <f t="shared" si="108"/>
        <v/>
      </c>
      <c r="R581" s="68" t="str">
        <f t="shared" si="109"/>
        <v/>
      </c>
      <c r="S581" s="76" t="str">
        <f t="shared" si="110"/>
        <v/>
      </c>
      <c r="V581" s="23" t="str">
        <f>IF(E581="","",SUMIF(OUTBOUND!$G:$G,WMS!E581,OUTBOUND!$L:$L))</f>
        <v/>
      </c>
      <c r="W581" s="23" t="str">
        <f>IF(E581="","",SUMIF(OUTBOUND!$G:$G,WMS!E581,OUTBOUND!$M:$M))</f>
        <v/>
      </c>
      <c r="X581" s="76" t="str">
        <f>IF(E581="","",SUMIF(OUTBOUND!$G:$G,WMS!E581,OUTBOUND!$O:$O))</f>
        <v/>
      </c>
      <c r="Y581" s="76" t="str">
        <f>IF(E581="","",SUMIF(OUTBOUND!$G:$G,WMS!E581,OUTBOUND!$AC:$AC))</f>
        <v/>
      </c>
      <c r="Z581" s="76" t="str">
        <f>IF(E581="","",SUMIF(OUTBOUND!$G:$G,WMS!E581,OUTBOUND!$P:$P))</f>
        <v/>
      </c>
      <c r="AA581" s="23" t="str">
        <f t="shared" si="111"/>
        <v/>
      </c>
      <c r="AB581" s="23" t="str">
        <f t="shared" si="112"/>
        <v/>
      </c>
      <c r="AC581" s="76" t="str">
        <f t="shared" si="113"/>
        <v/>
      </c>
      <c r="AD581" s="76" t="str">
        <f t="shared" si="114"/>
        <v/>
      </c>
      <c r="AE581" s="76" t="str">
        <f t="shared" si="115"/>
        <v/>
      </c>
      <c r="AF581" s="81" t="str">
        <f t="shared" si="116"/>
        <v/>
      </c>
    </row>
    <row r="582" spans="5:32">
      <c r="E582" s="58" t="str">
        <f t="shared" si="117"/>
        <v/>
      </c>
      <c r="K582" s="68" t="str">
        <f t="shared" si="118"/>
        <v/>
      </c>
      <c r="M582" s="69" t="str">
        <f t="shared" si="119"/>
        <v/>
      </c>
      <c r="Q582" s="76" t="str">
        <f t="shared" si="108"/>
        <v/>
      </c>
      <c r="R582" s="68" t="str">
        <f t="shared" si="109"/>
        <v/>
      </c>
      <c r="S582" s="76" t="str">
        <f t="shared" si="110"/>
        <v/>
      </c>
      <c r="V582" s="23" t="str">
        <f>IF(E582="","",SUMIF(OUTBOUND!$G:$G,WMS!E582,OUTBOUND!$L:$L))</f>
        <v/>
      </c>
      <c r="W582" s="23" t="str">
        <f>IF(E582="","",SUMIF(OUTBOUND!$G:$G,WMS!E582,OUTBOUND!$M:$M))</f>
        <v/>
      </c>
      <c r="X582" s="76" t="str">
        <f>IF(E582="","",SUMIF(OUTBOUND!$G:$G,WMS!E582,OUTBOUND!$O:$O))</f>
        <v/>
      </c>
      <c r="Y582" s="76" t="str">
        <f>IF(E582="","",SUMIF(OUTBOUND!$G:$G,WMS!E582,OUTBOUND!$AC:$AC))</f>
        <v/>
      </c>
      <c r="Z582" s="76" t="str">
        <f>IF(E582="","",SUMIF(OUTBOUND!$G:$G,WMS!E582,OUTBOUND!$P:$P))</f>
        <v/>
      </c>
      <c r="AA582" s="23" t="str">
        <f t="shared" si="111"/>
        <v/>
      </c>
      <c r="AB582" s="23" t="str">
        <f t="shared" si="112"/>
        <v/>
      </c>
      <c r="AC582" s="76" t="str">
        <f t="shared" si="113"/>
        <v/>
      </c>
      <c r="AD582" s="76" t="str">
        <f t="shared" si="114"/>
        <v/>
      </c>
      <c r="AE582" s="76" t="str">
        <f t="shared" si="115"/>
        <v/>
      </c>
      <c r="AF582" s="81" t="str">
        <f t="shared" si="116"/>
        <v/>
      </c>
    </row>
    <row r="583" spans="5:32">
      <c r="E583" s="58" t="str">
        <f t="shared" si="117"/>
        <v/>
      </c>
      <c r="K583" s="68" t="str">
        <f t="shared" si="118"/>
        <v/>
      </c>
      <c r="M583" s="69" t="str">
        <f t="shared" si="119"/>
        <v/>
      </c>
      <c r="Q583" s="76" t="str">
        <f t="shared" si="108"/>
        <v/>
      </c>
      <c r="R583" s="68" t="str">
        <f t="shared" si="109"/>
        <v/>
      </c>
      <c r="S583" s="76" t="str">
        <f t="shared" si="110"/>
        <v/>
      </c>
      <c r="V583" s="23" t="str">
        <f>IF(E583="","",SUMIF(OUTBOUND!$G:$G,WMS!E583,OUTBOUND!$L:$L))</f>
        <v/>
      </c>
      <c r="W583" s="23" t="str">
        <f>IF(E583="","",SUMIF(OUTBOUND!$G:$G,WMS!E583,OUTBOUND!$M:$M))</f>
        <v/>
      </c>
      <c r="X583" s="76" t="str">
        <f>IF(E583="","",SUMIF(OUTBOUND!$G:$G,WMS!E583,OUTBOUND!$O:$O))</f>
        <v/>
      </c>
      <c r="Y583" s="76" t="str">
        <f>IF(E583="","",SUMIF(OUTBOUND!$G:$G,WMS!E583,OUTBOUND!$AC:$AC))</f>
        <v/>
      </c>
      <c r="Z583" s="76" t="str">
        <f>IF(E583="","",SUMIF(OUTBOUND!$G:$G,WMS!E583,OUTBOUND!$P:$P))</f>
        <v/>
      </c>
      <c r="AA583" s="23" t="str">
        <f t="shared" si="111"/>
        <v/>
      </c>
      <c r="AB583" s="23" t="str">
        <f t="shared" si="112"/>
        <v/>
      </c>
      <c r="AC583" s="76" t="str">
        <f t="shared" si="113"/>
        <v/>
      </c>
      <c r="AD583" s="76" t="str">
        <f t="shared" si="114"/>
        <v/>
      </c>
      <c r="AE583" s="76" t="str">
        <f t="shared" si="115"/>
        <v/>
      </c>
      <c r="AF583" s="81" t="str">
        <f t="shared" si="116"/>
        <v/>
      </c>
    </row>
    <row r="584" spans="5:32">
      <c r="E584" s="58" t="str">
        <f t="shared" si="117"/>
        <v/>
      </c>
      <c r="K584" s="68" t="str">
        <f t="shared" si="118"/>
        <v/>
      </c>
      <c r="M584" s="69" t="str">
        <f t="shared" si="119"/>
        <v/>
      </c>
      <c r="Q584" s="76" t="str">
        <f t="shared" si="108"/>
        <v/>
      </c>
      <c r="R584" s="68" t="str">
        <f t="shared" si="109"/>
        <v/>
      </c>
      <c r="S584" s="76" t="str">
        <f t="shared" si="110"/>
        <v/>
      </c>
      <c r="V584" s="23" t="str">
        <f>IF(E584="","",SUMIF(OUTBOUND!$G:$G,WMS!E584,OUTBOUND!$L:$L))</f>
        <v/>
      </c>
      <c r="W584" s="23" t="str">
        <f>IF(E584="","",SUMIF(OUTBOUND!$G:$G,WMS!E584,OUTBOUND!$M:$M))</f>
        <v/>
      </c>
      <c r="X584" s="76" t="str">
        <f>IF(E584="","",SUMIF(OUTBOUND!$G:$G,WMS!E584,OUTBOUND!$O:$O))</f>
        <v/>
      </c>
      <c r="Y584" s="76" t="str">
        <f>IF(E584="","",SUMIF(OUTBOUND!$G:$G,WMS!E584,OUTBOUND!$AC:$AC))</f>
        <v/>
      </c>
      <c r="Z584" s="76" t="str">
        <f>IF(E584="","",SUMIF(OUTBOUND!$G:$G,WMS!E584,OUTBOUND!$P:$P))</f>
        <v/>
      </c>
      <c r="AA584" s="23" t="str">
        <f t="shared" si="111"/>
        <v/>
      </c>
      <c r="AB584" s="23" t="str">
        <f t="shared" si="112"/>
        <v/>
      </c>
      <c r="AC584" s="76" t="str">
        <f t="shared" si="113"/>
        <v/>
      </c>
      <c r="AD584" s="76" t="str">
        <f t="shared" si="114"/>
        <v/>
      </c>
      <c r="AE584" s="76" t="str">
        <f t="shared" si="115"/>
        <v/>
      </c>
      <c r="AF584" s="81" t="str">
        <f t="shared" si="116"/>
        <v/>
      </c>
    </row>
    <row r="585" spans="5:32">
      <c r="E585" s="58" t="str">
        <f t="shared" si="117"/>
        <v/>
      </c>
      <c r="K585" s="68" t="str">
        <f t="shared" si="118"/>
        <v/>
      </c>
      <c r="M585" s="69" t="str">
        <f t="shared" si="119"/>
        <v/>
      </c>
      <c r="Q585" s="76" t="str">
        <f t="shared" si="108"/>
        <v/>
      </c>
      <c r="R585" s="68" t="str">
        <f t="shared" si="109"/>
        <v/>
      </c>
      <c r="S585" s="76" t="str">
        <f t="shared" si="110"/>
        <v/>
      </c>
      <c r="V585" s="23" t="str">
        <f>IF(E585="","",SUMIF(OUTBOUND!$G:$G,WMS!E585,OUTBOUND!$L:$L))</f>
        <v/>
      </c>
      <c r="W585" s="23" t="str">
        <f>IF(E585="","",SUMIF(OUTBOUND!$G:$G,WMS!E585,OUTBOUND!$M:$M))</f>
        <v/>
      </c>
      <c r="X585" s="76" t="str">
        <f>IF(E585="","",SUMIF(OUTBOUND!$G:$G,WMS!E585,OUTBOUND!$O:$O))</f>
        <v/>
      </c>
      <c r="Y585" s="76" t="str">
        <f>IF(E585="","",SUMIF(OUTBOUND!$G:$G,WMS!E585,OUTBOUND!$AC:$AC))</f>
        <v/>
      </c>
      <c r="Z585" s="76" t="str">
        <f>IF(E585="","",SUMIF(OUTBOUND!$G:$G,WMS!E585,OUTBOUND!$P:$P))</f>
        <v/>
      </c>
      <c r="AA585" s="23" t="str">
        <f t="shared" si="111"/>
        <v/>
      </c>
      <c r="AB585" s="23" t="str">
        <f t="shared" si="112"/>
        <v/>
      </c>
      <c r="AC585" s="76" t="str">
        <f t="shared" si="113"/>
        <v/>
      </c>
      <c r="AD585" s="76" t="str">
        <f t="shared" si="114"/>
        <v/>
      </c>
      <c r="AE585" s="76" t="str">
        <f t="shared" si="115"/>
        <v/>
      </c>
      <c r="AF585" s="81" t="str">
        <f t="shared" si="116"/>
        <v/>
      </c>
    </row>
    <row r="586" spans="5:32">
      <c r="E586" s="58" t="str">
        <f t="shared" si="117"/>
        <v/>
      </c>
      <c r="K586" s="68" t="str">
        <f t="shared" si="118"/>
        <v/>
      </c>
      <c r="M586" s="69" t="str">
        <f t="shared" si="119"/>
        <v/>
      </c>
      <c r="Q586" s="76" t="str">
        <f t="shared" si="108"/>
        <v/>
      </c>
      <c r="R586" s="68" t="str">
        <f t="shared" si="109"/>
        <v/>
      </c>
      <c r="S586" s="76" t="str">
        <f t="shared" si="110"/>
        <v/>
      </c>
      <c r="V586" s="23" t="str">
        <f>IF(E586="","",SUMIF(OUTBOUND!$G:$G,WMS!E586,OUTBOUND!$L:$L))</f>
        <v/>
      </c>
      <c r="W586" s="23" t="str">
        <f>IF(E586="","",SUMIF(OUTBOUND!$G:$G,WMS!E586,OUTBOUND!$M:$M))</f>
        <v/>
      </c>
      <c r="X586" s="76" t="str">
        <f>IF(E586="","",SUMIF(OUTBOUND!$G:$G,WMS!E586,OUTBOUND!$O:$O))</f>
        <v/>
      </c>
      <c r="Y586" s="76" t="str">
        <f>IF(E586="","",SUMIF(OUTBOUND!$G:$G,WMS!E586,OUTBOUND!$AC:$AC))</f>
        <v/>
      </c>
      <c r="Z586" s="76" t="str">
        <f>IF(E586="","",SUMIF(OUTBOUND!$G:$G,WMS!E586,OUTBOUND!$P:$P))</f>
        <v/>
      </c>
      <c r="AA586" s="23" t="str">
        <f t="shared" si="111"/>
        <v/>
      </c>
      <c r="AB586" s="23" t="str">
        <f t="shared" si="112"/>
        <v/>
      </c>
      <c r="AC586" s="76" t="str">
        <f t="shared" si="113"/>
        <v/>
      </c>
      <c r="AD586" s="76" t="str">
        <f t="shared" si="114"/>
        <v/>
      </c>
      <c r="AE586" s="76" t="str">
        <f t="shared" si="115"/>
        <v/>
      </c>
      <c r="AF586" s="81" t="str">
        <f t="shared" si="116"/>
        <v/>
      </c>
    </row>
    <row r="587" spans="5:32">
      <c r="E587" s="58" t="str">
        <f t="shared" si="117"/>
        <v/>
      </c>
      <c r="K587" s="68" t="str">
        <f t="shared" si="118"/>
        <v/>
      </c>
      <c r="M587" s="69" t="str">
        <f t="shared" si="119"/>
        <v/>
      </c>
      <c r="Q587" s="76" t="str">
        <f t="shared" si="108"/>
        <v/>
      </c>
      <c r="R587" s="68" t="str">
        <f t="shared" si="109"/>
        <v/>
      </c>
      <c r="S587" s="76" t="str">
        <f t="shared" si="110"/>
        <v/>
      </c>
      <c r="V587" s="23" t="str">
        <f>IF(E587="","",SUMIF(OUTBOUND!$G:$G,WMS!E587,OUTBOUND!$L:$L))</f>
        <v/>
      </c>
      <c r="W587" s="23" t="str">
        <f>IF(E587="","",SUMIF(OUTBOUND!$G:$G,WMS!E587,OUTBOUND!$M:$M))</f>
        <v/>
      </c>
      <c r="X587" s="76" t="str">
        <f>IF(E587="","",SUMIF(OUTBOUND!$G:$G,WMS!E587,OUTBOUND!$O:$O))</f>
        <v/>
      </c>
      <c r="Y587" s="76" t="str">
        <f>IF(E587="","",SUMIF(OUTBOUND!$G:$G,WMS!E587,OUTBOUND!$AC:$AC))</f>
        <v/>
      </c>
      <c r="Z587" s="76" t="str">
        <f>IF(E587="","",SUMIF(OUTBOUND!$G:$G,WMS!E587,OUTBOUND!$P:$P))</f>
        <v/>
      </c>
      <c r="AA587" s="23" t="str">
        <f t="shared" si="111"/>
        <v/>
      </c>
      <c r="AB587" s="23" t="str">
        <f t="shared" si="112"/>
        <v/>
      </c>
      <c r="AC587" s="76" t="str">
        <f t="shared" si="113"/>
        <v/>
      </c>
      <c r="AD587" s="76" t="str">
        <f t="shared" si="114"/>
        <v/>
      </c>
      <c r="AE587" s="76" t="str">
        <f t="shared" si="115"/>
        <v/>
      </c>
      <c r="AF587" s="81" t="str">
        <f t="shared" si="116"/>
        <v/>
      </c>
    </row>
    <row r="588" spans="5:32">
      <c r="E588" s="58" t="str">
        <f t="shared" si="117"/>
        <v/>
      </c>
      <c r="K588" s="68" t="str">
        <f t="shared" si="118"/>
        <v/>
      </c>
      <c r="M588" s="69" t="str">
        <f t="shared" si="119"/>
        <v/>
      </c>
      <c r="Q588" s="76" t="str">
        <f t="shared" si="108"/>
        <v/>
      </c>
      <c r="R588" s="68" t="str">
        <f t="shared" si="109"/>
        <v/>
      </c>
      <c r="S588" s="76" t="str">
        <f t="shared" si="110"/>
        <v/>
      </c>
      <c r="V588" s="23" t="str">
        <f>IF(E588="","",SUMIF(OUTBOUND!$G:$G,WMS!E588,OUTBOUND!$L:$L))</f>
        <v/>
      </c>
      <c r="W588" s="23" t="str">
        <f>IF(E588="","",SUMIF(OUTBOUND!$G:$G,WMS!E588,OUTBOUND!$M:$M))</f>
        <v/>
      </c>
      <c r="X588" s="76" t="str">
        <f>IF(E588="","",SUMIF(OUTBOUND!$G:$G,WMS!E588,OUTBOUND!$O:$O))</f>
        <v/>
      </c>
      <c r="Y588" s="76" t="str">
        <f>IF(E588="","",SUMIF(OUTBOUND!$G:$G,WMS!E588,OUTBOUND!$AC:$AC))</f>
        <v/>
      </c>
      <c r="Z588" s="76" t="str">
        <f>IF(E588="","",SUMIF(OUTBOUND!$G:$G,WMS!E588,OUTBOUND!$P:$P))</f>
        <v/>
      </c>
      <c r="AA588" s="23" t="str">
        <f t="shared" si="111"/>
        <v/>
      </c>
      <c r="AB588" s="23" t="str">
        <f t="shared" si="112"/>
        <v/>
      </c>
      <c r="AC588" s="76" t="str">
        <f t="shared" si="113"/>
        <v/>
      </c>
      <c r="AD588" s="76" t="str">
        <f t="shared" si="114"/>
        <v/>
      </c>
      <c r="AE588" s="76" t="str">
        <f t="shared" si="115"/>
        <v/>
      </c>
      <c r="AF588" s="81" t="str">
        <f t="shared" si="116"/>
        <v/>
      </c>
    </row>
    <row r="589" spans="5:32">
      <c r="E589" s="58" t="str">
        <f t="shared" si="117"/>
        <v/>
      </c>
      <c r="K589" s="68" t="str">
        <f t="shared" si="118"/>
        <v/>
      </c>
      <c r="M589" s="69" t="str">
        <f t="shared" si="119"/>
        <v/>
      </c>
      <c r="Q589" s="76" t="str">
        <f t="shared" si="108"/>
        <v/>
      </c>
      <c r="R589" s="68" t="str">
        <f t="shared" si="109"/>
        <v/>
      </c>
      <c r="S589" s="76" t="str">
        <f t="shared" si="110"/>
        <v/>
      </c>
      <c r="V589" s="23" t="str">
        <f>IF(E589="","",SUMIF(OUTBOUND!$G:$G,WMS!E589,OUTBOUND!$L:$L))</f>
        <v/>
      </c>
      <c r="W589" s="23" t="str">
        <f>IF(E589="","",SUMIF(OUTBOUND!$G:$G,WMS!E589,OUTBOUND!$M:$M))</f>
        <v/>
      </c>
      <c r="X589" s="76" t="str">
        <f>IF(E589="","",SUMIF(OUTBOUND!$G:$G,WMS!E589,OUTBOUND!$O:$O))</f>
        <v/>
      </c>
      <c r="Y589" s="76" t="str">
        <f>IF(E589="","",SUMIF(OUTBOUND!$G:$G,WMS!E589,OUTBOUND!$AC:$AC))</f>
        <v/>
      </c>
      <c r="Z589" s="76" t="str">
        <f>IF(E589="","",SUMIF(OUTBOUND!$G:$G,WMS!E589,OUTBOUND!$P:$P))</f>
        <v/>
      </c>
      <c r="AA589" s="23" t="str">
        <f t="shared" si="111"/>
        <v/>
      </c>
      <c r="AB589" s="23" t="str">
        <f t="shared" si="112"/>
        <v/>
      </c>
      <c r="AC589" s="76" t="str">
        <f t="shared" si="113"/>
        <v/>
      </c>
      <c r="AD589" s="76" t="str">
        <f t="shared" si="114"/>
        <v/>
      </c>
      <c r="AE589" s="76" t="str">
        <f t="shared" si="115"/>
        <v/>
      </c>
      <c r="AF589" s="81" t="str">
        <f t="shared" si="116"/>
        <v/>
      </c>
    </row>
    <row r="590" spans="5:32">
      <c r="E590" s="58" t="str">
        <f t="shared" si="117"/>
        <v/>
      </c>
      <c r="K590" s="68" t="str">
        <f t="shared" si="118"/>
        <v/>
      </c>
      <c r="M590" s="69" t="str">
        <f t="shared" si="119"/>
        <v/>
      </c>
      <c r="Q590" s="76" t="str">
        <f t="shared" si="108"/>
        <v/>
      </c>
      <c r="R590" s="68" t="str">
        <f t="shared" si="109"/>
        <v/>
      </c>
      <c r="S590" s="76" t="str">
        <f t="shared" si="110"/>
        <v/>
      </c>
      <c r="V590" s="23" t="str">
        <f>IF(E590="","",SUMIF(OUTBOUND!$G:$G,WMS!E590,OUTBOUND!$L:$L))</f>
        <v/>
      </c>
      <c r="W590" s="23" t="str">
        <f>IF(E590="","",SUMIF(OUTBOUND!$G:$G,WMS!E590,OUTBOUND!$M:$M))</f>
        <v/>
      </c>
      <c r="X590" s="76" t="str">
        <f>IF(E590="","",SUMIF(OUTBOUND!$G:$G,WMS!E590,OUTBOUND!$O:$O))</f>
        <v/>
      </c>
      <c r="Y590" s="76" t="str">
        <f>IF(E590="","",SUMIF(OUTBOUND!$G:$G,WMS!E590,OUTBOUND!$AC:$AC))</f>
        <v/>
      </c>
      <c r="Z590" s="76" t="str">
        <f>IF(E590="","",SUMIF(OUTBOUND!$G:$G,WMS!E590,OUTBOUND!$P:$P))</f>
        <v/>
      </c>
      <c r="AA590" s="23" t="str">
        <f t="shared" si="111"/>
        <v/>
      </c>
      <c r="AB590" s="23" t="str">
        <f t="shared" si="112"/>
        <v/>
      </c>
      <c r="AC590" s="76" t="str">
        <f t="shared" si="113"/>
        <v/>
      </c>
      <c r="AD590" s="76" t="str">
        <f t="shared" si="114"/>
        <v/>
      </c>
      <c r="AE590" s="76" t="str">
        <f t="shared" si="115"/>
        <v/>
      </c>
      <c r="AF590" s="81" t="str">
        <f t="shared" si="116"/>
        <v/>
      </c>
    </row>
    <row r="591" spans="5:32">
      <c r="E591" s="58" t="str">
        <f t="shared" si="117"/>
        <v/>
      </c>
      <c r="K591" s="68" t="str">
        <f t="shared" si="118"/>
        <v/>
      </c>
      <c r="M591" s="69" t="str">
        <f t="shared" si="119"/>
        <v/>
      </c>
      <c r="Q591" s="76" t="str">
        <f t="shared" si="108"/>
        <v/>
      </c>
      <c r="R591" s="68" t="str">
        <f t="shared" si="109"/>
        <v/>
      </c>
      <c r="S591" s="76" t="str">
        <f t="shared" si="110"/>
        <v/>
      </c>
      <c r="V591" s="23" t="str">
        <f>IF(E591="","",SUMIF(OUTBOUND!$G:$G,WMS!E591,OUTBOUND!$L:$L))</f>
        <v/>
      </c>
      <c r="W591" s="23" t="str">
        <f>IF(E591="","",SUMIF(OUTBOUND!$G:$G,WMS!E591,OUTBOUND!$M:$M))</f>
        <v/>
      </c>
      <c r="X591" s="76" t="str">
        <f>IF(E591="","",SUMIF(OUTBOUND!$G:$G,WMS!E591,OUTBOUND!$O:$O))</f>
        <v/>
      </c>
      <c r="Y591" s="76" t="str">
        <f>IF(E591="","",SUMIF(OUTBOUND!$G:$G,WMS!E591,OUTBOUND!$AC:$AC))</f>
        <v/>
      </c>
      <c r="Z591" s="76" t="str">
        <f>IF(E591="","",SUMIF(OUTBOUND!$G:$G,WMS!E591,OUTBOUND!$P:$P))</f>
        <v/>
      </c>
      <c r="AA591" s="23" t="str">
        <f t="shared" si="111"/>
        <v/>
      </c>
      <c r="AB591" s="23" t="str">
        <f t="shared" si="112"/>
        <v/>
      </c>
      <c r="AC591" s="76" t="str">
        <f t="shared" si="113"/>
        <v/>
      </c>
      <c r="AD591" s="76" t="str">
        <f t="shared" si="114"/>
        <v/>
      </c>
      <c r="AE591" s="76" t="str">
        <f t="shared" si="115"/>
        <v/>
      </c>
      <c r="AF591" s="81" t="str">
        <f t="shared" si="116"/>
        <v/>
      </c>
    </row>
    <row r="592" spans="5:32">
      <c r="E592" s="58" t="str">
        <f t="shared" si="117"/>
        <v/>
      </c>
      <c r="K592" s="68" t="str">
        <f t="shared" si="118"/>
        <v/>
      </c>
      <c r="M592" s="69" t="str">
        <f t="shared" si="119"/>
        <v/>
      </c>
      <c r="Q592" s="76" t="str">
        <f t="shared" si="108"/>
        <v/>
      </c>
      <c r="R592" s="68" t="str">
        <f t="shared" si="109"/>
        <v/>
      </c>
      <c r="S592" s="76" t="str">
        <f t="shared" si="110"/>
        <v/>
      </c>
      <c r="V592" s="23" t="str">
        <f>IF(E592="","",SUMIF(OUTBOUND!$G:$G,WMS!E592,OUTBOUND!$L:$L))</f>
        <v/>
      </c>
      <c r="W592" s="23" t="str">
        <f>IF(E592="","",SUMIF(OUTBOUND!$G:$G,WMS!E592,OUTBOUND!$M:$M))</f>
        <v/>
      </c>
      <c r="X592" s="76" t="str">
        <f>IF(E592="","",SUMIF(OUTBOUND!$G:$G,WMS!E592,OUTBOUND!$O:$O))</f>
        <v/>
      </c>
      <c r="Y592" s="76" t="str">
        <f>IF(E592="","",SUMIF(OUTBOUND!$G:$G,WMS!E592,OUTBOUND!$AC:$AC))</f>
        <v/>
      </c>
      <c r="Z592" s="76" t="str">
        <f>IF(E592="","",SUMIF(OUTBOUND!$G:$G,WMS!E592,OUTBOUND!$P:$P))</f>
        <v/>
      </c>
      <c r="AA592" s="23" t="str">
        <f t="shared" si="111"/>
        <v/>
      </c>
      <c r="AB592" s="23" t="str">
        <f t="shared" si="112"/>
        <v/>
      </c>
      <c r="AC592" s="76" t="str">
        <f t="shared" si="113"/>
        <v/>
      </c>
      <c r="AD592" s="76" t="str">
        <f t="shared" si="114"/>
        <v/>
      </c>
      <c r="AE592" s="76" t="str">
        <f t="shared" si="115"/>
        <v/>
      </c>
      <c r="AF592" s="81" t="str">
        <f t="shared" si="116"/>
        <v/>
      </c>
    </row>
    <row r="593" spans="5:32">
      <c r="E593" s="58" t="str">
        <f t="shared" si="117"/>
        <v/>
      </c>
      <c r="K593" s="68" t="str">
        <f t="shared" si="118"/>
        <v/>
      </c>
      <c r="M593" s="69" t="str">
        <f t="shared" si="119"/>
        <v/>
      </c>
      <c r="Q593" s="76" t="str">
        <f t="shared" si="108"/>
        <v/>
      </c>
      <c r="R593" s="68" t="str">
        <f t="shared" si="109"/>
        <v/>
      </c>
      <c r="S593" s="76" t="str">
        <f t="shared" si="110"/>
        <v/>
      </c>
      <c r="V593" s="23" t="str">
        <f>IF(E593="","",SUMIF(OUTBOUND!$G:$G,WMS!E593,OUTBOUND!$L:$L))</f>
        <v/>
      </c>
      <c r="W593" s="23" t="str">
        <f>IF(E593="","",SUMIF(OUTBOUND!$G:$G,WMS!E593,OUTBOUND!$M:$M))</f>
        <v/>
      </c>
      <c r="X593" s="76" t="str">
        <f>IF(E593="","",SUMIF(OUTBOUND!$G:$G,WMS!E593,OUTBOUND!$O:$O))</f>
        <v/>
      </c>
      <c r="Y593" s="76" t="str">
        <f>IF(E593="","",SUMIF(OUTBOUND!$G:$G,WMS!E593,OUTBOUND!$AC:$AC))</f>
        <v/>
      </c>
      <c r="Z593" s="76" t="str">
        <f>IF(E593="","",SUMIF(OUTBOUND!$G:$G,WMS!E593,OUTBOUND!$P:$P))</f>
        <v/>
      </c>
      <c r="AA593" s="23" t="str">
        <f t="shared" si="111"/>
        <v/>
      </c>
      <c r="AB593" s="23" t="str">
        <f t="shared" si="112"/>
        <v/>
      </c>
      <c r="AC593" s="76" t="str">
        <f t="shared" si="113"/>
        <v/>
      </c>
      <c r="AD593" s="76" t="str">
        <f t="shared" si="114"/>
        <v/>
      </c>
      <c r="AE593" s="76" t="str">
        <f t="shared" si="115"/>
        <v/>
      </c>
      <c r="AF593" s="81" t="str">
        <f t="shared" si="116"/>
        <v/>
      </c>
    </row>
    <row r="594" spans="5:32">
      <c r="E594" s="58" t="str">
        <f t="shared" si="117"/>
        <v/>
      </c>
      <c r="K594" s="68" t="str">
        <f t="shared" si="118"/>
        <v/>
      </c>
      <c r="M594" s="69" t="str">
        <f t="shared" si="119"/>
        <v/>
      </c>
      <c r="Q594" s="76" t="str">
        <f t="shared" si="108"/>
        <v/>
      </c>
      <c r="R594" s="68" t="str">
        <f t="shared" si="109"/>
        <v/>
      </c>
      <c r="S594" s="76" t="str">
        <f t="shared" si="110"/>
        <v/>
      </c>
      <c r="V594" s="23" t="str">
        <f>IF(E594="","",SUMIF(OUTBOUND!$G:$G,WMS!E594,OUTBOUND!$L:$L))</f>
        <v/>
      </c>
      <c r="W594" s="23" t="str">
        <f>IF(E594="","",SUMIF(OUTBOUND!$G:$G,WMS!E594,OUTBOUND!$M:$M))</f>
        <v/>
      </c>
      <c r="X594" s="76" t="str">
        <f>IF(E594="","",SUMIF(OUTBOUND!$G:$G,WMS!E594,OUTBOUND!$O:$O))</f>
        <v/>
      </c>
      <c r="Y594" s="76" t="str">
        <f>IF(E594="","",SUMIF(OUTBOUND!$G:$G,WMS!E594,OUTBOUND!$AC:$AC))</f>
        <v/>
      </c>
      <c r="Z594" s="76" t="str">
        <f>IF(E594="","",SUMIF(OUTBOUND!$G:$G,WMS!E594,OUTBOUND!$P:$P))</f>
        <v/>
      </c>
      <c r="AA594" s="23" t="str">
        <f t="shared" si="111"/>
        <v/>
      </c>
      <c r="AB594" s="23" t="str">
        <f t="shared" si="112"/>
        <v/>
      </c>
      <c r="AC594" s="76" t="str">
        <f t="shared" si="113"/>
        <v/>
      </c>
      <c r="AD594" s="76" t="str">
        <f t="shared" si="114"/>
        <v/>
      </c>
      <c r="AE594" s="76" t="str">
        <f t="shared" si="115"/>
        <v/>
      </c>
      <c r="AF594" s="81" t="str">
        <f t="shared" si="116"/>
        <v/>
      </c>
    </row>
    <row r="595" spans="5:32">
      <c r="E595" s="58" t="str">
        <f t="shared" si="117"/>
        <v/>
      </c>
      <c r="K595" s="68" t="str">
        <f t="shared" si="118"/>
        <v/>
      </c>
      <c r="M595" s="69" t="str">
        <f t="shared" si="119"/>
        <v/>
      </c>
      <c r="Q595" s="76" t="str">
        <f t="shared" si="108"/>
        <v/>
      </c>
      <c r="R595" s="68" t="str">
        <f t="shared" si="109"/>
        <v/>
      </c>
      <c r="S595" s="76" t="str">
        <f t="shared" si="110"/>
        <v/>
      </c>
      <c r="V595" s="23" t="str">
        <f>IF(E595="","",SUMIF(OUTBOUND!$G:$G,WMS!E595,OUTBOUND!$L:$L))</f>
        <v/>
      </c>
      <c r="W595" s="23" t="str">
        <f>IF(E595="","",SUMIF(OUTBOUND!$G:$G,WMS!E595,OUTBOUND!$M:$M))</f>
        <v/>
      </c>
      <c r="X595" s="76" t="str">
        <f>IF(E595="","",SUMIF(OUTBOUND!$G:$G,WMS!E595,OUTBOUND!$O:$O))</f>
        <v/>
      </c>
      <c r="Y595" s="76" t="str">
        <f>IF(E595="","",SUMIF(OUTBOUND!$G:$G,WMS!E595,OUTBOUND!$AC:$AC))</f>
        <v/>
      </c>
      <c r="Z595" s="76" t="str">
        <f>IF(E595="","",SUMIF(OUTBOUND!$G:$G,WMS!E595,OUTBOUND!$P:$P))</f>
        <v/>
      </c>
      <c r="AA595" s="23" t="str">
        <f t="shared" si="111"/>
        <v/>
      </c>
      <c r="AB595" s="23" t="str">
        <f t="shared" si="112"/>
        <v/>
      </c>
      <c r="AC595" s="76" t="str">
        <f t="shared" si="113"/>
        <v/>
      </c>
      <c r="AD595" s="76" t="str">
        <f t="shared" si="114"/>
        <v/>
      </c>
      <c r="AE595" s="76" t="str">
        <f t="shared" si="115"/>
        <v/>
      </c>
      <c r="AF595" s="81" t="str">
        <f t="shared" si="116"/>
        <v/>
      </c>
    </row>
    <row r="596" spans="5:32">
      <c r="E596" s="58" t="str">
        <f t="shared" si="117"/>
        <v/>
      </c>
      <c r="K596" s="68" t="str">
        <f t="shared" si="118"/>
        <v/>
      </c>
      <c r="M596" s="69" t="str">
        <f t="shared" si="119"/>
        <v/>
      </c>
      <c r="Q596" s="76" t="str">
        <f t="shared" si="108"/>
        <v/>
      </c>
      <c r="R596" s="68" t="str">
        <f t="shared" si="109"/>
        <v/>
      </c>
      <c r="S596" s="76" t="str">
        <f t="shared" si="110"/>
        <v/>
      </c>
      <c r="V596" s="23" t="str">
        <f>IF(E596="","",SUMIF(OUTBOUND!$G:$G,WMS!E596,OUTBOUND!$L:$L))</f>
        <v/>
      </c>
      <c r="W596" s="23" t="str">
        <f>IF(E596="","",SUMIF(OUTBOUND!$G:$G,WMS!E596,OUTBOUND!$M:$M))</f>
        <v/>
      </c>
      <c r="X596" s="76" t="str">
        <f>IF(E596="","",SUMIF(OUTBOUND!$G:$G,WMS!E596,OUTBOUND!$O:$O))</f>
        <v/>
      </c>
      <c r="Y596" s="76" t="str">
        <f>IF(E596="","",SUMIF(OUTBOUND!$G:$G,WMS!E596,OUTBOUND!$AC:$AC))</f>
        <v/>
      </c>
      <c r="Z596" s="76" t="str">
        <f>IF(E596="","",SUMIF(OUTBOUND!$G:$G,WMS!E596,OUTBOUND!$P:$P))</f>
        <v/>
      </c>
      <c r="AA596" s="23" t="str">
        <f t="shared" si="111"/>
        <v/>
      </c>
      <c r="AB596" s="23" t="str">
        <f t="shared" si="112"/>
        <v/>
      </c>
      <c r="AC596" s="76" t="str">
        <f t="shared" si="113"/>
        <v/>
      </c>
      <c r="AD596" s="76" t="str">
        <f t="shared" si="114"/>
        <v/>
      </c>
      <c r="AE596" s="76" t="str">
        <f t="shared" si="115"/>
        <v/>
      </c>
      <c r="AF596" s="81" t="str">
        <f t="shared" si="116"/>
        <v/>
      </c>
    </row>
    <row r="597" spans="5:32">
      <c r="E597" s="58" t="str">
        <f t="shared" si="117"/>
        <v/>
      </c>
      <c r="K597" s="68" t="str">
        <f t="shared" si="118"/>
        <v/>
      </c>
      <c r="M597" s="69" t="str">
        <f t="shared" si="119"/>
        <v/>
      </c>
      <c r="Q597" s="76" t="str">
        <f t="shared" si="108"/>
        <v/>
      </c>
      <c r="R597" s="68" t="str">
        <f t="shared" si="109"/>
        <v/>
      </c>
      <c r="S597" s="76" t="str">
        <f t="shared" si="110"/>
        <v/>
      </c>
      <c r="V597" s="23" t="str">
        <f>IF(E597="","",SUMIF(OUTBOUND!$G:$G,WMS!E597,OUTBOUND!$L:$L))</f>
        <v/>
      </c>
      <c r="W597" s="23" t="str">
        <f>IF(E597="","",SUMIF(OUTBOUND!$G:$G,WMS!E597,OUTBOUND!$M:$M))</f>
        <v/>
      </c>
      <c r="X597" s="76" t="str">
        <f>IF(E597="","",SUMIF(OUTBOUND!$G:$G,WMS!E597,OUTBOUND!$O:$O))</f>
        <v/>
      </c>
      <c r="Y597" s="76" t="str">
        <f>IF(E597="","",SUMIF(OUTBOUND!$G:$G,WMS!E597,OUTBOUND!$AC:$AC))</f>
        <v/>
      </c>
      <c r="Z597" s="76" t="str">
        <f>IF(E597="","",SUMIF(OUTBOUND!$G:$G,WMS!E597,OUTBOUND!$P:$P))</f>
        <v/>
      </c>
      <c r="AA597" s="23" t="str">
        <f t="shared" si="111"/>
        <v/>
      </c>
      <c r="AB597" s="23" t="str">
        <f t="shared" si="112"/>
        <v/>
      </c>
      <c r="AC597" s="76" t="str">
        <f t="shared" si="113"/>
        <v/>
      </c>
      <c r="AD597" s="76" t="str">
        <f t="shared" si="114"/>
        <v/>
      </c>
      <c r="AE597" s="76" t="str">
        <f t="shared" si="115"/>
        <v/>
      </c>
      <c r="AF597" s="81" t="str">
        <f t="shared" si="116"/>
        <v/>
      </c>
    </row>
    <row r="598" spans="5:32">
      <c r="E598" s="58" t="str">
        <f t="shared" si="117"/>
        <v/>
      </c>
      <c r="K598" s="68" t="str">
        <f t="shared" si="118"/>
        <v/>
      </c>
      <c r="M598" s="69" t="str">
        <f t="shared" si="119"/>
        <v/>
      </c>
      <c r="Q598" s="76" t="str">
        <f t="shared" si="108"/>
        <v/>
      </c>
      <c r="R598" s="68" t="str">
        <f t="shared" si="109"/>
        <v/>
      </c>
      <c r="S598" s="76" t="str">
        <f t="shared" si="110"/>
        <v/>
      </c>
      <c r="V598" s="23" t="str">
        <f>IF(E598="","",SUMIF(OUTBOUND!$G:$G,WMS!E598,OUTBOUND!$L:$L))</f>
        <v/>
      </c>
      <c r="W598" s="23" t="str">
        <f>IF(E598="","",SUMIF(OUTBOUND!$G:$G,WMS!E598,OUTBOUND!$M:$M))</f>
        <v/>
      </c>
      <c r="X598" s="76" t="str">
        <f>IF(E598="","",SUMIF(OUTBOUND!$G:$G,WMS!E598,OUTBOUND!$O:$O))</f>
        <v/>
      </c>
      <c r="Y598" s="76" t="str">
        <f>IF(E598="","",SUMIF(OUTBOUND!$G:$G,WMS!E598,OUTBOUND!$AC:$AC))</f>
        <v/>
      </c>
      <c r="Z598" s="76" t="str">
        <f>IF(E598="","",SUMIF(OUTBOUND!$G:$G,WMS!E598,OUTBOUND!$P:$P))</f>
        <v/>
      </c>
      <c r="AA598" s="23" t="str">
        <f t="shared" si="111"/>
        <v/>
      </c>
      <c r="AB598" s="23" t="str">
        <f t="shared" si="112"/>
        <v/>
      </c>
      <c r="AC598" s="76" t="str">
        <f t="shared" si="113"/>
        <v/>
      </c>
      <c r="AD598" s="76" t="str">
        <f t="shared" si="114"/>
        <v/>
      </c>
      <c r="AE598" s="76" t="str">
        <f t="shared" si="115"/>
        <v/>
      </c>
      <c r="AF598" s="81" t="str">
        <f t="shared" si="116"/>
        <v/>
      </c>
    </row>
    <row r="599" spans="5:32">
      <c r="E599" s="58" t="str">
        <f t="shared" si="117"/>
        <v/>
      </c>
      <c r="K599" s="68" t="str">
        <f t="shared" si="118"/>
        <v/>
      </c>
      <c r="M599" s="69" t="str">
        <f t="shared" si="119"/>
        <v/>
      </c>
      <c r="Q599" s="76" t="str">
        <f t="shared" si="108"/>
        <v/>
      </c>
      <c r="R599" s="68" t="str">
        <f t="shared" si="109"/>
        <v/>
      </c>
      <c r="S599" s="76" t="str">
        <f t="shared" si="110"/>
        <v/>
      </c>
      <c r="V599" s="23" t="str">
        <f>IF(E599="","",SUMIF(OUTBOUND!$G:$G,WMS!E599,OUTBOUND!$L:$L))</f>
        <v/>
      </c>
      <c r="W599" s="23" t="str">
        <f>IF(E599="","",SUMIF(OUTBOUND!$G:$G,WMS!E599,OUTBOUND!$M:$M))</f>
        <v/>
      </c>
      <c r="X599" s="76" t="str">
        <f>IF(E599="","",SUMIF(OUTBOUND!$G:$G,WMS!E599,OUTBOUND!$O:$O))</f>
        <v/>
      </c>
      <c r="Y599" s="76" t="str">
        <f>IF(E599="","",SUMIF(OUTBOUND!$G:$G,WMS!E599,OUTBOUND!$AC:$AC))</f>
        <v/>
      </c>
      <c r="Z599" s="76" t="str">
        <f>IF(E599="","",SUMIF(OUTBOUND!$G:$G,WMS!E599,OUTBOUND!$P:$P))</f>
        <v/>
      </c>
      <c r="AA599" s="23" t="str">
        <f t="shared" si="111"/>
        <v/>
      </c>
      <c r="AB599" s="23" t="str">
        <f t="shared" si="112"/>
        <v/>
      </c>
      <c r="AC599" s="76" t="str">
        <f t="shared" si="113"/>
        <v/>
      </c>
      <c r="AD599" s="76" t="str">
        <f t="shared" si="114"/>
        <v/>
      </c>
      <c r="AE599" s="76" t="str">
        <f t="shared" si="115"/>
        <v/>
      </c>
      <c r="AF599" s="81" t="str">
        <f t="shared" si="116"/>
        <v/>
      </c>
    </row>
    <row r="600" spans="5:32">
      <c r="E600" s="58" t="str">
        <f t="shared" si="117"/>
        <v/>
      </c>
      <c r="K600" s="68" t="str">
        <f t="shared" si="118"/>
        <v/>
      </c>
      <c r="M600" s="69" t="str">
        <f t="shared" si="119"/>
        <v/>
      </c>
      <c r="Q600" s="76" t="str">
        <f t="shared" si="108"/>
        <v/>
      </c>
      <c r="R600" s="68" t="str">
        <f t="shared" si="109"/>
        <v/>
      </c>
      <c r="S600" s="76" t="str">
        <f t="shared" si="110"/>
        <v/>
      </c>
      <c r="V600" s="23" t="str">
        <f>IF(E600="","",SUMIF(OUTBOUND!$G:$G,WMS!E600,OUTBOUND!$L:$L))</f>
        <v/>
      </c>
      <c r="W600" s="23" t="str">
        <f>IF(E600="","",SUMIF(OUTBOUND!$G:$G,WMS!E600,OUTBOUND!$M:$M))</f>
        <v/>
      </c>
      <c r="X600" s="76" t="str">
        <f>IF(E600="","",SUMIF(OUTBOUND!$G:$G,WMS!E600,OUTBOUND!$O:$O))</f>
        <v/>
      </c>
      <c r="Y600" s="76" t="str">
        <f>IF(E600="","",SUMIF(OUTBOUND!$G:$G,WMS!E600,OUTBOUND!$AC:$AC))</f>
        <v/>
      </c>
      <c r="Z600" s="76" t="str">
        <f>IF(E600="","",SUMIF(OUTBOUND!$G:$G,WMS!E600,OUTBOUND!$P:$P))</f>
        <v/>
      </c>
      <c r="AA600" s="23" t="str">
        <f t="shared" si="111"/>
        <v/>
      </c>
      <c r="AB600" s="23" t="str">
        <f t="shared" si="112"/>
        <v/>
      </c>
      <c r="AC600" s="76" t="str">
        <f t="shared" si="113"/>
        <v/>
      </c>
      <c r="AD600" s="76" t="str">
        <f t="shared" si="114"/>
        <v/>
      </c>
      <c r="AE600" s="76" t="str">
        <f t="shared" si="115"/>
        <v/>
      </c>
      <c r="AF600" s="81" t="str">
        <f t="shared" si="116"/>
        <v/>
      </c>
    </row>
    <row r="601" spans="5:32">
      <c r="E601" s="58" t="str">
        <f t="shared" si="117"/>
        <v/>
      </c>
      <c r="K601" s="68" t="str">
        <f t="shared" si="118"/>
        <v/>
      </c>
      <c r="M601" s="69" t="str">
        <f t="shared" si="119"/>
        <v/>
      </c>
      <c r="Q601" s="76" t="str">
        <f t="shared" si="108"/>
        <v/>
      </c>
      <c r="R601" s="68" t="str">
        <f t="shared" si="109"/>
        <v/>
      </c>
      <c r="S601" s="76" t="str">
        <f t="shared" si="110"/>
        <v/>
      </c>
      <c r="V601" s="23" t="str">
        <f>IF(E601="","",SUMIF(OUTBOUND!$G:$G,WMS!E601,OUTBOUND!$L:$L))</f>
        <v/>
      </c>
      <c r="W601" s="23" t="str">
        <f>IF(E601="","",SUMIF(OUTBOUND!$G:$G,WMS!E601,OUTBOUND!$M:$M))</f>
        <v/>
      </c>
      <c r="X601" s="76" t="str">
        <f>IF(E601="","",SUMIF(OUTBOUND!$G:$G,WMS!E601,OUTBOUND!$O:$O))</f>
        <v/>
      </c>
      <c r="Y601" s="76" t="str">
        <f>IF(E601="","",SUMIF(OUTBOUND!$G:$G,WMS!E601,OUTBOUND!$AC:$AC))</f>
        <v/>
      </c>
      <c r="Z601" s="76" t="str">
        <f>IF(E601="","",SUMIF(OUTBOUND!$G:$G,WMS!E601,OUTBOUND!$P:$P))</f>
        <v/>
      </c>
      <c r="AA601" s="23" t="str">
        <f t="shared" si="111"/>
        <v/>
      </c>
      <c r="AB601" s="23" t="str">
        <f t="shared" si="112"/>
        <v/>
      </c>
      <c r="AC601" s="76" t="str">
        <f t="shared" si="113"/>
        <v/>
      </c>
      <c r="AD601" s="76" t="str">
        <f t="shared" si="114"/>
        <v/>
      </c>
      <c r="AE601" s="76" t="str">
        <f t="shared" si="115"/>
        <v/>
      </c>
      <c r="AF601" s="81" t="str">
        <f t="shared" si="116"/>
        <v/>
      </c>
    </row>
    <row r="602" spans="5:32">
      <c r="E602" s="58" t="str">
        <f t="shared" si="117"/>
        <v/>
      </c>
      <c r="K602" s="68" t="str">
        <f t="shared" si="118"/>
        <v/>
      </c>
      <c r="M602" s="69" t="str">
        <f t="shared" si="119"/>
        <v/>
      </c>
      <c r="Q602" s="76" t="str">
        <f t="shared" si="108"/>
        <v/>
      </c>
      <c r="R602" s="68" t="str">
        <f t="shared" si="109"/>
        <v/>
      </c>
      <c r="S602" s="76" t="str">
        <f t="shared" si="110"/>
        <v/>
      </c>
      <c r="V602" s="23" t="str">
        <f>IF(E602="","",SUMIF(OUTBOUND!$G:$G,WMS!E602,OUTBOUND!$L:$L))</f>
        <v/>
      </c>
      <c r="W602" s="23" t="str">
        <f>IF(E602="","",SUMIF(OUTBOUND!$G:$G,WMS!E602,OUTBOUND!$M:$M))</f>
        <v/>
      </c>
      <c r="X602" s="76" t="str">
        <f>IF(E602="","",SUMIF(OUTBOUND!$G:$G,WMS!E602,OUTBOUND!$O:$O))</f>
        <v/>
      </c>
      <c r="Y602" s="76" t="str">
        <f>IF(E602="","",SUMIF(OUTBOUND!$G:$G,WMS!E602,OUTBOUND!$AC:$AC))</f>
        <v/>
      </c>
      <c r="Z602" s="76" t="str">
        <f>IF(E602="","",SUMIF(OUTBOUND!$G:$G,WMS!E602,OUTBOUND!$P:$P))</f>
        <v/>
      </c>
      <c r="AA602" s="23" t="str">
        <f t="shared" si="111"/>
        <v/>
      </c>
      <c r="AB602" s="23" t="str">
        <f t="shared" si="112"/>
        <v/>
      </c>
      <c r="AC602" s="76" t="str">
        <f t="shared" si="113"/>
        <v/>
      </c>
      <c r="AD602" s="76" t="str">
        <f t="shared" si="114"/>
        <v/>
      </c>
      <c r="AE602" s="76" t="str">
        <f t="shared" si="115"/>
        <v/>
      </c>
      <c r="AF602" s="81" t="str">
        <f t="shared" si="116"/>
        <v/>
      </c>
    </row>
    <row r="603" spans="5:32">
      <c r="E603" s="58" t="str">
        <f t="shared" si="117"/>
        <v/>
      </c>
      <c r="K603" s="68" t="str">
        <f t="shared" si="118"/>
        <v/>
      </c>
      <c r="M603" s="69" t="str">
        <f t="shared" si="119"/>
        <v/>
      </c>
      <c r="Q603" s="76" t="str">
        <f t="shared" si="108"/>
        <v/>
      </c>
      <c r="R603" s="68" t="str">
        <f t="shared" si="109"/>
        <v/>
      </c>
      <c r="S603" s="76" t="str">
        <f t="shared" si="110"/>
        <v/>
      </c>
      <c r="V603" s="23" t="str">
        <f>IF(E603="","",SUMIF(OUTBOUND!$G:$G,WMS!E603,OUTBOUND!$L:$L))</f>
        <v/>
      </c>
      <c r="W603" s="23" t="str">
        <f>IF(E603="","",SUMIF(OUTBOUND!$G:$G,WMS!E603,OUTBOUND!$M:$M))</f>
        <v/>
      </c>
      <c r="X603" s="76" t="str">
        <f>IF(E603="","",SUMIF(OUTBOUND!$G:$G,WMS!E603,OUTBOUND!$O:$O))</f>
        <v/>
      </c>
      <c r="Y603" s="76" t="str">
        <f>IF(E603="","",SUMIF(OUTBOUND!$G:$G,WMS!E603,OUTBOUND!$AC:$AC))</f>
        <v/>
      </c>
      <c r="Z603" s="76" t="str">
        <f>IF(E603="","",SUMIF(OUTBOUND!$G:$G,WMS!E603,OUTBOUND!$P:$P))</f>
        <v/>
      </c>
      <c r="AA603" s="23" t="str">
        <f t="shared" si="111"/>
        <v/>
      </c>
      <c r="AB603" s="23" t="str">
        <f t="shared" si="112"/>
        <v/>
      </c>
      <c r="AC603" s="76" t="str">
        <f t="shared" si="113"/>
        <v/>
      </c>
      <c r="AD603" s="76" t="str">
        <f t="shared" si="114"/>
        <v/>
      </c>
      <c r="AE603" s="76" t="str">
        <f t="shared" si="115"/>
        <v/>
      </c>
      <c r="AF603" s="81" t="str">
        <f t="shared" si="116"/>
        <v/>
      </c>
    </row>
    <row r="604" spans="5:32">
      <c r="E604" s="58" t="str">
        <f t="shared" si="117"/>
        <v/>
      </c>
      <c r="K604" s="68" t="str">
        <f t="shared" si="118"/>
        <v/>
      </c>
      <c r="M604" s="69" t="str">
        <f t="shared" si="119"/>
        <v/>
      </c>
      <c r="Q604" s="76" t="str">
        <f t="shared" si="108"/>
        <v/>
      </c>
      <c r="R604" s="68" t="str">
        <f t="shared" si="109"/>
        <v/>
      </c>
      <c r="S604" s="76" t="str">
        <f t="shared" si="110"/>
        <v/>
      </c>
      <c r="V604" s="23" t="str">
        <f>IF(E604="","",SUMIF(OUTBOUND!$G:$G,WMS!E604,OUTBOUND!$L:$L))</f>
        <v/>
      </c>
      <c r="W604" s="23" t="str">
        <f>IF(E604="","",SUMIF(OUTBOUND!$G:$G,WMS!E604,OUTBOUND!$M:$M))</f>
        <v/>
      </c>
      <c r="X604" s="76" t="str">
        <f>IF(E604="","",SUMIF(OUTBOUND!$G:$G,WMS!E604,OUTBOUND!$O:$O))</f>
        <v/>
      </c>
      <c r="Y604" s="76" t="str">
        <f>IF(E604="","",SUMIF(OUTBOUND!$G:$G,WMS!E604,OUTBOUND!$AC:$AC))</f>
        <v/>
      </c>
      <c r="Z604" s="76" t="str">
        <f>IF(E604="","",SUMIF(OUTBOUND!$G:$G,WMS!E604,OUTBOUND!$P:$P))</f>
        <v/>
      </c>
      <c r="AA604" s="23" t="str">
        <f t="shared" si="111"/>
        <v/>
      </c>
      <c r="AB604" s="23" t="str">
        <f t="shared" si="112"/>
        <v/>
      </c>
      <c r="AC604" s="76" t="str">
        <f t="shared" si="113"/>
        <v/>
      </c>
      <c r="AD604" s="76" t="str">
        <f t="shared" si="114"/>
        <v/>
      </c>
      <c r="AE604" s="76" t="str">
        <f t="shared" si="115"/>
        <v/>
      </c>
      <c r="AF604" s="81" t="str">
        <f t="shared" si="116"/>
        <v/>
      </c>
    </row>
    <row r="605" spans="5:32">
      <c r="E605" s="58" t="str">
        <f t="shared" si="117"/>
        <v/>
      </c>
      <c r="K605" s="68" t="str">
        <f t="shared" si="118"/>
        <v/>
      </c>
      <c r="M605" s="69" t="str">
        <f t="shared" si="119"/>
        <v/>
      </c>
      <c r="Q605" s="76" t="str">
        <f t="shared" si="108"/>
        <v/>
      </c>
      <c r="R605" s="68" t="str">
        <f t="shared" si="109"/>
        <v/>
      </c>
      <c r="S605" s="76" t="str">
        <f t="shared" si="110"/>
        <v/>
      </c>
      <c r="V605" s="23" t="str">
        <f>IF(E605="","",SUMIF(OUTBOUND!$G:$G,WMS!E605,OUTBOUND!$L:$L))</f>
        <v/>
      </c>
      <c r="W605" s="23" t="str">
        <f>IF(E605="","",SUMIF(OUTBOUND!$G:$G,WMS!E605,OUTBOUND!$M:$M))</f>
        <v/>
      </c>
      <c r="X605" s="76" t="str">
        <f>IF(E605="","",SUMIF(OUTBOUND!$G:$G,WMS!E605,OUTBOUND!$O:$O))</f>
        <v/>
      </c>
      <c r="Y605" s="76" t="str">
        <f>IF(E605="","",SUMIF(OUTBOUND!$G:$G,WMS!E605,OUTBOUND!$AC:$AC))</f>
        <v/>
      </c>
      <c r="Z605" s="76" t="str">
        <f>IF(E605="","",SUMIF(OUTBOUND!$G:$G,WMS!E605,OUTBOUND!$P:$P))</f>
        <v/>
      </c>
      <c r="AA605" s="23" t="str">
        <f t="shared" si="111"/>
        <v/>
      </c>
      <c r="AB605" s="23" t="str">
        <f t="shared" si="112"/>
        <v/>
      </c>
      <c r="AC605" s="76" t="str">
        <f t="shared" si="113"/>
        <v/>
      </c>
      <c r="AD605" s="76" t="str">
        <f t="shared" si="114"/>
        <v/>
      </c>
      <c r="AE605" s="76" t="str">
        <f t="shared" si="115"/>
        <v/>
      </c>
      <c r="AF605" s="81" t="str">
        <f t="shared" si="116"/>
        <v/>
      </c>
    </row>
    <row r="606" spans="5:32">
      <c r="E606" s="58" t="str">
        <f t="shared" si="117"/>
        <v/>
      </c>
      <c r="K606" s="68" t="str">
        <f t="shared" si="118"/>
        <v/>
      </c>
      <c r="M606" s="69" t="str">
        <f t="shared" si="119"/>
        <v/>
      </c>
      <c r="Q606" s="76" t="str">
        <f t="shared" si="108"/>
        <v/>
      </c>
      <c r="R606" s="68" t="str">
        <f t="shared" si="109"/>
        <v/>
      </c>
      <c r="S606" s="76" t="str">
        <f t="shared" si="110"/>
        <v/>
      </c>
      <c r="V606" s="23" t="str">
        <f>IF(E606="","",SUMIF(OUTBOUND!$G:$G,WMS!E606,OUTBOUND!$L:$L))</f>
        <v/>
      </c>
      <c r="W606" s="23" t="str">
        <f>IF(E606="","",SUMIF(OUTBOUND!$G:$G,WMS!E606,OUTBOUND!$M:$M))</f>
        <v/>
      </c>
      <c r="X606" s="76" t="str">
        <f>IF(E606="","",SUMIF(OUTBOUND!$G:$G,WMS!E606,OUTBOUND!$O:$O))</f>
        <v/>
      </c>
      <c r="Y606" s="76" t="str">
        <f>IF(E606="","",SUMIF(OUTBOUND!$G:$G,WMS!E606,OUTBOUND!$AC:$AC))</f>
        <v/>
      </c>
      <c r="Z606" s="76" t="str">
        <f>IF(E606="","",SUMIF(OUTBOUND!$G:$G,WMS!E606,OUTBOUND!$P:$P))</f>
        <v/>
      </c>
      <c r="AA606" s="23" t="str">
        <f t="shared" si="111"/>
        <v/>
      </c>
      <c r="AB606" s="23" t="str">
        <f t="shared" si="112"/>
        <v/>
      </c>
      <c r="AC606" s="76" t="str">
        <f t="shared" si="113"/>
        <v/>
      </c>
      <c r="AD606" s="76" t="str">
        <f t="shared" si="114"/>
        <v/>
      </c>
      <c r="AE606" s="76" t="str">
        <f t="shared" si="115"/>
        <v/>
      </c>
      <c r="AF606" s="81" t="str">
        <f t="shared" si="116"/>
        <v/>
      </c>
    </row>
    <row r="607" spans="5:32">
      <c r="E607" s="58" t="str">
        <f t="shared" si="117"/>
        <v/>
      </c>
      <c r="K607" s="68" t="str">
        <f t="shared" si="118"/>
        <v/>
      </c>
      <c r="M607" s="69" t="str">
        <f t="shared" si="119"/>
        <v/>
      </c>
      <c r="Q607" s="76" t="str">
        <f t="shared" si="108"/>
        <v/>
      </c>
      <c r="R607" s="68" t="str">
        <f t="shared" si="109"/>
        <v/>
      </c>
      <c r="S607" s="76" t="str">
        <f t="shared" si="110"/>
        <v/>
      </c>
      <c r="V607" s="23" t="str">
        <f>IF(E607="","",SUMIF(OUTBOUND!$G:$G,WMS!E607,OUTBOUND!$L:$L))</f>
        <v/>
      </c>
      <c r="W607" s="23" t="str">
        <f>IF(E607="","",SUMIF(OUTBOUND!$G:$G,WMS!E607,OUTBOUND!$M:$M))</f>
        <v/>
      </c>
      <c r="X607" s="76" t="str">
        <f>IF(E607="","",SUMIF(OUTBOUND!$G:$G,WMS!E607,OUTBOUND!$O:$O))</f>
        <v/>
      </c>
      <c r="Y607" s="76" t="str">
        <f>IF(E607="","",SUMIF(OUTBOUND!$G:$G,WMS!E607,OUTBOUND!$AC:$AC))</f>
        <v/>
      </c>
      <c r="Z607" s="76" t="str">
        <f>IF(E607="","",SUMIF(OUTBOUND!$G:$G,WMS!E607,OUTBOUND!$P:$P))</f>
        <v/>
      </c>
      <c r="AA607" s="23" t="str">
        <f t="shared" si="111"/>
        <v/>
      </c>
      <c r="AB607" s="23" t="str">
        <f t="shared" si="112"/>
        <v/>
      </c>
      <c r="AC607" s="76" t="str">
        <f t="shared" si="113"/>
        <v/>
      </c>
      <c r="AD607" s="76" t="str">
        <f t="shared" si="114"/>
        <v/>
      </c>
      <c r="AE607" s="76" t="str">
        <f t="shared" si="115"/>
        <v/>
      </c>
      <c r="AF607" s="81" t="str">
        <f t="shared" si="116"/>
        <v/>
      </c>
    </row>
    <row r="608" spans="5:32">
      <c r="E608" s="58" t="str">
        <f t="shared" si="117"/>
        <v/>
      </c>
      <c r="K608" s="68" t="str">
        <f t="shared" si="118"/>
        <v/>
      </c>
      <c r="M608" s="69" t="str">
        <f t="shared" si="119"/>
        <v/>
      </c>
      <c r="Q608" s="76" t="str">
        <f t="shared" si="108"/>
        <v/>
      </c>
      <c r="R608" s="68" t="str">
        <f t="shared" si="109"/>
        <v/>
      </c>
      <c r="S608" s="76" t="str">
        <f t="shared" si="110"/>
        <v/>
      </c>
      <c r="V608" s="23" t="str">
        <f>IF(E608="","",SUMIF(OUTBOUND!$G:$G,WMS!E608,OUTBOUND!$L:$L))</f>
        <v/>
      </c>
      <c r="W608" s="23" t="str">
        <f>IF(E608="","",SUMIF(OUTBOUND!$G:$G,WMS!E608,OUTBOUND!$M:$M))</f>
        <v/>
      </c>
      <c r="X608" s="76" t="str">
        <f>IF(E608="","",SUMIF(OUTBOUND!$G:$G,WMS!E608,OUTBOUND!$O:$O))</f>
        <v/>
      </c>
      <c r="Y608" s="76" t="str">
        <f>IF(E608="","",SUMIF(OUTBOUND!$G:$G,WMS!E608,OUTBOUND!$AC:$AC))</f>
        <v/>
      </c>
      <c r="Z608" s="76" t="str">
        <f>IF(E608="","",SUMIF(OUTBOUND!$G:$G,WMS!E608,OUTBOUND!$P:$P))</f>
        <v/>
      </c>
      <c r="AA608" s="23" t="str">
        <f t="shared" si="111"/>
        <v/>
      </c>
      <c r="AB608" s="23" t="str">
        <f t="shared" si="112"/>
        <v/>
      </c>
      <c r="AC608" s="76" t="str">
        <f t="shared" si="113"/>
        <v/>
      </c>
      <c r="AD608" s="76" t="str">
        <f t="shared" si="114"/>
        <v/>
      </c>
      <c r="AE608" s="76" t="str">
        <f t="shared" si="115"/>
        <v/>
      </c>
      <c r="AF608" s="81" t="str">
        <f t="shared" si="116"/>
        <v/>
      </c>
    </row>
    <row r="609" spans="5:32">
      <c r="E609" s="58" t="str">
        <f t="shared" si="117"/>
        <v/>
      </c>
      <c r="K609" s="68" t="str">
        <f t="shared" si="118"/>
        <v/>
      </c>
      <c r="M609" s="69" t="str">
        <f t="shared" si="119"/>
        <v/>
      </c>
      <c r="Q609" s="76" t="str">
        <f t="shared" si="108"/>
        <v/>
      </c>
      <c r="R609" s="68" t="str">
        <f t="shared" si="109"/>
        <v/>
      </c>
      <c r="S609" s="76" t="str">
        <f t="shared" si="110"/>
        <v/>
      </c>
      <c r="V609" s="23" t="str">
        <f>IF(E609="","",SUMIF(OUTBOUND!$G:$G,WMS!E609,OUTBOUND!$L:$L))</f>
        <v/>
      </c>
      <c r="W609" s="23" t="str">
        <f>IF(E609="","",SUMIF(OUTBOUND!$G:$G,WMS!E609,OUTBOUND!$M:$M))</f>
        <v/>
      </c>
      <c r="X609" s="76" t="str">
        <f>IF(E609="","",SUMIF(OUTBOUND!$G:$G,WMS!E609,OUTBOUND!$O:$O))</f>
        <v/>
      </c>
      <c r="Y609" s="76" t="str">
        <f>IF(E609="","",SUMIF(OUTBOUND!$G:$G,WMS!E609,OUTBOUND!$AC:$AC))</f>
        <v/>
      </c>
      <c r="Z609" s="76" t="str">
        <f>IF(E609="","",SUMIF(OUTBOUND!$G:$G,WMS!E609,OUTBOUND!$P:$P))</f>
        <v/>
      </c>
      <c r="AA609" s="23" t="str">
        <f t="shared" si="111"/>
        <v/>
      </c>
      <c r="AB609" s="23" t="str">
        <f t="shared" si="112"/>
        <v/>
      </c>
      <c r="AC609" s="76" t="str">
        <f t="shared" si="113"/>
        <v/>
      </c>
      <c r="AD609" s="76" t="str">
        <f t="shared" si="114"/>
        <v/>
      </c>
      <c r="AE609" s="76" t="str">
        <f t="shared" si="115"/>
        <v/>
      </c>
      <c r="AF609" s="81" t="str">
        <f t="shared" si="116"/>
        <v/>
      </c>
    </row>
    <row r="610" spans="5:32">
      <c r="E610" s="58" t="str">
        <f t="shared" si="117"/>
        <v/>
      </c>
      <c r="K610" s="68" t="str">
        <f t="shared" si="118"/>
        <v/>
      </c>
      <c r="M610" s="69" t="str">
        <f t="shared" si="119"/>
        <v/>
      </c>
      <c r="Q610" s="76" t="str">
        <f t="shared" si="108"/>
        <v/>
      </c>
      <c r="R610" s="68" t="str">
        <f t="shared" si="109"/>
        <v/>
      </c>
      <c r="S610" s="76" t="str">
        <f t="shared" si="110"/>
        <v/>
      </c>
      <c r="V610" s="23" t="str">
        <f>IF(E610="","",SUMIF(OUTBOUND!$G:$G,WMS!E610,OUTBOUND!$L:$L))</f>
        <v/>
      </c>
      <c r="W610" s="23" t="str">
        <f>IF(E610="","",SUMIF(OUTBOUND!$G:$G,WMS!E610,OUTBOUND!$M:$M))</f>
        <v/>
      </c>
      <c r="X610" s="76" t="str">
        <f>IF(E610="","",SUMIF(OUTBOUND!$G:$G,WMS!E610,OUTBOUND!$O:$O))</f>
        <v/>
      </c>
      <c r="Y610" s="76" t="str">
        <f>IF(E610="","",SUMIF(OUTBOUND!$G:$G,WMS!E610,OUTBOUND!$AC:$AC))</f>
        <v/>
      </c>
      <c r="Z610" s="76" t="str">
        <f>IF(E610="","",SUMIF(OUTBOUND!$G:$G,WMS!E610,OUTBOUND!$P:$P))</f>
        <v/>
      </c>
      <c r="AA610" s="23" t="str">
        <f t="shared" si="111"/>
        <v/>
      </c>
      <c r="AB610" s="23" t="str">
        <f t="shared" si="112"/>
        <v/>
      </c>
      <c r="AC610" s="76" t="str">
        <f t="shared" si="113"/>
        <v/>
      </c>
      <c r="AD610" s="76" t="str">
        <f t="shared" si="114"/>
        <v/>
      </c>
      <c r="AE610" s="76" t="str">
        <f t="shared" si="115"/>
        <v/>
      </c>
      <c r="AF610" s="81" t="str">
        <f t="shared" si="116"/>
        <v/>
      </c>
    </row>
    <row r="611" spans="5:32">
      <c r="E611" s="58" t="str">
        <f t="shared" si="117"/>
        <v/>
      </c>
      <c r="K611" s="68" t="str">
        <f t="shared" si="118"/>
        <v/>
      </c>
      <c r="M611" s="69" t="str">
        <f t="shared" si="119"/>
        <v/>
      </c>
      <c r="Q611" s="76" t="str">
        <f t="shared" si="108"/>
        <v/>
      </c>
      <c r="R611" s="68" t="str">
        <f t="shared" si="109"/>
        <v/>
      </c>
      <c r="S611" s="76" t="str">
        <f t="shared" si="110"/>
        <v/>
      </c>
      <c r="V611" s="23" t="str">
        <f>IF(E611="","",SUMIF(OUTBOUND!$G:$G,WMS!E611,OUTBOUND!$L:$L))</f>
        <v/>
      </c>
      <c r="W611" s="23" t="str">
        <f>IF(E611="","",SUMIF(OUTBOUND!$G:$G,WMS!E611,OUTBOUND!$M:$M))</f>
        <v/>
      </c>
      <c r="X611" s="76" t="str">
        <f>IF(E611="","",SUMIF(OUTBOUND!$G:$G,WMS!E611,OUTBOUND!$O:$O))</f>
        <v/>
      </c>
      <c r="Y611" s="76" t="str">
        <f>IF(E611="","",SUMIF(OUTBOUND!$G:$G,WMS!E611,OUTBOUND!$AC:$AC))</f>
        <v/>
      </c>
      <c r="Z611" s="76" t="str">
        <f>IF(E611="","",SUMIF(OUTBOUND!$G:$G,WMS!E611,OUTBOUND!$P:$P))</f>
        <v/>
      </c>
      <c r="AA611" s="23" t="str">
        <f t="shared" si="111"/>
        <v/>
      </c>
      <c r="AB611" s="23" t="str">
        <f t="shared" si="112"/>
        <v/>
      </c>
      <c r="AC611" s="76" t="str">
        <f t="shared" si="113"/>
        <v/>
      </c>
      <c r="AD611" s="76" t="str">
        <f t="shared" si="114"/>
        <v/>
      </c>
      <c r="AE611" s="76" t="str">
        <f t="shared" si="115"/>
        <v/>
      </c>
      <c r="AF611" s="81" t="str">
        <f t="shared" si="116"/>
        <v/>
      </c>
    </row>
    <row r="612" spans="5:32">
      <c r="E612" s="58" t="str">
        <f t="shared" si="117"/>
        <v/>
      </c>
      <c r="K612" s="68" t="str">
        <f t="shared" si="118"/>
        <v/>
      </c>
      <c r="M612" s="69" t="str">
        <f t="shared" si="119"/>
        <v/>
      </c>
      <c r="Q612" s="76" t="str">
        <f t="shared" si="108"/>
        <v/>
      </c>
      <c r="R612" s="68" t="str">
        <f t="shared" si="109"/>
        <v/>
      </c>
      <c r="S612" s="76" t="str">
        <f t="shared" si="110"/>
        <v/>
      </c>
      <c r="V612" s="23" t="str">
        <f>IF(E612="","",SUMIF(OUTBOUND!$G:$G,WMS!E612,OUTBOUND!$L:$L))</f>
        <v/>
      </c>
      <c r="W612" s="23" t="str">
        <f>IF(E612="","",SUMIF(OUTBOUND!$G:$G,WMS!E612,OUTBOUND!$M:$M))</f>
        <v/>
      </c>
      <c r="X612" s="76" t="str">
        <f>IF(E612="","",SUMIF(OUTBOUND!$G:$G,WMS!E612,OUTBOUND!$O:$O))</f>
        <v/>
      </c>
      <c r="Y612" s="76" t="str">
        <f>IF(E612="","",SUMIF(OUTBOUND!$G:$G,WMS!E612,OUTBOUND!$AC:$AC))</f>
        <v/>
      </c>
      <c r="Z612" s="76" t="str">
        <f>IF(E612="","",SUMIF(OUTBOUND!$G:$G,WMS!E612,OUTBOUND!$P:$P))</f>
        <v/>
      </c>
      <c r="AA612" s="23" t="str">
        <f t="shared" si="111"/>
        <v/>
      </c>
      <c r="AB612" s="23" t="str">
        <f t="shared" si="112"/>
        <v/>
      </c>
      <c r="AC612" s="76" t="str">
        <f t="shared" si="113"/>
        <v/>
      </c>
      <c r="AD612" s="76" t="str">
        <f t="shared" si="114"/>
        <v/>
      </c>
      <c r="AE612" s="76" t="str">
        <f t="shared" si="115"/>
        <v/>
      </c>
      <c r="AF612" s="81" t="str">
        <f t="shared" si="116"/>
        <v/>
      </c>
    </row>
    <row r="613" spans="5:32">
      <c r="E613" s="58" t="str">
        <f t="shared" si="117"/>
        <v/>
      </c>
      <c r="K613" s="68" t="str">
        <f t="shared" si="118"/>
        <v/>
      </c>
      <c r="M613" s="69" t="str">
        <f t="shared" si="119"/>
        <v/>
      </c>
      <c r="Q613" s="76" t="str">
        <f t="shared" si="108"/>
        <v/>
      </c>
      <c r="R613" s="68" t="str">
        <f t="shared" si="109"/>
        <v/>
      </c>
      <c r="S613" s="76" t="str">
        <f t="shared" si="110"/>
        <v/>
      </c>
      <c r="V613" s="23" t="str">
        <f>IF(E613="","",SUMIF(OUTBOUND!$G:$G,WMS!E613,OUTBOUND!$L:$L))</f>
        <v/>
      </c>
      <c r="W613" s="23" t="str">
        <f>IF(E613="","",SUMIF(OUTBOUND!$G:$G,WMS!E613,OUTBOUND!$M:$M))</f>
        <v/>
      </c>
      <c r="X613" s="76" t="str">
        <f>IF(E613="","",SUMIF(OUTBOUND!$G:$G,WMS!E613,OUTBOUND!$O:$O))</f>
        <v/>
      </c>
      <c r="Y613" s="76" t="str">
        <f>IF(E613="","",SUMIF(OUTBOUND!$G:$G,WMS!E613,OUTBOUND!$AC:$AC))</f>
        <v/>
      </c>
      <c r="Z613" s="76" t="str">
        <f>IF(E613="","",SUMIF(OUTBOUND!$G:$G,WMS!E613,OUTBOUND!$P:$P))</f>
        <v/>
      </c>
      <c r="AA613" s="23" t="str">
        <f t="shared" si="111"/>
        <v/>
      </c>
      <c r="AB613" s="23" t="str">
        <f t="shared" si="112"/>
        <v/>
      </c>
      <c r="AC613" s="76" t="str">
        <f t="shared" si="113"/>
        <v/>
      </c>
      <c r="AD613" s="76" t="str">
        <f t="shared" si="114"/>
        <v/>
      </c>
      <c r="AE613" s="76" t="str">
        <f t="shared" si="115"/>
        <v/>
      </c>
      <c r="AF613" s="81" t="str">
        <f t="shared" si="116"/>
        <v/>
      </c>
    </row>
    <row r="614" spans="5:32">
      <c r="E614" s="58" t="str">
        <f t="shared" si="117"/>
        <v/>
      </c>
      <c r="K614" s="68" t="str">
        <f t="shared" si="118"/>
        <v/>
      </c>
      <c r="M614" s="69" t="str">
        <f t="shared" si="119"/>
        <v/>
      </c>
      <c r="Q614" s="76" t="str">
        <f t="shared" si="108"/>
        <v/>
      </c>
      <c r="R614" s="68" t="str">
        <f t="shared" si="109"/>
        <v/>
      </c>
      <c r="S614" s="76" t="str">
        <f t="shared" si="110"/>
        <v/>
      </c>
      <c r="V614" s="23" t="str">
        <f>IF(E614="","",SUMIF(OUTBOUND!$G:$G,WMS!E614,OUTBOUND!$L:$L))</f>
        <v/>
      </c>
      <c r="W614" s="23" t="str">
        <f>IF(E614="","",SUMIF(OUTBOUND!$G:$G,WMS!E614,OUTBOUND!$M:$M))</f>
        <v/>
      </c>
      <c r="X614" s="76" t="str">
        <f>IF(E614="","",SUMIF(OUTBOUND!$G:$G,WMS!E614,OUTBOUND!$O:$O))</f>
        <v/>
      </c>
      <c r="Y614" s="76" t="str">
        <f>IF(E614="","",SUMIF(OUTBOUND!$G:$G,WMS!E614,OUTBOUND!$AC:$AC))</f>
        <v/>
      </c>
      <c r="Z614" s="76" t="str">
        <f>IF(E614="","",SUMIF(OUTBOUND!$G:$G,WMS!E614,OUTBOUND!$P:$P))</f>
        <v/>
      </c>
      <c r="AA614" s="23" t="str">
        <f t="shared" si="111"/>
        <v/>
      </c>
      <c r="AB614" s="23" t="str">
        <f t="shared" si="112"/>
        <v/>
      </c>
      <c r="AC614" s="76" t="str">
        <f t="shared" si="113"/>
        <v/>
      </c>
      <c r="AD614" s="76" t="str">
        <f t="shared" si="114"/>
        <v/>
      </c>
      <c r="AE614" s="76" t="str">
        <f t="shared" si="115"/>
        <v/>
      </c>
      <c r="AF614" s="81" t="str">
        <f t="shared" si="116"/>
        <v/>
      </c>
    </row>
    <row r="615" spans="5:32">
      <c r="E615" s="58" t="str">
        <f t="shared" si="117"/>
        <v/>
      </c>
      <c r="K615" s="68" t="str">
        <f t="shared" si="118"/>
        <v/>
      </c>
      <c r="M615" s="69" t="str">
        <f t="shared" si="119"/>
        <v/>
      </c>
      <c r="Q615" s="76" t="str">
        <f t="shared" si="108"/>
        <v/>
      </c>
      <c r="R615" s="68" t="str">
        <f t="shared" si="109"/>
        <v/>
      </c>
      <c r="S615" s="76" t="str">
        <f t="shared" si="110"/>
        <v/>
      </c>
      <c r="V615" s="23" t="str">
        <f>IF(E615="","",SUMIF(OUTBOUND!$G:$G,WMS!E615,OUTBOUND!$L:$L))</f>
        <v/>
      </c>
      <c r="W615" s="23" t="str">
        <f>IF(E615="","",SUMIF(OUTBOUND!$G:$G,WMS!E615,OUTBOUND!$M:$M))</f>
        <v/>
      </c>
      <c r="X615" s="76" t="str">
        <f>IF(E615="","",SUMIF(OUTBOUND!$G:$G,WMS!E615,OUTBOUND!$O:$O))</f>
        <v/>
      </c>
      <c r="Y615" s="76" t="str">
        <f>IF(E615="","",SUMIF(OUTBOUND!$G:$G,WMS!E615,OUTBOUND!$AC:$AC))</f>
        <v/>
      </c>
      <c r="Z615" s="76" t="str">
        <f>IF(E615="","",SUMIF(OUTBOUND!$G:$G,WMS!E615,OUTBOUND!$P:$P))</f>
        <v/>
      </c>
      <c r="AA615" s="23" t="str">
        <f t="shared" si="111"/>
        <v/>
      </c>
      <c r="AB615" s="23" t="str">
        <f t="shared" si="112"/>
        <v/>
      </c>
      <c r="AC615" s="76" t="str">
        <f t="shared" si="113"/>
        <v/>
      </c>
      <c r="AD615" s="76" t="str">
        <f t="shared" si="114"/>
        <v/>
      </c>
      <c r="AE615" s="76" t="str">
        <f t="shared" si="115"/>
        <v/>
      </c>
      <c r="AF615" s="81" t="str">
        <f t="shared" si="116"/>
        <v/>
      </c>
    </row>
    <row r="616" spans="5:32">
      <c r="E616" s="58" t="str">
        <f t="shared" si="117"/>
        <v/>
      </c>
      <c r="K616" s="68" t="str">
        <f t="shared" si="118"/>
        <v/>
      </c>
      <c r="M616" s="69" t="str">
        <f t="shared" si="119"/>
        <v/>
      </c>
      <c r="Q616" s="76" t="str">
        <f t="shared" si="108"/>
        <v/>
      </c>
      <c r="R616" s="68" t="str">
        <f t="shared" si="109"/>
        <v/>
      </c>
      <c r="S616" s="76" t="str">
        <f t="shared" si="110"/>
        <v/>
      </c>
      <c r="V616" s="23" t="str">
        <f>IF(E616="","",SUMIF(OUTBOUND!$G:$G,WMS!E616,OUTBOUND!$L:$L))</f>
        <v/>
      </c>
      <c r="W616" s="23" t="str">
        <f>IF(E616="","",SUMIF(OUTBOUND!$G:$G,WMS!E616,OUTBOUND!$M:$M))</f>
        <v/>
      </c>
      <c r="X616" s="76" t="str">
        <f>IF(E616="","",SUMIF(OUTBOUND!$G:$G,WMS!E616,OUTBOUND!$O:$O))</f>
        <v/>
      </c>
      <c r="Y616" s="76" t="str">
        <f>IF(E616="","",SUMIF(OUTBOUND!$G:$G,WMS!E616,OUTBOUND!$AC:$AC))</f>
        <v/>
      </c>
      <c r="Z616" s="76" t="str">
        <f>IF(E616="","",SUMIF(OUTBOUND!$G:$G,WMS!E616,OUTBOUND!$P:$P))</f>
        <v/>
      </c>
      <c r="AA616" s="23" t="str">
        <f t="shared" si="111"/>
        <v/>
      </c>
      <c r="AB616" s="23" t="str">
        <f t="shared" si="112"/>
        <v/>
      </c>
      <c r="AC616" s="76" t="str">
        <f t="shared" si="113"/>
        <v/>
      </c>
      <c r="AD616" s="76" t="str">
        <f t="shared" si="114"/>
        <v/>
      </c>
      <c r="AE616" s="76" t="str">
        <f t="shared" si="115"/>
        <v/>
      </c>
      <c r="AF616" s="81" t="str">
        <f t="shared" si="116"/>
        <v/>
      </c>
    </row>
    <row r="617" spans="5:32">
      <c r="E617" s="58" t="str">
        <f t="shared" si="117"/>
        <v/>
      </c>
      <c r="K617" s="68" t="str">
        <f t="shared" si="118"/>
        <v/>
      </c>
      <c r="M617" s="69" t="str">
        <f t="shared" si="119"/>
        <v/>
      </c>
      <c r="Q617" s="76" t="str">
        <f t="shared" si="108"/>
        <v/>
      </c>
      <c r="R617" s="68" t="str">
        <f t="shared" si="109"/>
        <v/>
      </c>
      <c r="S617" s="76" t="str">
        <f t="shared" si="110"/>
        <v/>
      </c>
      <c r="V617" s="23" t="str">
        <f>IF(E617="","",SUMIF(OUTBOUND!$G:$G,WMS!E617,OUTBOUND!$L:$L))</f>
        <v/>
      </c>
      <c r="W617" s="23" t="str">
        <f>IF(E617="","",SUMIF(OUTBOUND!$G:$G,WMS!E617,OUTBOUND!$M:$M))</f>
        <v/>
      </c>
      <c r="X617" s="76" t="str">
        <f>IF(E617="","",SUMIF(OUTBOUND!$G:$G,WMS!E617,OUTBOUND!$O:$O))</f>
        <v/>
      </c>
      <c r="Y617" s="76" t="str">
        <f>IF(E617="","",SUMIF(OUTBOUND!$G:$G,WMS!E617,OUTBOUND!$AC:$AC))</f>
        <v/>
      </c>
      <c r="Z617" s="76" t="str">
        <f>IF(E617="","",SUMIF(OUTBOUND!$G:$G,WMS!E617,OUTBOUND!$P:$P))</f>
        <v/>
      </c>
      <c r="AA617" s="23" t="str">
        <f t="shared" si="111"/>
        <v/>
      </c>
      <c r="AB617" s="23" t="str">
        <f t="shared" si="112"/>
        <v/>
      </c>
      <c r="AC617" s="76" t="str">
        <f t="shared" si="113"/>
        <v/>
      </c>
      <c r="AD617" s="76" t="str">
        <f t="shared" si="114"/>
        <v/>
      </c>
      <c r="AE617" s="76" t="str">
        <f t="shared" si="115"/>
        <v/>
      </c>
      <c r="AF617" s="81" t="str">
        <f t="shared" si="116"/>
        <v/>
      </c>
    </row>
    <row r="618" spans="5:32">
      <c r="E618" s="58" t="str">
        <f t="shared" si="117"/>
        <v/>
      </c>
      <c r="K618" s="68" t="str">
        <f t="shared" si="118"/>
        <v/>
      </c>
      <c r="M618" s="69" t="str">
        <f t="shared" si="119"/>
        <v/>
      </c>
      <c r="Q618" s="76" t="str">
        <f t="shared" si="108"/>
        <v/>
      </c>
      <c r="R618" s="68" t="str">
        <f t="shared" si="109"/>
        <v/>
      </c>
      <c r="S618" s="76" t="str">
        <f t="shared" si="110"/>
        <v/>
      </c>
      <c r="V618" s="23" t="str">
        <f>IF(E618="","",SUMIF(OUTBOUND!$G:$G,WMS!E618,OUTBOUND!$L:$L))</f>
        <v/>
      </c>
      <c r="W618" s="23" t="str">
        <f>IF(E618="","",SUMIF(OUTBOUND!$G:$G,WMS!E618,OUTBOUND!$M:$M))</f>
        <v/>
      </c>
      <c r="X618" s="76" t="str">
        <f>IF(E618="","",SUMIF(OUTBOUND!$G:$G,WMS!E618,OUTBOUND!$O:$O))</f>
        <v/>
      </c>
      <c r="Y618" s="76" t="str">
        <f>IF(E618="","",SUMIF(OUTBOUND!$G:$G,WMS!E618,OUTBOUND!$AC:$AC))</f>
        <v/>
      </c>
      <c r="Z618" s="76" t="str">
        <f>IF(E618="","",SUMIF(OUTBOUND!$G:$G,WMS!E618,OUTBOUND!$P:$P))</f>
        <v/>
      </c>
      <c r="AA618" s="23" t="str">
        <f t="shared" si="111"/>
        <v/>
      </c>
      <c r="AB618" s="23" t="str">
        <f t="shared" si="112"/>
        <v/>
      </c>
      <c r="AC618" s="76" t="str">
        <f t="shared" si="113"/>
        <v/>
      </c>
      <c r="AD618" s="76" t="str">
        <f t="shared" si="114"/>
        <v/>
      </c>
      <c r="AE618" s="76" t="str">
        <f t="shared" si="115"/>
        <v/>
      </c>
      <c r="AF618" s="81" t="str">
        <f t="shared" si="116"/>
        <v/>
      </c>
    </row>
    <row r="619" spans="5:32">
      <c r="E619" s="58" t="str">
        <f t="shared" si="117"/>
        <v/>
      </c>
      <c r="K619" s="68" t="str">
        <f t="shared" si="118"/>
        <v/>
      </c>
      <c r="M619" s="69" t="str">
        <f t="shared" si="119"/>
        <v/>
      </c>
      <c r="Q619" s="76" t="str">
        <f t="shared" si="108"/>
        <v/>
      </c>
      <c r="R619" s="68" t="str">
        <f t="shared" si="109"/>
        <v/>
      </c>
      <c r="S619" s="76" t="str">
        <f t="shared" si="110"/>
        <v/>
      </c>
      <c r="V619" s="23" t="str">
        <f>IF(E619="","",SUMIF(OUTBOUND!$G:$G,WMS!E619,OUTBOUND!$L:$L))</f>
        <v/>
      </c>
      <c r="W619" s="23" t="str">
        <f>IF(E619="","",SUMIF(OUTBOUND!$G:$G,WMS!E619,OUTBOUND!$M:$M))</f>
        <v/>
      </c>
      <c r="X619" s="76" t="str">
        <f>IF(E619="","",SUMIF(OUTBOUND!$G:$G,WMS!E619,OUTBOUND!$O:$O))</f>
        <v/>
      </c>
      <c r="Y619" s="76" t="str">
        <f>IF(E619="","",SUMIF(OUTBOUND!$G:$G,WMS!E619,OUTBOUND!$AC:$AC))</f>
        <v/>
      </c>
      <c r="Z619" s="76" t="str">
        <f>IF(E619="","",SUMIF(OUTBOUND!$G:$G,WMS!E619,OUTBOUND!$P:$P))</f>
        <v/>
      </c>
      <c r="AA619" s="23" t="str">
        <f t="shared" si="111"/>
        <v/>
      </c>
      <c r="AB619" s="23" t="str">
        <f t="shared" si="112"/>
        <v/>
      </c>
      <c r="AC619" s="76" t="str">
        <f t="shared" si="113"/>
        <v/>
      </c>
      <c r="AD619" s="76" t="str">
        <f t="shared" si="114"/>
        <v/>
      </c>
      <c r="AE619" s="76" t="str">
        <f t="shared" si="115"/>
        <v/>
      </c>
      <c r="AF619" s="81" t="str">
        <f t="shared" si="116"/>
        <v/>
      </c>
    </row>
    <row r="620" spans="5:32">
      <c r="E620" s="58" t="str">
        <f t="shared" si="117"/>
        <v/>
      </c>
      <c r="K620" s="68" t="str">
        <f t="shared" si="118"/>
        <v/>
      </c>
      <c r="M620" s="69" t="str">
        <f t="shared" si="119"/>
        <v/>
      </c>
      <c r="Q620" s="76" t="str">
        <f t="shared" si="108"/>
        <v/>
      </c>
      <c r="R620" s="68" t="str">
        <f t="shared" si="109"/>
        <v/>
      </c>
      <c r="S620" s="76" t="str">
        <f t="shared" si="110"/>
        <v/>
      </c>
      <c r="V620" s="23" t="str">
        <f>IF(E620="","",SUMIF(OUTBOUND!$G:$G,WMS!E620,OUTBOUND!$L:$L))</f>
        <v/>
      </c>
      <c r="W620" s="23" t="str">
        <f>IF(E620="","",SUMIF(OUTBOUND!$G:$G,WMS!E620,OUTBOUND!$M:$M))</f>
        <v/>
      </c>
      <c r="X620" s="76" t="str">
        <f>IF(E620="","",SUMIF(OUTBOUND!$G:$G,WMS!E620,OUTBOUND!$O:$O))</f>
        <v/>
      </c>
      <c r="Y620" s="76" t="str">
        <f>IF(E620="","",SUMIF(OUTBOUND!$G:$G,WMS!E620,OUTBOUND!$AC:$AC))</f>
        <v/>
      </c>
      <c r="Z620" s="76" t="str">
        <f>IF(E620="","",SUMIF(OUTBOUND!$G:$G,WMS!E620,OUTBOUND!$P:$P))</f>
        <v/>
      </c>
      <c r="AA620" s="23" t="str">
        <f t="shared" si="111"/>
        <v/>
      </c>
      <c r="AB620" s="23" t="str">
        <f t="shared" si="112"/>
        <v/>
      </c>
      <c r="AC620" s="76" t="str">
        <f t="shared" si="113"/>
        <v/>
      </c>
      <c r="AD620" s="76" t="str">
        <f t="shared" si="114"/>
        <v/>
      </c>
      <c r="AE620" s="76" t="str">
        <f t="shared" si="115"/>
        <v/>
      </c>
      <c r="AF620" s="81" t="str">
        <f t="shared" si="116"/>
        <v/>
      </c>
    </row>
    <row r="621" spans="5:32">
      <c r="E621" s="58" t="str">
        <f t="shared" si="117"/>
        <v/>
      </c>
      <c r="K621" s="68" t="str">
        <f t="shared" si="118"/>
        <v/>
      </c>
      <c r="M621" s="69" t="str">
        <f t="shared" si="119"/>
        <v/>
      </c>
      <c r="Q621" s="76" t="str">
        <f t="shared" si="108"/>
        <v/>
      </c>
      <c r="R621" s="68" t="str">
        <f t="shared" si="109"/>
        <v/>
      </c>
      <c r="S621" s="76" t="str">
        <f t="shared" si="110"/>
        <v/>
      </c>
      <c r="V621" s="23" t="str">
        <f>IF(E621="","",SUMIF(OUTBOUND!$G:$G,WMS!E621,OUTBOUND!$L:$L))</f>
        <v/>
      </c>
      <c r="W621" s="23" t="str">
        <f>IF(E621="","",SUMIF(OUTBOUND!$G:$G,WMS!E621,OUTBOUND!$M:$M))</f>
        <v/>
      </c>
      <c r="X621" s="76" t="str">
        <f>IF(E621="","",SUMIF(OUTBOUND!$G:$G,WMS!E621,OUTBOUND!$O:$O))</f>
        <v/>
      </c>
      <c r="Y621" s="76" t="str">
        <f>IF(E621="","",SUMIF(OUTBOUND!$G:$G,WMS!E621,OUTBOUND!$AC:$AC))</f>
        <v/>
      </c>
      <c r="Z621" s="76" t="str">
        <f>IF(E621="","",SUMIF(OUTBOUND!$G:$G,WMS!E621,OUTBOUND!$P:$P))</f>
        <v/>
      </c>
      <c r="AA621" s="23" t="str">
        <f t="shared" si="111"/>
        <v/>
      </c>
      <c r="AB621" s="23" t="str">
        <f t="shared" si="112"/>
        <v/>
      </c>
      <c r="AC621" s="76" t="str">
        <f t="shared" si="113"/>
        <v/>
      </c>
      <c r="AD621" s="76" t="str">
        <f t="shared" si="114"/>
        <v/>
      </c>
      <c r="AE621" s="76" t="str">
        <f t="shared" si="115"/>
        <v/>
      </c>
      <c r="AF621" s="81" t="str">
        <f t="shared" si="116"/>
        <v/>
      </c>
    </row>
    <row r="622" spans="5:32">
      <c r="E622" s="58" t="str">
        <f t="shared" si="117"/>
        <v/>
      </c>
      <c r="K622" s="68" t="str">
        <f t="shared" si="118"/>
        <v/>
      </c>
      <c r="M622" s="69" t="str">
        <f t="shared" si="119"/>
        <v/>
      </c>
      <c r="Q622" s="76" t="str">
        <f t="shared" si="108"/>
        <v/>
      </c>
      <c r="R622" s="68" t="str">
        <f t="shared" si="109"/>
        <v/>
      </c>
      <c r="S622" s="76" t="str">
        <f t="shared" si="110"/>
        <v/>
      </c>
      <c r="V622" s="23" t="str">
        <f>IF(E622="","",SUMIF(OUTBOUND!$G:$G,WMS!E622,OUTBOUND!$L:$L))</f>
        <v/>
      </c>
      <c r="W622" s="23" t="str">
        <f>IF(E622="","",SUMIF(OUTBOUND!$G:$G,WMS!E622,OUTBOUND!$M:$M))</f>
        <v/>
      </c>
      <c r="X622" s="76" t="str">
        <f>IF(E622="","",SUMIF(OUTBOUND!$G:$G,WMS!E622,OUTBOUND!$O:$O))</f>
        <v/>
      </c>
      <c r="Y622" s="76" t="str">
        <f>IF(E622="","",SUMIF(OUTBOUND!$G:$G,WMS!E622,OUTBOUND!$AC:$AC))</f>
        <v/>
      </c>
      <c r="Z622" s="76" t="str">
        <f>IF(E622="","",SUMIF(OUTBOUND!$G:$G,WMS!E622,OUTBOUND!$P:$P))</f>
        <v/>
      </c>
      <c r="AA622" s="23" t="str">
        <f t="shared" si="111"/>
        <v/>
      </c>
      <c r="AB622" s="23" t="str">
        <f t="shared" si="112"/>
        <v/>
      </c>
      <c r="AC622" s="76" t="str">
        <f t="shared" si="113"/>
        <v/>
      </c>
      <c r="AD622" s="76" t="str">
        <f t="shared" si="114"/>
        <v/>
      </c>
      <c r="AE622" s="76" t="str">
        <f t="shared" si="115"/>
        <v/>
      </c>
      <c r="AF622" s="81" t="str">
        <f t="shared" si="116"/>
        <v/>
      </c>
    </row>
    <row r="623" spans="5:32">
      <c r="E623" s="58" t="str">
        <f t="shared" si="117"/>
        <v/>
      </c>
      <c r="K623" s="68" t="str">
        <f t="shared" si="118"/>
        <v/>
      </c>
      <c r="M623" s="69" t="str">
        <f t="shared" si="119"/>
        <v/>
      </c>
      <c r="Q623" s="76" t="str">
        <f t="shared" si="108"/>
        <v/>
      </c>
      <c r="R623" s="68" t="str">
        <f t="shared" si="109"/>
        <v/>
      </c>
      <c r="S623" s="76" t="str">
        <f t="shared" si="110"/>
        <v/>
      </c>
      <c r="V623" s="23" t="str">
        <f>IF(E623="","",SUMIF(OUTBOUND!$G:$G,WMS!E623,OUTBOUND!$L:$L))</f>
        <v/>
      </c>
      <c r="W623" s="23" t="str">
        <f>IF(E623="","",SUMIF(OUTBOUND!$G:$G,WMS!E623,OUTBOUND!$M:$M))</f>
        <v/>
      </c>
      <c r="X623" s="76" t="str">
        <f>IF(E623="","",SUMIF(OUTBOUND!$G:$G,WMS!E623,OUTBOUND!$O:$O))</f>
        <v/>
      </c>
      <c r="Y623" s="76" t="str">
        <f>IF(E623="","",SUMIF(OUTBOUND!$G:$G,WMS!E623,OUTBOUND!$AC:$AC))</f>
        <v/>
      </c>
      <c r="Z623" s="76" t="str">
        <f>IF(E623="","",SUMIF(OUTBOUND!$G:$G,WMS!E623,OUTBOUND!$P:$P))</f>
        <v/>
      </c>
      <c r="AA623" s="23" t="str">
        <f t="shared" si="111"/>
        <v/>
      </c>
      <c r="AB623" s="23" t="str">
        <f t="shared" si="112"/>
        <v/>
      </c>
      <c r="AC623" s="76" t="str">
        <f t="shared" si="113"/>
        <v/>
      </c>
      <c r="AD623" s="76" t="str">
        <f t="shared" si="114"/>
        <v/>
      </c>
      <c r="AE623" s="76" t="str">
        <f t="shared" si="115"/>
        <v/>
      </c>
      <c r="AF623" s="81" t="str">
        <f t="shared" si="116"/>
        <v/>
      </c>
    </row>
    <row r="624" spans="5:32">
      <c r="E624" s="58" t="str">
        <f t="shared" si="117"/>
        <v/>
      </c>
      <c r="K624" s="68" t="str">
        <f t="shared" si="118"/>
        <v/>
      </c>
      <c r="M624" s="69" t="str">
        <f t="shared" si="119"/>
        <v/>
      </c>
      <c r="Q624" s="76" t="str">
        <f t="shared" si="108"/>
        <v/>
      </c>
      <c r="R624" s="68" t="str">
        <f t="shared" si="109"/>
        <v/>
      </c>
      <c r="S624" s="76" t="str">
        <f t="shared" si="110"/>
        <v/>
      </c>
      <c r="V624" s="23" t="str">
        <f>IF(E624="","",SUMIF(OUTBOUND!$G:$G,WMS!E624,OUTBOUND!$L:$L))</f>
        <v/>
      </c>
      <c r="W624" s="23" t="str">
        <f>IF(E624="","",SUMIF(OUTBOUND!$G:$G,WMS!E624,OUTBOUND!$M:$M))</f>
        <v/>
      </c>
      <c r="X624" s="76" t="str">
        <f>IF(E624="","",SUMIF(OUTBOUND!$G:$G,WMS!E624,OUTBOUND!$O:$O))</f>
        <v/>
      </c>
      <c r="Y624" s="76" t="str">
        <f>IF(E624="","",SUMIF(OUTBOUND!$G:$G,WMS!E624,OUTBOUND!$AC:$AC))</f>
        <v/>
      </c>
      <c r="Z624" s="76" t="str">
        <f>IF(E624="","",SUMIF(OUTBOUND!$G:$G,WMS!E624,OUTBOUND!$P:$P))</f>
        <v/>
      </c>
      <c r="AA624" s="23" t="str">
        <f t="shared" si="111"/>
        <v/>
      </c>
      <c r="AB624" s="23" t="str">
        <f t="shared" si="112"/>
        <v/>
      </c>
      <c r="AC624" s="76" t="str">
        <f t="shared" si="113"/>
        <v/>
      </c>
      <c r="AD624" s="76" t="str">
        <f t="shared" si="114"/>
        <v/>
      </c>
      <c r="AE624" s="76" t="str">
        <f t="shared" si="115"/>
        <v/>
      </c>
      <c r="AF624" s="81" t="str">
        <f t="shared" si="116"/>
        <v/>
      </c>
    </row>
    <row r="625" spans="5:32">
      <c r="E625" s="58" t="str">
        <f t="shared" si="117"/>
        <v/>
      </c>
      <c r="K625" s="68" t="str">
        <f t="shared" si="118"/>
        <v/>
      </c>
      <c r="M625" s="69" t="str">
        <f t="shared" si="119"/>
        <v/>
      </c>
      <c r="Q625" s="76" t="str">
        <f t="shared" si="108"/>
        <v/>
      </c>
      <c r="R625" s="68" t="str">
        <f t="shared" si="109"/>
        <v/>
      </c>
      <c r="S625" s="76" t="str">
        <f t="shared" si="110"/>
        <v/>
      </c>
      <c r="V625" s="23" t="str">
        <f>IF(E625="","",SUMIF(OUTBOUND!$G:$G,WMS!E625,OUTBOUND!$L:$L))</f>
        <v/>
      </c>
      <c r="W625" s="23" t="str">
        <f>IF(E625="","",SUMIF(OUTBOUND!$G:$G,WMS!E625,OUTBOUND!$M:$M))</f>
        <v/>
      </c>
      <c r="X625" s="76" t="str">
        <f>IF(E625="","",SUMIF(OUTBOUND!$G:$G,WMS!E625,OUTBOUND!$O:$O))</f>
        <v/>
      </c>
      <c r="Y625" s="76" t="str">
        <f>IF(E625="","",SUMIF(OUTBOUND!$G:$G,WMS!E625,OUTBOUND!$AC:$AC))</f>
        <v/>
      </c>
      <c r="Z625" s="76" t="str">
        <f>IF(E625="","",SUMIF(OUTBOUND!$G:$G,WMS!E625,OUTBOUND!$P:$P))</f>
        <v/>
      </c>
      <c r="AA625" s="23" t="str">
        <f t="shared" si="111"/>
        <v/>
      </c>
      <c r="AB625" s="23" t="str">
        <f t="shared" si="112"/>
        <v/>
      </c>
      <c r="AC625" s="76" t="str">
        <f t="shared" si="113"/>
        <v/>
      </c>
      <c r="AD625" s="76" t="str">
        <f t="shared" si="114"/>
        <v/>
      </c>
      <c r="AE625" s="76" t="str">
        <f t="shared" si="115"/>
        <v/>
      </c>
      <c r="AF625" s="81" t="str">
        <f t="shared" si="116"/>
        <v/>
      </c>
    </row>
    <row r="626" spans="5:32">
      <c r="E626" s="58" t="str">
        <f t="shared" si="117"/>
        <v/>
      </c>
      <c r="K626" s="68" t="str">
        <f t="shared" si="118"/>
        <v/>
      </c>
      <c r="M626" s="69" t="str">
        <f t="shared" si="119"/>
        <v/>
      </c>
      <c r="Q626" s="76" t="str">
        <f t="shared" si="108"/>
        <v/>
      </c>
      <c r="R626" s="68" t="str">
        <f t="shared" si="109"/>
        <v/>
      </c>
      <c r="S626" s="76" t="str">
        <f t="shared" si="110"/>
        <v/>
      </c>
      <c r="V626" s="23" t="str">
        <f>IF(E626="","",SUMIF(OUTBOUND!$G:$G,WMS!E626,OUTBOUND!$L:$L))</f>
        <v/>
      </c>
      <c r="W626" s="23" t="str">
        <f>IF(E626="","",SUMIF(OUTBOUND!$G:$G,WMS!E626,OUTBOUND!$M:$M))</f>
        <v/>
      </c>
      <c r="X626" s="76" t="str">
        <f>IF(E626="","",SUMIF(OUTBOUND!$G:$G,WMS!E626,OUTBOUND!$O:$O))</f>
        <v/>
      </c>
      <c r="Y626" s="76" t="str">
        <f>IF(E626="","",SUMIF(OUTBOUND!$G:$G,WMS!E626,OUTBOUND!$AC:$AC))</f>
        <v/>
      </c>
      <c r="Z626" s="76" t="str">
        <f>IF(E626="","",SUMIF(OUTBOUND!$G:$G,WMS!E626,OUTBOUND!$P:$P))</f>
        <v/>
      </c>
      <c r="AA626" s="23" t="str">
        <f t="shared" si="111"/>
        <v/>
      </c>
      <c r="AB626" s="23" t="str">
        <f t="shared" si="112"/>
        <v/>
      </c>
      <c r="AC626" s="76" t="str">
        <f t="shared" si="113"/>
        <v/>
      </c>
      <c r="AD626" s="76" t="str">
        <f t="shared" si="114"/>
        <v/>
      </c>
      <c r="AE626" s="76" t="str">
        <f t="shared" si="115"/>
        <v/>
      </c>
      <c r="AF626" s="81" t="str">
        <f t="shared" si="116"/>
        <v/>
      </c>
    </row>
    <row r="627" spans="5:32">
      <c r="E627" s="58" t="str">
        <f t="shared" si="117"/>
        <v/>
      </c>
      <c r="K627" s="68" t="str">
        <f t="shared" si="118"/>
        <v/>
      </c>
      <c r="M627" s="69" t="str">
        <f t="shared" si="119"/>
        <v/>
      </c>
      <c r="Q627" s="76" t="str">
        <f t="shared" si="108"/>
        <v/>
      </c>
      <c r="R627" s="68" t="str">
        <f t="shared" si="109"/>
        <v/>
      </c>
      <c r="S627" s="76" t="str">
        <f t="shared" si="110"/>
        <v/>
      </c>
      <c r="V627" s="23" t="str">
        <f>IF(E627="","",SUMIF(OUTBOUND!$G:$G,WMS!E627,OUTBOUND!$L:$L))</f>
        <v/>
      </c>
      <c r="W627" s="23" t="str">
        <f>IF(E627="","",SUMIF(OUTBOUND!$G:$G,WMS!E627,OUTBOUND!$M:$M))</f>
        <v/>
      </c>
      <c r="X627" s="76" t="str">
        <f>IF(E627="","",SUMIF(OUTBOUND!$G:$G,WMS!E627,OUTBOUND!$O:$O))</f>
        <v/>
      </c>
      <c r="Y627" s="76" t="str">
        <f>IF(E627="","",SUMIF(OUTBOUND!$G:$G,WMS!E627,OUTBOUND!$AC:$AC))</f>
        <v/>
      </c>
      <c r="Z627" s="76" t="str">
        <f>IF(E627="","",SUMIF(OUTBOUND!$G:$G,WMS!E627,OUTBOUND!$P:$P))</f>
        <v/>
      </c>
      <c r="AA627" s="23" t="str">
        <f t="shared" si="111"/>
        <v/>
      </c>
      <c r="AB627" s="23" t="str">
        <f t="shared" si="112"/>
        <v/>
      </c>
      <c r="AC627" s="76" t="str">
        <f t="shared" si="113"/>
        <v/>
      </c>
      <c r="AD627" s="76" t="str">
        <f t="shared" si="114"/>
        <v/>
      </c>
      <c r="AE627" s="76" t="str">
        <f t="shared" si="115"/>
        <v/>
      </c>
      <c r="AF627" s="81" t="str">
        <f t="shared" si="116"/>
        <v/>
      </c>
    </row>
    <row r="628" spans="5:32">
      <c r="E628" s="58" t="str">
        <f t="shared" si="117"/>
        <v/>
      </c>
      <c r="K628" s="68" t="str">
        <f t="shared" si="118"/>
        <v/>
      </c>
      <c r="M628" s="69" t="str">
        <f t="shared" si="119"/>
        <v/>
      </c>
      <c r="Q628" s="76" t="str">
        <f t="shared" si="108"/>
        <v/>
      </c>
      <c r="R628" s="68" t="str">
        <f t="shared" si="109"/>
        <v/>
      </c>
      <c r="S628" s="76" t="str">
        <f t="shared" si="110"/>
        <v/>
      </c>
      <c r="V628" s="23" t="str">
        <f>IF(E628="","",SUMIF(OUTBOUND!$G:$G,WMS!E628,OUTBOUND!$L:$L))</f>
        <v/>
      </c>
      <c r="W628" s="23" t="str">
        <f>IF(E628="","",SUMIF(OUTBOUND!$G:$G,WMS!E628,OUTBOUND!$M:$M))</f>
        <v/>
      </c>
      <c r="X628" s="76" t="str">
        <f>IF(E628="","",SUMIF(OUTBOUND!$G:$G,WMS!E628,OUTBOUND!$O:$O))</f>
        <v/>
      </c>
      <c r="Y628" s="76" t="str">
        <f>IF(E628="","",SUMIF(OUTBOUND!$G:$G,WMS!E628,OUTBOUND!$AC:$AC))</f>
        <v/>
      </c>
      <c r="Z628" s="76" t="str">
        <f>IF(E628="","",SUMIF(OUTBOUND!$G:$G,WMS!E628,OUTBOUND!$P:$P))</f>
        <v/>
      </c>
      <c r="AA628" s="23" t="str">
        <f t="shared" si="111"/>
        <v/>
      </c>
      <c r="AB628" s="23" t="str">
        <f t="shared" si="112"/>
        <v/>
      </c>
      <c r="AC628" s="76" t="str">
        <f t="shared" si="113"/>
        <v/>
      </c>
      <c r="AD628" s="76" t="str">
        <f t="shared" si="114"/>
        <v/>
      </c>
      <c r="AE628" s="76" t="str">
        <f t="shared" si="115"/>
        <v/>
      </c>
      <c r="AF628" s="81" t="str">
        <f t="shared" si="116"/>
        <v/>
      </c>
    </row>
    <row r="629" spans="5:32">
      <c r="E629" s="58" t="str">
        <f t="shared" si="117"/>
        <v/>
      </c>
      <c r="K629" s="68" t="str">
        <f t="shared" si="118"/>
        <v/>
      </c>
      <c r="M629" s="69" t="str">
        <f t="shared" si="119"/>
        <v/>
      </c>
      <c r="Q629" s="76" t="str">
        <f t="shared" ref="Q629:Q692" si="120">IF(P629="","",ROUND(N629*O629*P629/1000000,3))</f>
        <v/>
      </c>
      <c r="R629" s="68" t="str">
        <f t="shared" ref="R629:R692" si="121">IF(Q629="","",ROUND(N629*O629*P629/1000000*I629,2))</f>
        <v/>
      </c>
      <c r="S629" s="76" t="str">
        <f t="shared" ref="S629:S692" si="122">IF(T629="","",ROUND(T629/J629,3))</f>
        <v/>
      </c>
      <c r="V629" s="23" t="str">
        <f>IF(E629="","",SUMIF(OUTBOUND!$G:$G,WMS!E629,OUTBOUND!$L:$L))</f>
        <v/>
      </c>
      <c r="W629" s="23" t="str">
        <f>IF(E629="","",SUMIF(OUTBOUND!$G:$G,WMS!E629,OUTBOUND!$M:$M))</f>
        <v/>
      </c>
      <c r="X629" s="76" t="str">
        <f>IF(E629="","",SUMIF(OUTBOUND!$G:$G,WMS!E629,OUTBOUND!$O:$O))</f>
        <v/>
      </c>
      <c r="Y629" s="76" t="str">
        <f>IF(E629="","",SUMIF(OUTBOUND!$G:$G,WMS!E629,OUTBOUND!$AC:$AC))</f>
        <v/>
      </c>
      <c r="Z629" s="76" t="str">
        <f>IF(E629="","",SUMIF(OUTBOUND!$G:$G,WMS!E629,OUTBOUND!$P:$P))</f>
        <v/>
      </c>
      <c r="AA629" s="23" t="str">
        <f t="shared" ref="AA629:AA692" si="123">IF(I629="","",I629-V629)</f>
        <v/>
      </c>
      <c r="AB629" s="23" t="str">
        <f t="shared" ref="AB629:AB692" si="124">IF(J629="","",J629-W629)</f>
        <v/>
      </c>
      <c r="AC629" s="76" t="str">
        <f t="shared" ref="AC629:AC692" si="125">IF(M629="","",M629-X629)</f>
        <v/>
      </c>
      <c r="AD629" s="76" t="str">
        <f t="shared" ref="AD629:AD692" si="126">IF(T629="","",T629-Y629)</f>
        <v/>
      </c>
      <c r="AE629" s="76" t="str">
        <f t="shared" ref="AE629:AE692" si="127">IF(R629="","",R629-Z629)</f>
        <v/>
      </c>
      <c r="AF629" s="81" t="str">
        <f t="shared" ref="AF629:AF692" si="128">IF(AB629="","",EXACT(K629,AB629/AA629))</f>
        <v/>
      </c>
    </row>
    <row r="630" spans="5:32">
      <c r="E630" s="58" t="str">
        <f t="shared" si="117"/>
        <v/>
      </c>
      <c r="K630" s="68" t="str">
        <f t="shared" si="118"/>
        <v/>
      </c>
      <c r="M630" s="69" t="str">
        <f t="shared" si="119"/>
        <v/>
      </c>
      <c r="Q630" s="76" t="str">
        <f t="shared" si="120"/>
        <v/>
      </c>
      <c r="R630" s="68" t="str">
        <f t="shared" si="121"/>
        <v/>
      </c>
      <c r="S630" s="76" t="str">
        <f t="shared" si="122"/>
        <v/>
      </c>
      <c r="V630" s="23" t="str">
        <f>IF(E630="","",SUMIF(OUTBOUND!$G:$G,WMS!E630,OUTBOUND!$L:$L))</f>
        <v/>
      </c>
      <c r="W630" s="23" t="str">
        <f>IF(E630="","",SUMIF(OUTBOUND!$G:$G,WMS!E630,OUTBOUND!$M:$M))</f>
        <v/>
      </c>
      <c r="X630" s="76" t="str">
        <f>IF(E630="","",SUMIF(OUTBOUND!$G:$G,WMS!E630,OUTBOUND!$O:$O))</f>
        <v/>
      </c>
      <c r="Y630" s="76" t="str">
        <f>IF(E630="","",SUMIF(OUTBOUND!$G:$G,WMS!E630,OUTBOUND!$AC:$AC))</f>
        <v/>
      </c>
      <c r="Z630" s="76" t="str">
        <f>IF(E630="","",SUMIF(OUTBOUND!$G:$G,WMS!E630,OUTBOUND!$P:$P))</f>
        <v/>
      </c>
      <c r="AA630" s="23" t="str">
        <f t="shared" si="123"/>
        <v/>
      </c>
      <c r="AB630" s="23" t="str">
        <f t="shared" si="124"/>
        <v/>
      </c>
      <c r="AC630" s="76" t="str">
        <f t="shared" si="125"/>
        <v/>
      </c>
      <c r="AD630" s="76" t="str">
        <f t="shared" si="126"/>
        <v/>
      </c>
      <c r="AE630" s="76" t="str">
        <f t="shared" si="127"/>
        <v/>
      </c>
      <c r="AF630" s="81" t="str">
        <f t="shared" si="128"/>
        <v/>
      </c>
    </row>
    <row r="631" spans="5:32">
      <c r="E631" s="58" t="str">
        <f t="shared" si="117"/>
        <v/>
      </c>
      <c r="K631" s="68" t="str">
        <f t="shared" si="118"/>
        <v/>
      </c>
      <c r="M631" s="69" t="str">
        <f t="shared" si="119"/>
        <v/>
      </c>
      <c r="Q631" s="76" t="str">
        <f t="shared" si="120"/>
        <v/>
      </c>
      <c r="R631" s="68" t="str">
        <f t="shared" si="121"/>
        <v/>
      </c>
      <c r="S631" s="76" t="str">
        <f t="shared" si="122"/>
        <v/>
      </c>
      <c r="V631" s="23" t="str">
        <f>IF(E631="","",SUMIF(OUTBOUND!$G:$G,WMS!E631,OUTBOUND!$L:$L))</f>
        <v/>
      </c>
      <c r="W631" s="23" t="str">
        <f>IF(E631="","",SUMIF(OUTBOUND!$G:$G,WMS!E631,OUTBOUND!$M:$M))</f>
        <v/>
      </c>
      <c r="X631" s="76" t="str">
        <f>IF(E631="","",SUMIF(OUTBOUND!$G:$G,WMS!E631,OUTBOUND!$O:$O))</f>
        <v/>
      </c>
      <c r="Y631" s="76" t="str">
        <f>IF(E631="","",SUMIF(OUTBOUND!$G:$G,WMS!E631,OUTBOUND!$AC:$AC))</f>
        <v/>
      </c>
      <c r="Z631" s="76" t="str">
        <f>IF(E631="","",SUMIF(OUTBOUND!$G:$G,WMS!E631,OUTBOUND!$P:$P))</f>
        <v/>
      </c>
      <c r="AA631" s="23" t="str">
        <f t="shared" si="123"/>
        <v/>
      </c>
      <c r="AB631" s="23" t="str">
        <f t="shared" si="124"/>
        <v/>
      </c>
      <c r="AC631" s="76" t="str">
        <f t="shared" si="125"/>
        <v/>
      </c>
      <c r="AD631" s="76" t="str">
        <f t="shared" si="126"/>
        <v/>
      </c>
      <c r="AE631" s="76" t="str">
        <f t="shared" si="127"/>
        <v/>
      </c>
      <c r="AF631" s="81" t="str">
        <f t="shared" si="128"/>
        <v/>
      </c>
    </row>
    <row r="632" spans="5:32">
      <c r="E632" s="58" t="str">
        <f t="shared" si="117"/>
        <v/>
      </c>
      <c r="K632" s="68" t="str">
        <f t="shared" si="118"/>
        <v/>
      </c>
      <c r="M632" s="69" t="str">
        <f t="shared" si="119"/>
        <v/>
      </c>
      <c r="Q632" s="76" t="str">
        <f t="shared" si="120"/>
        <v/>
      </c>
      <c r="R632" s="68" t="str">
        <f t="shared" si="121"/>
        <v/>
      </c>
      <c r="S632" s="76" t="str">
        <f t="shared" si="122"/>
        <v/>
      </c>
      <c r="V632" s="23" t="str">
        <f>IF(E632="","",SUMIF(OUTBOUND!$G:$G,WMS!E632,OUTBOUND!$L:$L))</f>
        <v/>
      </c>
      <c r="W632" s="23" t="str">
        <f>IF(E632="","",SUMIF(OUTBOUND!$G:$G,WMS!E632,OUTBOUND!$M:$M))</f>
        <v/>
      </c>
      <c r="X632" s="76" t="str">
        <f>IF(E632="","",SUMIF(OUTBOUND!$G:$G,WMS!E632,OUTBOUND!$O:$O))</f>
        <v/>
      </c>
      <c r="Y632" s="76" t="str">
        <f>IF(E632="","",SUMIF(OUTBOUND!$G:$G,WMS!E632,OUTBOUND!$AC:$AC))</f>
        <v/>
      </c>
      <c r="Z632" s="76" t="str">
        <f>IF(E632="","",SUMIF(OUTBOUND!$G:$G,WMS!E632,OUTBOUND!$P:$P))</f>
        <v/>
      </c>
      <c r="AA632" s="23" t="str">
        <f t="shared" si="123"/>
        <v/>
      </c>
      <c r="AB632" s="23" t="str">
        <f t="shared" si="124"/>
        <v/>
      </c>
      <c r="AC632" s="76" t="str">
        <f t="shared" si="125"/>
        <v/>
      </c>
      <c r="AD632" s="76" t="str">
        <f t="shared" si="126"/>
        <v/>
      </c>
      <c r="AE632" s="76" t="str">
        <f t="shared" si="127"/>
        <v/>
      </c>
      <c r="AF632" s="81" t="str">
        <f t="shared" si="128"/>
        <v/>
      </c>
    </row>
    <row r="633" spans="5:32">
      <c r="E633" s="58" t="str">
        <f t="shared" si="117"/>
        <v/>
      </c>
      <c r="K633" s="68" t="str">
        <f t="shared" si="118"/>
        <v/>
      </c>
      <c r="M633" s="69" t="str">
        <f t="shared" si="119"/>
        <v/>
      </c>
      <c r="Q633" s="76" t="str">
        <f t="shared" si="120"/>
        <v/>
      </c>
      <c r="R633" s="68" t="str">
        <f t="shared" si="121"/>
        <v/>
      </c>
      <c r="S633" s="76" t="str">
        <f t="shared" si="122"/>
        <v/>
      </c>
      <c r="V633" s="23" t="str">
        <f>IF(E633="","",SUMIF(OUTBOUND!$G:$G,WMS!E633,OUTBOUND!$L:$L))</f>
        <v/>
      </c>
      <c r="W633" s="23" t="str">
        <f>IF(E633="","",SUMIF(OUTBOUND!$G:$G,WMS!E633,OUTBOUND!$M:$M))</f>
        <v/>
      </c>
      <c r="X633" s="76" t="str">
        <f>IF(E633="","",SUMIF(OUTBOUND!$G:$G,WMS!E633,OUTBOUND!$O:$O))</f>
        <v/>
      </c>
      <c r="Y633" s="76" t="str">
        <f>IF(E633="","",SUMIF(OUTBOUND!$G:$G,WMS!E633,OUTBOUND!$AC:$AC))</f>
        <v/>
      </c>
      <c r="Z633" s="76" t="str">
        <f>IF(E633="","",SUMIF(OUTBOUND!$G:$G,WMS!E633,OUTBOUND!$P:$P))</f>
        <v/>
      </c>
      <c r="AA633" s="23" t="str">
        <f t="shared" si="123"/>
        <v/>
      </c>
      <c r="AB633" s="23" t="str">
        <f t="shared" si="124"/>
        <v/>
      </c>
      <c r="AC633" s="76" t="str">
        <f t="shared" si="125"/>
        <v/>
      </c>
      <c r="AD633" s="76" t="str">
        <f t="shared" si="126"/>
        <v/>
      </c>
      <c r="AE633" s="76" t="str">
        <f t="shared" si="127"/>
        <v/>
      </c>
      <c r="AF633" s="81" t="str">
        <f t="shared" si="128"/>
        <v/>
      </c>
    </row>
    <row r="634" spans="5:32">
      <c r="E634" s="58" t="str">
        <f t="shared" si="117"/>
        <v/>
      </c>
      <c r="K634" s="68" t="str">
        <f t="shared" si="118"/>
        <v/>
      </c>
      <c r="M634" s="69" t="str">
        <f t="shared" si="119"/>
        <v/>
      </c>
      <c r="Q634" s="76" t="str">
        <f t="shared" si="120"/>
        <v/>
      </c>
      <c r="R634" s="68" t="str">
        <f t="shared" si="121"/>
        <v/>
      </c>
      <c r="S634" s="76" t="str">
        <f t="shared" si="122"/>
        <v/>
      </c>
      <c r="V634" s="23" t="str">
        <f>IF(E634="","",SUMIF(OUTBOUND!$G:$G,WMS!E634,OUTBOUND!$L:$L))</f>
        <v/>
      </c>
      <c r="W634" s="23" t="str">
        <f>IF(E634="","",SUMIF(OUTBOUND!$G:$G,WMS!E634,OUTBOUND!$M:$M))</f>
        <v/>
      </c>
      <c r="X634" s="76" t="str">
        <f>IF(E634="","",SUMIF(OUTBOUND!$G:$G,WMS!E634,OUTBOUND!$O:$O))</f>
        <v/>
      </c>
      <c r="Y634" s="76" t="str">
        <f>IF(E634="","",SUMIF(OUTBOUND!$G:$G,WMS!E634,OUTBOUND!$AC:$AC))</f>
        <v/>
      </c>
      <c r="Z634" s="76" t="str">
        <f>IF(E634="","",SUMIF(OUTBOUND!$G:$G,WMS!E634,OUTBOUND!$P:$P))</f>
        <v/>
      </c>
      <c r="AA634" s="23" t="str">
        <f t="shared" si="123"/>
        <v/>
      </c>
      <c r="AB634" s="23" t="str">
        <f t="shared" si="124"/>
        <v/>
      </c>
      <c r="AC634" s="76" t="str">
        <f t="shared" si="125"/>
        <v/>
      </c>
      <c r="AD634" s="76" t="str">
        <f t="shared" si="126"/>
        <v/>
      </c>
      <c r="AE634" s="76" t="str">
        <f t="shared" si="127"/>
        <v/>
      </c>
      <c r="AF634" s="81" t="str">
        <f t="shared" si="128"/>
        <v/>
      </c>
    </row>
    <row r="635" spans="5:32">
      <c r="E635" s="58" t="str">
        <f t="shared" si="117"/>
        <v/>
      </c>
      <c r="K635" s="68" t="str">
        <f t="shared" si="118"/>
        <v/>
      </c>
      <c r="M635" s="69" t="str">
        <f t="shared" si="119"/>
        <v/>
      </c>
      <c r="Q635" s="76" t="str">
        <f t="shared" si="120"/>
        <v/>
      </c>
      <c r="R635" s="68" t="str">
        <f t="shared" si="121"/>
        <v/>
      </c>
      <c r="S635" s="76" t="str">
        <f t="shared" si="122"/>
        <v/>
      </c>
      <c r="V635" s="23" t="str">
        <f>IF(E635="","",SUMIF(OUTBOUND!$G:$G,WMS!E635,OUTBOUND!$L:$L))</f>
        <v/>
      </c>
      <c r="W635" s="23" t="str">
        <f>IF(E635="","",SUMIF(OUTBOUND!$G:$G,WMS!E635,OUTBOUND!$M:$M))</f>
        <v/>
      </c>
      <c r="X635" s="76" t="str">
        <f>IF(E635="","",SUMIF(OUTBOUND!$G:$G,WMS!E635,OUTBOUND!$O:$O))</f>
        <v/>
      </c>
      <c r="Y635" s="76" t="str">
        <f>IF(E635="","",SUMIF(OUTBOUND!$G:$G,WMS!E635,OUTBOUND!$AC:$AC))</f>
        <v/>
      </c>
      <c r="Z635" s="76" t="str">
        <f>IF(E635="","",SUMIF(OUTBOUND!$G:$G,WMS!E635,OUTBOUND!$P:$P))</f>
        <v/>
      </c>
      <c r="AA635" s="23" t="str">
        <f t="shared" si="123"/>
        <v/>
      </c>
      <c r="AB635" s="23" t="str">
        <f t="shared" si="124"/>
        <v/>
      </c>
      <c r="AC635" s="76" t="str">
        <f t="shared" si="125"/>
        <v/>
      </c>
      <c r="AD635" s="76" t="str">
        <f t="shared" si="126"/>
        <v/>
      </c>
      <c r="AE635" s="76" t="str">
        <f t="shared" si="127"/>
        <v/>
      </c>
      <c r="AF635" s="81" t="str">
        <f t="shared" si="128"/>
        <v/>
      </c>
    </row>
    <row r="636" spans="5:32">
      <c r="E636" s="58" t="str">
        <f t="shared" si="117"/>
        <v/>
      </c>
      <c r="K636" s="68" t="str">
        <f t="shared" si="118"/>
        <v/>
      </c>
      <c r="M636" s="69" t="str">
        <f t="shared" si="119"/>
        <v/>
      </c>
      <c r="Q636" s="76" t="str">
        <f t="shared" si="120"/>
        <v/>
      </c>
      <c r="R636" s="68" t="str">
        <f t="shared" si="121"/>
        <v/>
      </c>
      <c r="S636" s="76" t="str">
        <f t="shared" si="122"/>
        <v/>
      </c>
      <c r="V636" s="23" t="str">
        <f>IF(E636="","",SUMIF(OUTBOUND!$G:$G,WMS!E636,OUTBOUND!$L:$L))</f>
        <v/>
      </c>
      <c r="W636" s="23" t="str">
        <f>IF(E636="","",SUMIF(OUTBOUND!$G:$G,WMS!E636,OUTBOUND!$M:$M))</f>
        <v/>
      </c>
      <c r="X636" s="76" t="str">
        <f>IF(E636="","",SUMIF(OUTBOUND!$G:$G,WMS!E636,OUTBOUND!$O:$O))</f>
        <v/>
      </c>
      <c r="Y636" s="76" t="str">
        <f>IF(E636="","",SUMIF(OUTBOUND!$G:$G,WMS!E636,OUTBOUND!$AC:$AC))</f>
        <v/>
      </c>
      <c r="Z636" s="76" t="str">
        <f>IF(E636="","",SUMIF(OUTBOUND!$G:$G,WMS!E636,OUTBOUND!$P:$P))</f>
        <v/>
      </c>
      <c r="AA636" s="23" t="str">
        <f t="shared" si="123"/>
        <v/>
      </c>
      <c r="AB636" s="23" t="str">
        <f t="shared" si="124"/>
        <v/>
      </c>
      <c r="AC636" s="76" t="str">
        <f t="shared" si="125"/>
        <v/>
      </c>
      <c r="AD636" s="76" t="str">
        <f t="shared" si="126"/>
        <v/>
      </c>
      <c r="AE636" s="76" t="str">
        <f t="shared" si="127"/>
        <v/>
      </c>
      <c r="AF636" s="81" t="str">
        <f t="shared" si="128"/>
        <v/>
      </c>
    </row>
    <row r="637" spans="5:32">
      <c r="E637" s="58" t="str">
        <f t="shared" si="117"/>
        <v/>
      </c>
      <c r="K637" s="68" t="str">
        <f t="shared" si="118"/>
        <v/>
      </c>
      <c r="M637" s="69" t="str">
        <f t="shared" si="119"/>
        <v/>
      </c>
      <c r="Q637" s="76" t="str">
        <f t="shared" si="120"/>
        <v/>
      </c>
      <c r="R637" s="68" t="str">
        <f t="shared" si="121"/>
        <v/>
      </c>
      <c r="S637" s="76" t="str">
        <f t="shared" si="122"/>
        <v/>
      </c>
      <c r="V637" s="23" t="str">
        <f>IF(E637="","",SUMIF(OUTBOUND!$G:$G,WMS!E637,OUTBOUND!$L:$L))</f>
        <v/>
      </c>
      <c r="W637" s="23" t="str">
        <f>IF(E637="","",SUMIF(OUTBOUND!$G:$G,WMS!E637,OUTBOUND!$M:$M))</f>
        <v/>
      </c>
      <c r="X637" s="76" t="str">
        <f>IF(E637="","",SUMIF(OUTBOUND!$G:$G,WMS!E637,OUTBOUND!$O:$O))</f>
        <v/>
      </c>
      <c r="Y637" s="76" t="str">
        <f>IF(E637="","",SUMIF(OUTBOUND!$G:$G,WMS!E637,OUTBOUND!$AC:$AC))</f>
        <v/>
      </c>
      <c r="Z637" s="76" t="str">
        <f>IF(E637="","",SUMIF(OUTBOUND!$G:$G,WMS!E637,OUTBOUND!$P:$P))</f>
        <v/>
      </c>
      <c r="AA637" s="23" t="str">
        <f t="shared" si="123"/>
        <v/>
      </c>
      <c r="AB637" s="23" t="str">
        <f t="shared" si="124"/>
        <v/>
      </c>
      <c r="AC637" s="76" t="str">
        <f t="shared" si="125"/>
        <v/>
      </c>
      <c r="AD637" s="76" t="str">
        <f t="shared" si="126"/>
        <v/>
      </c>
      <c r="AE637" s="76" t="str">
        <f t="shared" si="127"/>
        <v/>
      </c>
      <c r="AF637" s="81" t="str">
        <f t="shared" si="128"/>
        <v/>
      </c>
    </row>
    <row r="638" spans="5:32">
      <c r="E638" s="58" t="str">
        <f t="shared" si="117"/>
        <v/>
      </c>
      <c r="K638" s="68" t="str">
        <f t="shared" si="118"/>
        <v/>
      </c>
      <c r="M638" s="69" t="str">
        <f t="shared" si="119"/>
        <v/>
      </c>
      <c r="Q638" s="76" t="str">
        <f t="shared" si="120"/>
        <v/>
      </c>
      <c r="R638" s="68" t="str">
        <f t="shared" si="121"/>
        <v/>
      </c>
      <c r="S638" s="76" t="str">
        <f t="shared" si="122"/>
        <v/>
      </c>
      <c r="V638" s="23" t="str">
        <f>IF(E638="","",SUMIF(OUTBOUND!$G:$G,WMS!E638,OUTBOUND!$L:$L))</f>
        <v/>
      </c>
      <c r="W638" s="23" t="str">
        <f>IF(E638="","",SUMIF(OUTBOUND!$G:$G,WMS!E638,OUTBOUND!$M:$M))</f>
        <v/>
      </c>
      <c r="X638" s="76" t="str">
        <f>IF(E638="","",SUMIF(OUTBOUND!$G:$G,WMS!E638,OUTBOUND!$O:$O))</f>
        <v/>
      </c>
      <c r="Y638" s="76" t="str">
        <f>IF(E638="","",SUMIF(OUTBOUND!$G:$G,WMS!E638,OUTBOUND!$AC:$AC))</f>
        <v/>
      </c>
      <c r="Z638" s="76" t="str">
        <f>IF(E638="","",SUMIF(OUTBOUND!$G:$G,WMS!E638,OUTBOUND!$P:$P))</f>
        <v/>
      </c>
      <c r="AA638" s="23" t="str">
        <f t="shared" si="123"/>
        <v/>
      </c>
      <c r="AB638" s="23" t="str">
        <f t="shared" si="124"/>
        <v/>
      </c>
      <c r="AC638" s="76" t="str">
        <f t="shared" si="125"/>
        <v/>
      </c>
      <c r="AD638" s="76" t="str">
        <f t="shared" si="126"/>
        <v/>
      </c>
      <c r="AE638" s="76" t="str">
        <f t="shared" si="127"/>
        <v/>
      </c>
      <c r="AF638" s="81" t="str">
        <f t="shared" si="128"/>
        <v/>
      </c>
    </row>
    <row r="639" spans="5:32">
      <c r="E639" s="58" t="str">
        <f t="shared" si="117"/>
        <v/>
      </c>
      <c r="K639" s="68" t="str">
        <f t="shared" si="118"/>
        <v/>
      </c>
      <c r="M639" s="69" t="str">
        <f t="shared" si="119"/>
        <v/>
      </c>
      <c r="Q639" s="76" t="str">
        <f t="shared" si="120"/>
        <v/>
      </c>
      <c r="R639" s="68" t="str">
        <f t="shared" si="121"/>
        <v/>
      </c>
      <c r="S639" s="76" t="str">
        <f t="shared" si="122"/>
        <v/>
      </c>
      <c r="V639" s="23" t="str">
        <f>IF(E639="","",SUMIF(OUTBOUND!$G:$G,WMS!E639,OUTBOUND!$L:$L))</f>
        <v/>
      </c>
      <c r="W639" s="23" t="str">
        <f>IF(E639="","",SUMIF(OUTBOUND!$G:$G,WMS!E639,OUTBOUND!$M:$M))</f>
        <v/>
      </c>
      <c r="X639" s="76" t="str">
        <f>IF(E639="","",SUMIF(OUTBOUND!$G:$G,WMS!E639,OUTBOUND!$O:$O))</f>
        <v/>
      </c>
      <c r="Y639" s="76" t="str">
        <f>IF(E639="","",SUMIF(OUTBOUND!$G:$G,WMS!E639,OUTBOUND!$AC:$AC))</f>
        <v/>
      </c>
      <c r="Z639" s="76" t="str">
        <f>IF(E639="","",SUMIF(OUTBOUND!$G:$G,WMS!E639,OUTBOUND!$P:$P))</f>
        <v/>
      </c>
      <c r="AA639" s="23" t="str">
        <f t="shared" si="123"/>
        <v/>
      </c>
      <c r="AB639" s="23" t="str">
        <f t="shared" si="124"/>
        <v/>
      </c>
      <c r="AC639" s="76" t="str">
        <f t="shared" si="125"/>
        <v/>
      </c>
      <c r="AD639" s="76" t="str">
        <f t="shared" si="126"/>
        <v/>
      </c>
      <c r="AE639" s="76" t="str">
        <f t="shared" si="127"/>
        <v/>
      </c>
      <c r="AF639" s="81" t="str">
        <f t="shared" si="128"/>
        <v/>
      </c>
    </row>
    <row r="640" spans="5:32">
      <c r="E640" s="58" t="str">
        <f t="shared" si="117"/>
        <v/>
      </c>
      <c r="K640" s="68" t="str">
        <f t="shared" si="118"/>
        <v/>
      </c>
      <c r="M640" s="69" t="str">
        <f t="shared" si="119"/>
        <v/>
      </c>
      <c r="Q640" s="76" t="str">
        <f t="shared" si="120"/>
        <v/>
      </c>
      <c r="R640" s="68" t="str">
        <f t="shared" si="121"/>
        <v/>
      </c>
      <c r="S640" s="76" t="str">
        <f t="shared" si="122"/>
        <v/>
      </c>
      <c r="V640" s="23" t="str">
        <f>IF(E640="","",SUMIF(OUTBOUND!$G:$G,WMS!E640,OUTBOUND!$L:$L))</f>
        <v/>
      </c>
      <c r="W640" s="23" t="str">
        <f>IF(E640="","",SUMIF(OUTBOUND!$G:$G,WMS!E640,OUTBOUND!$M:$M))</f>
        <v/>
      </c>
      <c r="X640" s="76" t="str">
        <f>IF(E640="","",SUMIF(OUTBOUND!$G:$G,WMS!E640,OUTBOUND!$O:$O))</f>
        <v/>
      </c>
      <c r="Y640" s="76" t="str">
        <f>IF(E640="","",SUMIF(OUTBOUND!$G:$G,WMS!E640,OUTBOUND!$AC:$AC))</f>
        <v/>
      </c>
      <c r="Z640" s="76" t="str">
        <f>IF(E640="","",SUMIF(OUTBOUND!$G:$G,WMS!E640,OUTBOUND!$P:$P))</f>
        <v/>
      </c>
      <c r="AA640" s="23" t="str">
        <f t="shared" si="123"/>
        <v/>
      </c>
      <c r="AB640" s="23" t="str">
        <f t="shared" si="124"/>
        <v/>
      </c>
      <c r="AC640" s="76" t="str">
        <f t="shared" si="125"/>
        <v/>
      </c>
      <c r="AD640" s="76" t="str">
        <f t="shared" si="126"/>
        <v/>
      </c>
      <c r="AE640" s="76" t="str">
        <f t="shared" si="127"/>
        <v/>
      </c>
      <c r="AF640" s="81" t="str">
        <f t="shared" si="128"/>
        <v/>
      </c>
    </row>
    <row r="641" spans="5:32">
      <c r="E641" s="58" t="str">
        <f t="shared" si="117"/>
        <v/>
      </c>
      <c r="K641" s="68" t="str">
        <f t="shared" si="118"/>
        <v/>
      </c>
      <c r="M641" s="69" t="str">
        <f t="shared" si="119"/>
        <v/>
      </c>
      <c r="Q641" s="76" t="str">
        <f t="shared" si="120"/>
        <v/>
      </c>
      <c r="R641" s="68" t="str">
        <f t="shared" si="121"/>
        <v/>
      </c>
      <c r="S641" s="76" t="str">
        <f t="shared" si="122"/>
        <v/>
      </c>
      <c r="V641" s="23" t="str">
        <f>IF(E641="","",SUMIF(OUTBOUND!$G:$G,WMS!E641,OUTBOUND!$L:$L))</f>
        <v/>
      </c>
      <c r="W641" s="23" t="str">
        <f>IF(E641="","",SUMIF(OUTBOUND!$G:$G,WMS!E641,OUTBOUND!$M:$M))</f>
        <v/>
      </c>
      <c r="X641" s="76" t="str">
        <f>IF(E641="","",SUMIF(OUTBOUND!$G:$G,WMS!E641,OUTBOUND!$O:$O))</f>
        <v/>
      </c>
      <c r="Y641" s="76" t="str">
        <f>IF(E641="","",SUMIF(OUTBOUND!$G:$G,WMS!E641,OUTBOUND!$AC:$AC))</f>
        <v/>
      </c>
      <c r="Z641" s="76" t="str">
        <f>IF(E641="","",SUMIF(OUTBOUND!$G:$G,WMS!E641,OUTBOUND!$P:$P))</f>
        <v/>
      </c>
      <c r="AA641" s="23" t="str">
        <f t="shared" si="123"/>
        <v/>
      </c>
      <c r="AB641" s="23" t="str">
        <f t="shared" si="124"/>
        <v/>
      </c>
      <c r="AC641" s="76" t="str">
        <f t="shared" si="125"/>
        <v/>
      </c>
      <c r="AD641" s="76" t="str">
        <f t="shared" si="126"/>
        <v/>
      </c>
      <c r="AE641" s="76" t="str">
        <f t="shared" si="127"/>
        <v/>
      </c>
      <c r="AF641" s="81" t="str">
        <f t="shared" si="128"/>
        <v/>
      </c>
    </row>
    <row r="642" spans="5:32">
      <c r="E642" s="58" t="str">
        <f t="shared" si="117"/>
        <v/>
      </c>
      <c r="K642" s="68" t="str">
        <f t="shared" si="118"/>
        <v/>
      </c>
      <c r="M642" s="69" t="str">
        <f t="shared" si="119"/>
        <v/>
      </c>
      <c r="Q642" s="76" t="str">
        <f t="shared" si="120"/>
        <v/>
      </c>
      <c r="R642" s="68" t="str">
        <f t="shared" si="121"/>
        <v/>
      </c>
      <c r="S642" s="76" t="str">
        <f t="shared" si="122"/>
        <v/>
      </c>
      <c r="V642" s="23" t="str">
        <f>IF(E642="","",SUMIF(OUTBOUND!$G:$G,WMS!E642,OUTBOUND!$L:$L))</f>
        <v/>
      </c>
      <c r="W642" s="23" t="str">
        <f>IF(E642="","",SUMIF(OUTBOUND!$G:$G,WMS!E642,OUTBOUND!$M:$M))</f>
        <v/>
      </c>
      <c r="X642" s="76" t="str">
        <f>IF(E642="","",SUMIF(OUTBOUND!$G:$G,WMS!E642,OUTBOUND!$O:$O))</f>
        <v/>
      </c>
      <c r="Y642" s="76" t="str">
        <f>IF(E642="","",SUMIF(OUTBOUND!$G:$G,WMS!E642,OUTBOUND!$AC:$AC))</f>
        <v/>
      </c>
      <c r="Z642" s="76" t="str">
        <f>IF(E642="","",SUMIF(OUTBOUND!$G:$G,WMS!E642,OUTBOUND!$P:$P))</f>
        <v/>
      </c>
      <c r="AA642" s="23" t="str">
        <f t="shared" si="123"/>
        <v/>
      </c>
      <c r="AB642" s="23" t="str">
        <f t="shared" si="124"/>
        <v/>
      </c>
      <c r="AC642" s="76" t="str">
        <f t="shared" si="125"/>
        <v/>
      </c>
      <c r="AD642" s="76" t="str">
        <f t="shared" si="126"/>
        <v/>
      </c>
      <c r="AE642" s="76" t="str">
        <f t="shared" si="127"/>
        <v/>
      </c>
      <c r="AF642" s="81" t="str">
        <f t="shared" si="128"/>
        <v/>
      </c>
    </row>
    <row r="643" spans="5:32">
      <c r="E643" s="58" t="str">
        <f t="shared" si="117"/>
        <v/>
      </c>
      <c r="K643" s="68" t="str">
        <f t="shared" si="118"/>
        <v/>
      </c>
      <c r="M643" s="69" t="str">
        <f t="shared" si="119"/>
        <v/>
      </c>
      <c r="Q643" s="76" t="str">
        <f t="shared" si="120"/>
        <v/>
      </c>
      <c r="R643" s="68" t="str">
        <f t="shared" si="121"/>
        <v/>
      </c>
      <c r="S643" s="76" t="str">
        <f t="shared" si="122"/>
        <v/>
      </c>
      <c r="V643" s="23" t="str">
        <f>IF(E643="","",SUMIF(OUTBOUND!$G:$G,WMS!E643,OUTBOUND!$L:$L))</f>
        <v/>
      </c>
      <c r="W643" s="23" t="str">
        <f>IF(E643="","",SUMIF(OUTBOUND!$G:$G,WMS!E643,OUTBOUND!$M:$M))</f>
        <v/>
      </c>
      <c r="X643" s="76" t="str">
        <f>IF(E643="","",SUMIF(OUTBOUND!$G:$G,WMS!E643,OUTBOUND!$O:$O))</f>
        <v/>
      </c>
      <c r="Y643" s="76" t="str">
        <f>IF(E643="","",SUMIF(OUTBOUND!$G:$G,WMS!E643,OUTBOUND!$AC:$AC))</f>
        <v/>
      </c>
      <c r="Z643" s="76" t="str">
        <f>IF(E643="","",SUMIF(OUTBOUND!$G:$G,WMS!E643,OUTBOUND!$P:$P))</f>
        <v/>
      </c>
      <c r="AA643" s="23" t="str">
        <f t="shared" si="123"/>
        <v/>
      </c>
      <c r="AB643" s="23" t="str">
        <f t="shared" si="124"/>
        <v/>
      </c>
      <c r="AC643" s="76" t="str">
        <f t="shared" si="125"/>
        <v/>
      </c>
      <c r="AD643" s="76" t="str">
        <f t="shared" si="126"/>
        <v/>
      </c>
      <c r="AE643" s="76" t="str">
        <f t="shared" si="127"/>
        <v/>
      </c>
      <c r="AF643" s="81" t="str">
        <f t="shared" si="128"/>
        <v/>
      </c>
    </row>
    <row r="644" spans="5:32">
      <c r="E644" s="58" t="str">
        <f t="shared" ref="E644:E707" si="129">IF(D644="","",B644&amp;"/"&amp;C644&amp;"/"&amp;D644)</f>
        <v/>
      </c>
      <c r="K644" s="68" t="str">
        <f t="shared" ref="K644:K707" si="130">IF(J644="","",J644/I644)</f>
        <v/>
      </c>
      <c r="M644" s="69" t="str">
        <f t="shared" ref="M644:M707" si="131">IF(L644="","",ROUND(I644*L644,3))</f>
        <v/>
      </c>
      <c r="Q644" s="76" t="str">
        <f t="shared" si="120"/>
        <v/>
      </c>
      <c r="R644" s="68" t="str">
        <f t="shared" si="121"/>
        <v/>
      </c>
      <c r="S644" s="76" t="str">
        <f t="shared" si="122"/>
        <v/>
      </c>
      <c r="V644" s="23" t="str">
        <f>IF(E644="","",SUMIF(OUTBOUND!$G:$G,WMS!E644,OUTBOUND!$L:$L))</f>
        <v/>
      </c>
      <c r="W644" s="23" t="str">
        <f>IF(E644="","",SUMIF(OUTBOUND!$G:$G,WMS!E644,OUTBOUND!$M:$M))</f>
        <v/>
      </c>
      <c r="X644" s="76" t="str">
        <f>IF(E644="","",SUMIF(OUTBOUND!$G:$G,WMS!E644,OUTBOUND!$O:$O))</f>
        <v/>
      </c>
      <c r="Y644" s="76" t="str">
        <f>IF(E644="","",SUMIF(OUTBOUND!$G:$G,WMS!E644,OUTBOUND!$AC:$AC))</f>
        <v/>
      </c>
      <c r="Z644" s="76" t="str">
        <f>IF(E644="","",SUMIF(OUTBOUND!$G:$G,WMS!E644,OUTBOUND!$P:$P))</f>
        <v/>
      </c>
      <c r="AA644" s="23" t="str">
        <f t="shared" si="123"/>
        <v/>
      </c>
      <c r="AB644" s="23" t="str">
        <f t="shared" si="124"/>
        <v/>
      </c>
      <c r="AC644" s="76" t="str">
        <f t="shared" si="125"/>
        <v/>
      </c>
      <c r="AD644" s="76" t="str">
        <f t="shared" si="126"/>
        <v/>
      </c>
      <c r="AE644" s="76" t="str">
        <f t="shared" si="127"/>
        <v/>
      </c>
      <c r="AF644" s="81" t="str">
        <f t="shared" si="128"/>
        <v/>
      </c>
    </row>
    <row r="645" spans="5:32">
      <c r="E645" s="58" t="str">
        <f t="shared" si="129"/>
        <v/>
      </c>
      <c r="K645" s="68" t="str">
        <f t="shared" si="130"/>
        <v/>
      </c>
      <c r="M645" s="69" t="str">
        <f t="shared" si="131"/>
        <v/>
      </c>
      <c r="Q645" s="76" t="str">
        <f t="shared" si="120"/>
        <v/>
      </c>
      <c r="R645" s="68" t="str">
        <f t="shared" si="121"/>
        <v/>
      </c>
      <c r="S645" s="76" t="str">
        <f t="shared" si="122"/>
        <v/>
      </c>
      <c r="V645" s="23" t="str">
        <f>IF(E645="","",SUMIF(OUTBOUND!$G:$G,WMS!E645,OUTBOUND!$L:$L))</f>
        <v/>
      </c>
      <c r="W645" s="23" t="str">
        <f>IF(E645="","",SUMIF(OUTBOUND!$G:$G,WMS!E645,OUTBOUND!$M:$M))</f>
        <v/>
      </c>
      <c r="X645" s="76" t="str">
        <f>IF(E645="","",SUMIF(OUTBOUND!$G:$G,WMS!E645,OUTBOUND!$O:$O))</f>
        <v/>
      </c>
      <c r="Y645" s="76" t="str">
        <f>IF(E645="","",SUMIF(OUTBOUND!$G:$G,WMS!E645,OUTBOUND!$AC:$AC))</f>
        <v/>
      </c>
      <c r="Z645" s="76" t="str">
        <f>IF(E645="","",SUMIF(OUTBOUND!$G:$G,WMS!E645,OUTBOUND!$P:$P))</f>
        <v/>
      </c>
      <c r="AA645" s="23" t="str">
        <f t="shared" si="123"/>
        <v/>
      </c>
      <c r="AB645" s="23" t="str">
        <f t="shared" si="124"/>
        <v/>
      </c>
      <c r="AC645" s="76" t="str">
        <f t="shared" si="125"/>
        <v/>
      </c>
      <c r="AD645" s="76" t="str">
        <f t="shared" si="126"/>
        <v/>
      </c>
      <c r="AE645" s="76" t="str">
        <f t="shared" si="127"/>
        <v/>
      </c>
      <c r="AF645" s="81" t="str">
        <f t="shared" si="128"/>
        <v/>
      </c>
    </row>
    <row r="646" spans="5:32">
      <c r="E646" s="58" t="str">
        <f t="shared" si="129"/>
        <v/>
      </c>
      <c r="K646" s="68" t="str">
        <f t="shared" si="130"/>
        <v/>
      </c>
      <c r="M646" s="69" t="str">
        <f t="shared" si="131"/>
        <v/>
      </c>
      <c r="Q646" s="76" t="str">
        <f t="shared" si="120"/>
        <v/>
      </c>
      <c r="R646" s="68" t="str">
        <f t="shared" si="121"/>
        <v/>
      </c>
      <c r="S646" s="76" t="str">
        <f t="shared" si="122"/>
        <v/>
      </c>
      <c r="V646" s="23" t="str">
        <f>IF(E646="","",SUMIF(OUTBOUND!$G:$G,WMS!E646,OUTBOUND!$L:$L))</f>
        <v/>
      </c>
      <c r="W646" s="23" t="str">
        <f>IF(E646="","",SUMIF(OUTBOUND!$G:$G,WMS!E646,OUTBOUND!$M:$M))</f>
        <v/>
      </c>
      <c r="X646" s="76" t="str">
        <f>IF(E646="","",SUMIF(OUTBOUND!$G:$G,WMS!E646,OUTBOUND!$O:$O))</f>
        <v/>
      </c>
      <c r="Y646" s="76" t="str">
        <f>IF(E646="","",SUMIF(OUTBOUND!$G:$G,WMS!E646,OUTBOUND!$AC:$AC))</f>
        <v/>
      </c>
      <c r="Z646" s="76" t="str">
        <f>IF(E646="","",SUMIF(OUTBOUND!$G:$G,WMS!E646,OUTBOUND!$P:$P))</f>
        <v/>
      </c>
      <c r="AA646" s="23" t="str">
        <f t="shared" si="123"/>
        <v/>
      </c>
      <c r="AB646" s="23" t="str">
        <f t="shared" si="124"/>
        <v/>
      </c>
      <c r="AC646" s="76" t="str">
        <f t="shared" si="125"/>
        <v/>
      </c>
      <c r="AD646" s="76" t="str">
        <f t="shared" si="126"/>
        <v/>
      </c>
      <c r="AE646" s="76" t="str">
        <f t="shared" si="127"/>
        <v/>
      </c>
      <c r="AF646" s="81" t="str">
        <f t="shared" si="128"/>
        <v/>
      </c>
    </row>
    <row r="647" spans="5:32">
      <c r="E647" s="58" t="str">
        <f t="shared" si="129"/>
        <v/>
      </c>
      <c r="K647" s="68" t="str">
        <f t="shared" si="130"/>
        <v/>
      </c>
      <c r="M647" s="69" t="str">
        <f t="shared" si="131"/>
        <v/>
      </c>
      <c r="Q647" s="76" t="str">
        <f t="shared" si="120"/>
        <v/>
      </c>
      <c r="R647" s="68" t="str">
        <f t="shared" si="121"/>
        <v/>
      </c>
      <c r="S647" s="76" t="str">
        <f t="shared" si="122"/>
        <v/>
      </c>
      <c r="V647" s="23" t="str">
        <f>IF(E647="","",SUMIF(OUTBOUND!$G:$G,WMS!E647,OUTBOUND!$L:$L))</f>
        <v/>
      </c>
      <c r="W647" s="23" t="str">
        <f>IF(E647="","",SUMIF(OUTBOUND!$G:$G,WMS!E647,OUTBOUND!$M:$M))</f>
        <v/>
      </c>
      <c r="X647" s="76" t="str">
        <f>IF(E647="","",SUMIF(OUTBOUND!$G:$G,WMS!E647,OUTBOUND!$O:$O))</f>
        <v/>
      </c>
      <c r="Y647" s="76" t="str">
        <f>IF(E647="","",SUMIF(OUTBOUND!$G:$G,WMS!E647,OUTBOUND!$AC:$AC))</f>
        <v/>
      </c>
      <c r="Z647" s="76" t="str">
        <f>IF(E647="","",SUMIF(OUTBOUND!$G:$G,WMS!E647,OUTBOUND!$P:$P))</f>
        <v/>
      </c>
      <c r="AA647" s="23" t="str">
        <f t="shared" si="123"/>
        <v/>
      </c>
      <c r="AB647" s="23" t="str">
        <f t="shared" si="124"/>
        <v/>
      </c>
      <c r="AC647" s="76" t="str">
        <f t="shared" si="125"/>
        <v/>
      </c>
      <c r="AD647" s="76" t="str">
        <f t="shared" si="126"/>
        <v/>
      </c>
      <c r="AE647" s="76" t="str">
        <f t="shared" si="127"/>
        <v/>
      </c>
      <c r="AF647" s="81" t="str">
        <f t="shared" si="128"/>
        <v/>
      </c>
    </row>
    <row r="648" spans="5:32">
      <c r="E648" s="58" t="str">
        <f t="shared" si="129"/>
        <v/>
      </c>
      <c r="K648" s="68" t="str">
        <f t="shared" si="130"/>
        <v/>
      </c>
      <c r="M648" s="69" t="str">
        <f t="shared" si="131"/>
        <v/>
      </c>
      <c r="Q648" s="76" t="str">
        <f t="shared" si="120"/>
        <v/>
      </c>
      <c r="R648" s="68" t="str">
        <f t="shared" si="121"/>
        <v/>
      </c>
      <c r="S648" s="76" t="str">
        <f t="shared" si="122"/>
        <v/>
      </c>
      <c r="V648" s="23" t="str">
        <f>IF(E648="","",SUMIF(OUTBOUND!$G:$G,WMS!E648,OUTBOUND!$L:$L))</f>
        <v/>
      </c>
      <c r="W648" s="23" t="str">
        <f>IF(E648="","",SUMIF(OUTBOUND!$G:$G,WMS!E648,OUTBOUND!$M:$M))</f>
        <v/>
      </c>
      <c r="X648" s="76" t="str">
        <f>IF(E648="","",SUMIF(OUTBOUND!$G:$G,WMS!E648,OUTBOUND!$O:$O))</f>
        <v/>
      </c>
      <c r="Y648" s="76" t="str">
        <f>IF(E648="","",SUMIF(OUTBOUND!$G:$G,WMS!E648,OUTBOUND!$AC:$AC))</f>
        <v/>
      </c>
      <c r="Z648" s="76" t="str">
        <f>IF(E648="","",SUMIF(OUTBOUND!$G:$G,WMS!E648,OUTBOUND!$P:$P))</f>
        <v/>
      </c>
      <c r="AA648" s="23" t="str">
        <f t="shared" si="123"/>
        <v/>
      </c>
      <c r="AB648" s="23" t="str">
        <f t="shared" si="124"/>
        <v/>
      </c>
      <c r="AC648" s="76" t="str">
        <f t="shared" si="125"/>
        <v/>
      </c>
      <c r="AD648" s="76" t="str">
        <f t="shared" si="126"/>
        <v/>
      </c>
      <c r="AE648" s="76" t="str">
        <f t="shared" si="127"/>
        <v/>
      </c>
      <c r="AF648" s="81" t="str">
        <f t="shared" si="128"/>
        <v/>
      </c>
    </row>
    <row r="649" spans="5:32">
      <c r="E649" s="58" t="str">
        <f t="shared" si="129"/>
        <v/>
      </c>
      <c r="K649" s="68" t="str">
        <f t="shared" si="130"/>
        <v/>
      </c>
      <c r="M649" s="69" t="str">
        <f t="shared" si="131"/>
        <v/>
      </c>
      <c r="Q649" s="76" t="str">
        <f t="shared" si="120"/>
        <v/>
      </c>
      <c r="R649" s="68" t="str">
        <f t="shared" si="121"/>
        <v/>
      </c>
      <c r="S649" s="76" t="str">
        <f t="shared" si="122"/>
        <v/>
      </c>
      <c r="V649" s="23" t="str">
        <f>IF(E649="","",SUMIF(OUTBOUND!$G:$G,WMS!E649,OUTBOUND!$L:$L))</f>
        <v/>
      </c>
      <c r="W649" s="23" t="str">
        <f>IF(E649="","",SUMIF(OUTBOUND!$G:$G,WMS!E649,OUTBOUND!$M:$M))</f>
        <v/>
      </c>
      <c r="X649" s="76" t="str">
        <f>IF(E649="","",SUMIF(OUTBOUND!$G:$G,WMS!E649,OUTBOUND!$O:$O))</f>
        <v/>
      </c>
      <c r="Y649" s="76" t="str">
        <f>IF(E649="","",SUMIF(OUTBOUND!$G:$G,WMS!E649,OUTBOUND!$AC:$AC))</f>
        <v/>
      </c>
      <c r="Z649" s="76" t="str">
        <f>IF(E649="","",SUMIF(OUTBOUND!$G:$G,WMS!E649,OUTBOUND!$P:$P))</f>
        <v/>
      </c>
      <c r="AA649" s="23" t="str">
        <f t="shared" si="123"/>
        <v/>
      </c>
      <c r="AB649" s="23" t="str">
        <f t="shared" si="124"/>
        <v/>
      </c>
      <c r="AC649" s="76" t="str">
        <f t="shared" si="125"/>
        <v/>
      </c>
      <c r="AD649" s="76" t="str">
        <f t="shared" si="126"/>
        <v/>
      </c>
      <c r="AE649" s="76" t="str">
        <f t="shared" si="127"/>
        <v/>
      </c>
      <c r="AF649" s="81" t="str">
        <f t="shared" si="128"/>
        <v/>
      </c>
    </row>
    <row r="650" spans="5:32">
      <c r="E650" s="58" t="str">
        <f t="shared" si="129"/>
        <v/>
      </c>
      <c r="K650" s="68" t="str">
        <f t="shared" si="130"/>
        <v/>
      </c>
      <c r="M650" s="69" t="str">
        <f t="shared" si="131"/>
        <v/>
      </c>
      <c r="Q650" s="76" t="str">
        <f t="shared" si="120"/>
        <v/>
      </c>
      <c r="R650" s="68" t="str">
        <f t="shared" si="121"/>
        <v/>
      </c>
      <c r="S650" s="76" t="str">
        <f t="shared" si="122"/>
        <v/>
      </c>
      <c r="V650" s="23" t="str">
        <f>IF(E650="","",SUMIF(OUTBOUND!$G:$G,WMS!E650,OUTBOUND!$L:$L))</f>
        <v/>
      </c>
      <c r="W650" s="23" t="str">
        <f>IF(E650="","",SUMIF(OUTBOUND!$G:$G,WMS!E650,OUTBOUND!$M:$M))</f>
        <v/>
      </c>
      <c r="X650" s="76" t="str">
        <f>IF(E650="","",SUMIF(OUTBOUND!$G:$G,WMS!E650,OUTBOUND!$O:$O))</f>
        <v/>
      </c>
      <c r="Y650" s="76" t="str">
        <f>IF(E650="","",SUMIF(OUTBOUND!$G:$G,WMS!E650,OUTBOUND!$AC:$AC))</f>
        <v/>
      </c>
      <c r="Z650" s="76" t="str">
        <f>IF(E650="","",SUMIF(OUTBOUND!$G:$G,WMS!E650,OUTBOUND!$P:$P))</f>
        <v/>
      </c>
      <c r="AA650" s="23" t="str">
        <f t="shared" si="123"/>
        <v/>
      </c>
      <c r="AB650" s="23" t="str">
        <f t="shared" si="124"/>
        <v/>
      </c>
      <c r="AC650" s="76" t="str">
        <f t="shared" si="125"/>
        <v/>
      </c>
      <c r="AD650" s="76" t="str">
        <f t="shared" si="126"/>
        <v/>
      </c>
      <c r="AE650" s="76" t="str">
        <f t="shared" si="127"/>
        <v/>
      </c>
      <c r="AF650" s="81" t="str">
        <f t="shared" si="128"/>
        <v/>
      </c>
    </row>
    <row r="651" spans="5:32">
      <c r="E651" s="58" t="str">
        <f t="shared" si="129"/>
        <v/>
      </c>
      <c r="K651" s="68" t="str">
        <f t="shared" si="130"/>
        <v/>
      </c>
      <c r="M651" s="69" t="str">
        <f t="shared" si="131"/>
        <v/>
      </c>
      <c r="Q651" s="76" t="str">
        <f t="shared" si="120"/>
        <v/>
      </c>
      <c r="R651" s="68" t="str">
        <f t="shared" si="121"/>
        <v/>
      </c>
      <c r="S651" s="76" t="str">
        <f t="shared" si="122"/>
        <v/>
      </c>
      <c r="V651" s="23" t="str">
        <f>IF(E651="","",SUMIF(OUTBOUND!$G:$G,WMS!E651,OUTBOUND!$L:$L))</f>
        <v/>
      </c>
      <c r="W651" s="23" t="str">
        <f>IF(E651="","",SUMIF(OUTBOUND!$G:$G,WMS!E651,OUTBOUND!$M:$M))</f>
        <v/>
      </c>
      <c r="X651" s="76" t="str">
        <f>IF(E651="","",SUMIF(OUTBOUND!$G:$G,WMS!E651,OUTBOUND!$O:$O))</f>
        <v/>
      </c>
      <c r="Y651" s="76" t="str">
        <f>IF(E651="","",SUMIF(OUTBOUND!$G:$G,WMS!E651,OUTBOUND!$AC:$AC))</f>
        <v/>
      </c>
      <c r="Z651" s="76" t="str">
        <f>IF(E651="","",SUMIF(OUTBOUND!$G:$G,WMS!E651,OUTBOUND!$P:$P))</f>
        <v/>
      </c>
      <c r="AA651" s="23" t="str">
        <f t="shared" si="123"/>
        <v/>
      </c>
      <c r="AB651" s="23" t="str">
        <f t="shared" si="124"/>
        <v/>
      </c>
      <c r="AC651" s="76" t="str">
        <f t="shared" si="125"/>
        <v/>
      </c>
      <c r="AD651" s="76" t="str">
        <f t="shared" si="126"/>
        <v/>
      </c>
      <c r="AE651" s="76" t="str">
        <f t="shared" si="127"/>
        <v/>
      </c>
      <c r="AF651" s="81" t="str">
        <f t="shared" si="128"/>
        <v/>
      </c>
    </row>
    <row r="652" spans="5:32">
      <c r="E652" s="58" t="str">
        <f t="shared" si="129"/>
        <v/>
      </c>
      <c r="K652" s="68" t="str">
        <f t="shared" si="130"/>
        <v/>
      </c>
      <c r="M652" s="69" t="str">
        <f t="shared" si="131"/>
        <v/>
      </c>
      <c r="Q652" s="76" t="str">
        <f t="shared" si="120"/>
        <v/>
      </c>
      <c r="R652" s="68" t="str">
        <f t="shared" si="121"/>
        <v/>
      </c>
      <c r="S652" s="76" t="str">
        <f t="shared" si="122"/>
        <v/>
      </c>
      <c r="V652" s="23" t="str">
        <f>IF(E652="","",SUMIF(OUTBOUND!$G:$G,WMS!E652,OUTBOUND!$L:$L))</f>
        <v/>
      </c>
      <c r="W652" s="23" t="str">
        <f>IF(E652="","",SUMIF(OUTBOUND!$G:$G,WMS!E652,OUTBOUND!$M:$M))</f>
        <v/>
      </c>
      <c r="X652" s="76" t="str">
        <f>IF(E652="","",SUMIF(OUTBOUND!$G:$G,WMS!E652,OUTBOUND!$O:$O))</f>
        <v/>
      </c>
      <c r="Y652" s="76" t="str">
        <f>IF(E652="","",SUMIF(OUTBOUND!$G:$G,WMS!E652,OUTBOUND!$AC:$AC))</f>
        <v/>
      </c>
      <c r="Z652" s="76" t="str">
        <f>IF(E652="","",SUMIF(OUTBOUND!$G:$G,WMS!E652,OUTBOUND!$P:$P))</f>
        <v/>
      </c>
      <c r="AA652" s="23" t="str">
        <f t="shared" si="123"/>
        <v/>
      </c>
      <c r="AB652" s="23" t="str">
        <f t="shared" si="124"/>
        <v/>
      </c>
      <c r="AC652" s="76" t="str">
        <f t="shared" si="125"/>
        <v/>
      </c>
      <c r="AD652" s="76" t="str">
        <f t="shared" si="126"/>
        <v/>
      </c>
      <c r="AE652" s="76" t="str">
        <f t="shared" si="127"/>
        <v/>
      </c>
      <c r="AF652" s="81" t="str">
        <f t="shared" si="128"/>
        <v/>
      </c>
    </row>
    <row r="653" spans="5:32">
      <c r="E653" s="58" t="str">
        <f t="shared" si="129"/>
        <v/>
      </c>
      <c r="K653" s="68" t="str">
        <f t="shared" si="130"/>
        <v/>
      </c>
      <c r="M653" s="69" t="str">
        <f t="shared" si="131"/>
        <v/>
      </c>
      <c r="Q653" s="76" t="str">
        <f t="shared" si="120"/>
        <v/>
      </c>
      <c r="R653" s="68" t="str">
        <f t="shared" si="121"/>
        <v/>
      </c>
      <c r="S653" s="76" t="str">
        <f t="shared" si="122"/>
        <v/>
      </c>
      <c r="V653" s="23" t="str">
        <f>IF(E653="","",SUMIF(OUTBOUND!$G:$G,WMS!E653,OUTBOUND!$L:$L))</f>
        <v/>
      </c>
      <c r="W653" s="23" t="str">
        <f>IF(E653="","",SUMIF(OUTBOUND!$G:$G,WMS!E653,OUTBOUND!$M:$M))</f>
        <v/>
      </c>
      <c r="X653" s="76" t="str">
        <f>IF(E653="","",SUMIF(OUTBOUND!$G:$G,WMS!E653,OUTBOUND!$O:$O))</f>
        <v/>
      </c>
      <c r="Y653" s="76" t="str">
        <f>IF(E653="","",SUMIF(OUTBOUND!$G:$G,WMS!E653,OUTBOUND!$AC:$AC))</f>
        <v/>
      </c>
      <c r="Z653" s="76" t="str">
        <f>IF(E653="","",SUMIF(OUTBOUND!$G:$G,WMS!E653,OUTBOUND!$P:$P))</f>
        <v/>
      </c>
      <c r="AA653" s="23" t="str">
        <f t="shared" si="123"/>
        <v/>
      </c>
      <c r="AB653" s="23" t="str">
        <f t="shared" si="124"/>
        <v/>
      </c>
      <c r="AC653" s="76" t="str">
        <f t="shared" si="125"/>
        <v/>
      </c>
      <c r="AD653" s="76" t="str">
        <f t="shared" si="126"/>
        <v/>
      </c>
      <c r="AE653" s="76" t="str">
        <f t="shared" si="127"/>
        <v/>
      </c>
      <c r="AF653" s="81" t="str">
        <f t="shared" si="128"/>
        <v/>
      </c>
    </row>
    <row r="654" spans="5:32">
      <c r="E654" s="58" t="str">
        <f t="shared" si="129"/>
        <v/>
      </c>
      <c r="K654" s="68" t="str">
        <f t="shared" si="130"/>
        <v/>
      </c>
      <c r="M654" s="69" t="str">
        <f t="shared" si="131"/>
        <v/>
      </c>
      <c r="Q654" s="76" t="str">
        <f t="shared" si="120"/>
        <v/>
      </c>
      <c r="R654" s="68" t="str">
        <f t="shared" si="121"/>
        <v/>
      </c>
      <c r="S654" s="76" t="str">
        <f t="shared" si="122"/>
        <v/>
      </c>
      <c r="V654" s="23" t="str">
        <f>IF(E654="","",SUMIF(OUTBOUND!$G:$G,WMS!E654,OUTBOUND!$L:$L))</f>
        <v/>
      </c>
      <c r="W654" s="23" t="str">
        <f>IF(E654="","",SUMIF(OUTBOUND!$G:$G,WMS!E654,OUTBOUND!$M:$M))</f>
        <v/>
      </c>
      <c r="X654" s="76" t="str">
        <f>IF(E654="","",SUMIF(OUTBOUND!$G:$G,WMS!E654,OUTBOUND!$O:$O))</f>
        <v/>
      </c>
      <c r="Y654" s="76" t="str">
        <f>IF(E654="","",SUMIF(OUTBOUND!$G:$G,WMS!E654,OUTBOUND!$AC:$AC))</f>
        <v/>
      </c>
      <c r="Z654" s="76" t="str">
        <f>IF(E654="","",SUMIF(OUTBOUND!$G:$G,WMS!E654,OUTBOUND!$P:$P))</f>
        <v/>
      </c>
      <c r="AA654" s="23" t="str">
        <f t="shared" si="123"/>
        <v/>
      </c>
      <c r="AB654" s="23" t="str">
        <f t="shared" si="124"/>
        <v/>
      </c>
      <c r="AC654" s="76" t="str">
        <f t="shared" si="125"/>
        <v/>
      </c>
      <c r="AD654" s="76" t="str">
        <f t="shared" si="126"/>
        <v/>
      </c>
      <c r="AE654" s="76" t="str">
        <f t="shared" si="127"/>
        <v/>
      </c>
      <c r="AF654" s="81" t="str">
        <f t="shared" si="128"/>
        <v/>
      </c>
    </row>
    <row r="655" spans="5:32">
      <c r="E655" s="58" t="str">
        <f t="shared" si="129"/>
        <v/>
      </c>
      <c r="K655" s="68" t="str">
        <f t="shared" si="130"/>
        <v/>
      </c>
      <c r="M655" s="69" t="str">
        <f t="shared" si="131"/>
        <v/>
      </c>
      <c r="Q655" s="76" t="str">
        <f t="shared" si="120"/>
        <v/>
      </c>
      <c r="R655" s="68" t="str">
        <f t="shared" si="121"/>
        <v/>
      </c>
      <c r="S655" s="76" t="str">
        <f t="shared" si="122"/>
        <v/>
      </c>
      <c r="V655" s="23" t="str">
        <f>IF(E655="","",SUMIF(OUTBOUND!$G:$G,WMS!E655,OUTBOUND!$L:$L))</f>
        <v/>
      </c>
      <c r="W655" s="23" t="str">
        <f>IF(E655="","",SUMIF(OUTBOUND!$G:$G,WMS!E655,OUTBOUND!$M:$M))</f>
        <v/>
      </c>
      <c r="X655" s="76" t="str">
        <f>IF(E655="","",SUMIF(OUTBOUND!$G:$G,WMS!E655,OUTBOUND!$O:$O))</f>
        <v/>
      </c>
      <c r="Y655" s="76" t="str">
        <f>IF(E655="","",SUMIF(OUTBOUND!$G:$G,WMS!E655,OUTBOUND!$AC:$AC))</f>
        <v/>
      </c>
      <c r="Z655" s="76" t="str">
        <f>IF(E655="","",SUMIF(OUTBOUND!$G:$G,WMS!E655,OUTBOUND!$P:$P))</f>
        <v/>
      </c>
      <c r="AA655" s="23" t="str">
        <f t="shared" si="123"/>
        <v/>
      </c>
      <c r="AB655" s="23" t="str">
        <f t="shared" si="124"/>
        <v/>
      </c>
      <c r="AC655" s="76" t="str">
        <f t="shared" si="125"/>
        <v/>
      </c>
      <c r="AD655" s="76" t="str">
        <f t="shared" si="126"/>
        <v/>
      </c>
      <c r="AE655" s="76" t="str">
        <f t="shared" si="127"/>
        <v/>
      </c>
      <c r="AF655" s="81" t="str">
        <f t="shared" si="128"/>
        <v/>
      </c>
    </row>
    <row r="656" spans="5:32">
      <c r="E656" s="58" t="str">
        <f t="shared" si="129"/>
        <v/>
      </c>
      <c r="K656" s="68" t="str">
        <f t="shared" si="130"/>
        <v/>
      </c>
      <c r="M656" s="69" t="str">
        <f t="shared" si="131"/>
        <v/>
      </c>
      <c r="Q656" s="76" t="str">
        <f t="shared" si="120"/>
        <v/>
      </c>
      <c r="R656" s="68" t="str">
        <f t="shared" si="121"/>
        <v/>
      </c>
      <c r="S656" s="76" t="str">
        <f t="shared" si="122"/>
        <v/>
      </c>
      <c r="V656" s="23" t="str">
        <f>IF(E656="","",SUMIF(OUTBOUND!$G:$G,WMS!E656,OUTBOUND!$L:$L))</f>
        <v/>
      </c>
      <c r="W656" s="23" t="str">
        <f>IF(E656="","",SUMIF(OUTBOUND!$G:$G,WMS!E656,OUTBOUND!$M:$M))</f>
        <v/>
      </c>
      <c r="X656" s="76" t="str">
        <f>IF(E656="","",SUMIF(OUTBOUND!$G:$G,WMS!E656,OUTBOUND!$O:$O))</f>
        <v/>
      </c>
      <c r="Y656" s="76" t="str">
        <f>IF(E656="","",SUMIF(OUTBOUND!$G:$G,WMS!E656,OUTBOUND!$AC:$AC))</f>
        <v/>
      </c>
      <c r="Z656" s="76" t="str">
        <f>IF(E656="","",SUMIF(OUTBOUND!$G:$G,WMS!E656,OUTBOUND!$P:$P))</f>
        <v/>
      </c>
      <c r="AA656" s="23" t="str">
        <f t="shared" si="123"/>
        <v/>
      </c>
      <c r="AB656" s="23" t="str">
        <f t="shared" si="124"/>
        <v/>
      </c>
      <c r="AC656" s="76" t="str">
        <f t="shared" si="125"/>
        <v/>
      </c>
      <c r="AD656" s="76" t="str">
        <f t="shared" si="126"/>
        <v/>
      </c>
      <c r="AE656" s="76" t="str">
        <f t="shared" si="127"/>
        <v/>
      </c>
      <c r="AF656" s="81" t="str">
        <f t="shared" si="128"/>
        <v/>
      </c>
    </row>
    <row r="657" spans="5:32">
      <c r="E657" s="58" t="str">
        <f t="shared" si="129"/>
        <v/>
      </c>
      <c r="K657" s="68" t="str">
        <f t="shared" si="130"/>
        <v/>
      </c>
      <c r="M657" s="69" t="str">
        <f t="shared" si="131"/>
        <v/>
      </c>
      <c r="Q657" s="76" t="str">
        <f t="shared" si="120"/>
        <v/>
      </c>
      <c r="R657" s="68" t="str">
        <f t="shared" si="121"/>
        <v/>
      </c>
      <c r="S657" s="76" t="str">
        <f t="shared" si="122"/>
        <v/>
      </c>
      <c r="V657" s="23" t="str">
        <f>IF(E657="","",SUMIF(OUTBOUND!$G:$G,WMS!E657,OUTBOUND!$L:$L))</f>
        <v/>
      </c>
      <c r="W657" s="23" t="str">
        <f>IF(E657="","",SUMIF(OUTBOUND!$G:$G,WMS!E657,OUTBOUND!$M:$M))</f>
        <v/>
      </c>
      <c r="X657" s="76" t="str">
        <f>IF(E657="","",SUMIF(OUTBOUND!$G:$G,WMS!E657,OUTBOUND!$O:$O))</f>
        <v/>
      </c>
      <c r="Y657" s="76" t="str">
        <f>IF(E657="","",SUMIF(OUTBOUND!$G:$G,WMS!E657,OUTBOUND!$AC:$AC))</f>
        <v/>
      </c>
      <c r="Z657" s="76" t="str">
        <f>IF(E657="","",SUMIF(OUTBOUND!$G:$G,WMS!E657,OUTBOUND!$P:$P))</f>
        <v/>
      </c>
      <c r="AA657" s="23" t="str">
        <f t="shared" si="123"/>
        <v/>
      </c>
      <c r="AB657" s="23" t="str">
        <f t="shared" si="124"/>
        <v/>
      </c>
      <c r="AC657" s="76" t="str">
        <f t="shared" si="125"/>
        <v/>
      </c>
      <c r="AD657" s="76" t="str">
        <f t="shared" si="126"/>
        <v/>
      </c>
      <c r="AE657" s="76" t="str">
        <f t="shared" si="127"/>
        <v/>
      </c>
      <c r="AF657" s="81" t="str">
        <f t="shared" si="128"/>
        <v/>
      </c>
    </row>
    <row r="658" spans="5:32">
      <c r="E658" s="58" t="str">
        <f t="shared" si="129"/>
        <v/>
      </c>
      <c r="K658" s="68" t="str">
        <f t="shared" si="130"/>
        <v/>
      </c>
      <c r="M658" s="69" t="str">
        <f t="shared" si="131"/>
        <v/>
      </c>
      <c r="Q658" s="76" t="str">
        <f t="shared" si="120"/>
        <v/>
      </c>
      <c r="R658" s="68" t="str">
        <f t="shared" si="121"/>
        <v/>
      </c>
      <c r="S658" s="76" t="str">
        <f t="shared" si="122"/>
        <v/>
      </c>
      <c r="V658" s="23" t="str">
        <f>IF(E658="","",SUMIF(OUTBOUND!$G:$G,WMS!E658,OUTBOUND!$L:$L))</f>
        <v/>
      </c>
      <c r="W658" s="23" t="str">
        <f>IF(E658="","",SUMIF(OUTBOUND!$G:$G,WMS!E658,OUTBOUND!$M:$M))</f>
        <v/>
      </c>
      <c r="X658" s="76" t="str">
        <f>IF(E658="","",SUMIF(OUTBOUND!$G:$G,WMS!E658,OUTBOUND!$O:$O))</f>
        <v/>
      </c>
      <c r="Y658" s="76" t="str">
        <f>IF(E658="","",SUMIF(OUTBOUND!$G:$G,WMS!E658,OUTBOUND!$AC:$AC))</f>
        <v/>
      </c>
      <c r="Z658" s="76" t="str">
        <f>IF(E658="","",SUMIF(OUTBOUND!$G:$G,WMS!E658,OUTBOUND!$P:$P))</f>
        <v/>
      </c>
      <c r="AA658" s="23" t="str">
        <f t="shared" si="123"/>
        <v/>
      </c>
      <c r="AB658" s="23" t="str">
        <f t="shared" si="124"/>
        <v/>
      </c>
      <c r="AC658" s="76" t="str">
        <f t="shared" si="125"/>
        <v/>
      </c>
      <c r="AD658" s="76" t="str">
        <f t="shared" si="126"/>
        <v/>
      </c>
      <c r="AE658" s="76" t="str">
        <f t="shared" si="127"/>
        <v/>
      </c>
      <c r="AF658" s="81" t="str">
        <f t="shared" si="128"/>
        <v/>
      </c>
    </row>
    <row r="659" spans="5:32">
      <c r="E659" s="58" t="str">
        <f t="shared" si="129"/>
        <v/>
      </c>
      <c r="K659" s="68" t="str">
        <f t="shared" si="130"/>
        <v/>
      </c>
      <c r="M659" s="69" t="str">
        <f t="shared" si="131"/>
        <v/>
      </c>
      <c r="Q659" s="76" t="str">
        <f t="shared" si="120"/>
        <v/>
      </c>
      <c r="R659" s="68" t="str">
        <f t="shared" si="121"/>
        <v/>
      </c>
      <c r="S659" s="76" t="str">
        <f t="shared" si="122"/>
        <v/>
      </c>
      <c r="V659" s="23" t="str">
        <f>IF(E659="","",SUMIF(OUTBOUND!$G:$G,WMS!E659,OUTBOUND!$L:$L))</f>
        <v/>
      </c>
      <c r="W659" s="23" t="str">
        <f>IF(E659="","",SUMIF(OUTBOUND!$G:$G,WMS!E659,OUTBOUND!$M:$M))</f>
        <v/>
      </c>
      <c r="X659" s="76" t="str">
        <f>IF(E659="","",SUMIF(OUTBOUND!$G:$G,WMS!E659,OUTBOUND!$O:$O))</f>
        <v/>
      </c>
      <c r="Y659" s="76" t="str">
        <f>IF(E659="","",SUMIF(OUTBOUND!$G:$G,WMS!E659,OUTBOUND!$AC:$AC))</f>
        <v/>
      </c>
      <c r="Z659" s="76" t="str">
        <f>IF(E659="","",SUMIF(OUTBOUND!$G:$G,WMS!E659,OUTBOUND!$P:$P))</f>
        <v/>
      </c>
      <c r="AA659" s="23" t="str">
        <f t="shared" si="123"/>
        <v/>
      </c>
      <c r="AB659" s="23" t="str">
        <f t="shared" si="124"/>
        <v/>
      </c>
      <c r="AC659" s="76" t="str">
        <f t="shared" si="125"/>
        <v/>
      </c>
      <c r="AD659" s="76" t="str">
        <f t="shared" si="126"/>
        <v/>
      </c>
      <c r="AE659" s="76" t="str">
        <f t="shared" si="127"/>
        <v/>
      </c>
      <c r="AF659" s="81" t="str">
        <f t="shared" si="128"/>
        <v/>
      </c>
    </row>
    <row r="660" spans="5:32">
      <c r="E660" s="58" t="str">
        <f t="shared" si="129"/>
        <v/>
      </c>
      <c r="K660" s="68" t="str">
        <f t="shared" si="130"/>
        <v/>
      </c>
      <c r="M660" s="69" t="str">
        <f t="shared" si="131"/>
        <v/>
      </c>
      <c r="Q660" s="76" t="str">
        <f t="shared" si="120"/>
        <v/>
      </c>
      <c r="R660" s="68" t="str">
        <f t="shared" si="121"/>
        <v/>
      </c>
      <c r="S660" s="76" t="str">
        <f t="shared" si="122"/>
        <v/>
      </c>
      <c r="V660" s="23" t="str">
        <f>IF(E660="","",SUMIF(OUTBOUND!$G:$G,WMS!E660,OUTBOUND!$L:$L))</f>
        <v/>
      </c>
      <c r="W660" s="23" t="str">
        <f>IF(E660="","",SUMIF(OUTBOUND!$G:$G,WMS!E660,OUTBOUND!$M:$M))</f>
        <v/>
      </c>
      <c r="X660" s="76" t="str">
        <f>IF(E660="","",SUMIF(OUTBOUND!$G:$G,WMS!E660,OUTBOUND!$O:$O))</f>
        <v/>
      </c>
      <c r="Y660" s="76" t="str">
        <f>IF(E660="","",SUMIF(OUTBOUND!$G:$G,WMS!E660,OUTBOUND!$AC:$AC))</f>
        <v/>
      </c>
      <c r="Z660" s="76" t="str">
        <f>IF(E660="","",SUMIF(OUTBOUND!$G:$G,WMS!E660,OUTBOUND!$P:$P))</f>
        <v/>
      </c>
      <c r="AA660" s="23" t="str">
        <f t="shared" si="123"/>
        <v/>
      </c>
      <c r="AB660" s="23" t="str">
        <f t="shared" si="124"/>
        <v/>
      </c>
      <c r="AC660" s="76" t="str">
        <f t="shared" si="125"/>
        <v/>
      </c>
      <c r="AD660" s="76" t="str">
        <f t="shared" si="126"/>
        <v/>
      </c>
      <c r="AE660" s="76" t="str">
        <f t="shared" si="127"/>
        <v/>
      </c>
      <c r="AF660" s="81" t="str">
        <f t="shared" si="128"/>
        <v/>
      </c>
    </row>
    <row r="661" spans="5:32">
      <c r="E661" s="58" t="str">
        <f t="shared" si="129"/>
        <v/>
      </c>
      <c r="K661" s="68" t="str">
        <f t="shared" si="130"/>
        <v/>
      </c>
      <c r="M661" s="69" t="str">
        <f t="shared" si="131"/>
        <v/>
      </c>
      <c r="Q661" s="76" t="str">
        <f t="shared" si="120"/>
        <v/>
      </c>
      <c r="R661" s="68" t="str">
        <f t="shared" si="121"/>
        <v/>
      </c>
      <c r="S661" s="76" t="str">
        <f t="shared" si="122"/>
        <v/>
      </c>
      <c r="V661" s="23" t="str">
        <f>IF(E661="","",SUMIF(OUTBOUND!$G:$G,WMS!E661,OUTBOUND!$L:$L))</f>
        <v/>
      </c>
      <c r="W661" s="23" t="str">
        <f>IF(E661="","",SUMIF(OUTBOUND!$G:$G,WMS!E661,OUTBOUND!$M:$M))</f>
        <v/>
      </c>
      <c r="X661" s="76" t="str">
        <f>IF(E661="","",SUMIF(OUTBOUND!$G:$G,WMS!E661,OUTBOUND!$O:$O))</f>
        <v/>
      </c>
      <c r="Y661" s="76" t="str">
        <f>IF(E661="","",SUMIF(OUTBOUND!$G:$G,WMS!E661,OUTBOUND!$AC:$AC))</f>
        <v/>
      </c>
      <c r="Z661" s="76" t="str">
        <f>IF(E661="","",SUMIF(OUTBOUND!$G:$G,WMS!E661,OUTBOUND!$P:$P))</f>
        <v/>
      </c>
      <c r="AA661" s="23" t="str">
        <f t="shared" si="123"/>
        <v/>
      </c>
      <c r="AB661" s="23" t="str">
        <f t="shared" si="124"/>
        <v/>
      </c>
      <c r="AC661" s="76" t="str">
        <f t="shared" si="125"/>
        <v/>
      </c>
      <c r="AD661" s="76" t="str">
        <f t="shared" si="126"/>
        <v/>
      </c>
      <c r="AE661" s="76" t="str">
        <f t="shared" si="127"/>
        <v/>
      </c>
      <c r="AF661" s="81" t="str">
        <f t="shared" si="128"/>
        <v/>
      </c>
    </row>
    <row r="662" spans="5:32">
      <c r="E662" s="58" t="str">
        <f t="shared" si="129"/>
        <v/>
      </c>
      <c r="K662" s="68" t="str">
        <f t="shared" si="130"/>
        <v/>
      </c>
      <c r="M662" s="69" t="str">
        <f t="shared" si="131"/>
        <v/>
      </c>
      <c r="Q662" s="76" t="str">
        <f t="shared" si="120"/>
        <v/>
      </c>
      <c r="R662" s="68" t="str">
        <f t="shared" si="121"/>
        <v/>
      </c>
      <c r="S662" s="76" t="str">
        <f t="shared" si="122"/>
        <v/>
      </c>
      <c r="V662" s="23" t="str">
        <f>IF(E662="","",SUMIF(OUTBOUND!$G:$G,WMS!E662,OUTBOUND!$L:$L))</f>
        <v/>
      </c>
      <c r="W662" s="23" t="str">
        <f>IF(E662="","",SUMIF(OUTBOUND!$G:$G,WMS!E662,OUTBOUND!$M:$M))</f>
        <v/>
      </c>
      <c r="X662" s="76" t="str">
        <f>IF(E662="","",SUMIF(OUTBOUND!$G:$G,WMS!E662,OUTBOUND!$O:$O))</f>
        <v/>
      </c>
      <c r="Y662" s="76" t="str">
        <f>IF(E662="","",SUMIF(OUTBOUND!$G:$G,WMS!E662,OUTBOUND!$AC:$AC))</f>
        <v/>
      </c>
      <c r="Z662" s="76" t="str">
        <f>IF(E662="","",SUMIF(OUTBOUND!$G:$G,WMS!E662,OUTBOUND!$P:$P))</f>
        <v/>
      </c>
      <c r="AA662" s="23" t="str">
        <f t="shared" si="123"/>
        <v/>
      </c>
      <c r="AB662" s="23" t="str">
        <f t="shared" si="124"/>
        <v/>
      </c>
      <c r="AC662" s="76" t="str">
        <f t="shared" si="125"/>
        <v/>
      </c>
      <c r="AD662" s="76" t="str">
        <f t="shared" si="126"/>
        <v/>
      </c>
      <c r="AE662" s="76" t="str">
        <f t="shared" si="127"/>
        <v/>
      </c>
      <c r="AF662" s="81" t="str">
        <f t="shared" si="128"/>
        <v/>
      </c>
    </row>
    <row r="663" spans="5:32">
      <c r="E663" s="58" t="str">
        <f t="shared" si="129"/>
        <v/>
      </c>
      <c r="K663" s="68" t="str">
        <f t="shared" si="130"/>
        <v/>
      </c>
      <c r="M663" s="69" t="str">
        <f t="shared" si="131"/>
        <v/>
      </c>
      <c r="Q663" s="76" t="str">
        <f t="shared" si="120"/>
        <v/>
      </c>
      <c r="R663" s="68" t="str">
        <f t="shared" si="121"/>
        <v/>
      </c>
      <c r="S663" s="76" t="str">
        <f t="shared" si="122"/>
        <v/>
      </c>
      <c r="V663" s="23" t="str">
        <f>IF(E663="","",SUMIF(OUTBOUND!$G:$G,WMS!E663,OUTBOUND!$L:$L))</f>
        <v/>
      </c>
      <c r="W663" s="23" t="str">
        <f>IF(E663="","",SUMIF(OUTBOUND!$G:$G,WMS!E663,OUTBOUND!$M:$M))</f>
        <v/>
      </c>
      <c r="X663" s="76" t="str">
        <f>IF(E663="","",SUMIF(OUTBOUND!$G:$G,WMS!E663,OUTBOUND!$O:$O))</f>
        <v/>
      </c>
      <c r="Y663" s="76" t="str">
        <f>IF(E663="","",SUMIF(OUTBOUND!$G:$G,WMS!E663,OUTBOUND!$AC:$AC))</f>
        <v/>
      </c>
      <c r="Z663" s="76" t="str">
        <f>IF(E663="","",SUMIF(OUTBOUND!$G:$G,WMS!E663,OUTBOUND!$P:$P))</f>
        <v/>
      </c>
      <c r="AA663" s="23" t="str">
        <f t="shared" si="123"/>
        <v/>
      </c>
      <c r="AB663" s="23" t="str">
        <f t="shared" si="124"/>
        <v/>
      </c>
      <c r="AC663" s="76" t="str">
        <f t="shared" si="125"/>
        <v/>
      </c>
      <c r="AD663" s="76" t="str">
        <f t="shared" si="126"/>
        <v/>
      </c>
      <c r="AE663" s="76" t="str">
        <f t="shared" si="127"/>
        <v/>
      </c>
      <c r="AF663" s="81" t="str">
        <f t="shared" si="128"/>
        <v/>
      </c>
    </row>
    <row r="664" spans="5:32">
      <c r="E664" s="58" t="str">
        <f t="shared" si="129"/>
        <v/>
      </c>
      <c r="K664" s="68" t="str">
        <f t="shared" si="130"/>
        <v/>
      </c>
      <c r="M664" s="69" t="str">
        <f t="shared" si="131"/>
        <v/>
      </c>
      <c r="Q664" s="76" t="str">
        <f t="shared" si="120"/>
        <v/>
      </c>
      <c r="R664" s="68" t="str">
        <f t="shared" si="121"/>
        <v/>
      </c>
      <c r="S664" s="76" t="str">
        <f t="shared" si="122"/>
        <v/>
      </c>
      <c r="V664" s="23" t="str">
        <f>IF(E664="","",SUMIF(OUTBOUND!$G:$G,WMS!E664,OUTBOUND!$L:$L))</f>
        <v/>
      </c>
      <c r="W664" s="23" t="str">
        <f>IF(E664="","",SUMIF(OUTBOUND!$G:$G,WMS!E664,OUTBOUND!$M:$M))</f>
        <v/>
      </c>
      <c r="X664" s="76" t="str">
        <f>IF(E664="","",SUMIF(OUTBOUND!$G:$G,WMS!E664,OUTBOUND!$O:$O))</f>
        <v/>
      </c>
      <c r="Y664" s="76" t="str">
        <f>IF(E664="","",SUMIF(OUTBOUND!$G:$G,WMS!E664,OUTBOUND!$AC:$AC))</f>
        <v/>
      </c>
      <c r="Z664" s="76" t="str">
        <f>IF(E664="","",SUMIF(OUTBOUND!$G:$G,WMS!E664,OUTBOUND!$P:$P))</f>
        <v/>
      </c>
      <c r="AA664" s="23" t="str">
        <f t="shared" si="123"/>
        <v/>
      </c>
      <c r="AB664" s="23" t="str">
        <f t="shared" si="124"/>
        <v/>
      </c>
      <c r="AC664" s="76" t="str">
        <f t="shared" si="125"/>
        <v/>
      </c>
      <c r="AD664" s="76" t="str">
        <f t="shared" si="126"/>
        <v/>
      </c>
      <c r="AE664" s="76" t="str">
        <f t="shared" si="127"/>
        <v/>
      </c>
      <c r="AF664" s="81" t="str">
        <f t="shared" si="128"/>
        <v/>
      </c>
    </row>
    <row r="665" spans="5:32">
      <c r="E665" s="58" t="str">
        <f t="shared" si="129"/>
        <v/>
      </c>
      <c r="K665" s="68" t="str">
        <f t="shared" si="130"/>
        <v/>
      </c>
      <c r="M665" s="69" t="str">
        <f t="shared" si="131"/>
        <v/>
      </c>
      <c r="Q665" s="76" t="str">
        <f t="shared" si="120"/>
        <v/>
      </c>
      <c r="R665" s="68" t="str">
        <f t="shared" si="121"/>
        <v/>
      </c>
      <c r="S665" s="76" t="str">
        <f t="shared" si="122"/>
        <v/>
      </c>
      <c r="V665" s="23" t="str">
        <f>IF(E665="","",SUMIF(OUTBOUND!$G:$G,WMS!E665,OUTBOUND!$L:$L))</f>
        <v/>
      </c>
      <c r="W665" s="23" t="str">
        <f>IF(E665="","",SUMIF(OUTBOUND!$G:$G,WMS!E665,OUTBOUND!$M:$M))</f>
        <v/>
      </c>
      <c r="X665" s="76" t="str">
        <f>IF(E665="","",SUMIF(OUTBOUND!$G:$G,WMS!E665,OUTBOUND!$O:$O))</f>
        <v/>
      </c>
      <c r="Y665" s="76" t="str">
        <f>IF(E665="","",SUMIF(OUTBOUND!$G:$G,WMS!E665,OUTBOUND!$AC:$AC))</f>
        <v/>
      </c>
      <c r="Z665" s="76" t="str">
        <f>IF(E665="","",SUMIF(OUTBOUND!$G:$G,WMS!E665,OUTBOUND!$P:$P))</f>
        <v/>
      </c>
      <c r="AA665" s="23" t="str">
        <f t="shared" si="123"/>
        <v/>
      </c>
      <c r="AB665" s="23" t="str">
        <f t="shared" si="124"/>
        <v/>
      </c>
      <c r="AC665" s="76" t="str">
        <f t="shared" si="125"/>
        <v/>
      </c>
      <c r="AD665" s="76" t="str">
        <f t="shared" si="126"/>
        <v/>
      </c>
      <c r="AE665" s="76" t="str">
        <f t="shared" si="127"/>
        <v/>
      </c>
      <c r="AF665" s="81" t="str">
        <f t="shared" si="128"/>
        <v/>
      </c>
    </row>
    <row r="666" spans="5:32">
      <c r="E666" s="58" t="str">
        <f t="shared" si="129"/>
        <v/>
      </c>
      <c r="K666" s="68" t="str">
        <f t="shared" si="130"/>
        <v/>
      </c>
      <c r="M666" s="69" t="str">
        <f t="shared" si="131"/>
        <v/>
      </c>
      <c r="Q666" s="76" t="str">
        <f t="shared" si="120"/>
        <v/>
      </c>
      <c r="R666" s="68" t="str">
        <f t="shared" si="121"/>
        <v/>
      </c>
      <c r="S666" s="76" t="str">
        <f t="shared" si="122"/>
        <v/>
      </c>
      <c r="V666" s="23" t="str">
        <f>IF(E666="","",SUMIF(OUTBOUND!$G:$G,WMS!E666,OUTBOUND!$L:$L))</f>
        <v/>
      </c>
      <c r="W666" s="23" t="str">
        <f>IF(E666="","",SUMIF(OUTBOUND!$G:$G,WMS!E666,OUTBOUND!$M:$M))</f>
        <v/>
      </c>
      <c r="X666" s="76" t="str">
        <f>IF(E666="","",SUMIF(OUTBOUND!$G:$G,WMS!E666,OUTBOUND!$O:$O))</f>
        <v/>
      </c>
      <c r="Y666" s="76" t="str">
        <f>IF(E666="","",SUMIF(OUTBOUND!$G:$G,WMS!E666,OUTBOUND!$AC:$AC))</f>
        <v/>
      </c>
      <c r="Z666" s="76" t="str">
        <f>IF(E666="","",SUMIF(OUTBOUND!$G:$G,WMS!E666,OUTBOUND!$P:$P))</f>
        <v/>
      </c>
      <c r="AA666" s="23" t="str">
        <f t="shared" si="123"/>
        <v/>
      </c>
      <c r="AB666" s="23" t="str">
        <f t="shared" si="124"/>
        <v/>
      </c>
      <c r="AC666" s="76" t="str">
        <f t="shared" si="125"/>
        <v/>
      </c>
      <c r="AD666" s="76" t="str">
        <f t="shared" si="126"/>
        <v/>
      </c>
      <c r="AE666" s="76" t="str">
        <f t="shared" si="127"/>
        <v/>
      </c>
      <c r="AF666" s="81" t="str">
        <f t="shared" si="128"/>
        <v/>
      </c>
    </row>
    <row r="667" spans="5:32">
      <c r="E667" s="58" t="str">
        <f t="shared" si="129"/>
        <v/>
      </c>
      <c r="K667" s="68" t="str">
        <f t="shared" si="130"/>
        <v/>
      </c>
      <c r="M667" s="69" t="str">
        <f t="shared" si="131"/>
        <v/>
      </c>
      <c r="Q667" s="76" t="str">
        <f t="shared" si="120"/>
        <v/>
      </c>
      <c r="R667" s="68" t="str">
        <f t="shared" si="121"/>
        <v/>
      </c>
      <c r="S667" s="76" t="str">
        <f t="shared" si="122"/>
        <v/>
      </c>
      <c r="V667" s="23" t="str">
        <f>IF(E667="","",SUMIF(OUTBOUND!$G:$G,WMS!E667,OUTBOUND!$L:$L))</f>
        <v/>
      </c>
      <c r="W667" s="23" t="str">
        <f>IF(E667="","",SUMIF(OUTBOUND!$G:$G,WMS!E667,OUTBOUND!$M:$M))</f>
        <v/>
      </c>
      <c r="X667" s="76" t="str">
        <f>IF(E667="","",SUMIF(OUTBOUND!$G:$G,WMS!E667,OUTBOUND!$O:$O))</f>
        <v/>
      </c>
      <c r="Y667" s="76" t="str">
        <f>IF(E667="","",SUMIF(OUTBOUND!$G:$G,WMS!E667,OUTBOUND!$AC:$AC))</f>
        <v/>
      </c>
      <c r="Z667" s="76" t="str">
        <f>IF(E667="","",SUMIF(OUTBOUND!$G:$G,WMS!E667,OUTBOUND!$P:$P))</f>
        <v/>
      </c>
      <c r="AA667" s="23" t="str">
        <f t="shared" si="123"/>
        <v/>
      </c>
      <c r="AB667" s="23" t="str">
        <f t="shared" si="124"/>
        <v/>
      </c>
      <c r="AC667" s="76" t="str">
        <f t="shared" si="125"/>
        <v/>
      </c>
      <c r="AD667" s="76" t="str">
        <f t="shared" si="126"/>
        <v/>
      </c>
      <c r="AE667" s="76" t="str">
        <f t="shared" si="127"/>
        <v/>
      </c>
      <c r="AF667" s="81" t="str">
        <f t="shared" si="128"/>
        <v/>
      </c>
    </row>
    <row r="668" spans="5:32">
      <c r="E668" s="58" t="str">
        <f t="shared" si="129"/>
        <v/>
      </c>
      <c r="K668" s="68" t="str">
        <f t="shared" si="130"/>
        <v/>
      </c>
      <c r="M668" s="69" t="str">
        <f t="shared" si="131"/>
        <v/>
      </c>
      <c r="Q668" s="76" t="str">
        <f t="shared" si="120"/>
        <v/>
      </c>
      <c r="R668" s="68" t="str">
        <f t="shared" si="121"/>
        <v/>
      </c>
      <c r="S668" s="76" t="str">
        <f t="shared" si="122"/>
        <v/>
      </c>
      <c r="V668" s="23" t="str">
        <f>IF(E668="","",SUMIF(OUTBOUND!$G:$G,WMS!E668,OUTBOUND!$L:$L))</f>
        <v/>
      </c>
      <c r="W668" s="23" t="str">
        <f>IF(E668="","",SUMIF(OUTBOUND!$G:$G,WMS!E668,OUTBOUND!$M:$M))</f>
        <v/>
      </c>
      <c r="X668" s="76" t="str">
        <f>IF(E668="","",SUMIF(OUTBOUND!$G:$G,WMS!E668,OUTBOUND!$O:$O))</f>
        <v/>
      </c>
      <c r="Y668" s="76" t="str">
        <f>IF(E668="","",SUMIF(OUTBOUND!$G:$G,WMS!E668,OUTBOUND!$AC:$AC))</f>
        <v/>
      </c>
      <c r="Z668" s="76" t="str">
        <f>IF(E668="","",SUMIF(OUTBOUND!$G:$G,WMS!E668,OUTBOUND!$P:$P))</f>
        <v/>
      </c>
      <c r="AA668" s="23" t="str">
        <f t="shared" si="123"/>
        <v/>
      </c>
      <c r="AB668" s="23" t="str">
        <f t="shared" si="124"/>
        <v/>
      </c>
      <c r="AC668" s="76" t="str">
        <f t="shared" si="125"/>
        <v/>
      </c>
      <c r="AD668" s="76" t="str">
        <f t="shared" si="126"/>
        <v/>
      </c>
      <c r="AE668" s="76" t="str">
        <f t="shared" si="127"/>
        <v/>
      </c>
      <c r="AF668" s="81" t="str">
        <f t="shared" si="128"/>
        <v/>
      </c>
    </row>
    <row r="669" spans="5:32">
      <c r="E669" s="58" t="str">
        <f t="shared" si="129"/>
        <v/>
      </c>
      <c r="K669" s="68" t="str">
        <f t="shared" si="130"/>
        <v/>
      </c>
      <c r="M669" s="69" t="str">
        <f t="shared" si="131"/>
        <v/>
      </c>
      <c r="Q669" s="76" t="str">
        <f t="shared" si="120"/>
        <v/>
      </c>
      <c r="R669" s="68" t="str">
        <f t="shared" si="121"/>
        <v/>
      </c>
      <c r="S669" s="76" t="str">
        <f t="shared" si="122"/>
        <v/>
      </c>
      <c r="V669" s="23" t="str">
        <f>IF(E669="","",SUMIF(OUTBOUND!$G:$G,WMS!E669,OUTBOUND!$L:$L))</f>
        <v/>
      </c>
      <c r="W669" s="23" t="str">
        <f>IF(E669="","",SUMIF(OUTBOUND!$G:$G,WMS!E669,OUTBOUND!$M:$M))</f>
        <v/>
      </c>
      <c r="X669" s="76" t="str">
        <f>IF(E669="","",SUMIF(OUTBOUND!$G:$G,WMS!E669,OUTBOUND!$O:$O))</f>
        <v/>
      </c>
      <c r="Y669" s="76" t="str">
        <f>IF(E669="","",SUMIF(OUTBOUND!$G:$G,WMS!E669,OUTBOUND!$AC:$AC))</f>
        <v/>
      </c>
      <c r="Z669" s="76" t="str">
        <f>IF(E669="","",SUMIF(OUTBOUND!$G:$G,WMS!E669,OUTBOUND!$P:$P))</f>
        <v/>
      </c>
      <c r="AA669" s="23" t="str">
        <f t="shared" si="123"/>
        <v/>
      </c>
      <c r="AB669" s="23" t="str">
        <f t="shared" si="124"/>
        <v/>
      </c>
      <c r="AC669" s="76" t="str">
        <f t="shared" si="125"/>
        <v/>
      </c>
      <c r="AD669" s="76" t="str">
        <f t="shared" si="126"/>
        <v/>
      </c>
      <c r="AE669" s="76" t="str">
        <f t="shared" si="127"/>
        <v/>
      </c>
      <c r="AF669" s="81" t="str">
        <f t="shared" si="128"/>
        <v/>
      </c>
    </row>
    <row r="670" spans="5:32">
      <c r="E670" s="58" t="str">
        <f t="shared" si="129"/>
        <v/>
      </c>
      <c r="K670" s="68" t="str">
        <f t="shared" si="130"/>
        <v/>
      </c>
      <c r="M670" s="69" t="str">
        <f t="shared" si="131"/>
        <v/>
      </c>
      <c r="Q670" s="76" t="str">
        <f t="shared" si="120"/>
        <v/>
      </c>
      <c r="R670" s="68" t="str">
        <f t="shared" si="121"/>
        <v/>
      </c>
      <c r="S670" s="76" t="str">
        <f t="shared" si="122"/>
        <v/>
      </c>
      <c r="V670" s="23" t="str">
        <f>IF(E670="","",SUMIF(OUTBOUND!$G:$G,WMS!E670,OUTBOUND!$L:$L))</f>
        <v/>
      </c>
      <c r="W670" s="23" t="str">
        <f>IF(E670="","",SUMIF(OUTBOUND!$G:$G,WMS!E670,OUTBOUND!$M:$M))</f>
        <v/>
      </c>
      <c r="X670" s="76" t="str">
        <f>IF(E670="","",SUMIF(OUTBOUND!$G:$G,WMS!E670,OUTBOUND!$O:$O))</f>
        <v/>
      </c>
      <c r="Y670" s="76" t="str">
        <f>IF(E670="","",SUMIF(OUTBOUND!$G:$G,WMS!E670,OUTBOUND!$AC:$AC))</f>
        <v/>
      </c>
      <c r="Z670" s="76" t="str">
        <f>IF(E670="","",SUMIF(OUTBOUND!$G:$G,WMS!E670,OUTBOUND!$P:$P))</f>
        <v/>
      </c>
      <c r="AA670" s="23" t="str">
        <f t="shared" si="123"/>
        <v/>
      </c>
      <c r="AB670" s="23" t="str">
        <f t="shared" si="124"/>
        <v/>
      </c>
      <c r="AC670" s="76" t="str">
        <f t="shared" si="125"/>
        <v/>
      </c>
      <c r="AD670" s="76" t="str">
        <f t="shared" si="126"/>
        <v/>
      </c>
      <c r="AE670" s="76" t="str">
        <f t="shared" si="127"/>
        <v/>
      </c>
      <c r="AF670" s="81" t="str">
        <f t="shared" si="128"/>
        <v/>
      </c>
    </row>
    <row r="671" spans="5:32">
      <c r="E671" s="58" t="str">
        <f t="shared" si="129"/>
        <v/>
      </c>
      <c r="K671" s="68" t="str">
        <f t="shared" si="130"/>
        <v/>
      </c>
      <c r="M671" s="69" t="str">
        <f t="shared" si="131"/>
        <v/>
      </c>
      <c r="Q671" s="76" t="str">
        <f t="shared" si="120"/>
        <v/>
      </c>
      <c r="R671" s="68" t="str">
        <f t="shared" si="121"/>
        <v/>
      </c>
      <c r="S671" s="76" t="str">
        <f t="shared" si="122"/>
        <v/>
      </c>
      <c r="V671" s="23" t="str">
        <f>IF(E671="","",SUMIF(OUTBOUND!$G:$G,WMS!E671,OUTBOUND!$L:$L))</f>
        <v/>
      </c>
      <c r="W671" s="23" t="str">
        <f>IF(E671="","",SUMIF(OUTBOUND!$G:$G,WMS!E671,OUTBOUND!$M:$M))</f>
        <v/>
      </c>
      <c r="X671" s="76" t="str">
        <f>IF(E671="","",SUMIF(OUTBOUND!$G:$G,WMS!E671,OUTBOUND!$O:$O))</f>
        <v/>
      </c>
      <c r="Y671" s="76" t="str">
        <f>IF(E671="","",SUMIF(OUTBOUND!$G:$G,WMS!E671,OUTBOUND!$AC:$AC))</f>
        <v/>
      </c>
      <c r="Z671" s="76" t="str">
        <f>IF(E671="","",SUMIF(OUTBOUND!$G:$G,WMS!E671,OUTBOUND!$P:$P))</f>
        <v/>
      </c>
      <c r="AA671" s="23" t="str">
        <f t="shared" si="123"/>
        <v/>
      </c>
      <c r="AB671" s="23" t="str">
        <f t="shared" si="124"/>
        <v/>
      </c>
      <c r="AC671" s="76" t="str">
        <f t="shared" si="125"/>
        <v/>
      </c>
      <c r="AD671" s="76" t="str">
        <f t="shared" si="126"/>
        <v/>
      </c>
      <c r="AE671" s="76" t="str">
        <f t="shared" si="127"/>
        <v/>
      </c>
      <c r="AF671" s="81" t="str">
        <f t="shared" si="128"/>
        <v/>
      </c>
    </row>
    <row r="672" spans="5:32">
      <c r="E672" s="58" t="str">
        <f t="shared" si="129"/>
        <v/>
      </c>
      <c r="K672" s="68" t="str">
        <f t="shared" si="130"/>
        <v/>
      </c>
      <c r="M672" s="69" t="str">
        <f t="shared" si="131"/>
        <v/>
      </c>
      <c r="Q672" s="76" t="str">
        <f t="shared" si="120"/>
        <v/>
      </c>
      <c r="R672" s="68" t="str">
        <f t="shared" si="121"/>
        <v/>
      </c>
      <c r="S672" s="76" t="str">
        <f t="shared" si="122"/>
        <v/>
      </c>
      <c r="V672" s="23" t="str">
        <f>IF(E672="","",SUMIF(OUTBOUND!$G:$G,WMS!E672,OUTBOUND!$L:$L))</f>
        <v/>
      </c>
      <c r="W672" s="23" t="str">
        <f>IF(E672="","",SUMIF(OUTBOUND!$G:$G,WMS!E672,OUTBOUND!$M:$M))</f>
        <v/>
      </c>
      <c r="X672" s="76" t="str">
        <f>IF(E672="","",SUMIF(OUTBOUND!$G:$G,WMS!E672,OUTBOUND!$O:$O))</f>
        <v/>
      </c>
      <c r="Y672" s="76" t="str">
        <f>IF(E672="","",SUMIF(OUTBOUND!$G:$G,WMS!E672,OUTBOUND!$AC:$AC))</f>
        <v/>
      </c>
      <c r="Z672" s="76" t="str">
        <f>IF(E672="","",SUMIF(OUTBOUND!$G:$G,WMS!E672,OUTBOUND!$P:$P))</f>
        <v/>
      </c>
      <c r="AA672" s="23" t="str">
        <f t="shared" si="123"/>
        <v/>
      </c>
      <c r="AB672" s="23" t="str">
        <f t="shared" si="124"/>
        <v/>
      </c>
      <c r="AC672" s="76" t="str">
        <f t="shared" si="125"/>
        <v/>
      </c>
      <c r="AD672" s="76" t="str">
        <f t="shared" si="126"/>
        <v/>
      </c>
      <c r="AE672" s="76" t="str">
        <f t="shared" si="127"/>
        <v/>
      </c>
      <c r="AF672" s="81" t="str">
        <f t="shared" si="128"/>
        <v/>
      </c>
    </row>
    <row r="673" spans="5:32">
      <c r="E673" s="58" t="str">
        <f t="shared" si="129"/>
        <v/>
      </c>
      <c r="K673" s="68" t="str">
        <f t="shared" si="130"/>
        <v/>
      </c>
      <c r="M673" s="69" t="str">
        <f t="shared" si="131"/>
        <v/>
      </c>
      <c r="Q673" s="76" t="str">
        <f t="shared" si="120"/>
        <v/>
      </c>
      <c r="R673" s="68" t="str">
        <f t="shared" si="121"/>
        <v/>
      </c>
      <c r="S673" s="76" t="str">
        <f t="shared" si="122"/>
        <v/>
      </c>
      <c r="V673" s="23" t="str">
        <f>IF(E673="","",SUMIF(OUTBOUND!$G:$G,WMS!E673,OUTBOUND!$L:$L))</f>
        <v/>
      </c>
      <c r="W673" s="23" t="str">
        <f>IF(E673="","",SUMIF(OUTBOUND!$G:$G,WMS!E673,OUTBOUND!$M:$M))</f>
        <v/>
      </c>
      <c r="X673" s="76" t="str">
        <f>IF(E673="","",SUMIF(OUTBOUND!$G:$G,WMS!E673,OUTBOUND!$O:$O))</f>
        <v/>
      </c>
      <c r="Y673" s="76" t="str">
        <f>IF(E673="","",SUMIF(OUTBOUND!$G:$G,WMS!E673,OUTBOUND!$AC:$AC))</f>
        <v/>
      </c>
      <c r="Z673" s="76" t="str">
        <f>IF(E673="","",SUMIF(OUTBOUND!$G:$G,WMS!E673,OUTBOUND!$P:$P))</f>
        <v/>
      </c>
      <c r="AA673" s="23" t="str">
        <f t="shared" si="123"/>
        <v/>
      </c>
      <c r="AB673" s="23" t="str">
        <f t="shared" si="124"/>
        <v/>
      </c>
      <c r="AC673" s="76" t="str">
        <f t="shared" si="125"/>
        <v/>
      </c>
      <c r="AD673" s="76" t="str">
        <f t="shared" si="126"/>
        <v/>
      </c>
      <c r="AE673" s="76" t="str">
        <f t="shared" si="127"/>
        <v/>
      </c>
      <c r="AF673" s="81" t="str">
        <f t="shared" si="128"/>
        <v/>
      </c>
    </row>
    <row r="674" spans="5:32">
      <c r="E674" s="58" t="str">
        <f t="shared" si="129"/>
        <v/>
      </c>
      <c r="K674" s="68" t="str">
        <f t="shared" si="130"/>
        <v/>
      </c>
      <c r="M674" s="69" t="str">
        <f t="shared" si="131"/>
        <v/>
      </c>
      <c r="Q674" s="76" t="str">
        <f t="shared" si="120"/>
        <v/>
      </c>
      <c r="R674" s="68" t="str">
        <f t="shared" si="121"/>
        <v/>
      </c>
      <c r="S674" s="76" t="str">
        <f t="shared" si="122"/>
        <v/>
      </c>
      <c r="V674" s="23" t="str">
        <f>IF(E674="","",SUMIF(OUTBOUND!$G:$G,WMS!E674,OUTBOUND!$L:$L))</f>
        <v/>
      </c>
      <c r="W674" s="23" t="str">
        <f>IF(E674="","",SUMIF(OUTBOUND!$G:$G,WMS!E674,OUTBOUND!$M:$M))</f>
        <v/>
      </c>
      <c r="X674" s="76" t="str">
        <f>IF(E674="","",SUMIF(OUTBOUND!$G:$G,WMS!E674,OUTBOUND!$O:$O))</f>
        <v/>
      </c>
      <c r="Y674" s="76" t="str">
        <f>IF(E674="","",SUMIF(OUTBOUND!$G:$G,WMS!E674,OUTBOUND!$AC:$AC))</f>
        <v/>
      </c>
      <c r="Z674" s="76" t="str">
        <f>IF(E674="","",SUMIF(OUTBOUND!$G:$G,WMS!E674,OUTBOUND!$P:$P))</f>
        <v/>
      </c>
      <c r="AA674" s="23" t="str">
        <f t="shared" si="123"/>
        <v/>
      </c>
      <c r="AB674" s="23" t="str">
        <f t="shared" si="124"/>
        <v/>
      </c>
      <c r="AC674" s="76" t="str">
        <f t="shared" si="125"/>
        <v/>
      </c>
      <c r="AD674" s="76" t="str">
        <f t="shared" si="126"/>
        <v/>
      </c>
      <c r="AE674" s="76" t="str">
        <f t="shared" si="127"/>
        <v/>
      </c>
      <c r="AF674" s="81" t="str">
        <f t="shared" si="128"/>
        <v/>
      </c>
    </row>
    <row r="675" spans="5:32">
      <c r="E675" s="58" t="str">
        <f t="shared" si="129"/>
        <v/>
      </c>
      <c r="K675" s="68" t="str">
        <f t="shared" si="130"/>
        <v/>
      </c>
      <c r="M675" s="69" t="str">
        <f t="shared" si="131"/>
        <v/>
      </c>
      <c r="Q675" s="76" t="str">
        <f t="shared" si="120"/>
        <v/>
      </c>
      <c r="R675" s="68" t="str">
        <f t="shared" si="121"/>
        <v/>
      </c>
      <c r="S675" s="76" t="str">
        <f t="shared" si="122"/>
        <v/>
      </c>
      <c r="V675" s="23" t="str">
        <f>IF(E675="","",SUMIF(OUTBOUND!$G:$G,WMS!E675,OUTBOUND!$L:$L))</f>
        <v/>
      </c>
      <c r="W675" s="23" t="str">
        <f>IF(E675="","",SUMIF(OUTBOUND!$G:$G,WMS!E675,OUTBOUND!$M:$M))</f>
        <v/>
      </c>
      <c r="X675" s="76" t="str">
        <f>IF(E675="","",SUMIF(OUTBOUND!$G:$G,WMS!E675,OUTBOUND!$O:$O))</f>
        <v/>
      </c>
      <c r="Y675" s="76" t="str">
        <f>IF(E675="","",SUMIF(OUTBOUND!$G:$G,WMS!E675,OUTBOUND!$AC:$AC))</f>
        <v/>
      </c>
      <c r="Z675" s="76" t="str">
        <f>IF(E675="","",SUMIF(OUTBOUND!$G:$G,WMS!E675,OUTBOUND!$P:$P))</f>
        <v/>
      </c>
      <c r="AA675" s="23" t="str">
        <f t="shared" si="123"/>
        <v/>
      </c>
      <c r="AB675" s="23" t="str">
        <f t="shared" si="124"/>
        <v/>
      </c>
      <c r="AC675" s="76" t="str">
        <f t="shared" si="125"/>
        <v/>
      </c>
      <c r="AD675" s="76" t="str">
        <f t="shared" si="126"/>
        <v/>
      </c>
      <c r="AE675" s="76" t="str">
        <f t="shared" si="127"/>
        <v/>
      </c>
      <c r="AF675" s="81" t="str">
        <f t="shared" si="128"/>
        <v/>
      </c>
    </row>
    <row r="676" spans="5:32">
      <c r="E676" s="58" t="str">
        <f t="shared" si="129"/>
        <v/>
      </c>
      <c r="K676" s="68" t="str">
        <f t="shared" si="130"/>
        <v/>
      </c>
      <c r="M676" s="69" t="str">
        <f t="shared" si="131"/>
        <v/>
      </c>
      <c r="Q676" s="76" t="str">
        <f t="shared" si="120"/>
        <v/>
      </c>
      <c r="R676" s="68" t="str">
        <f t="shared" si="121"/>
        <v/>
      </c>
      <c r="S676" s="76" t="str">
        <f t="shared" si="122"/>
        <v/>
      </c>
      <c r="V676" s="23" t="str">
        <f>IF(E676="","",SUMIF(OUTBOUND!$G:$G,WMS!E676,OUTBOUND!$L:$L))</f>
        <v/>
      </c>
      <c r="W676" s="23" t="str">
        <f>IF(E676="","",SUMIF(OUTBOUND!$G:$G,WMS!E676,OUTBOUND!$M:$M))</f>
        <v/>
      </c>
      <c r="X676" s="76" t="str">
        <f>IF(E676="","",SUMIF(OUTBOUND!$G:$G,WMS!E676,OUTBOUND!$O:$O))</f>
        <v/>
      </c>
      <c r="Y676" s="76" t="str">
        <f>IF(E676="","",SUMIF(OUTBOUND!$G:$G,WMS!E676,OUTBOUND!$AC:$AC))</f>
        <v/>
      </c>
      <c r="Z676" s="76" t="str">
        <f>IF(E676="","",SUMIF(OUTBOUND!$G:$G,WMS!E676,OUTBOUND!$P:$P))</f>
        <v/>
      </c>
      <c r="AA676" s="23" t="str">
        <f t="shared" si="123"/>
        <v/>
      </c>
      <c r="AB676" s="23" t="str">
        <f t="shared" si="124"/>
        <v/>
      </c>
      <c r="AC676" s="76" t="str">
        <f t="shared" si="125"/>
        <v/>
      </c>
      <c r="AD676" s="76" t="str">
        <f t="shared" si="126"/>
        <v/>
      </c>
      <c r="AE676" s="76" t="str">
        <f t="shared" si="127"/>
        <v/>
      </c>
      <c r="AF676" s="81" t="str">
        <f t="shared" si="128"/>
        <v/>
      </c>
    </row>
    <row r="677" spans="5:32">
      <c r="E677" s="58" t="str">
        <f t="shared" si="129"/>
        <v/>
      </c>
      <c r="K677" s="68" t="str">
        <f t="shared" si="130"/>
        <v/>
      </c>
      <c r="M677" s="69" t="str">
        <f t="shared" si="131"/>
        <v/>
      </c>
      <c r="Q677" s="76" t="str">
        <f t="shared" si="120"/>
        <v/>
      </c>
      <c r="R677" s="68" t="str">
        <f t="shared" si="121"/>
        <v/>
      </c>
      <c r="S677" s="76" t="str">
        <f t="shared" si="122"/>
        <v/>
      </c>
      <c r="V677" s="23" t="str">
        <f>IF(E677="","",SUMIF(OUTBOUND!$G:$G,WMS!E677,OUTBOUND!$L:$L))</f>
        <v/>
      </c>
      <c r="W677" s="23" t="str">
        <f>IF(E677="","",SUMIF(OUTBOUND!$G:$G,WMS!E677,OUTBOUND!$M:$M))</f>
        <v/>
      </c>
      <c r="X677" s="76" t="str">
        <f>IF(E677="","",SUMIF(OUTBOUND!$G:$G,WMS!E677,OUTBOUND!$O:$O))</f>
        <v/>
      </c>
      <c r="Y677" s="76" t="str">
        <f>IF(E677="","",SUMIF(OUTBOUND!$G:$G,WMS!E677,OUTBOUND!$AC:$AC))</f>
        <v/>
      </c>
      <c r="Z677" s="76" t="str">
        <f>IF(E677="","",SUMIF(OUTBOUND!$G:$G,WMS!E677,OUTBOUND!$P:$P))</f>
        <v/>
      </c>
      <c r="AA677" s="23" t="str">
        <f t="shared" si="123"/>
        <v/>
      </c>
      <c r="AB677" s="23" t="str">
        <f t="shared" si="124"/>
        <v/>
      </c>
      <c r="AC677" s="76" t="str">
        <f t="shared" si="125"/>
        <v/>
      </c>
      <c r="AD677" s="76" t="str">
        <f t="shared" si="126"/>
        <v/>
      </c>
      <c r="AE677" s="76" t="str">
        <f t="shared" si="127"/>
        <v/>
      </c>
      <c r="AF677" s="81" t="str">
        <f t="shared" si="128"/>
        <v/>
      </c>
    </row>
    <row r="678" spans="5:32">
      <c r="E678" s="58" t="str">
        <f t="shared" si="129"/>
        <v/>
      </c>
      <c r="K678" s="68" t="str">
        <f t="shared" si="130"/>
        <v/>
      </c>
      <c r="M678" s="69" t="str">
        <f t="shared" si="131"/>
        <v/>
      </c>
      <c r="Q678" s="76" t="str">
        <f t="shared" si="120"/>
        <v/>
      </c>
      <c r="R678" s="68" t="str">
        <f t="shared" si="121"/>
        <v/>
      </c>
      <c r="S678" s="76" t="str">
        <f t="shared" si="122"/>
        <v/>
      </c>
      <c r="V678" s="23" t="str">
        <f>IF(E678="","",SUMIF(OUTBOUND!$G:$G,WMS!E678,OUTBOUND!$L:$L))</f>
        <v/>
      </c>
      <c r="W678" s="23" t="str">
        <f>IF(E678="","",SUMIF(OUTBOUND!$G:$G,WMS!E678,OUTBOUND!$M:$M))</f>
        <v/>
      </c>
      <c r="X678" s="76" t="str">
        <f>IF(E678="","",SUMIF(OUTBOUND!$G:$G,WMS!E678,OUTBOUND!$O:$O))</f>
        <v/>
      </c>
      <c r="Y678" s="76" t="str">
        <f>IF(E678="","",SUMIF(OUTBOUND!$G:$G,WMS!E678,OUTBOUND!$AC:$AC))</f>
        <v/>
      </c>
      <c r="Z678" s="76" t="str">
        <f>IF(E678="","",SUMIF(OUTBOUND!$G:$G,WMS!E678,OUTBOUND!$P:$P))</f>
        <v/>
      </c>
      <c r="AA678" s="23" t="str">
        <f t="shared" si="123"/>
        <v/>
      </c>
      <c r="AB678" s="23" t="str">
        <f t="shared" si="124"/>
        <v/>
      </c>
      <c r="AC678" s="76" t="str">
        <f t="shared" si="125"/>
        <v/>
      </c>
      <c r="AD678" s="76" t="str">
        <f t="shared" si="126"/>
        <v/>
      </c>
      <c r="AE678" s="76" t="str">
        <f t="shared" si="127"/>
        <v/>
      </c>
      <c r="AF678" s="81" t="str">
        <f t="shared" si="128"/>
        <v/>
      </c>
    </row>
    <row r="679" spans="5:32">
      <c r="E679" s="58" t="str">
        <f t="shared" si="129"/>
        <v/>
      </c>
      <c r="K679" s="68" t="str">
        <f t="shared" si="130"/>
        <v/>
      </c>
      <c r="M679" s="69" t="str">
        <f t="shared" si="131"/>
        <v/>
      </c>
      <c r="Q679" s="76" t="str">
        <f t="shared" si="120"/>
        <v/>
      </c>
      <c r="R679" s="68" t="str">
        <f t="shared" si="121"/>
        <v/>
      </c>
      <c r="S679" s="76" t="str">
        <f t="shared" si="122"/>
        <v/>
      </c>
      <c r="V679" s="23" t="str">
        <f>IF(E679="","",SUMIF(OUTBOUND!$G:$G,WMS!E679,OUTBOUND!$L:$L))</f>
        <v/>
      </c>
      <c r="W679" s="23" t="str">
        <f>IF(E679="","",SUMIF(OUTBOUND!$G:$G,WMS!E679,OUTBOUND!$M:$M))</f>
        <v/>
      </c>
      <c r="X679" s="76" t="str">
        <f>IF(E679="","",SUMIF(OUTBOUND!$G:$G,WMS!E679,OUTBOUND!$O:$O))</f>
        <v/>
      </c>
      <c r="Y679" s="76" t="str">
        <f>IF(E679="","",SUMIF(OUTBOUND!$G:$G,WMS!E679,OUTBOUND!$AC:$AC))</f>
        <v/>
      </c>
      <c r="Z679" s="76" t="str">
        <f>IF(E679="","",SUMIF(OUTBOUND!$G:$G,WMS!E679,OUTBOUND!$P:$P))</f>
        <v/>
      </c>
      <c r="AA679" s="23" t="str">
        <f t="shared" si="123"/>
        <v/>
      </c>
      <c r="AB679" s="23" t="str">
        <f t="shared" si="124"/>
        <v/>
      </c>
      <c r="AC679" s="76" t="str">
        <f t="shared" si="125"/>
        <v/>
      </c>
      <c r="AD679" s="76" t="str">
        <f t="shared" si="126"/>
        <v/>
      </c>
      <c r="AE679" s="76" t="str">
        <f t="shared" si="127"/>
        <v/>
      </c>
      <c r="AF679" s="81" t="str">
        <f t="shared" si="128"/>
        <v/>
      </c>
    </row>
    <row r="680" spans="5:32">
      <c r="E680" s="58" t="str">
        <f t="shared" si="129"/>
        <v/>
      </c>
      <c r="K680" s="68" t="str">
        <f t="shared" si="130"/>
        <v/>
      </c>
      <c r="M680" s="69" t="str">
        <f t="shared" si="131"/>
        <v/>
      </c>
      <c r="Q680" s="76" t="str">
        <f t="shared" si="120"/>
        <v/>
      </c>
      <c r="R680" s="68" t="str">
        <f t="shared" si="121"/>
        <v/>
      </c>
      <c r="S680" s="76" t="str">
        <f t="shared" si="122"/>
        <v/>
      </c>
      <c r="V680" s="23" t="str">
        <f>IF(E680="","",SUMIF(OUTBOUND!$G:$G,WMS!E680,OUTBOUND!$L:$L))</f>
        <v/>
      </c>
      <c r="W680" s="23" t="str">
        <f>IF(E680="","",SUMIF(OUTBOUND!$G:$G,WMS!E680,OUTBOUND!$M:$M))</f>
        <v/>
      </c>
      <c r="X680" s="76" t="str">
        <f>IF(E680="","",SUMIF(OUTBOUND!$G:$G,WMS!E680,OUTBOUND!$O:$O))</f>
        <v/>
      </c>
      <c r="Y680" s="76" t="str">
        <f>IF(E680="","",SUMIF(OUTBOUND!$G:$G,WMS!E680,OUTBOUND!$AC:$AC))</f>
        <v/>
      </c>
      <c r="Z680" s="76" t="str">
        <f>IF(E680="","",SUMIF(OUTBOUND!$G:$G,WMS!E680,OUTBOUND!$P:$P))</f>
        <v/>
      </c>
      <c r="AA680" s="23" t="str">
        <f t="shared" si="123"/>
        <v/>
      </c>
      <c r="AB680" s="23" t="str">
        <f t="shared" si="124"/>
        <v/>
      </c>
      <c r="AC680" s="76" t="str">
        <f t="shared" si="125"/>
        <v/>
      </c>
      <c r="AD680" s="76" t="str">
        <f t="shared" si="126"/>
        <v/>
      </c>
      <c r="AE680" s="76" t="str">
        <f t="shared" si="127"/>
        <v/>
      </c>
      <c r="AF680" s="81" t="str">
        <f t="shared" si="128"/>
        <v/>
      </c>
    </row>
    <row r="681" spans="5:32">
      <c r="E681" s="58" t="str">
        <f t="shared" si="129"/>
        <v/>
      </c>
      <c r="K681" s="68" t="str">
        <f t="shared" si="130"/>
        <v/>
      </c>
      <c r="M681" s="69" t="str">
        <f t="shared" si="131"/>
        <v/>
      </c>
      <c r="Q681" s="76" t="str">
        <f t="shared" si="120"/>
        <v/>
      </c>
      <c r="R681" s="68" t="str">
        <f t="shared" si="121"/>
        <v/>
      </c>
      <c r="S681" s="76" t="str">
        <f t="shared" si="122"/>
        <v/>
      </c>
      <c r="V681" s="23" t="str">
        <f>IF(E681="","",SUMIF(OUTBOUND!$G:$G,WMS!E681,OUTBOUND!$L:$L))</f>
        <v/>
      </c>
      <c r="W681" s="23" t="str">
        <f>IF(E681="","",SUMIF(OUTBOUND!$G:$G,WMS!E681,OUTBOUND!$M:$M))</f>
        <v/>
      </c>
      <c r="X681" s="76" t="str">
        <f>IF(E681="","",SUMIF(OUTBOUND!$G:$G,WMS!E681,OUTBOUND!$O:$O))</f>
        <v/>
      </c>
      <c r="Y681" s="76" t="str">
        <f>IF(E681="","",SUMIF(OUTBOUND!$G:$G,WMS!E681,OUTBOUND!$AC:$AC))</f>
        <v/>
      </c>
      <c r="Z681" s="76" t="str">
        <f>IF(E681="","",SUMIF(OUTBOUND!$G:$G,WMS!E681,OUTBOUND!$P:$P))</f>
        <v/>
      </c>
      <c r="AA681" s="23" t="str">
        <f t="shared" si="123"/>
        <v/>
      </c>
      <c r="AB681" s="23" t="str">
        <f t="shared" si="124"/>
        <v/>
      </c>
      <c r="AC681" s="76" t="str">
        <f t="shared" si="125"/>
        <v/>
      </c>
      <c r="AD681" s="76" t="str">
        <f t="shared" si="126"/>
        <v/>
      </c>
      <c r="AE681" s="76" t="str">
        <f t="shared" si="127"/>
        <v/>
      </c>
      <c r="AF681" s="81" t="str">
        <f t="shared" si="128"/>
        <v/>
      </c>
    </row>
    <row r="682" spans="5:32">
      <c r="E682" s="58" t="str">
        <f t="shared" si="129"/>
        <v/>
      </c>
      <c r="K682" s="68" t="str">
        <f t="shared" si="130"/>
        <v/>
      </c>
      <c r="M682" s="69" t="str">
        <f t="shared" si="131"/>
        <v/>
      </c>
      <c r="Q682" s="76" t="str">
        <f t="shared" si="120"/>
        <v/>
      </c>
      <c r="R682" s="68" t="str">
        <f t="shared" si="121"/>
        <v/>
      </c>
      <c r="S682" s="76" t="str">
        <f t="shared" si="122"/>
        <v/>
      </c>
      <c r="V682" s="23" t="str">
        <f>IF(E682="","",SUMIF(OUTBOUND!$G:$G,WMS!E682,OUTBOUND!$L:$L))</f>
        <v/>
      </c>
      <c r="W682" s="23" t="str">
        <f>IF(E682="","",SUMIF(OUTBOUND!$G:$G,WMS!E682,OUTBOUND!$M:$M))</f>
        <v/>
      </c>
      <c r="X682" s="76" t="str">
        <f>IF(E682="","",SUMIF(OUTBOUND!$G:$G,WMS!E682,OUTBOUND!$O:$O))</f>
        <v/>
      </c>
      <c r="Y682" s="76" t="str">
        <f>IF(E682="","",SUMIF(OUTBOUND!$G:$G,WMS!E682,OUTBOUND!$AC:$AC))</f>
        <v/>
      </c>
      <c r="Z682" s="76" t="str">
        <f>IF(E682="","",SUMIF(OUTBOUND!$G:$G,WMS!E682,OUTBOUND!$P:$P))</f>
        <v/>
      </c>
      <c r="AA682" s="23" t="str">
        <f t="shared" si="123"/>
        <v/>
      </c>
      <c r="AB682" s="23" t="str">
        <f t="shared" si="124"/>
        <v/>
      </c>
      <c r="AC682" s="76" t="str">
        <f t="shared" si="125"/>
        <v/>
      </c>
      <c r="AD682" s="76" t="str">
        <f t="shared" si="126"/>
        <v/>
      </c>
      <c r="AE682" s="76" t="str">
        <f t="shared" si="127"/>
        <v/>
      </c>
      <c r="AF682" s="81" t="str">
        <f t="shared" si="128"/>
        <v/>
      </c>
    </row>
    <row r="683" spans="5:32">
      <c r="E683" s="58" t="str">
        <f t="shared" si="129"/>
        <v/>
      </c>
      <c r="K683" s="68" t="str">
        <f t="shared" si="130"/>
        <v/>
      </c>
      <c r="M683" s="69" t="str">
        <f t="shared" si="131"/>
        <v/>
      </c>
      <c r="Q683" s="76" t="str">
        <f t="shared" si="120"/>
        <v/>
      </c>
      <c r="R683" s="68" t="str">
        <f t="shared" si="121"/>
        <v/>
      </c>
      <c r="S683" s="76" t="str">
        <f t="shared" si="122"/>
        <v/>
      </c>
      <c r="V683" s="23" t="str">
        <f>IF(E683="","",SUMIF(OUTBOUND!$G:$G,WMS!E683,OUTBOUND!$L:$L))</f>
        <v/>
      </c>
      <c r="W683" s="23" t="str">
        <f>IF(E683="","",SUMIF(OUTBOUND!$G:$G,WMS!E683,OUTBOUND!$M:$M))</f>
        <v/>
      </c>
      <c r="X683" s="76" t="str">
        <f>IF(E683="","",SUMIF(OUTBOUND!$G:$G,WMS!E683,OUTBOUND!$O:$O))</f>
        <v/>
      </c>
      <c r="Y683" s="76" t="str">
        <f>IF(E683="","",SUMIF(OUTBOUND!$G:$G,WMS!E683,OUTBOUND!$AC:$AC))</f>
        <v/>
      </c>
      <c r="Z683" s="76" t="str">
        <f>IF(E683="","",SUMIF(OUTBOUND!$G:$G,WMS!E683,OUTBOUND!$P:$P))</f>
        <v/>
      </c>
      <c r="AA683" s="23" t="str">
        <f t="shared" si="123"/>
        <v/>
      </c>
      <c r="AB683" s="23" t="str">
        <f t="shared" si="124"/>
        <v/>
      </c>
      <c r="AC683" s="76" t="str">
        <f t="shared" si="125"/>
        <v/>
      </c>
      <c r="AD683" s="76" t="str">
        <f t="shared" si="126"/>
        <v/>
      </c>
      <c r="AE683" s="76" t="str">
        <f t="shared" si="127"/>
        <v/>
      </c>
      <c r="AF683" s="81" t="str">
        <f t="shared" si="128"/>
        <v/>
      </c>
    </row>
    <row r="684" spans="5:32">
      <c r="E684" s="58" t="str">
        <f t="shared" si="129"/>
        <v/>
      </c>
      <c r="K684" s="68" t="str">
        <f t="shared" si="130"/>
        <v/>
      </c>
      <c r="M684" s="69" t="str">
        <f t="shared" si="131"/>
        <v/>
      </c>
      <c r="Q684" s="76" t="str">
        <f t="shared" si="120"/>
        <v/>
      </c>
      <c r="R684" s="68" t="str">
        <f t="shared" si="121"/>
        <v/>
      </c>
      <c r="S684" s="76" t="str">
        <f t="shared" si="122"/>
        <v/>
      </c>
      <c r="V684" s="23" t="str">
        <f>IF(E684="","",SUMIF(OUTBOUND!$G:$G,WMS!E684,OUTBOUND!$L:$L))</f>
        <v/>
      </c>
      <c r="W684" s="23" t="str">
        <f>IF(E684="","",SUMIF(OUTBOUND!$G:$G,WMS!E684,OUTBOUND!$M:$M))</f>
        <v/>
      </c>
      <c r="X684" s="76" t="str">
        <f>IF(E684="","",SUMIF(OUTBOUND!$G:$G,WMS!E684,OUTBOUND!$O:$O))</f>
        <v/>
      </c>
      <c r="Y684" s="76" t="str">
        <f>IF(E684="","",SUMIF(OUTBOUND!$G:$G,WMS!E684,OUTBOUND!$AC:$AC))</f>
        <v/>
      </c>
      <c r="Z684" s="76" t="str">
        <f>IF(E684="","",SUMIF(OUTBOUND!$G:$G,WMS!E684,OUTBOUND!$P:$P))</f>
        <v/>
      </c>
      <c r="AA684" s="23" t="str">
        <f t="shared" si="123"/>
        <v/>
      </c>
      <c r="AB684" s="23" t="str">
        <f t="shared" si="124"/>
        <v/>
      </c>
      <c r="AC684" s="76" t="str">
        <f t="shared" si="125"/>
        <v/>
      </c>
      <c r="AD684" s="76" t="str">
        <f t="shared" si="126"/>
        <v/>
      </c>
      <c r="AE684" s="76" t="str">
        <f t="shared" si="127"/>
        <v/>
      </c>
      <c r="AF684" s="81" t="str">
        <f t="shared" si="128"/>
        <v/>
      </c>
    </row>
    <row r="685" spans="5:32">
      <c r="E685" s="58" t="str">
        <f t="shared" si="129"/>
        <v/>
      </c>
      <c r="K685" s="68" t="str">
        <f t="shared" si="130"/>
        <v/>
      </c>
      <c r="M685" s="69" t="str">
        <f t="shared" si="131"/>
        <v/>
      </c>
      <c r="Q685" s="76" t="str">
        <f t="shared" si="120"/>
        <v/>
      </c>
      <c r="R685" s="68" t="str">
        <f t="shared" si="121"/>
        <v/>
      </c>
      <c r="S685" s="76" t="str">
        <f t="shared" si="122"/>
        <v/>
      </c>
      <c r="V685" s="23" t="str">
        <f>IF(E685="","",SUMIF(OUTBOUND!$G:$G,WMS!E685,OUTBOUND!$L:$L))</f>
        <v/>
      </c>
      <c r="W685" s="23" t="str">
        <f>IF(E685="","",SUMIF(OUTBOUND!$G:$G,WMS!E685,OUTBOUND!$M:$M))</f>
        <v/>
      </c>
      <c r="X685" s="76" t="str">
        <f>IF(E685="","",SUMIF(OUTBOUND!$G:$G,WMS!E685,OUTBOUND!$O:$O))</f>
        <v/>
      </c>
      <c r="Y685" s="76" t="str">
        <f>IF(E685="","",SUMIF(OUTBOUND!$G:$G,WMS!E685,OUTBOUND!$AC:$AC))</f>
        <v/>
      </c>
      <c r="Z685" s="76" t="str">
        <f>IF(E685="","",SUMIF(OUTBOUND!$G:$G,WMS!E685,OUTBOUND!$P:$P))</f>
        <v/>
      </c>
      <c r="AA685" s="23" t="str">
        <f t="shared" si="123"/>
        <v/>
      </c>
      <c r="AB685" s="23" t="str">
        <f t="shared" si="124"/>
        <v/>
      </c>
      <c r="AC685" s="76" t="str">
        <f t="shared" si="125"/>
        <v/>
      </c>
      <c r="AD685" s="76" t="str">
        <f t="shared" si="126"/>
        <v/>
      </c>
      <c r="AE685" s="76" t="str">
        <f t="shared" si="127"/>
        <v/>
      </c>
      <c r="AF685" s="81" t="str">
        <f t="shared" si="128"/>
        <v/>
      </c>
    </row>
    <row r="686" spans="5:32">
      <c r="E686" s="58" t="str">
        <f t="shared" si="129"/>
        <v/>
      </c>
      <c r="K686" s="68" t="str">
        <f t="shared" si="130"/>
        <v/>
      </c>
      <c r="M686" s="69" t="str">
        <f t="shared" si="131"/>
        <v/>
      </c>
      <c r="Q686" s="76" t="str">
        <f t="shared" si="120"/>
        <v/>
      </c>
      <c r="R686" s="68" t="str">
        <f t="shared" si="121"/>
        <v/>
      </c>
      <c r="S686" s="76" t="str">
        <f t="shared" si="122"/>
        <v/>
      </c>
      <c r="V686" s="23" t="str">
        <f>IF(E686="","",SUMIF(OUTBOUND!$G:$G,WMS!E686,OUTBOUND!$L:$L))</f>
        <v/>
      </c>
      <c r="W686" s="23" t="str">
        <f>IF(E686="","",SUMIF(OUTBOUND!$G:$G,WMS!E686,OUTBOUND!$M:$M))</f>
        <v/>
      </c>
      <c r="X686" s="76" t="str">
        <f>IF(E686="","",SUMIF(OUTBOUND!$G:$G,WMS!E686,OUTBOUND!$O:$O))</f>
        <v/>
      </c>
      <c r="Y686" s="76" t="str">
        <f>IF(E686="","",SUMIF(OUTBOUND!$G:$G,WMS!E686,OUTBOUND!$AC:$AC))</f>
        <v/>
      </c>
      <c r="Z686" s="76" t="str">
        <f>IF(E686="","",SUMIF(OUTBOUND!$G:$G,WMS!E686,OUTBOUND!$P:$P))</f>
        <v/>
      </c>
      <c r="AA686" s="23" t="str">
        <f t="shared" si="123"/>
        <v/>
      </c>
      <c r="AB686" s="23" t="str">
        <f t="shared" si="124"/>
        <v/>
      </c>
      <c r="AC686" s="76" t="str">
        <f t="shared" si="125"/>
        <v/>
      </c>
      <c r="AD686" s="76" t="str">
        <f t="shared" si="126"/>
        <v/>
      </c>
      <c r="AE686" s="76" t="str">
        <f t="shared" si="127"/>
        <v/>
      </c>
      <c r="AF686" s="81" t="str">
        <f t="shared" si="128"/>
        <v/>
      </c>
    </row>
    <row r="687" spans="5:32">
      <c r="E687" s="58" t="str">
        <f t="shared" si="129"/>
        <v/>
      </c>
      <c r="K687" s="68" t="str">
        <f t="shared" si="130"/>
        <v/>
      </c>
      <c r="M687" s="69" t="str">
        <f t="shared" si="131"/>
        <v/>
      </c>
      <c r="Q687" s="76" t="str">
        <f t="shared" si="120"/>
        <v/>
      </c>
      <c r="R687" s="68" t="str">
        <f t="shared" si="121"/>
        <v/>
      </c>
      <c r="S687" s="76" t="str">
        <f t="shared" si="122"/>
        <v/>
      </c>
      <c r="V687" s="23" t="str">
        <f>IF(E687="","",SUMIF(OUTBOUND!$G:$G,WMS!E687,OUTBOUND!$L:$L))</f>
        <v/>
      </c>
      <c r="W687" s="23" t="str">
        <f>IF(E687="","",SUMIF(OUTBOUND!$G:$G,WMS!E687,OUTBOUND!$M:$M))</f>
        <v/>
      </c>
      <c r="X687" s="76" t="str">
        <f>IF(E687="","",SUMIF(OUTBOUND!$G:$G,WMS!E687,OUTBOUND!$O:$O))</f>
        <v/>
      </c>
      <c r="Y687" s="76" t="str">
        <f>IF(E687="","",SUMIF(OUTBOUND!$G:$G,WMS!E687,OUTBOUND!$AC:$AC))</f>
        <v/>
      </c>
      <c r="Z687" s="76" t="str">
        <f>IF(E687="","",SUMIF(OUTBOUND!$G:$G,WMS!E687,OUTBOUND!$P:$P))</f>
        <v/>
      </c>
      <c r="AA687" s="23" t="str">
        <f t="shared" si="123"/>
        <v/>
      </c>
      <c r="AB687" s="23" t="str">
        <f t="shared" si="124"/>
        <v/>
      </c>
      <c r="AC687" s="76" t="str">
        <f t="shared" si="125"/>
        <v/>
      </c>
      <c r="AD687" s="76" t="str">
        <f t="shared" si="126"/>
        <v/>
      </c>
      <c r="AE687" s="76" t="str">
        <f t="shared" si="127"/>
        <v/>
      </c>
      <c r="AF687" s="81" t="str">
        <f t="shared" si="128"/>
        <v/>
      </c>
    </row>
    <row r="688" spans="5:32">
      <c r="E688" s="58" t="str">
        <f t="shared" si="129"/>
        <v/>
      </c>
      <c r="K688" s="68" t="str">
        <f t="shared" si="130"/>
        <v/>
      </c>
      <c r="M688" s="69" t="str">
        <f t="shared" si="131"/>
        <v/>
      </c>
      <c r="Q688" s="76" t="str">
        <f t="shared" si="120"/>
        <v/>
      </c>
      <c r="R688" s="68" t="str">
        <f t="shared" si="121"/>
        <v/>
      </c>
      <c r="S688" s="76" t="str">
        <f t="shared" si="122"/>
        <v/>
      </c>
      <c r="V688" s="23" t="str">
        <f>IF(E688="","",SUMIF(OUTBOUND!$G:$G,WMS!E688,OUTBOUND!$L:$L))</f>
        <v/>
      </c>
      <c r="W688" s="23" t="str">
        <f>IF(E688="","",SUMIF(OUTBOUND!$G:$G,WMS!E688,OUTBOUND!$M:$M))</f>
        <v/>
      </c>
      <c r="X688" s="76" t="str">
        <f>IF(E688="","",SUMIF(OUTBOUND!$G:$G,WMS!E688,OUTBOUND!$O:$O))</f>
        <v/>
      </c>
      <c r="Y688" s="76" t="str">
        <f>IF(E688="","",SUMIF(OUTBOUND!$G:$G,WMS!E688,OUTBOUND!$AC:$AC))</f>
        <v/>
      </c>
      <c r="Z688" s="76" t="str">
        <f>IF(E688="","",SUMIF(OUTBOUND!$G:$G,WMS!E688,OUTBOUND!$P:$P))</f>
        <v/>
      </c>
      <c r="AA688" s="23" t="str">
        <f t="shared" si="123"/>
        <v/>
      </c>
      <c r="AB688" s="23" t="str">
        <f t="shared" si="124"/>
        <v/>
      </c>
      <c r="AC688" s="76" t="str">
        <f t="shared" si="125"/>
        <v/>
      </c>
      <c r="AD688" s="76" t="str">
        <f t="shared" si="126"/>
        <v/>
      </c>
      <c r="AE688" s="76" t="str">
        <f t="shared" si="127"/>
        <v/>
      </c>
      <c r="AF688" s="81" t="str">
        <f t="shared" si="128"/>
        <v/>
      </c>
    </row>
    <row r="689" spans="5:32">
      <c r="E689" s="58" t="str">
        <f t="shared" si="129"/>
        <v/>
      </c>
      <c r="K689" s="68" t="str">
        <f t="shared" si="130"/>
        <v/>
      </c>
      <c r="M689" s="69" t="str">
        <f t="shared" si="131"/>
        <v/>
      </c>
      <c r="Q689" s="76" t="str">
        <f t="shared" si="120"/>
        <v/>
      </c>
      <c r="R689" s="68" t="str">
        <f t="shared" si="121"/>
        <v/>
      </c>
      <c r="S689" s="76" t="str">
        <f t="shared" si="122"/>
        <v/>
      </c>
      <c r="V689" s="23" t="str">
        <f>IF(E689="","",SUMIF(OUTBOUND!$G:$G,WMS!E689,OUTBOUND!$L:$L))</f>
        <v/>
      </c>
      <c r="W689" s="23" t="str">
        <f>IF(E689="","",SUMIF(OUTBOUND!$G:$G,WMS!E689,OUTBOUND!$M:$M))</f>
        <v/>
      </c>
      <c r="X689" s="76" t="str">
        <f>IF(E689="","",SUMIF(OUTBOUND!$G:$G,WMS!E689,OUTBOUND!$O:$O))</f>
        <v/>
      </c>
      <c r="Y689" s="76" t="str">
        <f>IF(E689="","",SUMIF(OUTBOUND!$G:$G,WMS!E689,OUTBOUND!$AC:$AC))</f>
        <v/>
      </c>
      <c r="Z689" s="76" t="str">
        <f>IF(E689="","",SUMIF(OUTBOUND!$G:$G,WMS!E689,OUTBOUND!$P:$P))</f>
        <v/>
      </c>
      <c r="AA689" s="23" t="str">
        <f t="shared" si="123"/>
        <v/>
      </c>
      <c r="AB689" s="23" t="str">
        <f t="shared" si="124"/>
        <v/>
      </c>
      <c r="AC689" s="76" t="str">
        <f t="shared" si="125"/>
        <v/>
      </c>
      <c r="AD689" s="76" t="str">
        <f t="shared" si="126"/>
        <v/>
      </c>
      <c r="AE689" s="76" t="str">
        <f t="shared" si="127"/>
        <v/>
      </c>
      <c r="AF689" s="81" t="str">
        <f t="shared" si="128"/>
        <v/>
      </c>
    </row>
    <row r="690" spans="5:32">
      <c r="E690" s="58" t="str">
        <f t="shared" si="129"/>
        <v/>
      </c>
      <c r="K690" s="68" t="str">
        <f t="shared" si="130"/>
        <v/>
      </c>
      <c r="M690" s="69" t="str">
        <f t="shared" si="131"/>
        <v/>
      </c>
      <c r="Q690" s="76" t="str">
        <f t="shared" si="120"/>
        <v/>
      </c>
      <c r="R690" s="68" t="str">
        <f t="shared" si="121"/>
        <v/>
      </c>
      <c r="S690" s="76" t="str">
        <f t="shared" si="122"/>
        <v/>
      </c>
      <c r="V690" s="23" t="str">
        <f>IF(E690="","",SUMIF(OUTBOUND!$G:$G,WMS!E690,OUTBOUND!$L:$L))</f>
        <v/>
      </c>
      <c r="W690" s="23" t="str">
        <f>IF(E690="","",SUMIF(OUTBOUND!$G:$G,WMS!E690,OUTBOUND!$M:$M))</f>
        <v/>
      </c>
      <c r="X690" s="76" t="str">
        <f>IF(E690="","",SUMIF(OUTBOUND!$G:$G,WMS!E690,OUTBOUND!$O:$O))</f>
        <v/>
      </c>
      <c r="Y690" s="76" t="str">
        <f>IF(E690="","",SUMIF(OUTBOUND!$G:$G,WMS!E690,OUTBOUND!$AC:$AC))</f>
        <v/>
      </c>
      <c r="Z690" s="76" t="str">
        <f>IF(E690="","",SUMIF(OUTBOUND!$G:$G,WMS!E690,OUTBOUND!$P:$P))</f>
        <v/>
      </c>
      <c r="AA690" s="23" t="str">
        <f t="shared" si="123"/>
        <v/>
      </c>
      <c r="AB690" s="23" t="str">
        <f t="shared" si="124"/>
        <v/>
      </c>
      <c r="AC690" s="76" t="str">
        <f t="shared" si="125"/>
        <v/>
      </c>
      <c r="AD690" s="76" t="str">
        <f t="shared" si="126"/>
        <v/>
      </c>
      <c r="AE690" s="76" t="str">
        <f t="shared" si="127"/>
        <v/>
      </c>
      <c r="AF690" s="81" t="str">
        <f t="shared" si="128"/>
        <v/>
      </c>
    </row>
    <row r="691" spans="5:32">
      <c r="E691" s="58" t="str">
        <f t="shared" si="129"/>
        <v/>
      </c>
      <c r="K691" s="68" t="str">
        <f t="shared" si="130"/>
        <v/>
      </c>
      <c r="M691" s="69" t="str">
        <f t="shared" si="131"/>
        <v/>
      </c>
      <c r="Q691" s="76" t="str">
        <f t="shared" si="120"/>
        <v/>
      </c>
      <c r="R691" s="68" t="str">
        <f t="shared" si="121"/>
        <v/>
      </c>
      <c r="S691" s="76" t="str">
        <f t="shared" si="122"/>
        <v/>
      </c>
      <c r="V691" s="23" t="str">
        <f>IF(E691="","",SUMIF(OUTBOUND!$G:$G,WMS!E691,OUTBOUND!$L:$L))</f>
        <v/>
      </c>
      <c r="W691" s="23" t="str">
        <f>IF(E691="","",SUMIF(OUTBOUND!$G:$G,WMS!E691,OUTBOUND!$M:$M))</f>
        <v/>
      </c>
      <c r="X691" s="76" t="str">
        <f>IF(E691="","",SUMIF(OUTBOUND!$G:$G,WMS!E691,OUTBOUND!$O:$O))</f>
        <v/>
      </c>
      <c r="Y691" s="76" t="str">
        <f>IF(E691="","",SUMIF(OUTBOUND!$G:$G,WMS!E691,OUTBOUND!$AC:$AC))</f>
        <v/>
      </c>
      <c r="Z691" s="76" t="str">
        <f>IF(E691="","",SUMIF(OUTBOUND!$G:$G,WMS!E691,OUTBOUND!$P:$P))</f>
        <v/>
      </c>
      <c r="AA691" s="23" t="str">
        <f t="shared" si="123"/>
        <v/>
      </c>
      <c r="AB691" s="23" t="str">
        <f t="shared" si="124"/>
        <v/>
      </c>
      <c r="AC691" s="76" t="str">
        <f t="shared" si="125"/>
        <v/>
      </c>
      <c r="AD691" s="76" t="str">
        <f t="shared" si="126"/>
        <v/>
      </c>
      <c r="AE691" s="76" t="str">
        <f t="shared" si="127"/>
        <v/>
      </c>
      <c r="AF691" s="81" t="str">
        <f t="shared" si="128"/>
        <v/>
      </c>
    </row>
    <row r="692" spans="5:32">
      <c r="E692" s="58" t="str">
        <f t="shared" si="129"/>
        <v/>
      </c>
      <c r="K692" s="68" t="str">
        <f t="shared" si="130"/>
        <v/>
      </c>
      <c r="M692" s="69" t="str">
        <f t="shared" si="131"/>
        <v/>
      </c>
      <c r="Q692" s="76" t="str">
        <f t="shared" si="120"/>
        <v/>
      </c>
      <c r="R692" s="68" t="str">
        <f t="shared" si="121"/>
        <v/>
      </c>
      <c r="S692" s="76" t="str">
        <f t="shared" si="122"/>
        <v/>
      </c>
      <c r="V692" s="23" t="str">
        <f>IF(E692="","",SUMIF(OUTBOUND!$G:$G,WMS!E692,OUTBOUND!$L:$L))</f>
        <v/>
      </c>
      <c r="W692" s="23" t="str">
        <f>IF(E692="","",SUMIF(OUTBOUND!$G:$G,WMS!E692,OUTBOUND!$M:$M))</f>
        <v/>
      </c>
      <c r="X692" s="76" t="str">
        <f>IF(E692="","",SUMIF(OUTBOUND!$G:$G,WMS!E692,OUTBOUND!$O:$O))</f>
        <v/>
      </c>
      <c r="Y692" s="76" t="str">
        <f>IF(E692="","",SUMIF(OUTBOUND!$G:$G,WMS!E692,OUTBOUND!$AC:$AC))</f>
        <v/>
      </c>
      <c r="Z692" s="76" t="str">
        <f>IF(E692="","",SUMIF(OUTBOUND!$G:$G,WMS!E692,OUTBOUND!$P:$P))</f>
        <v/>
      </c>
      <c r="AA692" s="23" t="str">
        <f t="shared" si="123"/>
        <v/>
      </c>
      <c r="AB692" s="23" t="str">
        <f t="shared" si="124"/>
        <v/>
      </c>
      <c r="AC692" s="76" t="str">
        <f t="shared" si="125"/>
        <v/>
      </c>
      <c r="AD692" s="76" t="str">
        <f t="shared" si="126"/>
        <v/>
      </c>
      <c r="AE692" s="76" t="str">
        <f t="shared" si="127"/>
        <v/>
      </c>
      <c r="AF692" s="81" t="str">
        <f t="shared" si="128"/>
        <v/>
      </c>
    </row>
    <row r="693" spans="5:32">
      <c r="E693" s="58" t="str">
        <f t="shared" si="129"/>
        <v/>
      </c>
      <c r="K693" s="68" t="str">
        <f t="shared" si="130"/>
        <v/>
      </c>
      <c r="M693" s="69" t="str">
        <f t="shared" si="131"/>
        <v/>
      </c>
      <c r="Q693" s="76" t="str">
        <f t="shared" ref="Q693:Q756" si="132">IF(P693="","",ROUND(N693*O693*P693/1000000,3))</f>
        <v/>
      </c>
      <c r="R693" s="68" t="str">
        <f t="shared" ref="R693:R756" si="133">IF(Q693="","",ROUND(N693*O693*P693/1000000*I693,2))</f>
        <v/>
      </c>
      <c r="S693" s="76" t="str">
        <f t="shared" ref="S693:S756" si="134">IF(T693="","",ROUND(T693/J693,3))</f>
        <v/>
      </c>
      <c r="V693" s="23" t="str">
        <f>IF(E693="","",SUMIF(OUTBOUND!$G:$G,WMS!E693,OUTBOUND!$L:$L))</f>
        <v/>
      </c>
      <c r="W693" s="23" t="str">
        <f>IF(E693="","",SUMIF(OUTBOUND!$G:$G,WMS!E693,OUTBOUND!$M:$M))</f>
        <v/>
      </c>
      <c r="X693" s="76" t="str">
        <f>IF(E693="","",SUMIF(OUTBOUND!$G:$G,WMS!E693,OUTBOUND!$O:$O))</f>
        <v/>
      </c>
      <c r="Y693" s="76" t="str">
        <f>IF(E693="","",SUMIF(OUTBOUND!$G:$G,WMS!E693,OUTBOUND!$AC:$AC))</f>
        <v/>
      </c>
      <c r="Z693" s="76" t="str">
        <f>IF(E693="","",SUMIF(OUTBOUND!$G:$G,WMS!E693,OUTBOUND!$P:$P))</f>
        <v/>
      </c>
      <c r="AA693" s="23" t="str">
        <f t="shared" ref="AA693:AA756" si="135">IF(I693="","",I693-V693)</f>
        <v/>
      </c>
      <c r="AB693" s="23" t="str">
        <f t="shared" ref="AB693:AB756" si="136">IF(J693="","",J693-W693)</f>
        <v/>
      </c>
      <c r="AC693" s="76" t="str">
        <f t="shared" ref="AC693:AC756" si="137">IF(M693="","",M693-X693)</f>
        <v/>
      </c>
      <c r="AD693" s="76" t="str">
        <f t="shared" ref="AD693:AD756" si="138">IF(T693="","",T693-Y693)</f>
        <v/>
      </c>
      <c r="AE693" s="76" t="str">
        <f t="shared" ref="AE693:AE756" si="139">IF(R693="","",R693-Z693)</f>
        <v/>
      </c>
      <c r="AF693" s="81" t="str">
        <f t="shared" ref="AF693:AF756" si="140">IF(AB693="","",EXACT(K693,AB693/AA693))</f>
        <v/>
      </c>
    </row>
    <row r="694" spans="5:32">
      <c r="E694" s="58" t="str">
        <f t="shared" si="129"/>
        <v/>
      </c>
      <c r="K694" s="68" t="str">
        <f t="shared" si="130"/>
        <v/>
      </c>
      <c r="M694" s="69" t="str">
        <f t="shared" si="131"/>
        <v/>
      </c>
      <c r="Q694" s="76" t="str">
        <f t="shared" si="132"/>
        <v/>
      </c>
      <c r="R694" s="68" t="str">
        <f t="shared" si="133"/>
        <v/>
      </c>
      <c r="S694" s="76" t="str">
        <f t="shared" si="134"/>
        <v/>
      </c>
      <c r="V694" s="23" t="str">
        <f>IF(E694="","",SUMIF(OUTBOUND!$G:$G,WMS!E694,OUTBOUND!$L:$L))</f>
        <v/>
      </c>
      <c r="W694" s="23" t="str">
        <f>IF(E694="","",SUMIF(OUTBOUND!$G:$G,WMS!E694,OUTBOUND!$M:$M))</f>
        <v/>
      </c>
      <c r="X694" s="76" t="str">
        <f>IF(E694="","",SUMIF(OUTBOUND!$G:$G,WMS!E694,OUTBOUND!$O:$O))</f>
        <v/>
      </c>
      <c r="Y694" s="76" t="str">
        <f>IF(E694="","",SUMIF(OUTBOUND!$G:$G,WMS!E694,OUTBOUND!$AC:$AC))</f>
        <v/>
      </c>
      <c r="Z694" s="76" t="str">
        <f>IF(E694="","",SUMIF(OUTBOUND!$G:$G,WMS!E694,OUTBOUND!$P:$P))</f>
        <v/>
      </c>
      <c r="AA694" s="23" t="str">
        <f t="shared" si="135"/>
        <v/>
      </c>
      <c r="AB694" s="23" t="str">
        <f t="shared" si="136"/>
        <v/>
      </c>
      <c r="AC694" s="76" t="str">
        <f t="shared" si="137"/>
        <v/>
      </c>
      <c r="AD694" s="76" t="str">
        <f t="shared" si="138"/>
        <v/>
      </c>
      <c r="AE694" s="76" t="str">
        <f t="shared" si="139"/>
        <v/>
      </c>
      <c r="AF694" s="81" t="str">
        <f t="shared" si="140"/>
        <v/>
      </c>
    </row>
    <row r="695" spans="5:32">
      <c r="E695" s="58" t="str">
        <f t="shared" si="129"/>
        <v/>
      </c>
      <c r="K695" s="68" t="str">
        <f t="shared" si="130"/>
        <v/>
      </c>
      <c r="M695" s="69" t="str">
        <f t="shared" si="131"/>
        <v/>
      </c>
      <c r="Q695" s="76" t="str">
        <f t="shared" si="132"/>
        <v/>
      </c>
      <c r="R695" s="68" t="str">
        <f t="shared" si="133"/>
        <v/>
      </c>
      <c r="S695" s="76" t="str">
        <f t="shared" si="134"/>
        <v/>
      </c>
      <c r="V695" s="23" t="str">
        <f>IF(E695="","",SUMIF(OUTBOUND!$G:$G,WMS!E695,OUTBOUND!$L:$L))</f>
        <v/>
      </c>
      <c r="W695" s="23" t="str">
        <f>IF(E695="","",SUMIF(OUTBOUND!$G:$G,WMS!E695,OUTBOUND!$M:$M))</f>
        <v/>
      </c>
      <c r="X695" s="76" t="str">
        <f>IF(E695="","",SUMIF(OUTBOUND!$G:$G,WMS!E695,OUTBOUND!$O:$O))</f>
        <v/>
      </c>
      <c r="Y695" s="76" t="str">
        <f>IF(E695="","",SUMIF(OUTBOUND!$G:$G,WMS!E695,OUTBOUND!$AC:$AC))</f>
        <v/>
      </c>
      <c r="Z695" s="76" t="str">
        <f>IF(E695="","",SUMIF(OUTBOUND!$G:$G,WMS!E695,OUTBOUND!$P:$P))</f>
        <v/>
      </c>
      <c r="AA695" s="23" t="str">
        <f t="shared" si="135"/>
        <v/>
      </c>
      <c r="AB695" s="23" t="str">
        <f t="shared" si="136"/>
        <v/>
      </c>
      <c r="AC695" s="76" t="str">
        <f t="shared" si="137"/>
        <v/>
      </c>
      <c r="AD695" s="76" t="str">
        <f t="shared" si="138"/>
        <v/>
      </c>
      <c r="AE695" s="76" t="str">
        <f t="shared" si="139"/>
        <v/>
      </c>
      <c r="AF695" s="81" t="str">
        <f t="shared" si="140"/>
        <v/>
      </c>
    </row>
    <row r="696" spans="5:32">
      <c r="E696" s="58" t="str">
        <f t="shared" si="129"/>
        <v/>
      </c>
      <c r="K696" s="68" t="str">
        <f t="shared" si="130"/>
        <v/>
      </c>
      <c r="M696" s="69" t="str">
        <f t="shared" si="131"/>
        <v/>
      </c>
      <c r="Q696" s="76" t="str">
        <f t="shared" si="132"/>
        <v/>
      </c>
      <c r="R696" s="68" t="str">
        <f t="shared" si="133"/>
        <v/>
      </c>
      <c r="S696" s="76" t="str">
        <f t="shared" si="134"/>
        <v/>
      </c>
      <c r="V696" s="23" t="str">
        <f>IF(E696="","",SUMIF(OUTBOUND!$G:$G,WMS!E696,OUTBOUND!$L:$L))</f>
        <v/>
      </c>
      <c r="W696" s="23" t="str">
        <f>IF(E696="","",SUMIF(OUTBOUND!$G:$G,WMS!E696,OUTBOUND!$M:$M))</f>
        <v/>
      </c>
      <c r="X696" s="76" t="str">
        <f>IF(E696="","",SUMIF(OUTBOUND!$G:$G,WMS!E696,OUTBOUND!$O:$O))</f>
        <v/>
      </c>
      <c r="Y696" s="76" t="str">
        <f>IF(E696="","",SUMIF(OUTBOUND!$G:$G,WMS!E696,OUTBOUND!$AC:$AC))</f>
        <v/>
      </c>
      <c r="Z696" s="76" t="str">
        <f>IF(E696="","",SUMIF(OUTBOUND!$G:$G,WMS!E696,OUTBOUND!$P:$P))</f>
        <v/>
      </c>
      <c r="AA696" s="23" t="str">
        <f t="shared" si="135"/>
        <v/>
      </c>
      <c r="AB696" s="23" t="str">
        <f t="shared" si="136"/>
        <v/>
      </c>
      <c r="AC696" s="76" t="str">
        <f t="shared" si="137"/>
        <v/>
      </c>
      <c r="AD696" s="76" t="str">
        <f t="shared" si="138"/>
        <v/>
      </c>
      <c r="AE696" s="76" t="str">
        <f t="shared" si="139"/>
        <v/>
      </c>
      <c r="AF696" s="81" t="str">
        <f t="shared" si="140"/>
        <v/>
      </c>
    </row>
    <row r="697" spans="5:32">
      <c r="E697" s="58" t="str">
        <f t="shared" si="129"/>
        <v/>
      </c>
      <c r="K697" s="68" t="str">
        <f t="shared" si="130"/>
        <v/>
      </c>
      <c r="M697" s="69" t="str">
        <f t="shared" si="131"/>
        <v/>
      </c>
      <c r="Q697" s="76" t="str">
        <f t="shared" si="132"/>
        <v/>
      </c>
      <c r="R697" s="68" t="str">
        <f t="shared" si="133"/>
        <v/>
      </c>
      <c r="S697" s="76" t="str">
        <f t="shared" si="134"/>
        <v/>
      </c>
      <c r="V697" s="23" t="str">
        <f>IF(E697="","",SUMIF(OUTBOUND!$G:$G,WMS!E697,OUTBOUND!$L:$L))</f>
        <v/>
      </c>
      <c r="W697" s="23" t="str">
        <f>IF(E697="","",SUMIF(OUTBOUND!$G:$G,WMS!E697,OUTBOUND!$M:$M))</f>
        <v/>
      </c>
      <c r="X697" s="76" t="str">
        <f>IF(E697="","",SUMIF(OUTBOUND!$G:$G,WMS!E697,OUTBOUND!$O:$O))</f>
        <v/>
      </c>
      <c r="Y697" s="76" t="str">
        <f>IF(E697="","",SUMIF(OUTBOUND!$G:$G,WMS!E697,OUTBOUND!$AC:$AC))</f>
        <v/>
      </c>
      <c r="Z697" s="76" t="str">
        <f>IF(E697="","",SUMIF(OUTBOUND!$G:$G,WMS!E697,OUTBOUND!$P:$P))</f>
        <v/>
      </c>
      <c r="AA697" s="23" t="str">
        <f t="shared" si="135"/>
        <v/>
      </c>
      <c r="AB697" s="23" t="str">
        <f t="shared" si="136"/>
        <v/>
      </c>
      <c r="AC697" s="76" t="str">
        <f t="shared" si="137"/>
        <v/>
      </c>
      <c r="AD697" s="76" t="str">
        <f t="shared" si="138"/>
        <v/>
      </c>
      <c r="AE697" s="76" t="str">
        <f t="shared" si="139"/>
        <v/>
      </c>
      <c r="AF697" s="81" t="str">
        <f t="shared" si="140"/>
        <v/>
      </c>
    </row>
    <row r="698" spans="5:32">
      <c r="E698" s="58" t="str">
        <f t="shared" si="129"/>
        <v/>
      </c>
      <c r="K698" s="68" t="str">
        <f t="shared" si="130"/>
        <v/>
      </c>
      <c r="M698" s="69" t="str">
        <f t="shared" si="131"/>
        <v/>
      </c>
      <c r="Q698" s="76" t="str">
        <f t="shared" si="132"/>
        <v/>
      </c>
      <c r="R698" s="68" t="str">
        <f t="shared" si="133"/>
        <v/>
      </c>
      <c r="S698" s="76" t="str">
        <f t="shared" si="134"/>
        <v/>
      </c>
      <c r="V698" s="23" t="str">
        <f>IF(E698="","",SUMIF(OUTBOUND!$G:$G,WMS!E698,OUTBOUND!$L:$L))</f>
        <v/>
      </c>
      <c r="W698" s="23" t="str">
        <f>IF(E698="","",SUMIF(OUTBOUND!$G:$G,WMS!E698,OUTBOUND!$M:$M))</f>
        <v/>
      </c>
      <c r="X698" s="76" t="str">
        <f>IF(E698="","",SUMIF(OUTBOUND!$G:$G,WMS!E698,OUTBOUND!$O:$O))</f>
        <v/>
      </c>
      <c r="Y698" s="76" t="str">
        <f>IF(E698="","",SUMIF(OUTBOUND!$G:$G,WMS!E698,OUTBOUND!$AC:$AC))</f>
        <v/>
      </c>
      <c r="Z698" s="76" t="str">
        <f>IF(E698="","",SUMIF(OUTBOUND!$G:$G,WMS!E698,OUTBOUND!$P:$P))</f>
        <v/>
      </c>
      <c r="AA698" s="23" t="str">
        <f t="shared" si="135"/>
        <v/>
      </c>
      <c r="AB698" s="23" t="str">
        <f t="shared" si="136"/>
        <v/>
      </c>
      <c r="AC698" s="76" t="str">
        <f t="shared" si="137"/>
        <v/>
      </c>
      <c r="AD698" s="76" t="str">
        <f t="shared" si="138"/>
        <v/>
      </c>
      <c r="AE698" s="76" t="str">
        <f t="shared" si="139"/>
        <v/>
      </c>
      <c r="AF698" s="81" t="str">
        <f t="shared" si="140"/>
        <v/>
      </c>
    </row>
    <row r="699" spans="5:32">
      <c r="E699" s="58" t="str">
        <f t="shared" si="129"/>
        <v/>
      </c>
      <c r="K699" s="68" t="str">
        <f t="shared" si="130"/>
        <v/>
      </c>
      <c r="M699" s="69" t="str">
        <f t="shared" si="131"/>
        <v/>
      </c>
      <c r="Q699" s="76" t="str">
        <f t="shared" si="132"/>
        <v/>
      </c>
      <c r="R699" s="68" t="str">
        <f t="shared" si="133"/>
        <v/>
      </c>
      <c r="S699" s="76" t="str">
        <f t="shared" si="134"/>
        <v/>
      </c>
      <c r="V699" s="23" t="str">
        <f>IF(E699="","",SUMIF(OUTBOUND!$G:$G,WMS!E699,OUTBOUND!$L:$L))</f>
        <v/>
      </c>
      <c r="W699" s="23" t="str">
        <f>IF(E699="","",SUMIF(OUTBOUND!$G:$G,WMS!E699,OUTBOUND!$M:$M))</f>
        <v/>
      </c>
      <c r="X699" s="76" t="str">
        <f>IF(E699="","",SUMIF(OUTBOUND!$G:$G,WMS!E699,OUTBOUND!$O:$O))</f>
        <v/>
      </c>
      <c r="Y699" s="76" t="str">
        <f>IF(E699="","",SUMIF(OUTBOUND!$G:$G,WMS!E699,OUTBOUND!$AC:$AC))</f>
        <v/>
      </c>
      <c r="Z699" s="76" t="str">
        <f>IF(E699="","",SUMIF(OUTBOUND!$G:$G,WMS!E699,OUTBOUND!$P:$P))</f>
        <v/>
      </c>
      <c r="AA699" s="23" t="str">
        <f t="shared" si="135"/>
        <v/>
      </c>
      <c r="AB699" s="23" t="str">
        <f t="shared" si="136"/>
        <v/>
      </c>
      <c r="AC699" s="76" t="str">
        <f t="shared" si="137"/>
        <v/>
      </c>
      <c r="AD699" s="76" t="str">
        <f t="shared" si="138"/>
        <v/>
      </c>
      <c r="AE699" s="76" t="str">
        <f t="shared" si="139"/>
        <v/>
      </c>
      <c r="AF699" s="81" t="str">
        <f t="shared" si="140"/>
        <v/>
      </c>
    </row>
    <row r="700" spans="5:32">
      <c r="E700" s="58" t="str">
        <f t="shared" si="129"/>
        <v/>
      </c>
      <c r="K700" s="68" t="str">
        <f t="shared" si="130"/>
        <v/>
      </c>
      <c r="M700" s="69" t="str">
        <f t="shared" si="131"/>
        <v/>
      </c>
      <c r="Q700" s="76" t="str">
        <f t="shared" si="132"/>
        <v/>
      </c>
      <c r="R700" s="68" t="str">
        <f t="shared" si="133"/>
        <v/>
      </c>
      <c r="S700" s="76" t="str">
        <f t="shared" si="134"/>
        <v/>
      </c>
      <c r="V700" s="23" t="str">
        <f>IF(E700="","",SUMIF(OUTBOUND!$G:$G,WMS!E700,OUTBOUND!$L:$L))</f>
        <v/>
      </c>
      <c r="W700" s="23" t="str">
        <f>IF(E700="","",SUMIF(OUTBOUND!$G:$G,WMS!E700,OUTBOUND!$M:$M))</f>
        <v/>
      </c>
      <c r="X700" s="76" t="str">
        <f>IF(E700="","",SUMIF(OUTBOUND!$G:$G,WMS!E700,OUTBOUND!$O:$O))</f>
        <v/>
      </c>
      <c r="Y700" s="76" t="str">
        <f>IF(E700="","",SUMIF(OUTBOUND!$G:$G,WMS!E700,OUTBOUND!$AC:$AC))</f>
        <v/>
      </c>
      <c r="Z700" s="76" t="str">
        <f>IF(E700="","",SUMIF(OUTBOUND!$G:$G,WMS!E700,OUTBOUND!$P:$P))</f>
        <v/>
      </c>
      <c r="AA700" s="23" t="str">
        <f t="shared" si="135"/>
        <v/>
      </c>
      <c r="AB700" s="23" t="str">
        <f t="shared" si="136"/>
        <v/>
      </c>
      <c r="AC700" s="76" t="str">
        <f t="shared" si="137"/>
        <v/>
      </c>
      <c r="AD700" s="76" t="str">
        <f t="shared" si="138"/>
        <v/>
      </c>
      <c r="AE700" s="76" t="str">
        <f t="shared" si="139"/>
        <v/>
      </c>
      <c r="AF700" s="81" t="str">
        <f t="shared" si="140"/>
        <v/>
      </c>
    </row>
    <row r="701" spans="5:32">
      <c r="E701" s="58" t="str">
        <f t="shared" si="129"/>
        <v/>
      </c>
      <c r="K701" s="68" t="str">
        <f t="shared" si="130"/>
        <v/>
      </c>
      <c r="M701" s="69" t="str">
        <f t="shared" si="131"/>
        <v/>
      </c>
      <c r="Q701" s="76" t="str">
        <f t="shared" si="132"/>
        <v/>
      </c>
      <c r="R701" s="68" t="str">
        <f t="shared" si="133"/>
        <v/>
      </c>
      <c r="S701" s="76" t="str">
        <f t="shared" si="134"/>
        <v/>
      </c>
      <c r="V701" s="23" t="str">
        <f>IF(E701="","",SUMIF(OUTBOUND!$G:$G,WMS!E701,OUTBOUND!$L:$L))</f>
        <v/>
      </c>
      <c r="W701" s="23" t="str">
        <f>IF(E701="","",SUMIF(OUTBOUND!$G:$G,WMS!E701,OUTBOUND!$M:$M))</f>
        <v/>
      </c>
      <c r="X701" s="76" t="str">
        <f>IF(E701="","",SUMIF(OUTBOUND!$G:$G,WMS!E701,OUTBOUND!$O:$O))</f>
        <v/>
      </c>
      <c r="Y701" s="76" t="str">
        <f>IF(E701="","",SUMIF(OUTBOUND!$G:$G,WMS!E701,OUTBOUND!$AC:$AC))</f>
        <v/>
      </c>
      <c r="Z701" s="76" t="str">
        <f>IF(E701="","",SUMIF(OUTBOUND!$G:$G,WMS!E701,OUTBOUND!$P:$P))</f>
        <v/>
      </c>
      <c r="AA701" s="23" t="str">
        <f t="shared" si="135"/>
        <v/>
      </c>
      <c r="AB701" s="23" t="str">
        <f t="shared" si="136"/>
        <v/>
      </c>
      <c r="AC701" s="76" t="str">
        <f t="shared" si="137"/>
        <v/>
      </c>
      <c r="AD701" s="76" t="str">
        <f t="shared" si="138"/>
        <v/>
      </c>
      <c r="AE701" s="76" t="str">
        <f t="shared" si="139"/>
        <v/>
      </c>
      <c r="AF701" s="81" t="str">
        <f t="shared" si="140"/>
        <v/>
      </c>
    </row>
    <row r="702" spans="5:32">
      <c r="E702" s="58" t="str">
        <f t="shared" si="129"/>
        <v/>
      </c>
      <c r="K702" s="68" t="str">
        <f t="shared" si="130"/>
        <v/>
      </c>
      <c r="M702" s="69" t="str">
        <f t="shared" si="131"/>
        <v/>
      </c>
      <c r="Q702" s="76" t="str">
        <f t="shared" si="132"/>
        <v/>
      </c>
      <c r="R702" s="68" t="str">
        <f t="shared" si="133"/>
        <v/>
      </c>
      <c r="S702" s="76" t="str">
        <f t="shared" si="134"/>
        <v/>
      </c>
      <c r="V702" s="23" t="str">
        <f>IF(E702="","",SUMIF(OUTBOUND!$G:$G,WMS!E702,OUTBOUND!$L:$L))</f>
        <v/>
      </c>
      <c r="W702" s="23" t="str">
        <f>IF(E702="","",SUMIF(OUTBOUND!$G:$G,WMS!E702,OUTBOUND!$M:$M))</f>
        <v/>
      </c>
      <c r="X702" s="76" t="str">
        <f>IF(E702="","",SUMIF(OUTBOUND!$G:$G,WMS!E702,OUTBOUND!$O:$O))</f>
        <v/>
      </c>
      <c r="Y702" s="76" t="str">
        <f>IF(E702="","",SUMIF(OUTBOUND!$G:$G,WMS!E702,OUTBOUND!$AC:$AC))</f>
        <v/>
      </c>
      <c r="Z702" s="76" t="str">
        <f>IF(E702="","",SUMIF(OUTBOUND!$G:$G,WMS!E702,OUTBOUND!$P:$P))</f>
        <v/>
      </c>
      <c r="AA702" s="23" t="str">
        <f t="shared" si="135"/>
        <v/>
      </c>
      <c r="AB702" s="23" t="str">
        <f t="shared" si="136"/>
        <v/>
      </c>
      <c r="AC702" s="76" t="str">
        <f t="shared" si="137"/>
        <v/>
      </c>
      <c r="AD702" s="76" t="str">
        <f t="shared" si="138"/>
        <v/>
      </c>
      <c r="AE702" s="76" t="str">
        <f t="shared" si="139"/>
        <v/>
      </c>
      <c r="AF702" s="81" t="str">
        <f t="shared" si="140"/>
        <v/>
      </c>
    </row>
    <row r="703" spans="5:32">
      <c r="E703" s="58" t="str">
        <f t="shared" si="129"/>
        <v/>
      </c>
      <c r="K703" s="68" t="str">
        <f t="shared" si="130"/>
        <v/>
      </c>
      <c r="M703" s="69" t="str">
        <f t="shared" si="131"/>
        <v/>
      </c>
      <c r="Q703" s="76" t="str">
        <f t="shared" si="132"/>
        <v/>
      </c>
      <c r="R703" s="68" t="str">
        <f t="shared" si="133"/>
        <v/>
      </c>
      <c r="S703" s="76" t="str">
        <f t="shared" si="134"/>
        <v/>
      </c>
      <c r="V703" s="23" t="str">
        <f>IF(E703="","",SUMIF(OUTBOUND!$G:$G,WMS!E703,OUTBOUND!$L:$L))</f>
        <v/>
      </c>
      <c r="W703" s="23" t="str">
        <f>IF(E703="","",SUMIF(OUTBOUND!$G:$G,WMS!E703,OUTBOUND!$M:$M))</f>
        <v/>
      </c>
      <c r="X703" s="76" t="str">
        <f>IF(E703="","",SUMIF(OUTBOUND!$G:$G,WMS!E703,OUTBOUND!$O:$O))</f>
        <v/>
      </c>
      <c r="Y703" s="76" t="str">
        <f>IF(E703="","",SUMIF(OUTBOUND!$G:$G,WMS!E703,OUTBOUND!$AC:$AC))</f>
        <v/>
      </c>
      <c r="Z703" s="76" t="str">
        <f>IF(E703="","",SUMIF(OUTBOUND!$G:$G,WMS!E703,OUTBOUND!$P:$P))</f>
        <v/>
      </c>
      <c r="AA703" s="23" t="str">
        <f t="shared" si="135"/>
        <v/>
      </c>
      <c r="AB703" s="23" t="str">
        <f t="shared" si="136"/>
        <v/>
      </c>
      <c r="AC703" s="76" t="str">
        <f t="shared" si="137"/>
        <v/>
      </c>
      <c r="AD703" s="76" t="str">
        <f t="shared" si="138"/>
        <v/>
      </c>
      <c r="AE703" s="76" t="str">
        <f t="shared" si="139"/>
        <v/>
      </c>
      <c r="AF703" s="81" t="str">
        <f t="shared" si="140"/>
        <v/>
      </c>
    </row>
    <row r="704" spans="5:32">
      <c r="E704" s="58" t="str">
        <f t="shared" si="129"/>
        <v/>
      </c>
      <c r="K704" s="68" t="str">
        <f t="shared" si="130"/>
        <v/>
      </c>
      <c r="M704" s="69" t="str">
        <f t="shared" si="131"/>
        <v/>
      </c>
      <c r="Q704" s="76" t="str">
        <f t="shared" si="132"/>
        <v/>
      </c>
      <c r="R704" s="68" t="str">
        <f t="shared" si="133"/>
        <v/>
      </c>
      <c r="S704" s="76" t="str">
        <f t="shared" si="134"/>
        <v/>
      </c>
      <c r="V704" s="23" t="str">
        <f>IF(E704="","",SUMIF(OUTBOUND!$G:$G,WMS!E704,OUTBOUND!$L:$L))</f>
        <v/>
      </c>
      <c r="W704" s="23" t="str">
        <f>IF(E704="","",SUMIF(OUTBOUND!$G:$G,WMS!E704,OUTBOUND!$M:$M))</f>
        <v/>
      </c>
      <c r="X704" s="76" t="str">
        <f>IF(E704="","",SUMIF(OUTBOUND!$G:$G,WMS!E704,OUTBOUND!$O:$O))</f>
        <v/>
      </c>
      <c r="Y704" s="76" t="str">
        <f>IF(E704="","",SUMIF(OUTBOUND!$G:$G,WMS!E704,OUTBOUND!$AC:$AC))</f>
        <v/>
      </c>
      <c r="Z704" s="76" t="str">
        <f>IF(E704="","",SUMIF(OUTBOUND!$G:$G,WMS!E704,OUTBOUND!$P:$P))</f>
        <v/>
      </c>
      <c r="AA704" s="23" t="str">
        <f t="shared" si="135"/>
        <v/>
      </c>
      <c r="AB704" s="23" t="str">
        <f t="shared" si="136"/>
        <v/>
      </c>
      <c r="AC704" s="76" t="str">
        <f t="shared" si="137"/>
        <v/>
      </c>
      <c r="AD704" s="76" t="str">
        <f t="shared" si="138"/>
        <v/>
      </c>
      <c r="AE704" s="76" t="str">
        <f t="shared" si="139"/>
        <v/>
      </c>
      <c r="AF704" s="81" t="str">
        <f t="shared" si="140"/>
        <v/>
      </c>
    </row>
    <row r="705" spans="5:32">
      <c r="E705" s="58" t="str">
        <f t="shared" si="129"/>
        <v/>
      </c>
      <c r="K705" s="68" t="str">
        <f t="shared" si="130"/>
        <v/>
      </c>
      <c r="M705" s="69" t="str">
        <f t="shared" si="131"/>
        <v/>
      </c>
      <c r="Q705" s="76" t="str">
        <f t="shared" si="132"/>
        <v/>
      </c>
      <c r="R705" s="68" t="str">
        <f t="shared" si="133"/>
        <v/>
      </c>
      <c r="S705" s="76" t="str">
        <f t="shared" si="134"/>
        <v/>
      </c>
      <c r="V705" s="23" t="str">
        <f>IF(E705="","",SUMIF(OUTBOUND!$G:$G,WMS!E705,OUTBOUND!$L:$L))</f>
        <v/>
      </c>
      <c r="W705" s="23" t="str">
        <f>IF(E705="","",SUMIF(OUTBOUND!$G:$G,WMS!E705,OUTBOUND!$M:$M))</f>
        <v/>
      </c>
      <c r="X705" s="76" t="str">
        <f>IF(E705="","",SUMIF(OUTBOUND!$G:$G,WMS!E705,OUTBOUND!$O:$O))</f>
        <v/>
      </c>
      <c r="Y705" s="76" t="str">
        <f>IF(E705="","",SUMIF(OUTBOUND!$G:$G,WMS!E705,OUTBOUND!$AC:$AC))</f>
        <v/>
      </c>
      <c r="Z705" s="76" t="str">
        <f>IF(E705="","",SUMIF(OUTBOUND!$G:$G,WMS!E705,OUTBOUND!$P:$P))</f>
        <v/>
      </c>
      <c r="AA705" s="23" t="str">
        <f t="shared" si="135"/>
        <v/>
      </c>
      <c r="AB705" s="23" t="str">
        <f t="shared" si="136"/>
        <v/>
      </c>
      <c r="AC705" s="76" t="str">
        <f t="shared" si="137"/>
        <v/>
      </c>
      <c r="AD705" s="76" t="str">
        <f t="shared" si="138"/>
        <v/>
      </c>
      <c r="AE705" s="76" t="str">
        <f t="shared" si="139"/>
        <v/>
      </c>
      <c r="AF705" s="81" t="str">
        <f t="shared" si="140"/>
        <v/>
      </c>
    </row>
    <row r="706" spans="5:32">
      <c r="E706" s="58" t="str">
        <f t="shared" si="129"/>
        <v/>
      </c>
      <c r="K706" s="68" t="str">
        <f t="shared" si="130"/>
        <v/>
      </c>
      <c r="M706" s="69" t="str">
        <f t="shared" si="131"/>
        <v/>
      </c>
      <c r="Q706" s="76" t="str">
        <f t="shared" si="132"/>
        <v/>
      </c>
      <c r="R706" s="68" t="str">
        <f t="shared" si="133"/>
        <v/>
      </c>
      <c r="S706" s="76" t="str">
        <f t="shared" si="134"/>
        <v/>
      </c>
      <c r="V706" s="23" t="str">
        <f>IF(E706="","",SUMIF(OUTBOUND!$G:$G,WMS!E706,OUTBOUND!$L:$L))</f>
        <v/>
      </c>
      <c r="W706" s="23" t="str">
        <f>IF(E706="","",SUMIF(OUTBOUND!$G:$G,WMS!E706,OUTBOUND!$M:$M))</f>
        <v/>
      </c>
      <c r="X706" s="76" t="str">
        <f>IF(E706="","",SUMIF(OUTBOUND!$G:$G,WMS!E706,OUTBOUND!$O:$O))</f>
        <v/>
      </c>
      <c r="Y706" s="76" t="str">
        <f>IF(E706="","",SUMIF(OUTBOUND!$G:$G,WMS!E706,OUTBOUND!$AC:$AC))</f>
        <v/>
      </c>
      <c r="Z706" s="76" t="str">
        <f>IF(E706="","",SUMIF(OUTBOUND!$G:$G,WMS!E706,OUTBOUND!$P:$P))</f>
        <v/>
      </c>
      <c r="AA706" s="23" t="str">
        <f t="shared" si="135"/>
        <v/>
      </c>
      <c r="AB706" s="23" t="str">
        <f t="shared" si="136"/>
        <v/>
      </c>
      <c r="AC706" s="76" t="str">
        <f t="shared" si="137"/>
        <v/>
      </c>
      <c r="AD706" s="76" t="str">
        <f t="shared" si="138"/>
        <v/>
      </c>
      <c r="AE706" s="76" t="str">
        <f t="shared" si="139"/>
        <v/>
      </c>
      <c r="AF706" s="81" t="str">
        <f t="shared" si="140"/>
        <v/>
      </c>
    </row>
    <row r="707" spans="5:32">
      <c r="E707" s="58" t="str">
        <f t="shared" si="129"/>
        <v/>
      </c>
      <c r="K707" s="68" t="str">
        <f t="shared" si="130"/>
        <v/>
      </c>
      <c r="M707" s="69" t="str">
        <f t="shared" si="131"/>
        <v/>
      </c>
      <c r="Q707" s="76" t="str">
        <f t="shared" si="132"/>
        <v/>
      </c>
      <c r="R707" s="68" t="str">
        <f t="shared" si="133"/>
        <v/>
      </c>
      <c r="S707" s="76" t="str">
        <f t="shared" si="134"/>
        <v/>
      </c>
      <c r="V707" s="23" t="str">
        <f>IF(E707="","",SUMIF(OUTBOUND!$G:$G,WMS!E707,OUTBOUND!$L:$L))</f>
        <v/>
      </c>
      <c r="W707" s="23" t="str">
        <f>IF(E707="","",SUMIF(OUTBOUND!$G:$G,WMS!E707,OUTBOUND!$M:$M))</f>
        <v/>
      </c>
      <c r="X707" s="76" t="str">
        <f>IF(E707="","",SUMIF(OUTBOUND!$G:$G,WMS!E707,OUTBOUND!$O:$O))</f>
        <v/>
      </c>
      <c r="Y707" s="76" t="str">
        <f>IF(E707="","",SUMIF(OUTBOUND!$G:$G,WMS!E707,OUTBOUND!$AC:$AC))</f>
        <v/>
      </c>
      <c r="Z707" s="76" t="str">
        <f>IF(E707="","",SUMIF(OUTBOUND!$G:$G,WMS!E707,OUTBOUND!$P:$P))</f>
        <v/>
      </c>
      <c r="AA707" s="23" t="str">
        <f t="shared" si="135"/>
        <v/>
      </c>
      <c r="AB707" s="23" t="str">
        <f t="shared" si="136"/>
        <v/>
      </c>
      <c r="AC707" s="76" t="str">
        <f t="shared" si="137"/>
        <v/>
      </c>
      <c r="AD707" s="76" t="str">
        <f t="shared" si="138"/>
        <v/>
      </c>
      <c r="AE707" s="76" t="str">
        <f t="shared" si="139"/>
        <v/>
      </c>
      <c r="AF707" s="81" t="str">
        <f t="shared" si="140"/>
        <v/>
      </c>
    </row>
    <row r="708" spans="5:32">
      <c r="E708" s="58" t="str">
        <f t="shared" ref="E708:E771" si="141">IF(D708="","",B708&amp;"/"&amp;C708&amp;"/"&amp;D708)</f>
        <v/>
      </c>
      <c r="K708" s="68" t="str">
        <f t="shared" ref="K708:K771" si="142">IF(J708="","",J708/I708)</f>
        <v/>
      </c>
      <c r="M708" s="69" t="str">
        <f t="shared" ref="M708:M771" si="143">IF(L708="","",ROUND(I708*L708,3))</f>
        <v/>
      </c>
      <c r="Q708" s="76" t="str">
        <f t="shared" si="132"/>
        <v/>
      </c>
      <c r="R708" s="68" t="str">
        <f t="shared" si="133"/>
        <v/>
      </c>
      <c r="S708" s="76" t="str">
        <f t="shared" si="134"/>
        <v/>
      </c>
      <c r="V708" s="23" t="str">
        <f>IF(E708="","",SUMIF(OUTBOUND!$G:$G,WMS!E708,OUTBOUND!$L:$L))</f>
        <v/>
      </c>
      <c r="W708" s="23" t="str">
        <f>IF(E708="","",SUMIF(OUTBOUND!$G:$G,WMS!E708,OUTBOUND!$M:$M))</f>
        <v/>
      </c>
      <c r="X708" s="76" t="str">
        <f>IF(E708="","",SUMIF(OUTBOUND!$G:$G,WMS!E708,OUTBOUND!$O:$O))</f>
        <v/>
      </c>
      <c r="Y708" s="76" t="str">
        <f>IF(E708="","",SUMIF(OUTBOUND!$G:$G,WMS!E708,OUTBOUND!$AC:$AC))</f>
        <v/>
      </c>
      <c r="Z708" s="76" t="str">
        <f>IF(E708="","",SUMIF(OUTBOUND!$G:$G,WMS!E708,OUTBOUND!$P:$P))</f>
        <v/>
      </c>
      <c r="AA708" s="23" t="str">
        <f t="shared" si="135"/>
        <v/>
      </c>
      <c r="AB708" s="23" t="str">
        <f t="shared" si="136"/>
        <v/>
      </c>
      <c r="AC708" s="76" t="str">
        <f t="shared" si="137"/>
        <v/>
      </c>
      <c r="AD708" s="76" t="str">
        <f t="shared" si="138"/>
        <v/>
      </c>
      <c r="AE708" s="76" t="str">
        <f t="shared" si="139"/>
        <v/>
      </c>
      <c r="AF708" s="81" t="str">
        <f t="shared" si="140"/>
        <v/>
      </c>
    </row>
    <row r="709" spans="5:32">
      <c r="E709" s="58" t="str">
        <f t="shared" si="141"/>
        <v/>
      </c>
      <c r="K709" s="68" t="str">
        <f t="shared" si="142"/>
        <v/>
      </c>
      <c r="M709" s="69" t="str">
        <f t="shared" si="143"/>
        <v/>
      </c>
      <c r="Q709" s="76" t="str">
        <f t="shared" si="132"/>
        <v/>
      </c>
      <c r="R709" s="68" t="str">
        <f t="shared" si="133"/>
        <v/>
      </c>
      <c r="S709" s="76" t="str">
        <f t="shared" si="134"/>
        <v/>
      </c>
      <c r="V709" s="23" t="str">
        <f>IF(E709="","",SUMIF(OUTBOUND!$G:$G,WMS!E709,OUTBOUND!$L:$L))</f>
        <v/>
      </c>
      <c r="W709" s="23" t="str">
        <f>IF(E709="","",SUMIF(OUTBOUND!$G:$G,WMS!E709,OUTBOUND!$M:$M))</f>
        <v/>
      </c>
      <c r="X709" s="76" t="str">
        <f>IF(E709="","",SUMIF(OUTBOUND!$G:$G,WMS!E709,OUTBOUND!$O:$O))</f>
        <v/>
      </c>
      <c r="Y709" s="76" t="str">
        <f>IF(E709="","",SUMIF(OUTBOUND!$G:$G,WMS!E709,OUTBOUND!$AC:$AC))</f>
        <v/>
      </c>
      <c r="Z709" s="76" t="str">
        <f>IF(E709="","",SUMIF(OUTBOUND!$G:$G,WMS!E709,OUTBOUND!$P:$P))</f>
        <v/>
      </c>
      <c r="AA709" s="23" t="str">
        <f t="shared" si="135"/>
        <v/>
      </c>
      <c r="AB709" s="23" t="str">
        <f t="shared" si="136"/>
        <v/>
      </c>
      <c r="AC709" s="76" t="str">
        <f t="shared" si="137"/>
        <v/>
      </c>
      <c r="AD709" s="76" t="str">
        <f t="shared" si="138"/>
        <v/>
      </c>
      <c r="AE709" s="76" t="str">
        <f t="shared" si="139"/>
        <v/>
      </c>
      <c r="AF709" s="81" t="str">
        <f t="shared" si="140"/>
        <v/>
      </c>
    </row>
    <row r="710" spans="5:32">
      <c r="E710" s="58" t="str">
        <f t="shared" si="141"/>
        <v/>
      </c>
      <c r="K710" s="68" t="str">
        <f t="shared" si="142"/>
        <v/>
      </c>
      <c r="M710" s="69" t="str">
        <f t="shared" si="143"/>
        <v/>
      </c>
      <c r="Q710" s="76" t="str">
        <f t="shared" si="132"/>
        <v/>
      </c>
      <c r="R710" s="68" t="str">
        <f t="shared" si="133"/>
        <v/>
      </c>
      <c r="S710" s="76" t="str">
        <f t="shared" si="134"/>
        <v/>
      </c>
      <c r="V710" s="23" t="str">
        <f>IF(E710="","",SUMIF(OUTBOUND!$G:$G,WMS!E710,OUTBOUND!$L:$L))</f>
        <v/>
      </c>
      <c r="W710" s="23" t="str">
        <f>IF(E710="","",SUMIF(OUTBOUND!$G:$G,WMS!E710,OUTBOUND!$M:$M))</f>
        <v/>
      </c>
      <c r="X710" s="76" t="str">
        <f>IF(E710="","",SUMIF(OUTBOUND!$G:$G,WMS!E710,OUTBOUND!$O:$O))</f>
        <v/>
      </c>
      <c r="Y710" s="76" t="str">
        <f>IF(E710="","",SUMIF(OUTBOUND!$G:$G,WMS!E710,OUTBOUND!$AC:$AC))</f>
        <v/>
      </c>
      <c r="Z710" s="76" t="str">
        <f>IF(E710="","",SUMIF(OUTBOUND!$G:$G,WMS!E710,OUTBOUND!$P:$P))</f>
        <v/>
      </c>
      <c r="AA710" s="23" t="str">
        <f t="shared" si="135"/>
        <v/>
      </c>
      <c r="AB710" s="23" t="str">
        <f t="shared" si="136"/>
        <v/>
      </c>
      <c r="AC710" s="76" t="str">
        <f t="shared" si="137"/>
        <v/>
      </c>
      <c r="AD710" s="76" t="str">
        <f t="shared" si="138"/>
        <v/>
      </c>
      <c r="AE710" s="76" t="str">
        <f t="shared" si="139"/>
        <v/>
      </c>
      <c r="AF710" s="81" t="str">
        <f t="shared" si="140"/>
        <v/>
      </c>
    </row>
    <row r="711" spans="5:32">
      <c r="E711" s="58" t="str">
        <f t="shared" si="141"/>
        <v/>
      </c>
      <c r="K711" s="68" t="str">
        <f t="shared" si="142"/>
        <v/>
      </c>
      <c r="M711" s="69" t="str">
        <f t="shared" si="143"/>
        <v/>
      </c>
      <c r="Q711" s="76" t="str">
        <f t="shared" si="132"/>
        <v/>
      </c>
      <c r="R711" s="68" t="str">
        <f t="shared" si="133"/>
        <v/>
      </c>
      <c r="S711" s="76" t="str">
        <f t="shared" si="134"/>
        <v/>
      </c>
      <c r="V711" s="23" t="str">
        <f>IF(E711="","",SUMIF(OUTBOUND!$G:$G,WMS!E711,OUTBOUND!$L:$L))</f>
        <v/>
      </c>
      <c r="W711" s="23" t="str">
        <f>IF(E711="","",SUMIF(OUTBOUND!$G:$G,WMS!E711,OUTBOUND!$M:$M))</f>
        <v/>
      </c>
      <c r="X711" s="76" t="str">
        <f>IF(E711="","",SUMIF(OUTBOUND!$G:$G,WMS!E711,OUTBOUND!$O:$O))</f>
        <v/>
      </c>
      <c r="Y711" s="76" t="str">
        <f>IF(E711="","",SUMIF(OUTBOUND!$G:$G,WMS!E711,OUTBOUND!$AC:$AC))</f>
        <v/>
      </c>
      <c r="Z711" s="76" t="str">
        <f>IF(E711="","",SUMIF(OUTBOUND!$G:$G,WMS!E711,OUTBOUND!$P:$P))</f>
        <v/>
      </c>
      <c r="AA711" s="23" t="str">
        <f t="shared" si="135"/>
        <v/>
      </c>
      <c r="AB711" s="23" t="str">
        <f t="shared" si="136"/>
        <v/>
      </c>
      <c r="AC711" s="76" t="str">
        <f t="shared" si="137"/>
        <v/>
      </c>
      <c r="AD711" s="76" t="str">
        <f t="shared" si="138"/>
        <v/>
      </c>
      <c r="AE711" s="76" t="str">
        <f t="shared" si="139"/>
        <v/>
      </c>
      <c r="AF711" s="81" t="str">
        <f t="shared" si="140"/>
        <v/>
      </c>
    </row>
    <row r="712" spans="5:32">
      <c r="E712" s="58" t="str">
        <f t="shared" si="141"/>
        <v/>
      </c>
      <c r="K712" s="68" t="str">
        <f t="shared" si="142"/>
        <v/>
      </c>
      <c r="M712" s="69" t="str">
        <f t="shared" si="143"/>
        <v/>
      </c>
      <c r="Q712" s="76" t="str">
        <f t="shared" si="132"/>
        <v/>
      </c>
      <c r="R712" s="68" t="str">
        <f t="shared" si="133"/>
        <v/>
      </c>
      <c r="S712" s="76" t="str">
        <f t="shared" si="134"/>
        <v/>
      </c>
      <c r="V712" s="23" t="str">
        <f>IF(E712="","",SUMIF(OUTBOUND!$G:$G,WMS!E712,OUTBOUND!$L:$L))</f>
        <v/>
      </c>
      <c r="W712" s="23" t="str">
        <f>IF(E712="","",SUMIF(OUTBOUND!$G:$G,WMS!E712,OUTBOUND!$M:$M))</f>
        <v/>
      </c>
      <c r="X712" s="76" t="str">
        <f>IF(E712="","",SUMIF(OUTBOUND!$G:$G,WMS!E712,OUTBOUND!$O:$O))</f>
        <v/>
      </c>
      <c r="Y712" s="76" t="str">
        <f>IF(E712="","",SUMIF(OUTBOUND!$G:$G,WMS!E712,OUTBOUND!$AC:$AC))</f>
        <v/>
      </c>
      <c r="Z712" s="76" t="str">
        <f>IF(E712="","",SUMIF(OUTBOUND!$G:$G,WMS!E712,OUTBOUND!$P:$P))</f>
        <v/>
      </c>
      <c r="AA712" s="23" t="str">
        <f t="shared" si="135"/>
        <v/>
      </c>
      <c r="AB712" s="23" t="str">
        <f t="shared" si="136"/>
        <v/>
      </c>
      <c r="AC712" s="76" t="str">
        <f t="shared" si="137"/>
        <v/>
      </c>
      <c r="AD712" s="76" t="str">
        <f t="shared" si="138"/>
        <v/>
      </c>
      <c r="AE712" s="76" t="str">
        <f t="shared" si="139"/>
        <v/>
      </c>
      <c r="AF712" s="81" t="str">
        <f t="shared" si="140"/>
        <v/>
      </c>
    </row>
    <row r="713" spans="5:32">
      <c r="E713" s="58" t="str">
        <f t="shared" si="141"/>
        <v/>
      </c>
      <c r="K713" s="68" t="str">
        <f t="shared" si="142"/>
        <v/>
      </c>
      <c r="M713" s="69" t="str">
        <f t="shared" si="143"/>
        <v/>
      </c>
      <c r="Q713" s="76" t="str">
        <f t="shared" si="132"/>
        <v/>
      </c>
      <c r="R713" s="68" t="str">
        <f t="shared" si="133"/>
        <v/>
      </c>
      <c r="S713" s="76" t="str">
        <f t="shared" si="134"/>
        <v/>
      </c>
      <c r="V713" s="23" t="str">
        <f>IF(E713="","",SUMIF(OUTBOUND!$G:$G,WMS!E713,OUTBOUND!$L:$L))</f>
        <v/>
      </c>
      <c r="W713" s="23" t="str">
        <f>IF(E713="","",SUMIF(OUTBOUND!$G:$G,WMS!E713,OUTBOUND!$M:$M))</f>
        <v/>
      </c>
      <c r="X713" s="76" t="str">
        <f>IF(E713="","",SUMIF(OUTBOUND!$G:$G,WMS!E713,OUTBOUND!$O:$O))</f>
        <v/>
      </c>
      <c r="Y713" s="76" t="str">
        <f>IF(E713="","",SUMIF(OUTBOUND!$G:$G,WMS!E713,OUTBOUND!$AC:$AC))</f>
        <v/>
      </c>
      <c r="Z713" s="76" t="str">
        <f>IF(E713="","",SUMIF(OUTBOUND!$G:$G,WMS!E713,OUTBOUND!$P:$P))</f>
        <v/>
      </c>
      <c r="AA713" s="23" t="str">
        <f t="shared" si="135"/>
        <v/>
      </c>
      <c r="AB713" s="23" t="str">
        <f t="shared" si="136"/>
        <v/>
      </c>
      <c r="AC713" s="76" t="str">
        <f t="shared" si="137"/>
        <v/>
      </c>
      <c r="AD713" s="76" t="str">
        <f t="shared" si="138"/>
        <v/>
      </c>
      <c r="AE713" s="76" t="str">
        <f t="shared" si="139"/>
        <v/>
      </c>
      <c r="AF713" s="81" t="str">
        <f t="shared" si="140"/>
        <v/>
      </c>
    </row>
    <row r="714" spans="5:32">
      <c r="E714" s="58" t="str">
        <f t="shared" si="141"/>
        <v/>
      </c>
      <c r="K714" s="68" t="str">
        <f t="shared" si="142"/>
        <v/>
      </c>
      <c r="M714" s="69" t="str">
        <f t="shared" si="143"/>
        <v/>
      </c>
      <c r="Q714" s="76" t="str">
        <f t="shared" si="132"/>
        <v/>
      </c>
      <c r="R714" s="68" t="str">
        <f t="shared" si="133"/>
        <v/>
      </c>
      <c r="S714" s="76" t="str">
        <f t="shared" si="134"/>
        <v/>
      </c>
      <c r="V714" s="23" t="str">
        <f>IF(E714="","",SUMIF(OUTBOUND!$G:$G,WMS!E714,OUTBOUND!$L:$L))</f>
        <v/>
      </c>
      <c r="W714" s="23" t="str">
        <f>IF(E714="","",SUMIF(OUTBOUND!$G:$G,WMS!E714,OUTBOUND!$M:$M))</f>
        <v/>
      </c>
      <c r="X714" s="76" t="str">
        <f>IF(E714="","",SUMIF(OUTBOUND!$G:$G,WMS!E714,OUTBOUND!$O:$O))</f>
        <v/>
      </c>
      <c r="Y714" s="76" t="str">
        <f>IF(E714="","",SUMIF(OUTBOUND!$G:$G,WMS!E714,OUTBOUND!$AC:$AC))</f>
        <v/>
      </c>
      <c r="Z714" s="76" t="str">
        <f>IF(E714="","",SUMIF(OUTBOUND!$G:$G,WMS!E714,OUTBOUND!$P:$P))</f>
        <v/>
      </c>
      <c r="AA714" s="23" t="str">
        <f t="shared" si="135"/>
        <v/>
      </c>
      <c r="AB714" s="23" t="str">
        <f t="shared" si="136"/>
        <v/>
      </c>
      <c r="AC714" s="76" t="str">
        <f t="shared" si="137"/>
        <v/>
      </c>
      <c r="AD714" s="76" t="str">
        <f t="shared" si="138"/>
        <v/>
      </c>
      <c r="AE714" s="76" t="str">
        <f t="shared" si="139"/>
        <v/>
      </c>
      <c r="AF714" s="81" t="str">
        <f t="shared" si="140"/>
        <v/>
      </c>
    </row>
    <row r="715" spans="5:32">
      <c r="E715" s="58" t="str">
        <f t="shared" si="141"/>
        <v/>
      </c>
      <c r="K715" s="68" t="str">
        <f t="shared" si="142"/>
        <v/>
      </c>
      <c r="M715" s="69" t="str">
        <f t="shared" si="143"/>
        <v/>
      </c>
      <c r="Q715" s="76" t="str">
        <f t="shared" si="132"/>
        <v/>
      </c>
      <c r="R715" s="68" t="str">
        <f t="shared" si="133"/>
        <v/>
      </c>
      <c r="S715" s="76" t="str">
        <f t="shared" si="134"/>
        <v/>
      </c>
      <c r="V715" s="23" t="str">
        <f>IF(E715="","",SUMIF(OUTBOUND!$G:$G,WMS!E715,OUTBOUND!$L:$L))</f>
        <v/>
      </c>
      <c r="W715" s="23" t="str">
        <f>IF(E715="","",SUMIF(OUTBOUND!$G:$G,WMS!E715,OUTBOUND!$M:$M))</f>
        <v/>
      </c>
      <c r="X715" s="76" t="str">
        <f>IF(E715="","",SUMIF(OUTBOUND!$G:$G,WMS!E715,OUTBOUND!$O:$O))</f>
        <v/>
      </c>
      <c r="Y715" s="76" t="str">
        <f>IF(E715="","",SUMIF(OUTBOUND!$G:$G,WMS!E715,OUTBOUND!$AC:$AC))</f>
        <v/>
      </c>
      <c r="Z715" s="76" t="str">
        <f>IF(E715="","",SUMIF(OUTBOUND!$G:$G,WMS!E715,OUTBOUND!$P:$P))</f>
        <v/>
      </c>
      <c r="AA715" s="23" t="str">
        <f t="shared" si="135"/>
        <v/>
      </c>
      <c r="AB715" s="23" t="str">
        <f t="shared" si="136"/>
        <v/>
      </c>
      <c r="AC715" s="76" t="str">
        <f t="shared" si="137"/>
        <v/>
      </c>
      <c r="AD715" s="76" t="str">
        <f t="shared" si="138"/>
        <v/>
      </c>
      <c r="AE715" s="76" t="str">
        <f t="shared" si="139"/>
        <v/>
      </c>
      <c r="AF715" s="81" t="str">
        <f t="shared" si="140"/>
        <v/>
      </c>
    </row>
    <row r="716" spans="5:32">
      <c r="E716" s="58" t="str">
        <f t="shared" si="141"/>
        <v/>
      </c>
      <c r="K716" s="68" t="str">
        <f t="shared" si="142"/>
        <v/>
      </c>
      <c r="M716" s="69" t="str">
        <f t="shared" si="143"/>
        <v/>
      </c>
      <c r="Q716" s="76" t="str">
        <f t="shared" si="132"/>
        <v/>
      </c>
      <c r="R716" s="68" t="str">
        <f t="shared" si="133"/>
        <v/>
      </c>
      <c r="S716" s="76" t="str">
        <f t="shared" si="134"/>
        <v/>
      </c>
      <c r="V716" s="23" t="str">
        <f>IF(E716="","",SUMIF(OUTBOUND!$G:$G,WMS!E716,OUTBOUND!$L:$L))</f>
        <v/>
      </c>
      <c r="W716" s="23" t="str">
        <f>IF(E716="","",SUMIF(OUTBOUND!$G:$G,WMS!E716,OUTBOUND!$M:$M))</f>
        <v/>
      </c>
      <c r="X716" s="76" t="str">
        <f>IF(E716="","",SUMIF(OUTBOUND!$G:$G,WMS!E716,OUTBOUND!$O:$O))</f>
        <v/>
      </c>
      <c r="Y716" s="76" t="str">
        <f>IF(E716="","",SUMIF(OUTBOUND!$G:$G,WMS!E716,OUTBOUND!$AC:$AC))</f>
        <v/>
      </c>
      <c r="Z716" s="76" t="str">
        <f>IF(E716="","",SUMIF(OUTBOUND!$G:$G,WMS!E716,OUTBOUND!$P:$P))</f>
        <v/>
      </c>
      <c r="AA716" s="23" t="str">
        <f t="shared" si="135"/>
        <v/>
      </c>
      <c r="AB716" s="23" t="str">
        <f t="shared" si="136"/>
        <v/>
      </c>
      <c r="AC716" s="76" t="str">
        <f t="shared" si="137"/>
        <v/>
      </c>
      <c r="AD716" s="76" t="str">
        <f t="shared" si="138"/>
        <v/>
      </c>
      <c r="AE716" s="76" t="str">
        <f t="shared" si="139"/>
        <v/>
      </c>
      <c r="AF716" s="81" t="str">
        <f t="shared" si="140"/>
        <v/>
      </c>
    </row>
    <row r="717" spans="5:32">
      <c r="E717" s="58" t="str">
        <f t="shared" si="141"/>
        <v/>
      </c>
      <c r="K717" s="68" t="str">
        <f t="shared" si="142"/>
        <v/>
      </c>
      <c r="M717" s="69" t="str">
        <f t="shared" si="143"/>
        <v/>
      </c>
      <c r="Q717" s="76" t="str">
        <f t="shared" si="132"/>
        <v/>
      </c>
      <c r="R717" s="68" t="str">
        <f t="shared" si="133"/>
        <v/>
      </c>
      <c r="S717" s="76" t="str">
        <f t="shared" si="134"/>
        <v/>
      </c>
      <c r="V717" s="23" t="str">
        <f>IF(E717="","",SUMIF(OUTBOUND!$G:$G,WMS!E717,OUTBOUND!$L:$L))</f>
        <v/>
      </c>
      <c r="W717" s="23" t="str">
        <f>IF(E717="","",SUMIF(OUTBOUND!$G:$G,WMS!E717,OUTBOUND!$M:$M))</f>
        <v/>
      </c>
      <c r="X717" s="76" t="str">
        <f>IF(E717="","",SUMIF(OUTBOUND!$G:$G,WMS!E717,OUTBOUND!$O:$O))</f>
        <v/>
      </c>
      <c r="Y717" s="76" t="str">
        <f>IF(E717="","",SUMIF(OUTBOUND!$G:$G,WMS!E717,OUTBOUND!$AC:$AC))</f>
        <v/>
      </c>
      <c r="Z717" s="76" t="str">
        <f>IF(E717="","",SUMIF(OUTBOUND!$G:$G,WMS!E717,OUTBOUND!$P:$P))</f>
        <v/>
      </c>
      <c r="AA717" s="23" t="str">
        <f t="shared" si="135"/>
        <v/>
      </c>
      <c r="AB717" s="23" t="str">
        <f t="shared" si="136"/>
        <v/>
      </c>
      <c r="AC717" s="76" t="str">
        <f t="shared" si="137"/>
        <v/>
      </c>
      <c r="AD717" s="76" t="str">
        <f t="shared" si="138"/>
        <v/>
      </c>
      <c r="AE717" s="76" t="str">
        <f t="shared" si="139"/>
        <v/>
      </c>
      <c r="AF717" s="81" t="str">
        <f t="shared" si="140"/>
        <v/>
      </c>
    </row>
    <row r="718" spans="5:32">
      <c r="E718" s="58" t="str">
        <f t="shared" si="141"/>
        <v/>
      </c>
      <c r="K718" s="68" t="str">
        <f t="shared" si="142"/>
        <v/>
      </c>
      <c r="M718" s="69" t="str">
        <f t="shared" si="143"/>
        <v/>
      </c>
      <c r="Q718" s="76" t="str">
        <f t="shared" si="132"/>
        <v/>
      </c>
      <c r="R718" s="68" t="str">
        <f t="shared" si="133"/>
        <v/>
      </c>
      <c r="S718" s="76" t="str">
        <f t="shared" si="134"/>
        <v/>
      </c>
      <c r="V718" s="23" t="str">
        <f>IF(E718="","",SUMIF(OUTBOUND!$G:$G,WMS!E718,OUTBOUND!$L:$L))</f>
        <v/>
      </c>
      <c r="W718" s="23" t="str">
        <f>IF(E718="","",SUMIF(OUTBOUND!$G:$G,WMS!E718,OUTBOUND!$M:$M))</f>
        <v/>
      </c>
      <c r="X718" s="76" t="str">
        <f>IF(E718="","",SUMIF(OUTBOUND!$G:$G,WMS!E718,OUTBOUND!$O:$O))</f>
        <v/>
      </c>
      <c r="Y718" s="76" t="str">
        <f>IF(E718="","",SUMIF(OUTBOUND!$G:$G,WMS!E718,OUTBOUND!$AC:$AC))</f>
        <v/>
      </c>
      <c r="Z718" s="76" t="str">
        <f>IF(E718="","",SUMIF(OUTBOUND!$G:$G,WMS!E718,OUTBOUND!$P:$P))</f>
        <v/>
      </c>
      <c r="AA718" s="23" t="str">
        <f t="shared" si="135"/>
        <v/>
      </c>
      <c r="AB718" s="23" t="str">
        <f t="shared" si="136"/>
        <v/>
      </c>
      <c r="AC718" s="76" t="str">
        <f t="shared" si="137"/>
        <v/>
      </c>
      <c r="AD718" s="76" t="str">
        <f t="shared" si="138"/>
        <v/>
      </c>
      <c r="AE718" s="76" t="str">
        <f t="shared" si="139"/>
        <v/>
      </c>
      <c r="AF718" s="81" t="str">
        <f t="shared" si="140"/>
        <v/>
      </c>
    </row>
    <row r="719" spans="5:32">
      <c r="E719" s="58" t="str">
        <f t="shared" si="141"/>
        <v/>
      </c>
      <c r="K719" s="68" t="str">
        <f t="shared" si="142"/>
        <v/>
      </c>
      <c r="M719" s="69" t="str">
        <f t="shared" si="143"/>
        <v/>
      </c>
      <c r="Q719" s="76" t="str">
        <f t="shared" si="132"/>
        <v/>
      </c>
      <c r="R719" s="68" t="str">
        <f t="shared" si="133"/>
        <v/>
      </c>
      <c r="S719" s="76" t="str">
        <f t="shared" si="134"/>
        <v/>
      </c>
      <c r="V719" s="23" t="str">
        <f>IF(E719="","",SUMIF(OUTBOUND!$G:$G,WMS!E719,OUTBOUND!$L:$L))</f>
        <v/>
      </c>
      <c r="W719" s="23" t="str">
        <f>IF(E719="","",SUMIF(OUTBOUND!$G:$G,WMS!E719,OUTBOUND!$M:$M))</f>
        <v/>
      </c>
      <c r="X719" s="76" t="str">
        <f>IF(E719="","",SUMIF(OUTBOUND!$G:$G,WMS!E719,OUTBOUND!$O:$O))</f>
        <v/>
      </c>
      <c r="Y719" s="76" t="str">
        <f>IF(E719="","",SUMIF(OUTBOUND!$G:$G,WMS!E719,OUTBOUND!$AC:$AC))</f>
        <v/>
      </c>
      <c r="Z719" s="76" t="str">
        <f>IF(E719="","",SUMIF(OUTBOUND!$G:$G,WMS!E719,OUTBOUND!$P:$P))</f>
        <v/>
      </c>
      <c r="AA719" s="23" t="str">
        <f t="shared" si="135"/>
        <v/>
      </c>
      <c r="AB719" s="23" t="str">
        <f t="shared" si="136"/>
        <v/>
      </c>
      <c r="AC719" s="76" t="str">
        <f t="shared" si="137"/>
        <v/>
      </c>
      <c r="AD719" s="76" t="str">
        <f t="shared" si="138"/>
        <v/>
      </c>
      <c r="AE719" s="76" t="str">
        <f t="shared" si="139"/>
        <v/>
      </c>
      <c r="AF719" s="81" t="str">
        <f t="shared" si="140"/>
        <v/>
      </c>
    </row>
    <row r="720" spans="5:32">
      <c r="E720" s="58" t="str">
        <f t="shared" si="141"/>
        <v/>
      </c>
      <c r="K720" s="68" t="str">
        <f t="shared" si="142"/>
        <v/>
      </c>
      <c r="M720" s="69" t="str">
        <f t="shared" si="143"/>
        <v/>
      </c>
      <c r="Q720" s="76" t="str">
        <f t="shared" si="132"/>
        <v/>
      </c>
      <c r="R720" s="68" t="str">
        <f t="shared" si="133"/>
        <v/>
      </c>
      <c r="S720" s="76" t="str">
        <f t="shared" si="134"/>
        <v/>
      </c>
      <c r="V720" s="23" t="str">
        <f>IF(E720="","",SUMIF(OUTBOUND!$G:$G,WMS!E720,OUTBOUND!$L:$L))</f>
        <v/>
      </c>
      <c r="W720" s="23" t="str">
        <f>IF(E720="","",SUMIF(OUTBOUND!$G:$G,WMS!E720,OUTBOUND!$M:$M))</f>
        <v/>
      </c>
      <c r="X720" s="76" t="str">
        <f>IF(E720="","",SUMIF(OUTBOUND!$G:$G,WMS!E720,OUTBOUND!$O:$O))</f>
        <v/>
      </c>
      <c r="Y720" s="76" t="str">
        <f>IF(E720="","",SUMIF(OUTBOUND!$G:$G,WMS!E720,OUTBOUND!$AC:$AC))</f>
        <v/>
      </c>
      <c r="Z720" s="76" t="str">
        <f>IF(E720="","",SUMIF(OUTBOUND!$G:$G,WMS!E720,OUTBOUND!$P:$P))</f>
        <v/>
      </c>
      <c r="AA720" s="23" t="str">
        <f t="shared" si="135"/>
        <v/>
      </c>
      <c r="AB720" s="23" t="str">
        <f t="shared" si="136"/>
        <v/>
      </c>
      <c r="AC720" s="76" t="str">
        <f t="shared" si="137"/>
        <v/>
      </c>
      <c r="AD720" s="76" t="str">
        <f t="shared" si="138"/>
        <v/>
      </c>
      <c r="AE720" s="76" t="str">
        <f t="shared" si="139"/>
        <v/>
      </c>
      <c r="AF720" s="81" t="str">
        <f t="shared" si="140"/>
        <v/>
      </c>
    </row>
    <row r="721" spans="5:32">
      <c r="E721" s="58" t="str">
        <f t="shared" si="141"/>
        <v/>
      </c>
      <c r="K721" s="68" t="str">
        <f t="shared" si="142"/>
        <v/>
      </c>
      <c r="M721" s="69" t="str">
        <f t="shared" si="143"/>
        <v/>
      </c>
      <c r="Q721" s="76" t="str">
        <f t="shared" si="132"/>
        <v/>
      </c>
      <c r="R721" s="68" t="str">
        <f t="shared" si="133"/>
        <v/>
      </c>
      <c r="S721" s="76" t="str">
        <f t="shared" si="134"/>
        <v/>
      </c>
      <c r="V721" s="23" t="str">
        <f>IF(E721="","",SUMIF(OUTBOUND!$G:$G,WMS!E721,OUTBOUND!$L:$L))</f>
        <v/>
      </c>
      <c r="W721" s="23" t="str">
        <f>IF(E721="","",SUMIF(OUTBOUND!$G:$G,WMS!E721,OUTBOUND!$M:$M))</f>
        <v/>
      </c>
      <c r="X721" s="76" t="str">
        <f>IF(E721="","",SUMIF(OUTBOUND!$G:$G,WMS!E721,OUTBOUND!$O:$O))</f>
        <v/>
      </c>
      <c r="Y721" s="76" t="str">
        <f>IF(E721="","",SUMIF(OUTBOUND!$G:$G,WMS!E721,OUTBOUND!$AC:$AC))</f>
        <v/>
      </c>
      <c r="Z721" s="76" t="str">
        <f>IF(E721="","",SUMIF(OUTBOUND!$G:$G,WMS!E721,OUTBOUND!$P:$P))</f>
        <v/>
      </c>
      <c r="AA721" s="23" t="str">
        <f t="shared" si="135"/>
        <v/>
      </c>
      <c r="AB721" s="23" t="str">
        <f t="shared" si="136"/>
        <v/>
      </c>
      <c r="AC721" s="76" t="str">
        <f t="shared" si="137"/>
        <v/>
      </c>
      <c r="AD721" s="76" t="str">
        <f t="shared" si="138"/>
        <v/>
      </c>
      <c r="AE721" s="76" t="str">
        <f t="shared" si="139"/>
        <v/>
      </c>
      <c r="AF721" s="81" t="str">
        <f t="shared" si="140"/>
        <v/>
      </c>
    </row>
    <row r="722" spans="5:32">
      <c r="E722" s="58" t="str">
        <f t="shared" si="141"/>
        <v/>
      </c>
      <c r="K722" s="68" t="str">
        <f t="shared" si="142"/>
        <v/>
      </c>
      <c r="M722" s="69" t="str">
        <f t="shared" si="143"/>
        <v/>
      </c>
      <c r="Q722" s="76" t="str">
        <f t="shared" si="132"/>
        <v/>
      </c>
      <c r="R722" s="68" t="str">
        <f t="shared" si="133"/>
        <v/>
      </c>
      <c r="S722" s="76" t="str">
        <f t="shared" si="134"/>
        <v/>
      </c>
      <c r="V722" s="23" t="str">
        <f>IF(E722="","",SUMIF(OUTBOUND!$G:$G,WMS!E722,OUTBOUND!$L:$L))</f>
        <v/>
      </c>
      <c r="W722" s="23" t="str">
        <f>IF(E722="","",SUMIF(OUTBOUND!$G:$G,WMS!E722,OUTBOUND!$M:$M))</f>
        <v/>
      </c>
      <c r="X722" s="76" t="str">
        <f>IF(E722="","",SUMIF(OUTBOUND!$G:$G,WMS!E722,OUTBOUND!$O:$O))</f>
        <v/>
      </c>
      <c r="Y722" s="76" t="str">
        <f>IF(E722="","",SUMIF(OUTBOUND!$G:$G,WMS!E722,OUTBOUND!$AC:$AC))</f>
        <v/>
      </c>
      <c r="Z722" s="76" t="str">
        <f>IF(E722="","",SUMIF(OUTBOUND!$G:$G,WMS!E722,OUTBOUND!$P:$P))</f>
        <v/>
      </c>
      <c r="AA722" s="23" t="str">
        <f t="shared" si="135"/>
        <v/>
      </c>
      <c r="AB722" s="23" t="str">
        <f t="shared" si="136"/>
        <v/>
      </c>
      <c r="AC722" s="76" t="str">
        <f t="shared" si="137"/>
        <v/>
      </c>
      <c r="AD722" s="76" t="str">
        <f t="shared" si="138"/>
        <v/>
      </c>
      <c r="AE722" s="76" t="str">
        <f t="shared" si="139"/>
        <v/>
      </c>
      <c r="AF722" s="81" t="str">
        <f t="shared" si="140"/>
        <v/>
      </c>
    </row>
    <row r="723" spans="5:32">
      <c r="E723" s="58" t="str">
        <f t="shared" si="141"/>
        <v/>
      </c>
      <c r="K723" s="68" t="str">
        <f t="shared" si="142"/>
        <v/>
      </c>
      <c r="M723" s="69" t="str">
        <f t="shared" si="143"/>
        <v/>
      </c>
      <c r="Q723" s="76" t="str">
        <f t="shared" si="132"/>
        <v/>
      </c>
      <c r="R723" s="68" t="str">
        <f t="shared" si="133"/>
        <v/>
      </c>
      <c r="S723" s="76" t="str">
        <f t="shared" si="134"/>
        <v/>
      </c>
      <c r="V723" s="23" t="str">
        <f>IF(E723="","",SUMIF(OUTBOUND!$G:$G,WMS!E723,OUTBOUND!$L:$L))</f>
        <v/>
      </c>
      <c r="W723" s="23" t="str">
        <f>IF(E723="","",SUMIF(OUTBOUND!$G:$G,WMS!E723,OUTBOUND!$M:$M))</f>
        <v/>
      </c>
      <c r="X723" s="76" t="str">
        <f>IF(E723="","",SUMIF(OUTBOUND!$G:$G,WMS!E723,OUTBOUND!$O:$O))</f>
        <v/>
      </c>
      <c r="Y723" s="76" t="str">
        <f>IF(E723="","",SUMIF(OUTBOUND!$G:$G,WMS!E723,OUTBOUND!$AC:$AC))</f>
        <v/>
      </c>
      <c r="Z723" s="76" t="str">
        <f>IF(E723="","",SUMIF(OUTBOUND!$G:$G,WMS!E723,OUTBOUND!$P:$P))</f>
        <v/>
      </c>
      <c r="AA723" s="23" t="str">
        <f t="shared" si="135"/>
        <v/>
      </c>
      <c r="AB723" s="23" t="str">
        <f t="shared" si="136"/>
        <v/>
      </c>
      <c r="AC723" s="76" t="str">
        <f t="shared" si="137"/>
        <v/>
      </c>
      <c r="AD723" s="76" t="str">
        <f t="shared" si="138"/>
        <v/>
      </c>
      <c r="AE723" s="76" t="str">
        <f t="shared" si="139"/>
        <v/>
      </c>
      <c r="AF723" s="81" t="str">
        <f t="shared" si="140"/>
        <v/>
      </c>
    </row>
    <row r="724" spans="5:32">
      <c r="E724" s="58" t="str">
        <f t="shared" si="141"/>
        <v/>
      </c>
      <c r="K724" s="68" t="str">
        <f t="shared" si="142"/>
        <v/>
      </c>
      <c r="M724" s="69" t="str">
        <f t="shared" si="143"/>
        <v/>
      </c>
      <c r="Q724" s="76" t="str">
        <f t="shared" si="132"/>
        <v/>
      </c>
      <c r="R724" s="68" t="str">
        <f t="shared" si="133"/>
        <v/>
      </c>
      <c r="S724" s="76" t="str">
        <f t="shared" si="134"/>
        <v/>
      </c>
      <c r="V724" s="23" t="str">
        <f>IF(E724="","",SUMIF(OUTBOUND!$G:$G,WMS!E724,OUTBOUND!$L:$L))</f>
        <v/>
      </c>
      <c r="W724" s="23" t="str">
        <f>IF(E724="","",SUMIF(OUTBOUND!$G:$G,WMS!E724,OUTBOUND!$M:$M))</f>
        <v/>
      </c>
      <c r="X724" s="76" t="str">
        <f>IF(E724="","",SUMIF(OUTBOUND!$G:$G,WMS!E724,OUTBOUND!$O:$O))</f>
        <v/>
      </c>
      <c r="Y724" s="76" t="str">
        <f>IF(E724="","",SUMIF(OUTBOUND!$G:$G,WMS!E724,OUTBOUND!$AC:$AC))</f>
        <v/>
      </c>
      <c r="Z724" s="76" t="str">
        <f>IF(E724="","",SUMIF(OUTBOUND!$G:$G,WMS!E724,OUTBOUND!$P:$P))</f>
        <v/>
      </c>
      <c r="AA724" s="23" t="str">
        <f t="shared" si="135"/>
        <v/>
      </c>
      <c r="AB724" s="23" t="str">
        <f t="shared" si="136"/>
        <v/>
      </c>
      <c r="AC724" s="76" t="str">
        <f t="shared" si="137"/>
        <v/>
      </c>
      <c r="AD724" s="76" t="str">
        <f t="shared" si="138"/>
        <v/>
      </c>
      <c r="AE724" s="76" t="str">
        <f t="shared" si="139"/>
        <v/>
      </c>
      <c r="AF724" s="81" t="str">
        <f t="shared" si="140"/>
        <v/>
      </c>
    </row>
    <row r="725" spans="5:32">
      <c r="E725" s="58" t="str">
        <f t="shared" si="141"/>
        <v/>
      </c>
      <c r="K725" s="68" t="str">
        <f t="shared" si="142"/>
        <v/>
      </c>
      <c r="M725" s="69" t="str">
        <f t="shared" si="143"/>
        <v/>
      </c>
      <c r="Q725" s="76" t="str">
        <f t="shared" si="132"/>
        <v/>
      </c>
      <c r="R725" s="68" t="str">
        <f t="shared" si="133"/>
        <v/>
      </c>
      <c r="S725" s="76" t="str">
        <f t="shared" si="134"/>
        <v/>
      </c>
      <c r="V725" s="23" t="str">
        <f>IF(E725="","",SUMIF(OUTBOUND!$G:$G,WMS!E725,OUTBOUND!$L:$L))</f>
        <v/>
      </c>
      <c r="W725" s="23" t="str">
        <f>IF(E725="","",SUMIF(OUTBOUND!$G:$G,WMS!E725,OUTBOUND!$M:$M))</f>
        <v/>
      </c>
      <c r="X725" s="76" t="str">
        <f>IF(E725="","",SUMIF(OUTBOUND!$G:$G,WMS!E725,OUTBOUND!$O:$O))</f>
        <v/>
      </c>
      <c r="Y725" s="76" t="str">
        <f>IF(E725="","",SUMIF(OUTBOUND!$G:$G,WMS!E725,OUTBOUND!$AC:$AC))</f>
        <v/>
      </c>
      <c r="Z725" s="76" t="str">
        <f>IF(E725="","",SUMIF(OUTBOUND!$G:$G,WMS!E725,OUTBOUND!$P:$P))</f>
        <v/>
      </c>
      <c r="AA725" s="23" t="str">
        <f t="shared" si="135"/>
        <v/>
      </c>
      <c r="AB725" s="23" t="str">
        <f t="shared" si="136"/>
        <v/>
      </c>
      <c r="AC725" s="76" t="str">
        <f t="shared" si="137"/>
        <v/>
      </c>
      <c r="AD725" s="76" t="str">
        <f t="shared" si="138"/>
        <v/>
      </c>
      <c r="AE725" s="76" t="str">
        <f t="shared" si="139"/>
        <v/>
      </c>
      <c r="AF725" s="81" t="str">
        <f t="shared" si="140"/>
        <v/>
      </c>
    </row>
    <row r="726" spans="5:32">
      <c r="E726" s="58" t="str">
        <f t="shared" si="141"/>
        <v/>
      </c>
      <c r="K726" s="68" t="str">
        <f t="shared" si="142"/>
        <v/>
      </c>
      <c r="M726" s="69" t="str">
        <f t="shared" si="143"/>
        <v/>
      </c>
      <c r="Q726" s="76" t="str">
        <f t="shared" si="132"/>
        <v/>
      </c>
      <c r="R726" s="68" t="str">
        <f t="shared" si="133"/>
        <v/>
      </c>
      <c r="S726" s="76" t="str">
        <f t="shared" si="134"/>
        <v/>
      </c>
      <c r="V726" s="23" t="str">
        <f>IF(E726="","",SUMIF(OUTBOUND!$G:$G,WMS!E726,OUTBOUND!$L:$L))</f>
        <v/>
      </c>
      <c r="W726" s="23" t="str">
        <f>IF(E726="","",SUMIF(OUTBOUND!$G:$G,WMS!E726,OUTBOUND!$M:$M))</f>
        <v/>
      </c>
      <c r="X726" s="76" t="str">
        <f>IF(E726="","",SUMIF(OUTBOUND!$G:$G,WMS!E726,OUTBOUND!$O:$O))</f>
        <v/>
      </c>
      <c r="Y726" s="76" t="str">
        <f>IF(E726="","",SUMIF(OUTBOUND!$G:$G,WMS!E726,OUTBOUND!$AC:$AC))</f>
        <v/>
      </c>
      <c r="Z726" s="76" t="str">
        <f>IF(E726="","",SUMIF(OUTBOUND!$G:$G,WMS!E726,OUTBOUND!$P:$P))</f>
        <v/>
      </c>
      <c r="AA726" s="23" t="str">
        <f t="shared" si="135"/>
        <v/>
      </c>
      <c r="AB726" s="23" t="str">
        <f t="shared" si="136"/>
        <v/>
      </c>
      <c r="AC726" s="76" t="str">
        <f t="shared" si="137"/>
        <v/>
      </c>
      <c r="AD726" s="76" t="str">
        <f t="shared" si="138"/>
        <v/>
      </c>
      <c r="AE726" s="76" t="str">
        <f t="shared" si="139"/>
        <v/>
      </c>
      <c r="AF726" s="81" t="str">
        <f t="shared" si="140"/>
        <v/>
      </c>
    </row>
    <row r="727" spans="5:32">
      <c r="E727" s="58" t="str">
        <f t="shared" si="141"/>
        <v/>
      </c>
      <c r="K727" s="68" t="str">
        <f t="shared" si="142"/>
        <v/>
      </c>
      <c r="M727" s="69" t="str">
        <f t="shared" si="143"/>
        <v/>
      </c>
      <c r="Q727" s="76" t="str">
        <f t="shared" si="132"/>
        <v/>
      </c>
      <c r="R727" s="68" t="str">
        <f t="shared" si="133"/>
        <v/>
      </c>
      <c r="S727" s="76" t="str">
        <f t="shared" si="134"/>
        <v/>
      </c>
      <c r="V727" s="23" t="str">
        <f>IF(E727="","",SUMIF(OUTBOUND!$G:$G,WMS!E727,OUTBOUND!$L:$L))</f>
        <v/>
      </c>
      <c r="W727" s="23" t="str">
        <f>IF(E727="","",SUMIF(OUTBOUND!$G:$G,WMS!E727,OUTBOUND!$M:$M))</f>
        <v/>
      </c>
      <c r="X727" s="76" t="str">
        <f>IF(E727="","",SUMIF(OUTBOUND!$G:$G,WMS!E727,OUTBOUND!$O:$O))</f>
        <v/>
      </c>
      <c r="Y727" s="76" t="str">
        <f>IF(E727="","",SUMIF(OUTBOUND!$G:$G,WMS!E727,OUTBOUND!$AC:$AC))</f>
        <v/>
      </c>
      <c r="Z727" s="76" t="str">
        <f>IF(E727="","",SUMIF(OUTBOUND!$G:$G,WMS!E727,OUTBOUND!$P:$P))</f>
        <v/>
      </c>
      <c r="AA727" s="23" t="str">
        <f t="shared" si="135"/>
        <v/>
      </c>
      <c r="AB727" s="23" t="str">
        <f t="shared" si="136"/>
        <v/>
      </c>
      <c r="AC727" s="76" t="str">
        <f t="shared" si="137"/>
        <v/>
      </c>
      <c r="AD727" s="76" t="str">
        <f t="shared" si="138"/>
        <v/>
      </c>
      <c r="AE727" s="76" t="str">
        <f t="shared" si="139"/>
        <v/>
      </c>
      <c r="AF727" s="81" t="str">
        <f t="shared" si="140"/>
        <v/>
      </c>
    </row>
    <row r="728" spans="5:32">
      <c r="E728" s="58" t="str">
        <f t="shared" si="141"/>
        <v/>
      </c>
      <c r="K728" s="68" t="str">
        <f t="shared" si="142"/>
        <v/>
      </c>
      <c r="M728" s="69" t="str">
        <f t="shared" si="143"/>
        <v/>
      </c>
      <c r="Q728" s="76" t="str">
        <f t="shared" si="132"/>
        <v/>
      </c>
      <c r="R728" s="68" t="str">
        <f t="shared" si="133"/>
        <v/>
      </c>
      <c r="S728" s="76" t="str">
        <f t="shared" si="134"/>
        <v/>
      </c>
      <c r="V728" s="23" t="str">
        <f>IF(E728="","",SUMIF(OUTBOUND!$G:$G,WMS!E728,OUTBOUND!$L:$L))</f>
        <v/>
      </c>
      <c r="W728" s="23" t="str">
        <f>IF(E728="","",SUMIF(OUTBOUND!$G:$G,WMS!E728,OUTBOUND!$M:$M))</f>
        <v/>
      </c>
      <c r="X728" s="76" t="str">
        <f>IF(E728="","",SUMIF(OUTBOUND!$G:$G,WMS!E728,OUTBOUND!$O:$O))</f>
        <v/>
      </c>
      <c r="Y728" s="76" t="str">
        <f>IF(E728="","",SUMIF(OUTBOUND!$G:$G,WMS!E728,OUTBOUND!$AC:$AC))</f>
        <v/>
      </c>
      <c r="Z728" s="76" t="str">
        <f>IF(E728="","",SUMIF(OUTBOUND!$G:$G,WMS!E728,OUTBOUND!$P:$P))</f>
        <v/>
      </c>
      <c r="AA728" s="23" t="str">
        <f t="shared" si="135"/>
        <v/>
      </c>
      <c r="AB728" s="23" t="str">
        <f t="shared" si="136"/>
        <v/>
      </c>
      <c r="AC728" s="76" t="str">
        <f t="shared" si="137"/>
        <v/>
      </c>
      <c r="AD728" s="76" t="str">
        <f t="shared" si="138"/>
        <v/>
      </c>
      <c r="AE728" s="76" t="str">
        <f t="shared" si="139"/>
        <v/>
      </c>
      <c r="AF728" s="81" t="str">
        <f t="shared" si="140"/>
        <v/>
      </c>
    </row>
    <row r="729" spans="5:32">
      <c r="E729" s="58" t="str">
        <f t="shared" si="141"/>
        <v/>
      </c>
      <c r="K729" s="68" t="str">
        <f t="shared" si="142"/>
        <v/>
      </c>
      <c r="M729" s="69" t="str">
        <f t="shared" si="143"/>
        <v/>
      </c>
      <c r="Q729" s="76" t="str">
        <f t="shared" si="132"/>
        <v/>
      </c>
      <c r="R729" s="68" t="str">
        <f t="shared" si="133"/>
        <v/>
      </c>
      <c r="S729" s="76" t="str">
        <f t="shared" si="134"/>
        <v/>
      </c>
      <c r="V729" s="23" t="str">
        <f>IF(E729="","",SUMIF(OUTBOUND!$G:$G,WMS!E729,OUTBOUND!$L:$L))</f>
        <v/>
      </c>
      <c r="W729" s="23" t="str">
        <f>IF(E729="","",SUMIF(OUTBOUND!$G:$G,WMS!E729,OUTBOUND!$M:$M))</f>
        <v/>
      </c>
      <c r="X729" s="76" t="str">
        <f>IF(E729="","",SUMIF(OUTBOUND!$G:$G,WMS!E729,OUTBOUND!$O:$O))</f>
        <v/>
      </c>
      <c r="Y729" s="76" t="str">
        <f>IF(E729="","",SUMIF(OUTBOUND!$G:$G,WMS!E729,OUTBOUND!$AC:$AC))</f>
        <v/>
      </c>
      <c r="Z729" s="76" t="str">
        <f>IF(E729="","",SUMIF(OUTBOUND!$G:$G,WMS!E729,OUTBOUND!$P:$P))</f>
        <v/>
      </c>
      <c r="AA729" s="23" t="str">
        <f t="shared" si="135"/>
        <v/>
      </c>
      <c r="AB729" s="23" t="str">
        <f t="shared" si="136"/>
        <v/>
      </c>
      <c r="AC729" s="76" t="str">
        <f t="shared" si="137"/>
        <v/>
      </c>
      <c r="AD729" s="76" t="str">
        <f t="shared" si="138"/>
        <v/>
      </c>
      <c r="AE729" s="76" t="str">
        <f t="shared" si="139"/>
        <v/>
      </c>
      <c r="AF729" s="81" t="str">
        <f t="shared" si="140"/>
        <v/>
      </c>
    </row>
    <row r="730" spans="5:32">
      <c r="E730" s="58" t="str">
        <f t="shared" si="141"/>
        <v/>
      </c>
      <c r="K730" s="68" t="str">
        <f t="shared" si="142"/>
        <v/>
      </c>
      <c r="M730" s="69" t="str">
        <f t="shared" si="143"/>
        <v/>
      </c>
      <c r="Q730" s="76" t="str">
        <f t="shared" si="132"/>
        <v/>
      </c>
      <c r="R730" s="68" t="str">
        <f t="shared" si="133"/>
        <v/>
      </c>
      <c r="S730" s="76" t="str">
        <f t="shared" si="134"/>
        <v/>
      </c>
      <c r="V730" s="23" t="str">
        <f>IF(E730="","",SUMIF(OUTBOUND!$G:$G,WMS!E730,OUTBOUND!$L:$L))</f>
        <v/>
      </c>
      <c r="W730" s="23" t="str">
        <f>IF(E730="","",SUMIF(OUTBOUND!$G:$G,WMS!E730,OUTBOUND!$M:$M))</f>
        <v/>
      </c>
      <c r="X730" s="76" t="str">
        <f>IF(E730="","",SUMIF(OUTBOUND!$G:$G,WMS!E730,OUTBOUND!$O:$O))</f>
        <v/>
      </c>
      <c r="Y730" s="76" t="str">
        <f>IF(E730="","",SUMIF(OUTBOUND!$G:$G,WMS!E730,OUTBOUND!$AC:$AC))</f>
        <v/>
      </c>
      <c r="Z730" s="76" t="str">
        <f>IF(E730="","",SUMIF(OUTBOUND!$G:$G,WMS!E730,OUTBOUND!$P:$P))</f>
        <v/>
      </c>
      <c r="AA730" s="23" t="str">
        <f t="shared" si="135"/>
        <v/>
      </c>
      <c r="AB730" s="23" t="str">
        <f t="shared" si="136"/>
        <v/>
      </c>
      <c r="AC730" s="76" t="str">
        <f t="shared" si="137"/>
        <v/>
      </c>
      <c r="AD730" s="76" t="str">
        <f t="shared" si="138"/>
        <v/>
      </c>
      <c r="AE730" s="76" t="str">
        <f t="shared" si="139"/>
        <v/>
      </c>
      <c r="AF730" s="81" t="str">
        <f t="shared" si="140"/>
        <v/>
      </c>
    </row>
    <row r="731" spans="5:32">
      <c r="E731" s="58" t="str">
        <f t="shared" si="141"/>
        <v/>
      </c>
      <c r="K731" s="68" t="str">
        <f t="shared" si="142"/>
        <v/>
      </c>
      <c r="M731" s="69" t="str">
        <f t="shared" si="143"/>
        <v/>
      </c>
      <c r="Q731" s="76" t="str">
        <f t="shared" si="132"/>
        <v/>
      </c>
      <c r="R731" s="68" t="str">
        <f t="shared" si="133"/>
        <v/>
      </c>
      <c r="S731" s="76" t="str">
        <f t="shared" si="134"/>
        <v/>
      </c>
      <c r="V731" s="23" t="str">
        <f>IF(E731="","",SUMIF(OUTBOUND!$G:$G,WMS!E731,OUTBOUND!$L:$L))</f>
        <v/>
      </c>
      <c r="W731" s="23" t="str">
        <f>IF(E731="","",SUMIF(OUTBOUND!$G:$G,WMS!E731,OUTBOUND!$M:$M))</f>
        <v/>
      </c>
      <c r="X731" s="76" t="str">
        <f>IF(E731="","",SUMIF(OUTBOUND!$G:$G,WMS!E731,OUTBOUND!$O:$O))</f>
        <v/>
      </c>
      <c r="Y731" s="76" t="str">
        <f>IF(E731="","",SUMIF(OUTBOUND!$G:$G,WMS!E731,OUTBOUND!$AC:$AC))</f>
        <v/>
      </c>
      <c r="Z731" s="76" t="str">
        <f>IF(E731="","",SUMIF(OUTBOUND!$G:$G,WMS!E731,OUTBOUND!$P:$P))</f>
        <v/>
      </c>
      <c r="AA731" s="23" t="str">
        <f t="shared" si="135"/>
        <v/>
      </c>
      <c r="AB731" s="23" t="str">
        <f t="shared" si="136"/>
        <v/>
      </c>
      <c r="AC731" s="76" t="str">
        <f t="shared" si="137"/>
        <v/>
      </c>
      <c r="AD731" s="76" t="str">
        <f t="shared" si="138"/>
        <v/>
      </c>
      <c r="AE731" s="76" t="str">
        <f t="shared" si="139"/>
        <v/>
      </c>
      <c r="AF731" s="81" t="str">
        <f t="shared" si="140"/>
        <v/>
      </c>
    </row>
    <row r="732" spans="5:32">
      <c r="E732" s="58" t="str">
        <f t="shared" si="141"/>
        <v/>
      </c>
      <c r="K732" s="68" t="str">
        <f t="shared" si="142"/>
        <v/>
      </c>
      <c r="M732" s="69" t="str">
        <f t="shared" si="143"/>
        <v/>
      </c>
      <c r="Q732" s="76" t="str">
        <f t="shared" si="132"/>
        <v/>
      </c>
      <c r="R732" s="68" t="str">
        <f t="shared" si="133"/>
        <v/>
      </c>
      <c r="S732" s="76" t="str">
        <f t="shared" si="134"/>
        <v/>
      </c>
      <c r="V732" s="23" t="str">
        <f>IF(E732="","",SUMIF(OUTBOUND!$G:$G,WMS!E732,OUTBOUND!$L:$L))</f>
        <v/>
      </c>
      <c r="W732" s="23" t="str">
        <f>IF(E732="","",SUMIF(OUTBOUND!$G:$G,WMS!E732,OUTBOUND!$M:$M))</f>
        <v/>
      </c>
      <c r="X732" s="76" t="str">
        <f>IF(E732="","",SUMIF(OUTBOUND!$G:$G,WMS!E732,OUTBOUND!$O:$O))</f>
        <v/>
      </c>
      <c r="Y732" s="76" t="str">
        <f>IF(E732="","",SUMIF(OUTBOUND!$G:$G,WMS!E732,OUTBOUND!$AC:$AC))</f>
        <v/>
      </c>
      <c r="Z732" s="76" t="str">
        <f>IF(E732="","",SUMIF(OUTBOUND!$G:$G,WMS!E732,OUTBOUND!$P:$P))</f>
        <v/>
      </c>
      <c r="AA732" s="23" t="str">
        <f t="shared" si="135"/>
        <v/>
      </c>
      <c r="AB732" s="23" t="str">
        <f t="shared" si="136"/>
        <v/>
      </c>
      <c r="AC732" s="76" t="str">
        <f t="shared" si="137"/>
        <v/>
      </c>
      <c r="AD732" s="76" t="str">
        <f t="shared" si="138"/>
        <v/>
      </c>
      <c r="AE732" s="76" t="str">
        <f t="shared" si="139"/>
        <v/>
      </c>
      <c r="AF732" s="81" t="str">
        <f t="shared" si="140"/>
        <v/>
      </c>
    </row>
    <row r="733" spans="5:32">
      <c r="E733" s="58" t="str">
        <f t="shared" si="141"/>
        <v/>
      </c>
      <c r="K733" s="68" t="str">
        <f t="shared" si="142"/>
        <v/>
      </c>
      <c r="M733" s="69" t="str">
        <f t="shared" si="143"/>
        <v/>
      </c>
      <c r="Q733" s="76" t="str">
        <f t="shared" si="132"/>
        <v/>
      </c>
      <c r="R733" s="68" t="str">
        <f t="shared" si="133"/>
        <v/>
      </c>
      <c r="S733" s="76" t="str">
        <f t="shared" si="134"/>
        <v/>
      </c>
      <c r="V733" s="23" t="str">
        <f>IF(E733="","",SUMIF(OUTBOUND!$G:$G,WMS!E733,OUTBOUND!$L:$L))</f>
        <v/>
      </c>
      <c r="W733" s="23" t="str">
        <f>IF(E733="","",SUMIF(OUTBOUND!$G:$G,WMS!E733,OUTBOUND!$M:$M))</f>
        <v/>
      </c>
      <c r="X733" s="76" t="str">
        <f>IF(E733="","",SUMIF(OUTBOUND!$G:$G,WMS!E733,OUTBOUND!$O:$O))</f>
        <v/>
      </c>
      <c r="Y733" s="76" t="str">
        <f>IF(E733="","",SUMIF(OUTBOUND!$G:$G,WMS!E733,OUTBOUND!$AC:$AC))</f>
        <v/>
      </c>
      <c r="Z733" s="76" t="str">
        <f>IF(E733="","",SUMIF(OUTBOUND!$G:$G,WMS!E733,OUTBOUND!$P:$P))</f>
        <v/>
      </c>
      <c r="AA733" s="23" t="str">
        <f t="shared" si="135"/>
        <v/>
      </c>
      <c r="AB733" s="23" t="str">
        <f t="shared" si="136"/>
        <v/>
      </c>
      <c r="AC733" s="76" t="str">
        <f t="shared" si="137"/>
        <v/>
      </c>
      <c r="AD733" s="76" t="str">
        <f t="shared" si="138"/>
        <v/>
      </c>
      <c r="AE733" s="76" t="str">
        <f t="shared" si="139"/>
        <v/>
      </c>
      <c r="AF733" s="81" t="str">
        <f t="shared" si="140"/>
        <v/>
      </c>
    </row>
    <row r="734" spans="5:32">
      <c r="E734" s="58" t="str">
        <f t="shared" si="141"/>
        <v/>
      </c>
      <c r="K734" s="68" t="str">
        <f t="shared" si="142"/>
        <v/>
      </c>
      <c r="M734" s="69" t="str">
        <f t="shared" si="143"/>
        <v/>
      </c>
      <c r="Q734" s="76" t="str">
        <f t="shared" si="132"/>
        <v/>
      </c>
      <c r="R734" s="68" t="str">
        <f t="shared" si="133"/>
        <v/>
      </c>
      <c r="S734" s="76" t="str">
        <f t="shared" si="134"/>
        <v/>
      </c>
      <c r="V734" s="23" t="str">
        <f>IF(E734="","",SUMIF(OUTBOUND!$G:$G,WMS!E734,OUTBOUND!$L:$L))</f>
        <v/>
      </c>
      <c r="W734" s="23" t="str">
        <f>IF(E734="","",SUMIF(OUTBOUND!$G:$G,WMS!E734,OUTBOUND!$M:$M))</f>
        <v/>
      </c>
      <c r="X734" s="76" t="str">
        <f>IF(E734="","",SUMIF(OUTBOUND!$G:$G,WMS!E734,OUTBOUND!$O:$O))</f>
        <v/>
      </c>
      <c r="Y734" s="76" t="str">
        <f>IF(E734="","",SUMIF(OUTBOUND!$G:$G,WMS!E734,OUTBOUND!$AC:$AC))</f>
        <v/>
      </c>
      <c r="Z734" s="76" t="str">
        <f>IF(E734="","",SUMIF(OUTBOUND!$G:$G,WMS!E734,OUTBOUND!$P:$P))</f>
        <v/>
      </c>
      <c r="AA734" s="23" t="str">
        <f t="shared" si="135"/>
        <v/>
      </c>
      <c r="AB734" s="23" t="str">
        <f t="shared" si="136"/>
        <v/>
      </c>
      <c r="AC734" s="76" t="str">
        <f t="shared" si="137"/>
        <v/>
      </c>
      <c r="AD734" s="76" t="str">
        <f t="shared" si="138"/>
        <v/>
      </c>
      <c r="AE734" s="76" t="str">
        <f t="shared" si="139"/>
        <v/>
      </c>
      <c r="AF734" s="81" t="str">
        <f t="shared" si="140"/>
        <v/>
      </c>
    </row>
    <row r="735" spans="5:32">
      <c r="E735" s="58" t="str">
        <f t="shared" si="141"/>
        <v/>
      </c>
      <c r="K735" s="68" t="str">
        <f t="shared" si="142"/>
        <v/>
      </c>
      <c r="M735" s="69" t="str">
        <f t="shared" si="143"/>
        <v/>
      </c>
      <c r="Q735" s="76" t="str">
        <f t="shared" si="132"/>
        <v/>
      </c>
      <c r="R735" s="68" t="str">
        <f t="shared" si="133"/>
        <v/>
      </c>
      <c r="S735" s="76" t="str">
        <f t="shared" si="134"/>
        <v/>
      </c>
      <c r="V735" s="23" t="str">
        <f>IF(E735="","",SUMIF(OUTBOUND!$G:$G,WMS!E735,OUTBOUND!$L:$L))</f>
        <v/>
      </c>
      <c r="W735" s="23" t="str">
        <f>IF(E735="","",SUMIF(OUTBOUND!$G:$G,WMS!E735,OUTBOUND!$M:$M))</f>
        <v/>
      </c>
      <c r="X735" s="76" t="str">
        <f>IF(E735="","",SUMIF(OUTBOUND!$G:$G,WMS!E735,OUTBOUND!$O:$O))</f>
        <v/>
      </c>
      <c r="Y735" s="76" t="str">
        <f>IF(E735="","",SUMIF(OUTBOUND!$G:$G,WMS!E735,OUTBOUND!$AC:$AC))</f>
        <v/>
      </c>
      <c r="Z735" s="76" t="str">
        <f>IF(E735="","",SUMIF(OUTBOUND!$G:$G,WMS!E735,OUTBOUND!$P:$P))</f>
        <v/>
      </c>
      <c r="AA735" s="23" t="str">
        <f t="shared" si="135"/>
        <v/>
      </c>
      <c r="AB735" s="23" t="str">
        <f t="shared" si="136"/>
        <v/>
      </c>
      <c r="AC735" s="76" t="str">
        <f t="shared" si="137"/>
        <v/>
      </c>
      <c r="AD735" s="76" t="str">
        <f t="shared" si="138"/>
        <v/>
      </c>
      <c r="AE735" s="76" t="str">
        <f t="shared" si="139"/>
        <v/>
      </c>
      <c r="AF735" s="81" t="str">
        <f t="shared" si="140"/>
        <v/>
      </c>
    </row>
    <row r="736" spans="5:32">
      <c r="E736" s="58" t="str">
        <f t="shared" si="141"/>
        <v/>
      </c>
      <c r="K736" s="68" t="str">
        <f t="shared" si="142"/>
        <v/>
      </c>
      <c r="M736" s="69" t="str">
        <f t="shared" si="143"/>
        <v/>
      </c>
      <c r="Q736" s="76" t="str">
        <f t="shared" si="132"/>
        <v/>
      </c>
      <c r="R736" s="68" t="str">
        <f t="shared" si="133"/>
        <v/>
      </c>
      <c r="S736" s="76" t="str">
        <f t="shared" si="134"/>
        <v/>
      </c>
      <c r="V736" s="23" t="str">
        <f>IF(E736="","",SUMIF(OUTBOUND!$G:$G,WMS!E736,OUTBOUND!$L:$L))</f>
        <v/>
      </c>
      <c r="W736" s="23" t="str">
        <f>IF(E736="","",SUMIF(OUTBOUND!$G:$G,WMS!E736,OUTBOUND!$M:$M))</f>
        <v/>
      </c>
      <c r="X736" s="76" t="str">
        <f>IF(E736="","",SUMIF(OUTBOUND!$G:$G,WMS!E736,OUTBOUND!$O:$O))</f>
        <v/>
      </c>
      <c r="Y736" s="76" t="str">
        <f>IF(E736="","",SUMIF(OUTBOUND!$G:$G,WMS!E736,OUTBOUND!$AC:$AC))</f>
        <v/>
      </c>
      <c r="Z736" s="76" t="str">
        <f>IF(E736="","",SUMIF(OUTBOUND!$G:$G,WMS!E736,OUTBOUND!$P:$P))</f>
        <v/>
      </c>
      <c r="AA736" s="23" t="str">
        <f t="shared" si="135"/>
        <v/>
      </c>
      <c r="AB736" s="23" t="str">
        <f t="shared" si="136"/>
        <v/>
      </c>
      <c r="AC736" s="76" t="str">
        <f t="shared" si="137"/>
        <v/>
      </c>
      <c r="AD736" s="76" t="str">
        <f t="shared" si="138"/>
        <v/>
      </c>
      <c r="AE736" s="76" t="str">
        <f t="shared" si="139"/>
        <v/>
      </c>
      <c r="AF736" s="81" t="str">
        <f t="shared" si="140"/>
        <v/>
      </c>
    </row>
    <row r="737" spans="5:32">
      <c r="E737" s="58" t="str">
        <f t="shared" si="141"/>
        <v/>
      </c>
      <c r="K737" s="68" t="str">
        <f t="shared" si="142"/>
        <v/>
      </c>
      <c r="M737" s="69" t="str">
        <f t="shared" si="143"/>
        <v/>
      </c>
      <c r="Q737" s="76" t="str">
        <f t="shared" si="132"/>
        <v/>
      </c>
      <c r="R737" s="68" t="str">
        <f t="shared" si="133"/>
        <v/>
      </c>
      <c r="S737" s="76" t="str">
        <f t="shared" si="134"/>
        <v/>
      </c>
      <c r="V737" s="23" t="str">
        <f>IF(E737="","",SUMIF(OUTBOUND!$G:$G,WMS!E737,OUTBOUND!$L:$L))</f>
        <v/>
      </c>
      <c r="W737" s="23" t="str">
        <f>IF(E737="","",SUMIF(OUTBOUND!$G:$G,WMS!E737,OUTBOUND!$M:$M))</f>
        <v/>
      </c>
      <c r="X737" s="76" t="str">
        <f>IF(E737="","",SUMIF(OUTBOUND!$G:$G,WMS!E737,OUTBOUND!$O:$O))</f>
        <v/>
      </c>
      <c r="Y737" s="76" t="str">
        <f>IF(E737="","",SUMIF(OUTBOUND!$G:$G,WMS!E737,OUTBOUND!$AC:$AC))</f>
        <v/>
      </c>
      <c r="Z737" s="76" t="str">
        <f>IF(E737="","",SUMIF(OUTBOUND!$G:$G,WMS!E737,OUTBOUND!$P:$P))</f>
        <v/>
      </c>
      <c r="AA737" s="23" t="str">
        <f t="shared" si="135"/>
        <v/>
      </c>
      <c r="AB737" s="23" t="str">
        <f t="shared" si="136"/>
        <v/>
      </c>
      <c r="AC737" s="76" t="str">
        <f t="shared" si="137"/>
        <v/>
      </c>
      <c r="AD737" s="76" t="str">
        <f t="shared" si="138"/>
        <v/>
      </c>
      <c r="AE737" s="76" t="str">
        <f t="shared" si="139"/>
        <v/>
      </c>
      <c r="AF737" s="81" t="str">
        <f t="shared" si="140"/>
        <v/>
      </c>
    </row>
    <row r="738" spans="5:32">
      <c r="E738" s="58" t="str">
        <f t="shared" si="141"/>
        <v/>
      </c>
      <c r="K738" s="68" t="str">
        <f t="shared" si="142"/>
        <v/>
      </c>
      <c r="M738" s="69" t="str">
        <f t="shared" si="143"/>
        <v/>
      </c>
      <c r="Q738" s="76" t="str">
        <f t="shared" si="132"/>
        <v/>
      </c>
      <c r="R738" s="68" t="str">
        <f t="shared" si="133"/>
        <v/>
      </c>
      <c r="S738" s="76" t="str">
        <f t="shared" si="134"/>
        <v/>
      </c>
      <c r="V738" s="23" t="str">
        <f>IF(E738="","",SUMIF(OUTBOUND!$G:$G,WMS!E738,OUTBOUND!$L:$L))</f>
        <v/>
      </c>
      <c r="W738" s="23" t="str">
        <f>IF(E738="","",SUMIF(OUTBOUND!$G:$G,WMS!E738,OUTBOUND!$M:$M))</f>
        <v/>
      </c>
      <c r="X738" s="76" t="str">
        <f>IF(E738="","",SUMIF(OUTBOUND!$G:$G,WMS!E738,OUTBOUND!$O:$O))</f>
        <v/>
      </c>
      <c r="Y738" s="76" t="str">
        <f>IF(E738="","",SUMIF(OUTBOUND!$G:$G,WMS!E738,OUTBOUND!$AC:$AC))</f>
        <v/>
      </c>
      <c r="Z738" s="76" t="str">
        <f>IF(E738="","",SUMIF(OUTBOUND!$G:$G,WMS!E738,OUTBOUND!$P:$P))</f>
        <v/>
      </c>
      <c r="AA738" s="23" t="str">
        <f t="shared" si="135"/>
        <v/>
      </c>
      <c r="AB738" s="23" t="str">
        <f t="shared" si="136"/>
        <v/>
      </c>
      <c r="AC738" s="76" t="str">
        <f t="shared" si="137"/>
        <v/>
      </c>
      <c r="AD738" s="76" t="str">
        <f t="shared" si="138"/>
        <v/>
      </c>
      <c r="AE738" s="76" t="str">
        <f t="shared" si="139"/>
        <v/>
      </c>
      <c r="AF738" s="81" t="str">
        <f t="shared" si="140"/>
        <v/>
      </c>
    </row>
    <row r="739" spans="5:32">
      <c r="E739" s="58" t="str">
        <f t="shared" si="141"/>
        <v/>
      </c>
      <c r="K739" s="68" t="str">
        <f t="shared" si="142"/>
        <v/>
      </c>
      <c r="M739" s="69" t="str">
        <f t="shared" si="143"/>
        <v/>
      </c>
      <c r="Q739" s="76" t="str">
        <f t="shared" si="132"/>
        <v/>
      </c>
      <c r="R739" s="68" t="str">
        <f t="shared" si="133"/>
        <v/>
      </c>
      <c r="S739" s="76" t="str">
        <f t="shared" si="134"/>
        <v/>
      </c>
      <c r="V739" s="23" t="str">
        <f>IF(E739="","",SUMIF(OUTBOUND!$G:$G,WMS!E739,OUTBOUND!$L:$L))</f>
        <v/>
      </c>
      <c r="W739" s="23" t="str">
        <f>IF(E739="","",SUMIF(OUTBOUND!$G:$G,WMS!E739,OUTBOUND!$M:$M))</f>
        <v/>
      </c>
      <c r="X739" s="76" t="str">
        <f>IF(E739="","",SUMIF(OUTBOUND!$G:$G,WMS!E739,OUTBOUND!$O:$O))</f>
        <v/>
      </c>
      <c r="Y739" s="76" t="str">
        <f>IF(E739="","",SUMIF(OUTBOUND!$G:$G,WMS!E739,OUTBOUND!$AC:$AC))</f>
        <v/>
      </c>
      <c r="Z739" s="76" t="str">
        <f>IF(E739="","",SUMIF(OUTBOUND!$G:$G,WMS!E739,OUTBOUND!$P:$P))</f>
        <v/>
      </c>
      <c r="AA739" s="23" t="str">
        <f t="shared" si="135"/>
        <v/>
      </c>
      <c r="AB739" s="23" t="str">
        <f t="shared" si="136"/>
        <v/>
      </c>
      <c r="AC739" s="76" t="str">
        <f t="shared" si="137"/>
        <v/>
      </c>
      <c r="AD739" s="76" t="str">
        <f t="shared" si="138"/>
        <v/>
      </c>
      <c r="AE739" s="76" t="str">
        <f t="shared" si="139"/>
        <v/>
      </c>
      <c r="AF739" s="81" t="str">
        <f t="shared" si="140"/>
        <v/>
      </c>
    </row>
    <row r="740" spans="5:32">
      <c r="E740" s="58" t="str">
        <f t="shared" si="141"/>
        <v/>
      </c>
      <c r="K740" s="68" t="str">
        <f t="shared" si="142"/>
        <v/>
      </c>
      <c r="M740" s="69" t="str">
        <f t="shared" si="143"/>
        <v/>
      </c>
      <c r="Q740" s="76" t="str">
        <f t="shared" si="132"/>
        <v/>
      </c>
      <c r="R740" s="68" t="str">
        <f t="shared" si="133"/>
        <v/>
      </c>
      <c r="S740" s="76" t="str">
        <f t="shared" si="134"/>
        <v/>
      </c>
      <c r="V740" s="23" t="str">
        <f>IF(E740="","",SUMIF(OUTBOUND!$G:$G,WMS!E740,OUTBOUND!$L:$L))</f>
        <v/>
      </c>
      <c r="W740" s="23" t="str">
        <f>IF(E740="","",SUMIF(OUTBOUND!$G:$G,WMS!E740,OUTBOUND!$M:$M))</f>
        <v/>
      </c>
      <c r="X740" s="76" t="str">
        <f>IF(E740="","",SUMIF(OUTBOUND!$G:$G,WMS!E740,OUTBOUND!$O:$O))</f>
        <v/>
      </c>
      <c r="Y740" s="76" t="str">
        <f>IF(E740="","",SUMIF(OUTBOUND!$G:$G,WMS!E740,OUTBOUND!$AC:$AC))</f>
        <v/>
      </c>
      <c r="Z740" s="76" t="str">
        <f>IF(E740="","",SUMIF(OUTBOUND!$G:$G,WMS!E740,OUTBOUND!$P:$P))</f>
        <v/>
      </c>
      <c r="AA740" s="23" t="str">
        <f t="shared" si="135"/>
        <v/>
      </c>
      <c r="AB740" s="23" t="str">
        <f t="shared" si="136"/>
        <v/>
      </c>
      <c r="AC740" s="76" t="str">
        <f t="shared" si="137"/>
        <v/>
      </c>
      <c r="AD740" s="76" t="str">
        <f t="shared" si="138"/>
        <v/>
      </c>
      <c r="AE740" s="76" t="str">
        <f t="shared" si="139"/>
        <v/>
      </c>
      <c r="AF740" s="81" t="str">
        <f t="shared" si="140"/>
        <v/>
      </c>
    </row>
    <row r="741" spans="5:32">
      <c r="E741" s="58" t="str">
        <f t="shared" si="141"/>
        <v/>
      </c>
      <c r="K741" s="68" t="str">
        <f t="shared" si="142"/>
        <v/>
      </c>
      <c r="M741" s="69" t="str">
        <f t="shared" si="143"/>
        <v/>
      </c>
      <c r="Q741" s="76" t="str">
        <f t="shared" si="132"/>
        <v/>
      </c>
      <c r="R741" s="68" t="str">
        <f t="shared" si="133"/>
        <v/>
      </c>
      <c r="S741" s="76" t="str">
        <f t="shared" si="134"/>
        <v/>
      </c>
      <c r="V741" s="23" t="str">
        <f>IF(E741="","",SUMIF(OUTBOUND!$G:$G,WMS!E741,OUTBOUND!$L:$L))</f>
        <v/>
      </c>
      <c r="W741" s="23" t="str">
        <f>IF(E741="","",SUMIF(OUTBOUND!$G:$G,WMS!E741,OUTBOUND!$M:$M))</f>
        <v/>
      </c>
      <c r="X741" s="76" t="str">
        <f>IF(E741="","",SUMIF(OUTBOUND!$G:$G,WMS!E741,OUTBOUND!$O:$O))</f>
        <v/>
      </c>
      <c r="Y741" s="76" t="str">
        <f>IF(E741="","",SUMIF(OUTBOUND!$G:$G,WMS!E741,OUTBOUND!$AC:$AC))</f>
        <v/>
      </c>
      <c r="Z741" s="76" t="str">
        <f>IF(E741="","",SUMIF(OUTBOUND!$G:$G,WMS!E741,OUTBOUND!$P:$P))</f>
        <v/>
      </c>
      <c r="AA741" s="23" t="str">
        <f t="shared" si="135"/>
        <v/>
      </c>
      <c r="AB741" s="23" t="str">
        <f t="shared" si="136"/>
        <v/>
      </c>
      <c r="AC741" s="76" t="str">
        <f t="shared" si="137"/>
        <v/>
      </c>
      <c r="AD741" s="76" t="str">
        <f t="shared" si="138"/>
        <v/>
      </c>
      <c r="AE741" s="76" t="str">
        <f t="shared" si="139"/>
        <v/>
      </c>
      <c r="AF741" s="81" t="str">
        <f t="shared" si="140"/>
        <v/>
      </c>
    </row>
    <row r="742" spans="5:32">
      <c r="E742" s="58" t="str">
        <f t="shared" si="141"/>
        <v/>
      </c>
      <c r="K742" s="68" t="str">
        <f t="shared" si="142"/>
        <v/>
      </c>
      <c r="M742" s="69" t="str">
        <f t="shared" si="143"/>
        <v/>
      </c>
      <c r="Q742" s="76" t="str">
        <f t="shared" si="132"/>
        <v/>
      </c>
      <c r="R742" s="68" t="str">
        <f t="shared" si="133"/>
        <v/>
      </c>
      <c r="S742" s="76" t="str">
        <f t="shared" si="134"/>
        <v/>
      </c>
      <c r="V742" s="23" t="str">
        <f>IF(E742="","",SUMIF(OUTBOUND!$G:$G,WMS!E742,OUTBOUND!$L:$L))</f>
        <v/>
      </c>
      <c r="W742" s="23" t="str">
        <f>IF(E742="","",SUMIF(OUTBOUND!$G:$G,WMS!E742,OUTBOUND!$M:$M))</f>
        <v/>
      </c>
      <c r="X742" s="76" t="str">
        <f>IF(E742="","",SUMIF(OUTBOUND!$G:$G,WMS!E742,OUTBOUND!$O:$O))</f>
        <v/>
      </c>
      <c r="Y742" s="76" t="str">
        <f>IF(E742="","",SUMIF(OUTBOUND!$G:$G,WMS!E742,OUTBOUND!$AC:$AC))</f>
        <v/>
      </c>
      <c r="Z742" s="76" t="str">
        <f>IF(E742="","",SUMIF(OUTBOUND!$G:$G,WMS!E742,OUTBOUND!$P:$P))</f>
        <v/>
      </c>
      <c r="AA742" s="23" t="str">
        <f t="shared" si="135"/>
        <v/>
      </c>
      <c r="AB742" s="23" t="str">
        <f t="shared" si="136"/>
        <v/>
      </c>
      <c r="AC742" s="76" t="str">
        <f t="shared" si="137"/>
        <v/>
      </c>
      <c r="AD742" s="76" t="str">
        <f t="shared" si="138"/>
        <v/>
      </c>
      <c r="AE742" s="76" t="str">
        <f t="shared" si="139"/>
        <v/>
      </c>
      <c r="AF742" s="81" t="str">
        <f t="shared" si="140"/>
        <v/>
      </c>
    </row>
    <row r="743" spans="5:32">
      <c r="E743" s="58" t="str">
        <f t="shared" si="141"/>
        <v/>
      </c>
      <c r="K743" s="68" t="str">
        <f t="shared" si="142"/>
        <v/>
      </c>
      <c r="M743" s="69" t="str">
        <f t="shared" si="143"/>
        <v/>
      </c>
      <c r="Q743" s="76" t="str">
        <f t="shared" si="132"/>
        <v/>
      </c>
      <c r="R743" s="68" t="str">
        <f t="shared" si="133"/>
        <v/>
      </c>
      <c r="S743" s="76" t="str">
        <f t="shared" si="134"/>
        <v/>
      </c>
      <c r="V743" s="23" t="str">
        <f>IF(E743="","",SUMIF(OUTBOUND!$G:$G,WMS!E743,OUTBOUND!$L:$L))</f>
        <v/>
      </c>
      <c r="W743" s="23" t="str">
        <f>IF(E743="","",SUMIF(OUTBOUND!$G:$G,WMS!E743,OUTBOUND!$M:$M))</f>
        <v/>
      </c>
      <c r="X743" s="76" t="str">
        <f>IF(E743="","",SUMIF(OUTBOUND!$G:$G,WMS!E743,OUTBOUND!$O:$O))</f>
        <v/>
      </c>
      <c r="Y743" s="76" t="str">
        <f>IF(E743="","",SUMIF(OUTBOUND!$G:$G,WMS!E743,OUTBOUND!$AC:$AC))</f>
        <v/>
      </c>
      <c r="Z743" s="76" t="str">
        <f>IF(E743="","",SUMIF(OUTBOUND!$G:$G,WMS!E743,OUTBOUND!$P:$P))</f>
        <v/>
      </c>
      <c r="AA743" s="23" t="str">
        <f t="shared" si="135"/>
        <v/>
      </c>
      <c r="AB743" s="23" t="str">
        <f t="shared" si="136"/>
        <v/>
      </c>
      <c r="AC743" s="76" t="str">
        <f t="shared" si="137"/>
        <v/>
      </c>
      <c r="AD743" s="76" t="str">
        <f t="shared" si="138"/>
        <v/>
      </c>
      <c r="AE743" s="76" t="str">
        <f t="shared" si="139"/>
        <v/>
      </c>
      <c r="AF743" s="81" t="str">
        <f t="shared" si="140"/>
        <v/>
      </c>
    </row>
    <row r="744" spans="5:32">
      <c r="E744" s="58" t="str">
        <f t="shared" si="141"/>
        <v/>
      </c>
      <c r="K744" s="68" t="str">
        <f t="shared" si="142"/>
        <v/>
      </c>
      <c r="M744" s="69" t="str">
        <f t="shared" si="143"/>
        <v/>
      </c>
      <c r="Q744" s="76" t="str">
        <f t="shared" si="132"/>
        <v/>
      </c>
      <c r="R744" s="68" t="str">
        <f t="shared" si="133"/>
        <v/>
      </c>
      <c r="S744" s="76" t="str">
        <f t="shared" si="134"/>
        <v/>
      </c>
      <c r="V744" s="23" t="str">
        <f>IF(E744="","",SUMIF(OUTBOUND!$G:$G,WMS!E744,OUTBOUND!$L:$L))</f>
        <v/>
      </c>
      <c r="W744" s="23" t="str">
        <f>IF(E744="","",SUMIF(OUTBOUND!$G:$G,WMS!E744,OUTBOUND!$M:$M))</f>
        <v/>
      </c>
      <c r="X744" s="76" t="str">
        <f>IF(E744="","",SUMIF(OUTBOUND!$G:$G,WMS!E744,OUTBOUND!$O:$O))</f>
        <v/>
      </c>
      <c r="Y744" s="76" t="str">
        <f>IF(E744="","",SUMIF(OUTBOUND!$G:$G,WMS!E744,OUTBOUND!$AC:$AC))</f>
        <v/>
      </c>
      <c r="Z744" s="76" t="str">
        <f>IF(E744="","",SUMIF(OUTBOUND!$G:$G,WMS!E744,OUTBOUND!$P:$P))</f>
        <v/>
      </c>
      <c r="AA744" s="23" t="str">
        <f t="shared" si="135"/>
        <v/>
      </c>
      <c r="AB744" s="23" t="str">
        <f t="shared" si="136"/>
        <v/>
      </c>
      <c r="AC744" s="76" t="str">
        <f t="shared" si="137"/>
        <v/>
      </c>
      <c r="AD744" s="76" t="str">
        <f t="shared" si="138"/>
        <v/>
      </c>
      <c r="AE744" s="76" t="str">
        <f t="shared" si="139"/>
        <v/>
      </c>
      <c r="AF744" s="81" t="str">
        <f t="shared" si="140"/>
        <v/>
      </c>
    </row>
    <row r="745" spans="5:32">
      <c r="E745" s="58" t="str">
        <f t="shared" si="141"/>
        <v/>
      </c>
      <c r="K745" s="68" t="str">
        <f t="shared" si="142"/>
        <v/>
      </c>
      <c r="M745" s="69" t="str">
        <f t="shared" si="143"/>
        <v/>
      </c>
      <c r="Q745" s="76" t="str">
        <f t="shared" si="132"/>
        <v/>
      </c>
      <c r="R745" s="68" t="str">
        <f t="shared" si="133"/>
        <v/>
      </c>
      <c r="S745" s="76" t="str">
        <f t="shared" si="134"/>
        <v/>
      </c>
      <c r="V745" s="23" t="str">
        <f>IF(E745="","",SUMIF(OUTBOUND!$G:$G,WMS!E745,OUTBOUND!$L:$L))</f>
        <v/>
      </c>
      <c r="W745" s="23" t="str">
        <f>IF(E745="","",SUMIF(OUTBOUND!$G:$G,WMS!E745,OUTBOUND!$M:$M))</f>
        <v/>
      </c>
      <c r="X745" s="76" t="str">
        <f>IF(E745="","",SUMIF(OUTBOUND!$G:$G,WMS!E745,OUTBOUND!$O:$O))</f>
        <v/>
      </c>
      <c r="Y745" s="76" t="str">
        <f>IF(E745="","",SUMIF(OUTBOUND!$G:$G,WMS!E745,OUTBOUND!$AC:$AC))</f>
        <v/>
      </c>
      <c r="Z745" s="76" t="str">
        <f>IF(E745="","",SUMIF(OUTBOUND!$G:$G,WMS!E745,OUTBOUND!$P:$P))</f>
        <v/>
      </c>
      <c r="AA745" s="23" t="str">
        <f t="shared" si="135"/>
        <v/>
      </c>
      <c r="AB745" s="23" t="str">
        <f t="shared" si="136"/>
        <v/>
      </c>
      <c r="AC745" s="76" t="str">
        <f t="shared" si="137"/>
        <v/>
      </c>
      <c r="AD745" s="76" t="str">
        <f t="shared" si="138"/>
        <v/>
      </c>
      <c r="AE745" s="76" t="str">
        <f t="shared" si="139"/>
        <v/>
      </c>
      <c r="AF745" s="81" t="str">
        <f t="shared" si="140"/>
        <v/>
      </c>
    </row>
    <row r="746" spans="5:32">
      <c r="E746" s="58" t="str">
        <f t="shared" si="141"/>
        <v/>
      </c>
      <c r="K746" s="68" t="str">
        <f t="shared" si="142"/>
        <v/>
      </c>
      <c r="M746" s="69" t="str">
        <f t="shared" si="143"/>
        <v/>
      </c>
      <c r="Q746" s="76" t="str">
        <f t="shared" si="132"/>
        <v/>
      </c>
      <c r="R746" s="68" t="str">
        <f t="shared" si="133"/>
        <v/>
      </c>
      <c r="S746" s="76" t="str">
        <f t="shared" si="134"/>
        <v/>
      </c>
      <c r="V746" s="23" t="str">
        <f>IF(E746="","",SUMIF(OUTBOUND!$G:$G,WMS!E746,OUTBOUND!$L:$L))</f>
        <v/>
      </c>
      <c r="W746" s="23" t="str">
        <f>IF(E746="","",SUMIF(OUTBOUND!$G:$G,WMS!E746,OUTBOUND!$M:$M))</f>
        <v/>
      </c>
      <c r="X746" s="76" t="str">
        <f>IF(E746="","",SUMIF(OUTBOUND!$G:$G,WMS!E746,OUTBOUND!$O:$O))</f>
        <v/>
      </c>
      <c r="Y746" s="76" t="str">
        <f>IF(E746="","",SUMIF(OUTBOUND!$G:$G,WMS!E746,OUTBOUND!$AC:$AC))</f>
        <v/>
      </c>
      <c r="Z746" s="76" t="str">
        <f>IF(E746="","",SUMIF(OUTBOUND!$G:$G,WMS!E746,OUTBOUND!$P:$P))</f>
        <v/>
      </c>
      <c r="AA746" s="23" t="str">
        <f t="shared" si="135"/>
        <v/>
      </c>
      <c r="AB746" s="23" t="str">
        <f t="shared" si="136"/>
        <v/>
      </c>
      <c r="AC746" s="76" t="str">
        <f t="shared" si="137"/>
        <v/>
      </c>
      <c r="AD746" s="76" t="str">
        <f t="shared" si="138"/>
        <v/>
      </c>
      <c r="AE746" s="76" t="str">
        <f t="shared" si="139"/>
        <v/>
      </c>
      <c r="AF746" s="81" t="str">
        <f t="shared" si="140"/>
        <v/>
      </c>
    </row>
    <row r="747" spans="5:32">
      <c r="E747" s="58" t="str">
        <f t="shared" si="141"/>
        <v/>
      </c>
      <c r="K747" s="68" t="str">
        <f t="shared" si="142"/>
        <v/>
      </c>
      <c r="M747" s="69" t="str">
        <f t="shared" si="143"/>
        <v/>
      </c>
      <c r="Q747" s="76" t="str">
        <f t="shared" si="132"/>
        <v/>
      </c>
      <c r="R747" s="68" t="str">
        <f t="shared" si="133"/>
        <v/>
      </c>
      <c r="S747" s="76" t="str">
        <f t="shared" si="134"/>
        <v/>
      </c>
      <c r="V747" s="23" t="str">
        <f>IF(E747="","",SUMIF(OUTBOUND!$G:$G,WMS!E747,OUTBOUND!$L:$L))</f>
        <v/>
      </c>
      <c r="W747" s="23" t="str">
        <f>IF(E747="","",SUMIF(OUTBOUND!$G:$G,WMS!E747,OUTBOUND!$M:$M))</f>
        <v/>
      </c>
      <c r="X747" s="76" t="str">
        <f>IF(E747="","",SUMIF(OUTBOUND!$G:$G,WMS!E747,OUTBOUND!$O:$O))</f>
        <v/>
      </c>
      <c r="Y747" s="76" t="str">
        <f>IF(E747="","",SUMIF(OUTBOUND!$G:$G,WMS!E747,OUTBOUND!$AC:$AC))</f>
        <v/>
      </c>
      <c r="Z747" s="76" t="str">
        <f>IF(E747="","",SUMIF(OUTBOUND!$G:$G,WMS!E747,OUTBOUND!$P:$P))</f>
        <v/>
      </c>
      <c r="AA747" s="23" t="str">
        <f t="shared" si="135"/>
        <v/>
      </c>
      <c r="AB747" s="23" t="str">
        <f t="shared" si="136"/>
        <v/>
      </c>
      <c r="AC747" s="76" t="str">
        <f t="shared" si="137"/>
        <v/>
      </c>
      <c r="AD747" s="76" t="str">
        <f t="shared" si="138"/>
        <v/>
      </c>
      <c r="AE747" s="76" t="str">
        <f t="shared" si="139"/>
        <v/>
      </c>
      <c r="AF747" s="81" t="str">
        <f t="shared" si="140"/>
        <v/>
      </c>
    </row>
    <row r="748" spans="5:32">
      <c r="E748" s="58" t="str">
        <f t="shared" si="141"/>
        <v/>
      </c>
      <c r="K748" s="68" t="str">
        <f t="shared" si="142"/>
        <v/>
      </c>
      <c r="M748" s="69" t="str">
        <f t="shared" si="143"/>
        <v/>
      </c>
      <c r="Q748" s="76" t="str">
        <f t="shared" si="132"/>
        <v/>
      </c>
      <c r="R748" s="68" t="str">
        <f t="shared" si="133"/>
        <v/>
      </c>
      <c r="S748" s="76" t="str">
        <f t="shared" si="134"/>
        <v/>
      </c>
      <c r="V748" s="23" t="str">
        <f>IF(E748="","",SUMIF(OUTBOUND!$G:$G,WMS!E748,OUTBOUND!$L:$L))</f>
        <v/>
      </c>
      <c r="W748" s="23" t="str">
        <f>IF(E748="","",SUMIF(OUTBOUND!$G:$G,WMS!E748,OUTBOUND!$M:$M))</f>
        <v/>
      </c>
      <c r="X748" s="76" t="str">
        <f>IF(E748="","",SUMIF(OUTBOUND!$G:$G,WMS!E748,OUTBOUND!$O:$O))</f>
        <v/>
      </c>
      <c r="Y748" s="76" t="str">
        <f>IF(E748="","",SUMIF(OUTBOUND!$G:$G,WMS!E748,OUTBOUND!$AC:$AC))</f>
        <v/>
      </c>
      <c r="Z748" s="76" t="str">
        <f>IF(E748="","",SUMIF(OUTBOUND!$G:$G,WMS!E748,OUTBOUND!$P:$P))</f>
        <v/>
      </c>
      <c r="AA748" s="23" t="str">
        <f t="shared" si="135"/>
        <v/>
      </c>
      <c r="AB748" s="23" t="str">
        <f t="shared" si="136"/>
        <v/>
      </c>
      <c r="AC748" s="76" t="str">
        <f t="shared" si="137"/>
        <v/>
      </c>
      <c r="AD748" s="76" t="str">
        <f t="shared" si="138"/>
        <v/>
      </c>
      <c r="AE748" s="76" t="str">
        <f t="shared" si="139"/>
        <v/>
      </c>
      <c r="AF748" s="81" t="str">
        <f t="shared" si="140"/>
        <v/>
      </c>
    </row>
    <row r="749" spans="5:32">
      <c r="E749" s="58" t="str">
        <f t="shared" si="141"/>
        <v/>
      </c>
      <c r="K749" s="68" t="str">
        <f t="shared" si="142"/>
        <v/>
      </c>
      <c r="M749" s="69" t="str">
        <f t="shared" si="143"/>
        <v/>
      </c>
      <c r="Q749" s="76" t="str">
        <f t="shared" si="132"/>
        <v/>
      </c>
      <c r="R749" s="68" t="str">
        <f t="shared" si="133"/>
        <v/>
      </c>
      <c r="S749" s="76" t="str">
        <f t="shared" si="134"/>
        <v/>
      </c>
      <c r="V749" s="23" t="str">
        <f>IF(E749="","",SUMIF(OUTBOUND!$G:$G,WMS!E749,OUTBOUND!$L:$L))</f>
        <v/>
      </c>
      <c r="W749" s="23" t="str">
        <f>IF(E749="","",SUMIF(OUTBOUND!$G:$G,WMS!E749,OUTBOUND!$M:$M))</f>
        <v/>
      </c>
      <c r="X749" s="76" t="str">
        <f>IF(E749="","",SUMIF(OUTBOUND!$G:$G,WMS!E749,OUTBOUND!$O:$O))</f>
        <v/>
      </c>
      <c r="Y749" s="76" t="str">
        <f>IF(E749="","",SUMIF(OUTBOUND!$G:$G,WMS!E749,OUTBOUND!$AC:$AC))</f>
        <v/>
      </c>
      <c r="Z749" s="76" t="str">
        <f>IF(E749="","",SUMIF(OUTBOUND!$G:$G,WMS!E749,OUTBOUND!$P:$P))</f>
        <v/>
      </c>
      <c r="AA749" s="23" t="str">
        <f t="shared" si="135"/>
        <v/>
      </c>
      <c r="AB749" s="23" t="str">
        <f t="shared" si="136"/>
        <v/>
      </c>
      <c r="AC749" s="76" t="str">
        <f t="shared" si="137"/>
        <v/>
      </c>
      <c r="AD749" s="76" t="str">
        <f t="shared" si="138"/>
        <v/>
      </c>
      <c r="AE749" s="76" t="str">
        <f t="shared" si="139"/>
        <v/>
      </c>
      <c r="AF749" s="81" t="str">
        <f t="shared" si="140"/>
        <v/>
      </c>
    </row>
    <row r="750" spans="5:32">
      <c r="E750" s="58" t="str">
        <f t="shared" si="141"/>
        <v/>
      </c>
      <c r="K750" s="68" t="str">
        <f t="shared" si="142"/>
        <v/>
      </c>
      <c r="M750" s="69" t="str">
        <f t="shared" si="143"/>
        <v/>
      </c>
      <c r="Q750" s="76" t="str">
        <f t="shared" si="132"/>
        <v/>
      </c>
      <c r="R750" s="68" t="str">
        <f t="shared" si="133"/>
        <v/>
      </c>
      <c r="S750" s="76" t="str">
        <f t="shared" si="134"/>
        <v/>
      </c>
      <c r="V750" s="23" t="str">
        <f>IF(E750="","",SUMIF(OUTBOUND!$G:$G,WMS!E750,OUTBOUND!$L:$L))</f>
        <v/>
      </c>
      <c r="W750" s="23" t="str">
        <f>IF(E750="","",SUMIF(OUTBOUND!$G:$G,WMS!E750,OUTBOUND!$M:$M))</f>
        <v/>
      </c>
      <c r="X750" s="76" t="str">
        <f>IF(E750="","",SUMIF(OUTBOUND!$G:$G,WMS!E750,OUTBOUND!$O:$O))</f>
        <v/>
      </c>
      <c r="Y750" s="76" t="str">
        <f>IF(E750="","",SUMIF(OUTBOUND!$G:$G,WMS!E750,OUTBOUND!$AC:$AC))</f>
        <v/>
      </c>
      <c r="Z750" s="76" t="str">
        <f>IF(E750="","",SUMIF(OUTBOUND!$G:$G,WMS!E750,OUTBOUND!$P:$P))</f>
        <v/>
      </c>
      <c r="AA750" s="23" t="str">
        <f t="shared" si="135"/>
        <v/>
      </c>
      <c r="AB750" s="23" t="str">
        <f t="shared" si="136"/>
        <v/>
      </c>
      <c r="AC750" s="76" t="str">
        <f t="shared" si="137"/>
        <v/>
      </c>
      <c r="AD750" s="76" t="str">
        <f t="shared" si="138"/>
        <v/>
      </c>
      <c r="AE750" s="76" t="str">
        <f t="shared" si="139"/>
        <v/>
      </c>
      <c r="AF750" s="81" t="str">
        <f t="shared" si="140"/>
        <v/>
      </c>
    </row>
    <row r="751" spans="5:32">
      <c r="E751" s="58" t="str">
        <f t="shared" si="141"/>
        <v/>
      </c>
      <c r="K751" s="68" t="str">
        <f t="shared" si="142"/>
        <v/>
      </c>
      <c r="M751" s="69" t="str">
        <f t="shared" si="143"/>
        <v/>
      </c>
      <c r="Q751" s="76" t="str">
        <f t="shared" si="132"/>
        <v/>
      </c>
      <c r="R751" s="68" t="str">
        <f t="shared" si="133"/>
        <v/>
      </c>
      <c r="S751" s="76" t="str">
        <f t="shared" si="134"/>
        <v/>
      </c>
      <c r="V751" s="23" t="str">
        <f>IF(E751="","",SUMIF(OUTBOUND!$G:$G,WMS!E751,OUTBOUND!$L:$L))</f>
        <v/>
      </c>
      <c r="W751" s="23" t="str">
        <f>IF(E751="","",SUMIF(OUTBOUND!$G:$G,WMS!E751,OUTBOUND!$M:$M))</f>
        <v/>
      </c>
      <c r="X751" s="76" t="str">
        <f>IF(E751="","",SUMIF(OUTBOUND!$G:$G,WMS!E751,OUTBOUND!$O:$O))</f>
        <v/>
      </c>
      <c r="Y751" s="76" t="str">
        <f>IF(E751="","",SUMIF(OUTBOUND!$G:$G,WMS!E751,OUTBOUND!$AC:$AC))</f>
        <v/>
      </c>
      <c r="Z751" s="76" t="str">
        <f>IF(E751="","",SUMIF(OUTBOUND!$G:$G,WMS!E751,OUTBOUND!$P:$P))</f>
        <v/>
      </c>
      <c r="AA751" s="23" t="str">
        <f t="shared" si="135"/>
        <v/>
      </c>
      <c r="AB751" s="23" t="str">
        <f t="shared" si="136"/>
        <v/>
      </c>
      <c r="AC751" s="76" t="str">
        <f t="shared" si="137"/>
        <v/>
      </c>
      <c r="AD751" s="76" t="str">
        <f t="shared" si="138"/>
        <v/>
      </c>
      <c r="AE751" s="76" t="str">
        <f t="shared" si="139"/>
        <v/>
      </c>
      <c r="AF751" s="81" t="str">
        <f t="shared" si="140"/>
        <v/>
      </c>
    </row>
    <row r="752" spans="5:32">
      <c r="E752" s="58" t="str">
        <f t="shared" si="141"/>
        <v/>
      </c>
      <c r="K752" s="68" t="str">
        <f t="shared" si="142"/>
        <v/>
      </c>
      <c r="M752" s="69" t="str">
        <f t="shared" si="143"/>
        <v/>
      </c>
      <c r="Q752" s="76" t="str">
        <f t="shared" si="132"/>
        <v/>
      </c>
      <c r="R752" s="68" t="str">
        <f t="shared" si="133"/>
        <v/>
      </c>
      <c r="S752" s="76" t="str">
        <f t="shared" si="134"/>
        <v/>
      </c>
      <c r="V752" s="23" t="str">
        <f>IF(E752="","",SUMIF(OUTBOUND!$G:$G,WMS!E752,OUTBOUND!$L:$L))</f>
        <v/>
      </c>
      <c r="W752" s="23" t="str">
        <f>IF(E752="","",SUMIF(OUTBOUND!$G:$G,WMS!E752,OUTBOUND!$M:$M))</f>
        <v/>
      </c>
      <c r="X752" s="76" t="str">
        <f>IF(E752="","",SUMIF(OUTBOUND!$G:$G,WMS!E752,OUTBOUND!$O:$O))</f>
        <v/>
      </c>
      <c r="Y752" s="76" t="str">
        <f>IF(E752="","",SUMIF(OUTBOUND!$G:$G,WMS!E752,OUTBOUND!$AC:$AC))</f>
        <v/>
      </c>
      <c r="Z752" s="76" t="str">
        <f>IF(E752="","",SUMIF(OUTBOUND!$G:$G,WMS!E752,OUTBOUND!$P:$P))</f>
        <v/>
      </c>
      <c r="AA752" s="23" t="str">
        <f t="shared" si="135"/>
        <v/>
      </c>
      <c r="AB752" s="23" t="str">
        <f t="shared" si="136"/>
        <v/>
      </c>
      <c r="AC752" s="76" t="str">
        <f t="shared" si="137"/>
        <v/>
      </c>
      <c r="AD752" s="76" t="str">
        <f t="shared" si="138"/>
        <v/>
      </c>
      <c r="AE752" s="76" t="str">
        <f t="shared" si="139"/>
        <v/>
      </c>
      <c r="AF752" s="81" t="str">
        <f t="shared" si="140"/>
        <v/>
      </c>
    </row>
    <row r="753" spans="5:32">
      <c r="E753" s="58" t="str">
        <f t="shared" si="141"/>
        <v/>
      </c>
      <c r="K753" s="68" t="str">
        <f t="shared" si="142"/>
        <v/>
      </c>
      <c r="M753" s="69" t="str">
        <f t="shared" si="143"/>
        <v/>
      </c>
      <c r="Q753" s="76" t="str">
        <f t="shared" si="132"/>
        <v/>
      </c>
      <c r="R753" s="68" t="str">
        <f t="shared" si="133"/>
        <v/>
      </c>
      <c r="S753" s="76" t="str">
        <f t="shared" si="134"/>
        <v/>
      </c>
      <c r="V753" s="23" t="str">
        <f>IF(E753="","",SUMIF(OUTBOUND!$G:$G,WMS!E753,OUTBOUND!$L:$L))</f>
        <v/>
      </c>
      <c r="W753" s="23" t="str">
        <f>IF(E753="","",SUMIF(OUTBOUND!$G:$G,WMS!E753,OUTBOUND!$M:$M))</f>
        <v/>
      </c>
      <c r="X753" s="76" t="str">
        <f>IF(E753="","",SUMIF(OUTBOUND!$G:$G,WMS!E753,OUTBOUND!$O:$O))</f>
        <v/>
      </c>
      <c r="Y753" s="76" t="str">
        <f>IF(E753="","",SUMIF(OUTBOUND!$G:$G,WMS!E753,OUTBOUND!$AC:$AC))</f>
        <v/>
      </c>
      <c r="Z753" s="76" t="str">
        <f>IF(E753="","",SUMIF(OUTBOUND!$G:$G,WMS!E753,OUTBOUND!$P:$P))</f>
        <v/>
      </c>
      <c r="AA753" s="23" t="str">
        <f t="shared" si="135"/>
        <v/>
      </c>
      <c r="AB753" s="23" t="str">
        <f t="shared" si="136"/>
        <v/>
      </c>
      <c r="AC753" s="76" t="str">
        <f t="shared" si="137"/>
        <v/>
      </c>
      <c r="AD753" s="76" t="str">
        <f t="shared" si="138"/>
        <v/>
      </c>
      <c r="AE753" s="76" t="str">
        <f t="shared" si="139"/>
        <v/>
      </c>
      <c r="AF753" s="81" t="str">
        <f t="shared" si="140"/>
        <v/>
      </c>
    </row>
    <row r="754" spans="5:32">
      <c r="E754" s="58" t="str">
        <f t="shared" si="141"/>
        <v/>
      </c>
      <c r="K754" s="68" t="str">
        <f t="shared" si="142"/>
        <v/>
      </c>
      <c r="M754" s="69" t="str">
        <f t="shared" si="143"/>
        <v/>
      </c>
      <c r="Q754" s="76" t="str">
        <f t="shared" si="132"/>
        <v/>
      </c>
      <c r="R754" s="68" t="str">
        <f t="shared" si="133"/>
        <v/>
      </c>
      <c r="S754" s="76" t="str">
        <f t="shared" si="134"/>
        <v/>
      </c>
      <c r="V754" s="23" t="str">
        <f>IF(E754="","",SUMIF(OUTBOUND!$G:$G,WMS!E754,OUTBOUND!$L:$L))</f>
        <v/>
      </c>
      <c r="W754" s="23" t="str">
        <f>IF(E754="","",SUMIF(OUTBOUND!$G:$G,WMS!E754,OUTBOUND!$M:$M))</f>
        <v/>
      </c>
      <c r="X754" s="76" t="str">
        <f>IF(E754="","",SUMIF(OUTBOUND!$G:$G,WMS!E754,OUTBOUND!$O:$O))</f>
        <v/>
      </c>
      <c r="Y754" s="76" t="str">
        <f>IF(E754="","",SUMIF(OUTBOUND!$G:$G,WMS!E754,OUTBOUND!$AC:$AC))</f>
        <v/>
      </c>
      <c r="Z754" s="76" t="str">
        <f>IF(E754="","",SUMIF(OUTBOUND!$G:$G,WMS!E754,OUTBOUND!$P:$P))</f>
        <v/>
      </c>
      <c r="AA754" s="23" t="str">
        <f t="shared" si="135"/>
        <v/>
      </c>
      <c r="AB754" s="23" t="str">
        <f t="shared" si="136"/>
        <v/>
      </c>
      <c r="AC754" s="76" t="str">
        <f t="shared" si="137"/>
        <v/>
      </c>
      <c r="AD754" s="76" t="str">
        <f t="shared" si="138"/>
        <v/>
      </c>
      <c r="AE754" s="76" t="str">
        <f t="shared" si="139"/>
        <v/>
      </c>
      <c r="AF754" s="81" t="str">
        <f t="shared" si="140"/>
        <v/>
      </c>
    </row>
    <row r="755" spans="5:32">
      <c r="E755" s="58" t="str">
        <f t="shared" si="141"/>
        <v/>
      </c>
      <c r="K755" s="68" t="str">
        <f t="shared" si="142"/>
        <v/>
      </c>
      <c r="M755" s="69" t="str">
        <f t="shared" si="143"/>
        <v/>
      </c>
      <c r="Q755" s="76" t="str">
        <f t="shared" si="132"/>
        <v/>
      </c>
      <c r="R755" s="68" t="str">
        <f t="shared" si="133"/>
        <v/>
      </c>
      <c r="S755" s="76" t="str">
        <f t="shared" si="134"/>
        <v/>
      </c>
      <c r="V755" s="23" t="str">
        <f>IF(E755="","",SUMIF(OUTBOUND!$G:$G,WMS!E755,OUTBOUND!$L:$L))</f>
        <v/>
      </c>
      <c r="W755" s="23" t="str">
        <f>IF(E755="","",SUMIF(OUTBOUND!$G:$G,WMS!E755,OUTBOUND!$M:$M))</f>
        <v/>
      </c>
      <c r="X755" s="76" t="str">
        <f>IF(E755="","",SUMIF(OUTBOUND!$G:$G,WMS!E755,OUTBOUND!$O:$O))</f>
        <v/>
      </c>
      <c r="Y755" s="76" t="str">
        <f>IF(E755="","",SUMIF(OUTBOUND!$G:$G,WMS!E755,OUTBOUND!$AC:$AC))</f>
        <v/>
      </c>
      <c r="Z755" s="76" t="str">
        <f>IF(E755="","",SUMIF(OUTBOUND!$G:$G,WMS!E755,OUTBOUND!$P:$P))</f>
        <v/>
      </c>
      <c r="AA755" s="23" t="str">
        <f t="shared" si="135"/>
        <v/>
      </c>
      <c r="AB755" s="23" t="str">
        <f t="shared" si="136"/>
        <v/>
      </c>
      <c r="AC755" s="76" t="str">
        <f t="shared" si="137"/>
        <v/>
      </c>
      <c r="AD755" s="76" t="str">
        <f t="shared" si="138"/>
        <v/>
      </c>
      <c r="AE755" s="76" t="str">
        <f t="shared" si="139"/>
        <v/>
      </c>
      <c r="AF755" s="81" t="str">
        <f t="shared" si="140"/>
        <v/>
      </c>
    </row>
    <row r="756" spans="5:32">
      <c r="E756" s="58" t="str">
        <f t="shared" si="141"/>
        <v/>
      </c>
      <c r="K756" s="68" t="str">
        <f t="shared" si="142"/>
        <v/>
      </c>
      <c r="M756" s="69" t="str">
        <f t="shared" si="143"/>
        <v/>
      </c>
      <c r="Q756" s="76" t="str">
        <f t="shared" si="132"/>
        <v/>
      </c>
      <c r="R756" s="68" t="str">
        <f t="shared" si="133"/>
        <v/>
      </c>
      <c r="S756" s="76" t="str">
        <f t="shared" si="134"/>
        <v/>
      </c>
      <c r="V756" s="23" t="str">
        <f>IF(E756="","",SUMIF(OUTBOUND!$G:$G,WMS!E756,OUTBOUND!$L:$L))</f>
        <v/>
      </c>
      <c r="W756" s="23" t="str">
        <f>IF(E756="","",SUMIF(OUTBOUND!$G:$G,WMS!E756,OUTBOUND!$M:$M))</f>
        <v/>
      </c>
      <c r="X756" s="76" t="str">
        <f>IF(E756="","",SUMIF(OUTBOUND!$G:$G,WMS!E756,OUTBOUND!$O:$O))</f>
        <v/>
      </c>
      <c r="Y756" s="76" t="str">
        <f>IF(E756="","",SUMIF(OUTBOUND!$G:$G,WMS!E756,OUTBOUND!$AC:$AC))</f>
        <v/>
      </c>
      <c r="Z756" s="76" t="str">
        <f>IF(E756="","",SUMIF(OUTBOUND!$G:$G,WMS!E756,OUTBOUND!$P:$P))</f>
        <v/>
      </c>
      <c r="AA756" s="23" t="str">
        <f t="shared" si="135"/>
        <v/>
      </c>
      <c r="AB756" s="23" t="str">
        <f t="shared" si="136"/>
        <v/>
      </c>
      <c r="AC756" s="76" t="str">
        <f t="shared" si="137"/>
        <v/>
      </c>
      <c r="AD756" s="76" t="str">
        <f t="shared" si="138"/>
        <v/>
      </c>
      <c r="AE756" s="76" t="str">
        <f t="shared" si="139"/>
        <v/>
      </c>
      <c r="AF756" s="81" t="str">
        <f t="shared" si="140"/>
        <v/>
      </c>
    </row>
    <row r="757" spans="5:32">
      <c r="E757" s="58" t="str">
        <f t="shared" si="141"/>
        <v/>
      </c>
      <c r="K757" s="68" t="str">
        <f t="shared" si="142"/>
        <v/>
      </c>
      <c r="M757" s="69" t="str">
        <f t="shared" si="143"/>
        <v/>
      </c>
      <c r="Q757" s="76" t="str">
        <f t="shared" ref="Q757:Q820" si="144">IF(P757="","",ROUND(N757*O757*P757/1000000,3))</f>
        <v/>
      </c>
      <c r="R757" s="68" t="str">
        <f t="shared" ref="R757:R820" si="145">IF(Q757="","",ROUND(N757*O757*P757/1000000*I757,2))</f>
        <v/>
      </c>
      <c r="S757" s="76" t="str">
        <f t="shared" ref="S757:S820" si="146">IF(T757="","",ROUND(T757/J757,3))</f>
        <v/>
      </c>
      <c r="V757" s="23" t="str">
        <f>IF(E757="","",SUMIF(OUTBOUND!$G:$G,WMS!E757,OUTBOUND!$L:$L))</f>
        <v/>
      </c>
      <c r="W757" s="23" t="str">
        <f>IF(E757="","",SUMIF(OUTBOUND!$G:$G,WMS!E757,OUTBOUND!$M:$M))</f>
        <v/>
      </c>
      <c r="X757" s="76" t="str">
        <f>IF(E757="","",SUMIF(OUTBOUND!$G:$G,WMS!E757,OUTBOUND!$O:$O))</f>
        <v/>
      </c>
      <c r="Y757" s="76" t="str">
        <f>IF(E757="","",SUMIF(OUTBOUND!$G:$G,WMS!E757,OUTBOUND!$AC:$AC))</f>
        <v/>
      </c>
      <c r="Z757" s="76" t="str">
        <f>IF(E757="","",SUMIF(OUTBOUND!$G:$G,WMS!E757,OUTBOUND!$P:$P))</f>
        <v/>
      </c>
      <c r="AA757" s="23" t="str">
        <f t="shared" ref="AA757:AA820" si="147">IF(I757="","",I757-V757)</f>
        <v/>
      </c>
      <c r="AB757" s="23" t="str">
        <f t="shared" ref="AB757:AB820" si="148">IF(J757="","",J757-W757)</f>
        <v/>
      </c>
      <c r="AC757" s="76" t="str">
        <f t="shared" ref="AC757:AC820" si="149">IF(M757="","",M757-X757)</f>
        <v/>
      </c>
      <c r="AD757" s="76" t="str">
        <f t="shared" ref="AD757:AD820" si="150">IF(T757="","",T757-Y757)</f>
        <v/>
      </c>
      <c r="AE757" s="76" t="str">
        <f t="shared" ref="AE757:AE820" si="151">IF(R757="","",R757-Z757)</f>
        <v/>
      </c>
      <c r="AF757" s="81" t="str">
        <f t="shared" ref="AF757:AF820" si="152">IF(AB757="","",EXACT(K757,AB757/AA757))</f>
        <v/>
      </c>
    </row>
    <row r="758" spans="5:32">
      <c r="E758" s="58" t="str">
        <f t="shared" si="141"/>
        <v/>
      </c>
      <c r="K758" s="68" t="str">
        <f t="shared" si="142"/>
        <v/>
      </c>
      <c r="M758" s="69" t="str">
        <f t="shared" si="143"/>
        <v/>
      </c>
      <c r="Q758" s="76" t="str">
        <f t="shared" si="144"/>
        <v/>
      </c>
      <c r="R758" s="68" t="str">
        <f t="shared" si="145"/>
        <v/>
      </c>
      <c r="S758" s="76" t="str">
        <f t="shared" si="146"/>
        <v/>
      </c>
      <c r="V758" s="23" t="str">
        <f>IF(E758="","",SUMIF(OUTBOUND!$G:$G,WMS!E758,OUTBOUND!$L:$L))</f>
        <v/>
      </c>
      <c r="W758" s="23" t="str">
        <f>IF(E758="","",SUMIF(OUTBOUND!$G:$G,WMS!E758,OUTBOUND!$M:$M))</f>
        <v/>
      </c>
      <c r="X758" s="76" t="str">
        <f>IF(E758="","",SUMIF(OUTBOUND!$G:$G,WMS!E758,OUTBOUND!$O:$O))</f>
        <v/>
      </c>
      <c r="Y758" s="76" t="str">
        <f>IF(E758="","",SUMIF(OUTBOUND!$G:$G,WMS!E758,OUTBOUND!$AC:$AC))</f>
        <v/>
      </c>
      <c r="Z758" s="76" t="str">
        <f>IF(E758="","",SUMIF(OUTBOUND!$G:$G,WMS!E758,OUTBOUND!$P:$P))</f>
        <v/>
      </c>
      <c r="AA758" s="23" t="str">
        <f t="shared" si="147"/>
        <v/>
      </c>
      <c r="AB758" s="23" t="str">
        <f t="shared" si="148"/>
        <v/>
      </c>
      <c r="AC758" s="76" t="str">
        <f t="shared" si="149"/>
        <v/>
      </c>
      <c r="AD758" s="76" t="str">
        <f t="shared" si="150"/>
        <v/>
      </c>
      <c r="AE758" s="76" t="str">
        <f t="shared" si="151"/>
        <v/>
      </c>
      <c r="AF758" s="81" t="str">
        <f t="shared" si="152"/>
        <v/>
      </c>
    </row>
    <row r="759" spans="5:32">
      <c r="E759" s="58" t="str">
        <f t="shared" si="141"/>
        <v/>
      </c>
      <c r="K759" s="68" t="str">
        <f t="shared" si="142"/>
        <v/>
      </c>
      <c r="M759" s="69" t="str">
        <f t="shared" si="143"/>
        <v/>
      </c>
      <c r="Q759" s="76" t="str">
        <f t="shared" si="144"/>
        <v/>
      </c>
      <c r="R759" s="68" t="str">
        <f t="shared" si="145"/>
        <v/>
      </c>
      <c r="S759" s="76" t="str">
        <f t="shared" si="146"/>
        <v/>
      </c>
      <c r="V759" s="23" t="str">
        <f>IF(E759="","",SUMIF(OUTBOUND!$G:$G,WMS!E759,OUTBOUND!$L:$L))</f>
        <v/>
      </c>
      <c r="W759" s="23" t="str">
        <f>IF(E759="","",SUMIF(OUTBOUND!$G:$G,WMS!E759,OUTBOUND!$M:$M))</f>
        <v/>
      </c>
      <c r="X759" s="76" t="str">
        <f>IF(E759="","",SUMIF(OUTBOUND!$G:$G,WMS!E759,OUTBOUND!$O:$O))</f>
        <v/>
      </c>
      <c r="Y759" s="76" t="str">
        <f>IF(E759="","",SUMIF(OUTBOUND!$G:$G,WMS!E759,OUTBOUND!$AC:$AC))</f>
        <v/>
      </c>
      <c r="Z759" s="76" t="str">
        <f>IF(E759="","",SUMIF(OUTBOUND!$G:$G,WMS!E759,OUTBOUND!$P:$P))</f>
        <v/>
      </c>
      <c r="AA759" s="23" t="str">
        <f t="shared" si="147"/>
        <v/>
      </c>
      <c r="AB759" s="23" t="str">
        <f t="shared" si="148"/>
        <v/>
      </c>
      <c r="AC759" s="76" t="str">
        <f t="shared" si="149"/>
        <v/>
      </c>
      <c r="AD759" s="76" t="str">
        <f t="shared" si="150"/>
        <v/>
      </c>
      <c r="AE759" s="76" t="str">
        <f t="shared" si="151"/>
        <v/>
      </c>
      <c r="AF759" s="81" t="str">
        <f t="shared" si="152"/>
        <v/>
      </c>
    </row>
    <row r="760" spans="5:32">
      <c r="E760" s="58" t="str">
        <f t="shared" si="141"/>
        <v/>
      </c>
      <c r="K760" s="68" t="str">
        <f t="shared" si="142"/>
        <v/>
      </c>
      <c r="M760" s="69" t="str">
        <f t="shared" si="143"/>
        <v/>
      </c>
      <c r="Q760" s="76" t="str">
        <f t="shared" si="144"/>
        <v/>
      </c>
      <c r="R760" s="68" t="str">
        <f t="shared" si="145"/>
        <v/>
      </c>
      <c r="S760" s="76" t="str">
        <f t="shared" si="146"/>
        <v/>
      </c>
      <c r="V760" s="23" t="str">
        <f>IF(E760="","",SUMIF(OUTBOUND!$G:$G,WMS!E760,OUTBOUND!$L:$L))</f>
        <v/>
      </c>
      <c r="W760" s="23" t="str">
        <f>IF(E760="","",SUMIF(OUTBOUND!$G:$G,WMS!E760,OUTBOUND!$M:$M))</f>
        <v/>
      </c>
      <c r="X760" s="76" t="str">
        <f>IF(E760="","",SUMIF(OUTBOUND!$G:$G,WMS!E760,OUTBOUND!$O:$O))</f>
        <v/>
      </c>
      <c r="Y760" s="76" t="str">
        <f>IF(E760="","",SUMIF(OUTBOUND!$G:$G,WMS!E760,OUTBOUND!$AC:$AC))</f>
        <v/>
      </c>
      <c r="Z760" s="76" t="str">
        <f>IF(E760="","",SUMIF(OUTBOUND!$G:$G,WMS!E760,OUTBOUND!$P:$P))</f>
        <v/>
      </c>
      <c r="AA760" s="23" t="str">
        <f t="shared" si="147"/>
        <v/>
      </c>
      <c r="AB760" s="23" t="str">
        <f t="shared" si="148"/>
        <v/>
      </c>
      <c r="AC760" s="76" t="str">
        <f t="shared" si="149"/>
        <v/>
      </c>
      <c r="AD760" s="76" t="str">
        <f t="shared" si="150"/>
        <v/>
      </c>
      <c r="AE760" s="76" t="str">
        <f t="shared" si="151"/>
        <v/>
      </c>
      <c r="AF760" s="81" t="str">
        <f t="shared" si="152"/>
        <v/>
      </c>
    </row>
    <row r="761" spans="5:32">
      <c r="E761" s="58" t="str">
        <f t="shared" si="141"/>
        <v/>
      </c>
      <c r="K761" s="68" t="str">
        <f t="shared" si="142"/>
        <v/>
      </c>
      <c r="M761" s="69" t="str">
        <f t="shared" si="143"/>
        <v/>
      </c>
      <c r="Q761" s="76" t="str">
        <f t="shared" si="144"/>
        <v/>
      </c>
      <c r="R761" s="68" t="str">
        <f t="shared" si="145"/>
        <v/>
      </c>
      <c r="S761" s="76" t="str">
        <f t="shared" si="146"/>
        <v/>
      </c>
      <c r="V761" s="23" t="str">
        <f>IF(E761="","",SUMIF(OUTBOUND!$G:$G,WMS!E761,OUTBOUND!$L:$L))</f>
        <v/>
      </c>
      <c r="W761" s="23" t="str">
        <f>IF(E761="","",SUMIF(OUTBOUND!$G:$G,WMS!E761,OUTBOUND!$M:$M))</f>
        <v/>
      </c>
      <c r="X761" s="76" t="str">
        <f>IF(E761="","",SUMIF(OUTBOUND!$G:$G,WMS!E761,OUTBOUND!$O:$O))</f>
        <v/>
      </c>
      <c r="Y761" s="76" t="str">
        <f>IF(E761="","",SUMIF(OUTBOUND!$G:$G,WMS!E761,OUTBOUND!$AC:$AC))</f>
        <v/>
      </c>
      <c r="Z761" s="76" t="str">
        <f>IF(E761="","",SUMIF(OUTBOUND!$G:$G,WMS!E761,OUTBOUND!$P:$P))</f>
        <v/>
      </c>
      <c r="AA761" s="23" t="str">
        <f t="shared" si="147"/>
        <v/>
      </c>
      <c r="AB761" s="23" t="str">
        <f t="shared" si="148"/>
        <v/>
      </c>
      <c r="AC761" s="76" t="str">
        <f t="shared" si="149"/>
        <v/>
      </c>
      <c r="AD761" s="76" t="str">
        <f t="shared" si="150"/>
        <v/>
      </c>
      <c r="AE761" s="76" t="str">
        <f t="shared" si="151"/>
        <v/>
      </c>
      <c r="AF761" s="81" t="str">
        <f t="shared" si="152"/>
        <v/>
      </c>
    </row>
    <row r="762" spans="5:32">
      <c r="E762" s="58" t="str">
        <f t="shared" si="141"/>
        <v/>
      </c>
      <c r="K762" s="68" t="str">
        <f t="shared" si="142"/>
        <v/>
      </c>
      <c r="M762" s="69" t="str">
        <f t="shared" si="143"/>
        <v/>
      </c>
      <c r="Q762" s="76" t="str">
        <f t="shared" si="144"/>
        <v/>
      </c>
      <c r="R762" s="68" t="str">
        <f t="shared" si="145"/>
        <v/>
      </c>
      <c r="S762" s="76" t="str">
        <f t="shared" si="146"/>
        <v/>
      </c>
      <c r="V762" s="23" t="str">
        <f>IF(E762="","",SUMIF(OUTBOUND!$G:$G,WMS!E762,OUTBOUND!$L:$L))</f>
        <v/>
      </c>
      <c r="W762" s="23" t="str">
        <f>IF(E762="","",SUMIF(OUTBOUND!$G:$G,WMS!E762,OUTBOUND!$M:$M))</f>
        <v/>
      </c>
      <c r="X762" s="76" t="str">
        <f>IF(E762="","",SUMIF(OUTBOUND!$G:$G,WMS!E762,OUTBOUND!$O:$O))</f>
        <v/>
      </c>
      <c r="Y762" s="76" t="str">
        <f>IF(E762="","",SUMIF(OUTBOUND!$G:$G,WMS!E762,OUTBOUND!$AC:$AC))</f>
        <v/>
      </c>
      <c r="Z762" s="76" t="str">
        <f>IF(E762="","",SUMIF(OUTBOUND!$G:$G,WMS!E762,OUTBOUND!$P:$P))</f>
        <v/>
      </c>
      <c r="AA762" s="23" t="str">
        <f t="shared" si="147"/>
        <v/>
      </c>
      <c r="AB762" s="23" t="str">
        <f t="shared" si="148"/>
        <v/>
      </c>
      <c r="AC762" s="76" t="str">
        <f t="shared" si="149"/>
        <v/>
      </c>
      <c r="AD762" s="76" t="str">
        <f t="shared" si="150"/>
        <v/>
      </c>
      <c r="AE762" s="76" t="str">
        <f t="shared" si="151"/>
        <v/>
      </c>
      <c r="AF762" s="81" t="str">
        <f t="shared" si="152"/>
        <v/>
      </c>
    </row>
    <row r="763" spans="5:32">
      <c r="E763" s="58" t="str">
        <f t="shared" si="141"/>
        <v/>
      </c>
      <c r="K763" s="68" t="str">
        <f t="shared" si="142"/>
        <v/>
      </c>
      <c r="M763" s="69" t="str">
        <f t="shared" si="143"/>
        <v/>
      </c>
      <c r="Q763" s="76" t="str">
        <f t="shared" si="144"/>
        <v/>
      </c>
      <c r="R763" s="68" t="str">
        <f t="shared" si="145"/>
        <v/>
      </c>
      <c r="S763" s="76" t="str">
        <f t="shared" si="146"/>
        <v/>
      </c>
      <c r="V763" s="23" t="str">
        <f>IF(E763="","",SUMIF(OUTBOUND!$G:$G,WMS!E763,OUTBOUND!$L:$L))</f>
        <v/>
      </c>
      <c r="W763" s="23" t="str">
        <f>IF(E763="","",SUMIF(OUTBOUND!$G:$G,WMS!E763,OUTBOUND!$M:$M))</f>
        <v/>
      </c>
      <c r="X763" s="76" t="str">
        <f>IF(E763="","",SUMIF(OUTBOUND!$G:$G,WMS!E763,OUTBOUND!$O:$O))</f>
        <v/>
      </c>
      <c r="Y763" s="76" t="str">
        <f>IF(E763="","",SUMIF(OUTBOUND!$G:$G,WMS!E763,OUTBOUND!$AC:$AC))</f>
        <v/>
      </c>
      <c r="Z763" s="76" t="str">
        <f>IF(E763="","",SUMIF(OUTBOUND!$G:$G,WMS!E763,OUTBOUND!$P:$P))</f>
        <v/>
      </c>
      <c r="AA763" s="23" t="str">
        <f t="shared" si="147"/>
        <v/>
      </c>
      <c r="AB763" s="23" t="str">
        <f t="shared" si="148"/>
        <v/>
      </c>
      <c r="AC763" s="76" t="str">
        <f t="shared" si="149"/>
        <v/>
      </c>
      <c r="AD763" s="76" t="str">
        <f t="shared" si="150"/>
        <v/>
      </c>
      <c r="AE763" s="76" t="str">
        <f t="shared" si="151"/>
        <v/>
      </c>
      <c r="AF763" s="81" t="str">
        <f t="shared" si="152"/>
        <v/>
      </c>
    </row>
    <row r="764" spans="5:32">
      <c r="E764" s="58" t="str">
        <f t="shared" si="141"/>
        <v/>
      </c>
      <c r="K764" s="68" t="str">
        <f t="shared" si="142"/>
        <v/>
      </c>
      <c r="M764" s="69" t="str">
        <f t="shared" si="143"/>
        <v/>
      </c>
      <c r="Q764" s="76" t="str">
        <f t="shared" si="144"/>
        <v/>
      </c>
      <c r="R764" s="68" t="str">
        <f t="shared" si="145"/>
        <v/>
      </c>
      <c r="S764" s="76" t="str">
        <f t="shared" si="146"/>
        <v/>
      </c>
      <c r="V764" s="23" t="str">
        <f>IF(E764="","",SUMIF(OUTBOUND!$G:$G,WMS!E764,OUTBOUND!$L:$L))</f>
        <v/>
      </c>
      <c r="W764" s="23" t="str">
        <f>IF(E764="","",SUMIF(OUTBOUND!$G:$G,WMS!E764,OUTBOUND!$M:$M))</f>
        <v/>
      </c>
      <c r="X764" s="76" t="str">
        <f>IF(E764="","",SUMIF(OUTBOUND!$G:$G,WMS!E764,OUTBOUND!$O:$O))</f>
        <v/>
      </c>
      <c r="Y764" s="76" t="str">
        <f>IF(E764="","",SUMIF(OUTBOUND!$G:$G,WMS!E764,OUTBOUND!$AC:$AC))</f>
        <v/>
      </c>
      <c r="Z764" s="76" t="str">
        <f>IF(E764="","",SUMIF(OUTBOUND!$G:$G,WMS!E764,OUTBOUND!$P:$P))</f>
        <v/>
      </c>
      <c r="AA764" s="23" t="str">
        <f t="shared" si="147"/>
        <v/>
      </c>
      <c r="AB764" s="23" t="str">
        <f t="shared" si="148"/>
        <v/>
      </c>
      <c r="AC764" s="76" t="str">
        <f t="shared" si="149"/>
        <v/>
      </c>
      <c r="AD764" s="76" t="str">
        <f t="shared" si="150"/>
        <v/>
      </c>
      <c r="AE764" s="76" t="str">
        <f t="shared" si="151"/>
        <v/>
      </c>
      <c r="AF764" s="81" t="str">
        <f t="shared" si="152"/>
        <v/>
      </c>
    </row>
    <row r="765" spans="5:32">
      <c r="E765" s="58" t="str">
        <f t="shared" si="141"/>
        <v/>
      </c>
      <c r="K765" s="68" t="str">
        <f t="shared" si="142"/>
        <v/>
      </c>
      <c r="M765" s="69" t="str">
        <f t="shared" si="143"/>
        <v/>
      </c>
      <c r="Q765" s="76" t="str">
        <f t="shared" si="144"/>
        <v/>
      </c>
      <c r="R765" s="68" t="str">
        <f t="shared" si="145"/>
        <v/>
      </c>
      <c r="S765" s="76" t="str">
        <f t="shared" si="146"/>
        <v/>
      </c>
      <c r="V765" s="23" t="str">
        <f>IF(E765="","",SUMIF(OUTBOUND!$G:$G,WMS!E765,OUTBOUND!$L:$L))</f>
        <v/>
      </c>
      <c r="W765" s="23" t="str">
        <f>IF(E765="","",SUMIF(OUTBOUND!$G:$G,WMS!E765,OUTBOUND!$M:$M))</f>
        <v/>
      </c>
      <c r="X765" s="76" t="str">
        <f>IF(E765="","",SUMIF(OUTBOUND!$G:$G,WMS!E765,OUTBOUND!$O:$O))</f>
        <v/>
      </c>
      <c r="Y765" s="76" t="str">
        <f>IF(E765="","",SUMIF(OUTBOUND!$G:$G,WMS!E765,OUTBOUND!$AC:$AC))</f>
        <v/>
      </c>
      <c r="Z765" s="76" t="str">
        <f>IF(E765="","",SUMIF(OUTBOUND!$G:$G,WMS!E765,OUTBOUND!$P:$P))</f>
        <v/>
      </c>
      <c r="AA765" s="23" t="str">
        <f t="shared" si="147"/>
        <v/>
      </c>
      <c r="AB765" s="23" t="str">
        <f t="shared" si="148"/>
        <v/>
      </c>
      <c r="AC765" s="76" t="str">
        <f t="shared" si="149"/>
        <v/>
      </c>
      <c r="AD765" s="76" t="str">
        <f t="shared" si="150"/>
        <v/>
      </c>
      <c r="AE765" s="76" t="str">
        <f t="shared" si="151"/>
        <v/>
      </c>
      <c r="AF765" s="81" t="str">
        <f t="shared" si="152"/>
        <v/>
      </c>
    </row>
    <row r="766" spans="5:32">
      <c r="E766" s="58" t="str">
        <f t="shared" si="141"/>
        <v/>
      </c>
      <c r="K766" s="68" t="str">
        <f t="shared" si="142"/>
        <v/>
      </c>
      <c r="M766" s="69" t="str">
        <f t="shared" si="143"/>
        <v/>
      </c>
      <c r="Q766" s="76" t="str">
        <f t="shared" si="144"/>
        <v/>
      </c>
      <c r="R766" s="68" t="str">
        <f t="shared" si="145"/>
        <v/>
      </c>
      <c r="S766" s="76" t="str">
        <f t="shared" si="146"/>
        <v/>
      </c>
      <c r="V766" s="23" t="str">
        <f>IF(E766="","",SUMIF(OUTBOUND!$G:$G,WMS!E766,OUTBOUND!$L:$L))</f>
        <v/>
      </c>
      <c r="W766" s="23" t="str">
        <f>IF(E766="","",SUMIF(OUTBOUND!$G:$G,WMS!E766,OUTBOUND!$M:$M))</f>
        <v/>
      </c>
      <c r="X766" s="76" t="str">
        <f>IF(E766="","",SUMIF(OUTBOUND!$G:$G,WMS!E766,OUTBOUND!$O:$O))</f>
        <v/>
      </c>
      <c r="Y766" s="76" t="str">
        <f>IF(E766="","",SUMIF(OUTBOUND!$G:$G,WMS!E766,OUTBOUND!$AC:$AC))</f>
        <v/>
      </c>
      <c r="Z766" s="76" t="str">
        <f>IF(E766="","",SUMIF(OUTBOUND!$G:$G,WMS!E766,OUTBOUND!$P:$P))</f>
        <v/>
      </c>
      <c r="AA766" s="23" t="str">
        <f t="shared" si="147"/>
        <v/>
      </c>
      <c r="AB766" s="23" t="str">
        <f t="shared" si="148"/>
        <v/>
      </c>
      <c r="AC766" s="76" t="str">
        <f t="shared" si="149"/>
        <v/>
      </c>
      <c r="AD766" s="76" t="str">
        <f t="shared" si="150"/>
        <v/>
      </c>
      <c r="AE766" s="76" t="str">
        <f t="shared" si="151"/>
        <v/>
      </c>
      <c r="AF766" s="81" t="str">
        <f t="shared" si="152"/>
        <v/>
      </c>
    </row>
    <row r="767" spans="5:32">
      <c r="E767" s="58" t="str">
        <f t="shared" si="141"/>
        <v/>
      </c>
      <c r="K767" s="68" t="str">
        <f t="shared" si="142"/>
        <v/>
      </c>
      <c r="M767" s="69" t="str">
        <f t="shared" si="143"/>
        <v/>
      </c>
      <c r="Q767" s="76" t="str">
        <f t="shared" si="144"/>
        <v/>
      </c>
      <c r="R767" s="68" t="str">
        <f t="shared" si="145"/>
        <v/>
      </c>
      <c r="S767" s="76" t="str">
        <f t="shared" si="146"/>
        <v/>
      </c>
      <c r="V767" s="23" t="str">
        <f>IF(E767="","",SUMIF(OUTBOUND!$G:$G,WMS!E767,OUTBOUND!$L:$L))</f>
        <v/>
      </c>
      <c r="W767" s="23" t="str">
        <f>IF(E767="","",SUMIF(OUTBOUND!$G:$G,WMS!E767,OUTBOUND!$M:$M))</f>
        <v/>
      </c>
      <c r="X767" s="76" t="str">
        <f>IF(E767="","",SUMIF(OUTBOUND!$G:$G,WMS!E767,OUTBOUND!$O:$O))</f>
        <v/>
      </c>
      <c r="Y767" s="76" t="str">
        <f>IF(E767="","",SUMIF(OUTBOUND!$G:$G,WMS!E767,OUTBOUND!$AC:$AC))</f>
        <v/>
      </c>
      <c r="Z767" s="76" t="str">
        <f>IF(E767="","",SUMIF(OUTBOUND!$G:$G,WMS!E767,OUTBOUND!$P:$P))</f>
        <v/>
      </c>
      <c r="AA767" s="23" t="str">
        <f t="shared" si="147"/>
        <v/>
      </c>
      <c r="AB767" s="23" t="str">
        <f t="shared" si="148"/>
        <v/>
      </c>
      <c r="AC767" s="76" t="str">
        <f t="shared" si="149"/>
        <v/>
      </c>
      <c r="AD767" s="76" t="str">
        <f t="shared" si="150"/>
        <v/>
      </c>
      <c r="AE767" s="76" t="str">
        <f t="shared" si="151"/>
        <v/>
      </c>
      <c r="AF767" s="81" t="str">
        <f t="shared" si="152"/>
        <v/>
      </c>
    </row>
    <row r="768" spans="5:32">
      <c r="E768" s="58" t="str">
        <f t="shared" si="141"/>
        <v/>
      </c>
      <c r="K768" s="68" t="str">
        <f t="shared" si="142"/>
        <v/>
      </c>
      <c r="M768" s="69" t="str">
        <f t="shared" si="143"/>
        <v/>
      </c>
      <c r="Q768" s="76" t="str">
        <f t="shared" si="144"/>
        <v/>
      </c>
      <c r="R768" s="68" t="str">
        <f t="shared" si="145"/>
        <v/>
      </c>
      <c r="S768" s="76" t="str">
        <f t="shared" si="146"/>
        <v/>
      </c>
      <c r="V768" s="23" t="str">
        <f>IF(E768="","",SUMIF(OUTBOUND!$G:$G,WMS!E768,OUTBOUND!$L:$L))</f>
        <v/>
      </c>
      <c r="W768" s="23" t="str">
        <f>IF(E768="","",SUMIF(OUTBOUND!$G:$G,WMS!E768,OUTBOUND!$M:$M))</f>
        <v/>
      </c>
      <c r="X768" s="76" t="str">
        <f>IF(E768="","",SUMIF(OUTBOUND!$G:$G,WMS!E768,OUTBOUND!$O:$O))</f>
        <v/>
      </c>
      <c r="Y768" s="76" t="str">
        <f>IF(E768="","",SUMIF(OUTBOUND!$G:$G,WMS!E768,OUTBOUND!$AC:$AC))</f>
        <v/>
      </c>
      <c r="Z768" s="76" t="str">
        <f>IF(E768="","",SUMIF(OUTBOUND!$G:$G,WMS!E768,OUTBOUND!$P:$P))</f>
        <v/>
      </c>
      <c r="AA768" s="23" t="str">
        <f t="shared" si="147"/>
        <v/>
      </c>
      <c r="AB768" s="23" t="str">
        <f t="shared" si="148"/>
        <v/>
      </c>
      <c r="AC768" s="76" t="str">
        <f t="shared" si="149"/>
        <v/>
      </c>
      <c r="AD768" s="76" t="str">
        <f t="shared" si="150"/>
        <v/>
      </c>
      <c r="AE768" s="76" t="str">
        <f t="shared" si="151"/>
        <v/>
      </c>
      <c r="AF768" s="81" t="str">
        <f t="shared" si="152"/>
        <v/>
      </c>
    </row>
    <row r="769" spans="5:32">
      <c r="E769" s="58" t="str">
        <f t="shared" si="141"/>
        <v/>
      </c>
      <c r="K769" s="68" t="str">
        <f t="shared" si="142"/>
        <v/>
      </c>
      <c r="M769" s="69" t="str">
        <f t="shared" si="143"/>
        <v/>
      </c>
      <c r="Q769" s="76" t="str">
        <f t="shared" si="144"/>
        <v/>
      </c>
      <c r="R769" s="68" t="str">
        <f t="shared" si="145"/>
        <v/>
      </c>
      <c r="S769" s="76" t="str">
        <f t="shared" si="146"/>
        <v/>
      </c>
      <c r="V769" s="23" t="str">
        <f>IF(E769="","",SUMIF(OUTBOUND!$G:$G,WMS!E769,OUTBOUND!$L:$L))</f>
        <v/>
      </c>
      <c r="W769" s="23" t="str">
        <f>IF(E769="","",SUMIF(OUTBOUND!$G:$G,WMS!E769,OUTBOUND!$M:$M))</f>
        <v/>
      </c>
      <c r="X769" s="76" t="str">
        <f>IF(E769="","",SUMIF(OUTBOUND!$G:$G,WMS!E769,OUTBOUND!$O:$O))</f>
        <v/>
      </c>
      <c r="Y769" s="76" t="str">
        <f>IF(E769="","",SUMIF(OUTBOUND!$G:$G,WMS!E769,OUTBOUND!$AC:$AC))</f>
        <v/>
      </c>
      <c r="Z769" s="76" t="str">
        <f>IF(E769="","",SUMIF(OUTBOUND!$G:$G,WMS!E769,OUTBOUND!$P:$P))</f>
        <v/>
      </c>
      <c r="AA769" s="23" t="str">
        <f t="shared" si="147"/>
        <v/>
      </c>
      <c r="AB769" s="23" t="str">
        <f t="shared" si="148"/>
        <v/>
      </c>
      <c r="AC769" s="76" t="str">
        <f t="shared" si="149"/>
        <v/>
      </c>
      <c r="AD769" s="76" t="str">
        <f t="shared" si="150"/>
        <v/>
      </c>
      <c r="AE769" s="76" t="str">
        <f t="shared" si="151"/>
        <v/>
      </c>
      <c r="AF769" s="81" t="str">
        <f t="shared" si="152"/>
        <v/>
      </c>
    </row>
    <row r="770" spans="5:32">
      <c r="E770" s="58" t="str">
        <f t="shared" si="141"/>
        <v/>
      </c>
      <c r="K770" s="68" t="str">
        <f t="shared" si="142"/>
        <v/>
      </c>
      <c r="M770" s="69" t="str">
        <f t="shared" si="143"/>
        <v/>
      </c>
      <c r="Q770" s="76" t="str">
        <f t="shared" si="144"/>
        <v/>
      </c>
      <c r="R770" s="68" t="str">
        <f t="shared" si="145"/>
        <v/>
      </c>
      <c r="S770" s="76" t="str">
        <f t="shared" si="146"/>
        <v/>
      </c>
      <c r="V770" s="23" t="str">
        <f>IF(E770="","",SUMIF(OUTBOUND!$G:$G,WMS!E770,OUTBOUND!$L:$L))</f>
        <v/>
      </c>
      <c r="W770" s="23" t="str">
        <f>IF(E770="","",SUMIF(OUTBOUND!$G:$G,WMS!E770,OUTBOUND!$M:$M))</f>
        <v/>
      </c>
      <c r="X770" s="76" t="str">
        <f>IF(E770="","",SUMIF(OUTBOUND!$G:$G,WMS!E770,OUTBOUND!$O:$O))</f>
        <v/>
      </c>
      <c r="Y770" s="76" t="str">
        <f>IF(E770="","",SUMIF(OUTBOUND!$G:$G,WMS!E770,OUTBOUND!$AC:$AC))</f>
        <v/>
      </c>
      <c r="Z770" s="76" t="str">
        <f>IF(E770="","",SUMIF(OUTBOUND!$G:$G,WMS!E770,OUTBOUND!$P:$P))</f>
        <v/>
      </c>
      <c r="AA770" s="23" t="str">
        <f t="shared" si="147"/>
        <v/>
      </c>
      <c r="AB770" s="23" t="str">
        <f t="shared" si="148"/>
        <v/>
      </c>
      <c r="AC770" s="76" t="str">
        <f t="shared" si="149"/>
        <v/>
      </c>
      <c r="AD770" s="76" t="str">
        <f t="shared" si="150"/>
        <v/>
      </c>
      <c r="AE770" s="76" t="str">
        <f t="shared" si="151"/>
        <v/>
      </c>
      <c r="AF770" s="81" t="str">
        <f t="shared" si="152"/>
        <v/>
      </c>
    </row>
    <row r="771" spans="5:32">
      <c r="E771" s="58" t="str">
        <f t="shared" si="141"/>
        <v/>
      </c>
      <c r="K771" s="68" t="str">
        <f t="shared" si="142"/>
        <v/>
      </c>
      <c r="M771" s="69" t="str">
        <f t="shared" si="143"/>
        <v/>
      </c>
      <c r="Q771" s="76" t="str">
        <f t="shared" si="144"/>
        <v/>
      </c>
      <c r="R771" s="68" t="str">
        <f t="shared" si="145"/>
        <v/>
      </c>
      <c r="S771" s="76" t="str">
        <f t="shared" si="146"/>
        <v/>
      </c>
      <c r="V771" s="23" t="str">
        <f>IF(E771="","",SUMIF(OUTBOUND!$G:$G,WMS!E771,OUTBOUND!$L:$L))</f>
        <v/>
      </c>
      <c r="W771" s="23" t="str">
        <f>IF(E771="","",SUMIF(OUTBOUND!$G:$G,WMS!E771,OUTBOUND!$M:$M))</f>
        <v/>
      </c>
      <c r="X771" s="76" t="str">
        <f>IF(E771="","",SUMIF(OUTBOUND!$G:$G,WMS!E771,OUTBOUND!$O:$O))</f>
        <v/>
      </c>
      <c r="Y771" s="76" t="str">
        <f>IF(E771="","",SUMIF(OUTBOUND!$G:$G,WMS!E771,OUTBOUND!$AC:$AC))</f>
        <v/>
      </c>
      <c r="Z771" s="76" t="str">
        <f>IF(E771="","",SUMIF(OUTBOUND!$G:$G,WMS!E771,OUTBOUND!$P:$P))</f>
        <v/>
      </c>
      <c r="AA771" s="23" t="str">
        <f t="shared" si="147"/>
        <v/>
      </c>
      <c r="AB771" s="23" t="str">
        <f t="shared" si="148"/>
        <v/>
      </c>
      <c r="AC771" s="76" t="str">
        <f t="shared" si="149"/>
        <v/>
      </c>
      <c r="AD771" s="76" t="str">
        <f t="shared" si="150"/>
        <v/>
      </c>
      <c r="AE771" s="76" t="str">
        <f t="shared" si="151"/>
        <v/>
      </c>
      <c r="AF771" s="81" t="str">
        <f t="shared" si="152"/>
        <v/>
      </c>
    </row>
    <row r="772" spans="5:32">
      <c r="E772" s="58" t="str">
        <f t="shared" ref="E772:E835" si="153">IF(D772="","",B772&amp;"/"&amp;C772&amp;"/"&amp;D772)</f>
        <v/>
      </c>
      <c r="K772" s="68" t="str">
        <f t="shared" ref="K772:K835" si="154">IF(J772="","",J772/I772)</f>
        <v/>
      </c>
      <c r="M772" s="69" t="str">
        <f t="shared" ref="M772:M835" si="155">IF(L772="","",ROUND(I772*L772,3))</f>
        <v/>
      </c>
      <c r="Q772" s="76" t="str">
        <f t="shared" si="144"/>
        <v/>
      </c>
      <c r="R772" s="68" t="str">
        <f t="shared" si="145"/>
        <v/>
      </c>
      <c r="S772" s="76" t="str">
        <f t="shared" si="146"/>
        <v/>
      </c>
      <c r="V772" s="23" t="str">
        <f>IF(E772="","",SUMIF(OUTBOUND!$G:$G,WMS!E772,OUTBOUND!$L:$L))</f>
        <v/>
      </c>
      <c r="W772" s="23" t="str">
        <f>IF(E772="","",SUMIF(OUTBOUND!$G:$G,WMS!E772,OUTBOUND!$M:$M))</f>
        <v/>
      </c>
      <c r="X772" s="76" t="str">
        <f>IF(E772="","",SUMIF(OUTBOUND!$G:$G,WMS!E772,OUTBOUND!$O:$O))</f>
        <v/>
      </c>
      <c r="Y772" s="76" t="str">
        <f>IF(E772="","",SUMIF(OUTBOUND!$G:$G,WMS!E772,OUTBOUND!$AC:$AC))</f>
        <v/>
      </c>
      <c r="Z772" s="76" t="str">
        <f>IF(E772="","",SUMIF(OUTBOUND!$G:$G,WMS!E772,OUTBOUND!$P:$P))</f>
        <v/>
      </c>
      <c r="AA772" s="23" t="str">
        <f t="shared" si="147"/>
        <v/>
      </c>
      <c r="AB772" s="23" t="str">
        <f t="shared" si="148"/>
        <v/>
      </c>
      <c r="AC772" s="76" t="str">
        <f t="shared" si="149"/>
        <v/>
      </c>
      <c r="AD772" s="76" t="str">
        <f t="shared" si="150"/>
        <v/>
      </c>
      <c r="AE772" s="76" t="str">
        <f t="shared" si="151"/>
        <v/>
      </c>
      <c r="AF772" s="81" t="str">
        <f t="shared" si="152"/>
        <v/>
      </c>
    </row>
    <row r="773" spans="5:32">
      <c r="E773" s="58" t="str">
        <f t="shared" si="153"/>
        <v/>
      </c>
      <c r="K773" s="68" t="str">
        <f t="shared" si="154"/>
        <v/>
      </c>
      <c r="M773" s="69" t="str">
        <f t="shared" si="155"/>
        <v/>
      </c>
      <c r="Q773" s="76" t="str">
        <f t="shared" si="144"/>
        <v/>
      </c>
      <c r="R773" s="68" t="str">
        <f t="shared" si="145"/>
        <v/>
      </c>
      <c r="S773" s="76" t="str">
        <f t="shared" si="146"/>
        <v/>
      </c>
      <c r="V773" s="23" t="str">
        <f>IF(E773="","",SUMIF(OUTBOUND!$G:$G,WMS!E773,OUTBOUND!$L:$L))</f>
        <v/>
      </c>
      <c r="W773" s="23" t="str">
        <f>IF(E773="","",SUMIF(OUTBOUND!$G:$G,WMS!E773,OUTBOUND!$M:$M))</f>
        <v/>
      </c>
      <c r="X773" s="76" t="str">
        <f>IF(E773="","",SUMIF(OUTBOUND!$G:$G,WMS!E773,OUTBOUND!$O:$O))</f>
        <v/>
      </c>
      <c r="Y773" s="76" t="str">
        <f>IF(E773="","",SUMIF(OUTBOUND!$G:$G,WMS!E773,OUTBOUND!$AC:$AC))</f>
        <v/>
      </c>
      <c r="Z773" s="76" t="str">
        <f>IF(E773="","",SUMIF(OUTBOUND!$G:$G,WMS!E773,OUTBOUND!$P:$P))</f>
        <v/>
      </c>
      <c r="AA773" s="23" t="str">
        <f t="shared" si="147"/>
        <v/>
      </c>
      <c r="AB773" s="23" t="str">
        <f t="shared" si="148"/>
        <v/>
      </c>
      <c r="AC773" s="76" t="str">
        <f t="shared" si="149"/>
        <v/>
      </c>
      <c r="AD773" s="76" t="str">
        <f t="shared" si="150"/>
        <v/>
      </c>
      <c r="AE773" s="76" t="str">
        <f t="shared" si="151"/>
        <v/>
      </c>
      <c r="AF773" s="81" t="str">
        <f t="shared" si="152"/>
        <v/>
      </c>
    </row>
    <row r="774" spans="5:32">
      <c r="E774" s="58" t="str">
        <f t="shared" si="153"/>
        <v/>
      </c>
      <c r="K774" s="68" t="str">
        <f t="shared" si="154"/>
        <v/>
      </c>
      <c r="M774" s="69" t="str">
        <f t="shared" si="155"/>
        <v/>
      </c>
      <c r="Q774" s="76" t="str">
        <f t="shared" si="144"/>
        <v/>
      </c>
      <c r="R774" s="68" t="str">
        <f t="shared" si="145"/>
        <v/>
      </c>
      <c r="S774" s="76" t="str">
        <f t="shared" si="146"/>
        <v/>
      </c>
      <c r="V774" s="23" t="str">
        <f>IF(E774="","",SUMIF(OUTBOUND!$G:$G,WMS!E774,OUTBOUND!$L:$L))</f>
        <v/>
      </c>
      <c r="W774" s="23" t="str">
        <f>IF(E774="","",SUMIF(OUTBOUND!$G:$G,WMS!E774,OUTBOUND!$M:$M))</f>
        <v/>
      </c>
      <c r="X774" s="76" t="str">
        <f>IF(E774="","",SUMIF(OUTBOUND!$G:$G,WMS!E774,OUTBOUND!$O:$O))</f>
        <v/>
      </c>
      <c r="Y774" s="76" t="str">
        <f>IF(E774="","",SUMIF(OUTBOUND!$G:$G,WMS!E774,OUTBOUND!$AC:$AC))</f>
        <v/>
      </c>
      <c r="Z774" s="76" t="str">
        <f>IF(E774="","",SUMIF(OUTBOUND!$G:$G,WMS!E774,OUTBOUND!$P:$P))</f>
        <v/>
      </c>
      <c r="AA774" s="23" t="str">
        <f t="shared" si="147"/>
        <v/>
      </c>
      <c r="AB774" s="23" t="str">
        <f t="shared" si="148"/>
        <v/>
      </c>
      <c r="AC774" s="76" t="str">
        <f t="shared" si="149"/>
        <v/>
      </c>
      <c r="AD774" s="76" t="str">
        <f t="shared" si="150"/>
        <v/>
      </c>
      <c r="AE774" s="76" t="str">
        <f t="shared" si="151"/>
        <v/>
      </c>
      <c r="AF774" s="81" t="str">
        <f t="shared" si="152"/>
        <v/>
      </c>
    </row>
    <row r="775" spans="5:32">
      <c r="E775" s="58" t="str">
        <f t="shared" si="153"/>
        <v/>
      </c>
      <c r="K775" s="68" t="str">
        <f t="shared" si="154"/>
        <v/>
      </c>
      <c r="M775" s="69" t="str">
        <f t="shared" si="155"/>
        <v/>
      </c>
      <c r="Q775" s="76" t="str">
        <f t="shared" si="144"/>
        <v/>
      </c>
      <c r="R775" s="68" t="str">
        <f t="shared" si="145"/>
        <v/>
      </c>
      <c r="S775" s="76" t="str">
        <f t="shared" si="146"/>
        <v/>
      </c>
      <c r="V775" s="23" t="str">
        <f>IF(E775="","",SUMIF(OUTBOUND!$G:$G,WMS!E775,OUTBOUND!$L:$L))</f>
        <v/>
      </c>
      <c r="W775" s="23" t="str">
        <f>IF(E775="","",SUMIF(OUTBOUND!$G:$G,WMS!E775,OUTBOUND!$M:$M))</f>
        <v/>
      </c>
      <c r="X775" s="76" t="str">
        <f>IF(E775="","",SUMIF(OUTBOUND!$G:$G,WMS!E775,OUTBOUND!$O:$O))</f>
        <v/>
      </c>
      <c r="Y775" s="76" t="str">
        <f>IF(E775="","",SUMIF(OUTBOUND!$G:$G,WMS!E775,OUTBOUND!$AC:$AC))</f>
        <v/>
      </c>
      <c r="Z775" s="76" t="str">
        <f>IF(E775="","",SUMIF(OUTBOUND!$G:$G,WMS!E775,OUTBOUND!$P:$P))</f>
        <v/>
      </c>
      <c r="AA775" s="23" t="str">
        <f t="shared" si="147"/>
        <v/>
      </c>
      <c r="AB775" s="23" t="str">
        <f t="shared" si="148"/>
        <v/>
      </c>
      <c r="AC775" s="76" t="str">
        <f t="shared" si="149"/>
        <v/>
      </c>
      <c r="AD775" s="76" t="str">
        <f t="shared" si="150"/>
        <v/>
      </c>
      <c r="AE775" s="76" t="str">
        <f t="shared" si="151"/>
        <v/>
      </c>
      <c r="AF775" s="81" t="str">
        <f t="shared" si="152"/>
        <v/>
      </c>
    </row>
    <row r="776" spans="5:32">
      <c r="E776" s="58" t="str">
        <f t="shared" si="153"/>
        <v/>
      </c>
      <c r="K776" s="68" t="str">
        <f t="shared" si="154"/>
        <v/>
      </c>
      <c r="M776" s="69" t="str">
        <f t="shared" si="155"/>
        <v/>
      </c>
      <c r="Q776" s="76" t="str">
        <f t="shared" si="144"/>
        <v/>
      </c>
      <c r="R776" s="68" t="str">
        <f t="shared" si="145"/>
        <v/>
      </c>
      <c r="S776" s="76" t="str">
        <f t="shared" si="146"/>
        <v/>
      </c>
      <c r="V776" s="23" t="str">
        <f>IF(E776="","",SUMIF(OUTBOUND!$G:$G,WMS!E776,OUTBOUND!$L:$L))</f>
        <v/>
      </c>
      <c r="W776" s="23" t="str">
        <f>IF(E776="","",SUMIF(OUTBOUND!$G:$G,WMS!E776,OUTBOUND!$M:$M))</f>
        <v/>
      </c>
      <c r="X776" s="76" t="str">
        <f>IF(E776="","",SUMIF(OUTBOUND!$G:$G,WMS!E776,OUTBOUND!$O:$O))</f>
        <v/>
      </c>
      <c r="Y776" s="76" t="str">
        <f>IF(E776="","",SUMIF(OUTBOUND!$G:$G,WMS!E776,OUTBOUND!$AC:$AC))</f>
        <v/>
      </c>
      <c r="Z776" s="76" t="str">
        <f>IF(E776="","",SUMIF(OUTBOUND!$G:$G,WMS!E776,OUTBOUND!$P:$P))</f>
        <v/>
      </c>
      <c r="AA776" s="23" t="str">
        <f t="shared" si="147"/>
        <v/>
      </c>
      <c r="AB776" s="23" t="str">
        <f t="shared" si="148"/>
        <v/>
      </c>
      <c r="AC776" s="76" t="str">
        <f t="shared" si="149"/>
        <v/>
      </c>
      <c r="AD776" s="76" t="str">
        <f t="shared" si="150"/>
        <v/>
      </c>
      <c r="AE776" s="76" t="str">
        <f t="shared" si="151"/>
        <v/>
      </c>
      <c r="AF776" s="81" t="str">
        <f t="shared" si="152"/>
        <v/>
      </c>
    </row>
    <row r="777" spans="5:32">
      <c r="E777" s="58" t="str">
        <f t="shared" si="153"/>
        <v/>
      </c>
      <c r="K777" s="68" t="str">
        <f t="shared" si="154"/>
        <v/>
      </c>
      <c r="M777" s="69" t="str">
        <f t="shared" si="155"/>
        <v/>
      </c>
      <c r="Q777" s="76" t="str">
        <f t="shared" si="144"/>
        <v/>
      </c>
      <c r="R777" s="68" t="str">
        <f t="shared" si="145"/>
        <v/>
      </c>
      <c r="S777" s="76" t="str">
        <f t="shared" si="146"/>
        <v/>
      </c>
      <c r="V777" s="23" t="str">
        <f>IF(E777="","",SUMIF(OUTBOUND!$G:$G,WMS!E777,OUTBOUND!$L:$L))</f>
        <v/>
      </c>
      <c r="W777" s="23" t="str">
        <f>IF(E777="","",SUMIF(OUTBOUND!$G:$G,WMS!E777,OUTBOUND!$M:$M))</f>
        <v/>
      </c>
      <c r="X777" s="76" t="str">
        <f>IF(E777="","",SUMIF(OUTBOUND!$G:$G,WMS!E777,OUTBOUND!$O:$O))</f>
        <v/>
      </c>
      <c r="Y777" s="76" t="str">
        <f>IF(E777="","",SUMIF(OUTBOUND!$G:$G,WMS!E777,OUTBOUND!$AC:$AC))</f>
        <v/>
      </c>
      <c r="Z777" s="76" t="str">
        <f>IF(E777="","",SUMIF(OUTBOUND!$G:$G,WMS!E777,OUTBOUND!$P:$P))</f>
        <v/>
      </c>
      <c r="AA777" s="23" t="str">
        <f t="shared" si="147"/>
        <v/>
      </c>
      <c r="AB777" s="23" t="str">
        <f t="shared" si="148"/>
        <v/>
      </c>
      <c r="AC777" s="76" t="str">
        <f t="shared" si="149"/>
        <v/>
      </c>
      <c r="AD777" s="76" t="str">
        <f t="shared" si="150"/>
        <v/>
      </c>
      <c r="AE777" s="76" t="str">
        <f t="shared" si="151"/>
        <v/>
      </c>
      <c r="AF777" s="81" t="str">
        <f t="shared" si="152"/>
        <v/>
      </c>
    </row>
    <row r="778" spans="5:32">
      <c r="E778" s="58" t="str">
        <f t="shared" si="153"/>
        <v/>
      </c>
      <c r="K778" s="68" t="str">
        <f t="shared" si="154"/>
        <v/>
      </c>
      <c r="M778" s="69" t="str">
        <f t="shared" si="155"/>
        <v/>
      </c>
      <c r="Q778" s="76" t="str">
        <f t="shared" si="144"/>
        <v/>
      </c>
      <c r="R778" s="68" t="str">
        <f t="shared" si="145"/>
        <v/>
      </c>
      <c r="S778" s="76" t="str">
        <f t="shared" si="146"/>
        <v/>
      </c>
      <c r="V778" s="23" t="str">
        <f>IF(E778="","",SUMIF(OUTBOUND!$G:$G,WMS!E778,OUTBOUND!$L:$L))</f>
        <v/>
      </c>
      <c r="W778" s="23" t="str">
        <f>IF(E778="","",SUMIF(OUTBOUND!$G:$G,WMS!E778,OUTBOUND!$M:$M))</f>
        <v/>
      </c>
      <c r="X778" s="76" t="str">
        <f>IF(E778="","",SUMIF(OUTBOUND!$G:$G,WMS!E778,OUTBOUND!$O:$O))</f>
        <v/>
      </c>
      <c r="Y778" s="76" t="str">
        <f>IF(E778="","",SUMIF(OUTBOUND!$G:$G,WMS!E778,OUTBOUND!$AC:$AC))</f>
        <v/>
      </c>
      <c r="Z778" s="76" t="str">
        <f>IF(E778="","",SUMIF(OUTBOUND!$G:$G,WMS!E778,OUTBOUND!$P:$P))</f>
        <v/>
      </c>
      <c r="AA778" s="23" t="str">
        <f t="shared" si="147"/>
        <v/>
      </c>
      <c r="AB778" s="23" t="str">
        <f t="shared" si="148"/>
        <v/>
      </c>
      <c r="AC778" s="76" t="str">
        <f t="shared" si="149"/>
        <v/>
      </c>
      <c r="AD778" s="76" t="str">
        <f t="shared" si="150"/>
        <v/>
      </c>
      <c r="AE778" s="76" t="str">
        <f t="shared" si="151"/>
        <v/>
      </c>
      <c r="AF778" s="81" t="str">
        <f t="shared" si="152"/>
        <v/>
      </c>
    </row>
    <row r="779" spans="5:32">
      <c r="E779" s="58" t="str">
        <f t="shared" si="153"/>
        <v/>
      </c>
      <c r="K779" s="68" t="str">
        <f t="shared" si="154"/>
        <v/>
      </c>
      <c r="M779" s="69" t="str">
        <f t="shared" si="155"/>
        <v/>
      </c>
      <c r="Q779" s="76" t="str">
        <f t="shared" si="144"/>
        <v/>
      </c>
      <c r="R779" s="68" t="str">
        <f t="shared" si="145"/>
        <v/>
      </c>
      <c r="S779" s="76" t="str">
        <f t="shared" si="146"/>
        <v/>
      </c>
      <c r="V779" s="23" t="str">
        <f>IF(E779="","",SUMIF(OUTBOUND!$G:$G,WMS!E779,OUTBOUND!$L:$L))</f>
        <v/>
      </c>
      <c r="W779" s="23" t="str">
        <f>IF(E779="","",SUMIF(OUTBOUND!$G:$G,WMS!E779,OUTBOUND!$M:$M))</f>
        <v/>
      </c>
      <c r="X779" s="76" t="str">
        <f>IF(E779="","",SUMIF(OUTBOUND!$G:$G,WMS!E779,OUTBOUND!$O:$O))</f>
        <v/>
      </c>
      <c r="Y779" s="76" t="str">
        <f>IF(E779="","",SUMIF(OUTBOUND!$G:$G,WMS!E779,OUTBOUND!$AC:$AC))</f>
        <v/>
      </c>
      <c r="Z779" s="76" t="str">
        <f>IF(E779="","",SUMIF(OUTBOUND!$G:$G,WMS!E779,OUTBOUND!$P:$P))</f>
        <v/>
      </c>
      <c r="AA779" s="23" t="str">
        <f t="shared" si="147"/>
        <v/>
      </c>
      <c r="AB779" s="23" t="str">
        <f t="shared" si="148"/>
        <v/>
      </c>
      <c r="AC779" s="76" t="str">
        <f t="shared" si="149"/>
        <v/>
      </c>
      <c r="AD779" s="76" t="str">
        <f t="shared" si="150"/>
        <v/>
      </c>
      <c r="AE779" s="76" t="str">
        <f t="shared" si="151"/>
        <v/>
      </c>
      <c r="AF779" s="81" t="str">
        <f t="shared" si="152"/>
        <v/>
      </c>
    </row>
    <row r="780" spans="5:32">
      <c r="E780" s="58" t="str">
        <f t="shared" si="153"/>
        <v/>
      </c>
      <c r="K780" s="68" t="str">
        <f t="shared" si="154"/>
        <v/>
      </c>
      <c r="M780" s="69" t="str">
        <f t="shared" si="155"/>
        <v/>
      </c>
      <c r="Q780" s="76" t="str">
        <f t="shared" si="144"/>
        <v/>
      </c>
      <c r="R780" s="68" t="str">
        <f t="shared" si="145"/>
        <v/>
      </c>
      <c r="S780" s="76" t="str">
        <f t="shared" si="146"/>
        <v/>
      </c>
      <c r="V780" s="23" t="str">
        <f>IF(E780="","",SUMIF(OUTBOUND!$G:$G,WMS!E780,OUTBOUND!$L:$L))</f>
        <v/>
      </c>
      <c r="W780" s="23" t="str">
        <f>IF(E780="","",SUMIF(OUTBOUND!$G:$G,WMS!E780,OUTBOUND!$M:$M))</f>
        <v/>
      </c>
      <c r="X780" s="76" t="str">
        <f>IF(E780="","",SUMIF(OUTBOUND!$G:$G,WMS!E780,OUTBOUND!$O:$O))</f>
        <v/>
      </c>
      <c r="Y780" s="76" t="str">
        <f>IF(E780="","",SUMIF(OUTBOUND!$G:$G,WMS!E780,OUTBOUND!$AC:$AC))</f>
        <v/>
      </c>
      <c r="Z780" s="76" t="str">
        <f>IF(E780="","",SUMIF(OUTBOUND!$G:$G,WMS!E780,OUTBOUND!$P:$P))</f>
        <v/>
      </c>
      <c r="AA780" s="23" t="str">
        <f t="shared" si="147"/>
        <v/>
      </c>
      <c r="AB780" s="23" t="str">
        <f t="shared" si="148"/>
        <v/>
      </c>
      <c r="AC780" s="76" t="str">
        <f t="shared" si="149"/>
        <v/>
      </c>
      <c r="AD780" s="76" t="str">
        <f t="shared" si="150"/>
        <v/>
      </c>
      <c r="AE780" s="76" t="str">
        <f t="shared" si="151"/>
        <v/>
      </c>
      <c r="AF780" s="81" t="str">
        <f t="shared" si="152"/>
        <v/>
      </c>
    </row>
    <row r="781" spans="5:32">
      <c r="E781" s="58" t="str">
        <f t="shared" si="153"/>
        <v/>
      </c>
      <c r="K781" s="68" t="str">
        <f t="shared" si="154"/>
        <v/>
      </c>
      <c r="M781" s="69" t="str">
        <f t="shared" si="155"/>
        <v/>
      </c>
      <c r="Q781" s="76" t="str">
        <f t="shared" si="144"/>
        <v/>
      </c>
      <c r="R781" s="68" t="str">
        <f t="shared" si="145"/>
        <v/>
      </c>
      <c r="S781" s="76" t="str">
        <f t="shared" si="146"/>
        <v/>
      </c>
      <c r="V781" s="23" t="str">
        <f>IF(E781="","",SUMIF(OUTBOUND!$G:$G,WMS!E781,OUTBOUND!$L:$L))</f>
        <v/>
      </c>
      <c r="W781" s="23" t="str">
        <f>IF(E781="","",SUMIF(OUTBOUND!$G:$G,WMS!E781,OUTBOUND!$M:$M))</f>
        <v/>
      </c>
      <c r="X781" s="76" t="str">
        <f>IF(E781="","",SUMIF(OUTBOUND!$G:$G,WMS!E781,OUTBOUND!$O:$O))</f>
        <v/>
      </c>
      <c r="Y781" s="76" t="str">
        <f>IF(E781="","",SUMIF(OUTBOUND!$G:$G,WMS!E781,OUTBOUND!$AC:$AC))</f>
        <v/>
      </c>
      <c r="Z781" s="76" t="str">
        <f>IF(E781="","",SUMIF(OUTBOUND!$G:$G,WMS!E781,OUTBOUND!$P:$P))</f>
        <v/>
      </c>
      <c r="AA781" s="23" t="str">
        <f t="shared" si="147"/>
        <v/>
      </c>
      <c r="AB781" s="23" t="str">
        <f t="shared" si="148"/>
        <v/>
      </c>
      <c r="AC781" s="76" t="str">
        <f t="shared" si="149"/>
        <v/>
      </c>
      <c r="AD781" s="76" t="str">
        <f t="shared" si="150"/>
        <v/>
      </c>
      <c r="AE781" s="76" t="str">
        <f t="shared" si="151"/>
        <v/>
      </c>
      <c r="AF781" s="81" t="str">
        <f t="shared" si="152"/>
        <v/>
      </c>
    </row>
    <row r="782" spans="5:32">
      <c r="E782" s="58" t="str">
        <f t="shared" si="153"/>
        <v/>
      </c>
      <c r="K782" s="68" t="str">
        <f t="shared" si="154"/>
        <v/>
      </c>
      <c r="M782" s="69" t="str">
        <f t="shared" si="155"/>
        <v/>
      </c>
      <c r="Q782" s="76" t="str">
        <f t="shared" si="144"/>
        <v/>
      </c>
      <c r="R782" s="68" t="str">
        <f t="shared" si="145"/>
        <v/>
      </c>
      <c r="S782" s="76" t="str">
        <f t="shared" si="146"/>
        <v/>
      </c>
      <c r="V782" s="23" t="str">
        <f>IF(E782="","",SUMIF(OUTBOUND!$G:$G,WMS!E782,OUTBOUND!$L:$L))</f>
        <v/>
      </c>
      <c r="W782" s="23" t="str">
        <f>IF(E782="","",SUMIF(OUTBOUND!$G:$G,WMS!E782,OUTBOUND!$M:$M))</f>
        <v/>
      </c>
      <c r="X782" s="76" t="str">
        <f>IF(E782="","",SUMIF(OUTBOUND!$G:$G,WMS!E782,OUTBOUND!$O:$O))</f>
        <v/>
      </c>
      <c r="Y782" s="76" t="str">
        <f>IF(E782="","",SUMIF(OUTBOUND!$G:$G,WMS!E782,OUTBOUND!$AC:$AC))</f>
        <v/>
      </c>
      <c r="Z782" s="76" t="str">
        <f>IF(E782="","",SUMIF(OUTBOUND!$G:$G,WMS!E782,OUTBOUND!$P:$P))</f>
        <v/>
      </c>
      <c r="AA782" s="23" t="str">
        <f t="shared" si="147"/>
        <v/>
      </c>
      <c r="AB782" s="23" t="str">
        <f t="shared" si="148"/>
        <v/>
      </c>
      <c r="AC782" s="76" t="str">
        <f t="shared" si="149"/>
        <v/>
      </c>
      <c r="AD782" s="76" t="str">
        <f t="shared" si="150"/>
        <v/>
      </c>
      <c r="AE782" s="76" t="str">
        <f t="shared" si="151"/>
        <v/>
      </c>
      <c r="AF782" s="81" t="str">
        <f t="shared" si="152"/>
        <v/>
      </c>
    </row>
    <row r="783" spans="5:32">
      <c r="E783" s="58" t="str">
        <f t="shared" si="153"/>
        <v/>
      </c>
      <c r="K783" s="68" t="str">
        <f t="shared" si="154"/>
        <v/>
      </c>
      <c r="M783" s="69" t="str">
        <f t="shared" si="155"/>
        <v/>
      </c>
      <c r="Q783" s="76" t="str">
        <f t="shared" si="144"/>
        <v/>
      </c>
      <c r="R783" s="68" t="str">
        <f t="shared" si="145"/>
        <v/>
      </c>
      <c r="S783" s="76" t="str">
        <f t="shared" si="146"/>
        <v/>
      </c>
      <c r="V783" s="23" t="str">
        <f>IF(E783="","",SUMIF(OUTBOUND!$G:$G,WMS!E783,OUTBOUND!$L:$L))</f>
        <v/>
      </c>
      <c r="W783" s="23" t="str">
        <f>IF(E783="","",SUMIF(OUTBOUND!$G:$G,WMS!E783,OUTBOUND!$M:$M))</f>
        <v/>
      </c>
      <c r="X783" s="76" t="str">
        <f>IF(E783="","",SUMIF(OUTBOUND!$G:$G,WMS!E783,OUTBOUND!$O:$O))</f>
        <v/>
      </c>
      <c r="Y783" s="76" t="str">
        <f>IF(E783="","",SUMIF(OUTBOUND!$G:$G,WMS!E783,OUTBOUND!$AC:$AC))</f>
        <v/>
      </c>
      <c r="Z783" s="76" t="str">
        <f>IF(E783="","",SUMIF(OUTBOUND!$G:$G,WMS!E783,OUTBOUND!$P:$P))</f>
        <v/>
      </c>
      <c r="AA783" s="23" t="str">
        <f t="shared" si="147"/>
        <v/>
      </c>
      <c r="AB783" s="23" t="str">
        <f t="shared" si="148"/>
        <v/>
      </c>
      <c r="AC783" s="76" t="str">
        <f t="shared" si="149"/>
        <v/>
      </c>
      <c r="AD783" s="76" t="str">
        <f t="shared" si="150"/>
        <v/>
      </c>
      <c r="AE783" s="76" t="str">
        <f t="shared" si="151"/>
        <v/>
      </c>
      <c r="AF783" s="81" t="str">
        <f t="shared" si="152"/>
        <v/>
      </c>
    </row>
    <row r="784" spans="5:32">
      <c r="E784" s="58" t="str">
        <f t="shared" si="153"/>
        <v/>
      </c>
      <c r="K784" s="68" t="str">
        <f t="shared" si="154"/>
        <v/>
      </c>
      <c r="M784" s="69" t="str">
        <f t="shared" si="155"/>
        <v/>
      </c>
      <c r="Q784" s="76" t="str">
        <f t="shared" si="144"/>
        <v/>
      </c>
      <c r="R784" s="68" t="str">
        <f t="shared" si="145"/>
        <v/>
      </c>
      <c r="S784" s="76" t="str">
        <f t="shared" si="146"/>
        <v/>
      </c>
      <c r="V784" s="23" t="str">
        <f>IF(E784="","",SUMIF(OUTBOUND!$G:$G,WMS!E784,OUTBOUND!$L:$L))</f>
        <v/>
      </c>
      <c r="W784" s="23" t="str">
        <f>IF(E784="","",SUMIF(OUTBOUND!$G:$G,WMS!E784,OUTBOUND!$M:$M))</f>
        <v/>
      </c>
      <c r="X784" s="76" t="str">
        <f>IF(E784="","",SUMIF(OUTBOUND!$G:$G,WMS!E784,OUTBOUND!$O:$O))</f>
        <v/>
      </c>
      <c r="Y784" s="76" t="str">
        <f>IF(E784="","",SUMIF(OUTBOUND!$G:$G,WMS!E784,OUTBOUND!$AC:$AC))</f>
        <v/>
      </c>
      <c r="Z784" s="76" t="str">
        <f>IF(E784="","",SUMIF(OUTBOUND!$G:$G,WMS!E784,OUTBOUND!$P:$P))</f>
        <v/>
      </c>
      <c r="AA784" s="23" t="str">
        <f t="shared" si="147"/>
        <v/>
      </c>
      <c r="AB784" s="23" t="str">
        <f t="shared" si="148"/>
        <v/>
      </c>
      <c r="AC784" s="76" t="str">
        <f t="shared" si="149"/>
        <v/>
      </c>
      <c r="AD784" s="76" t="str">
        <f t="shared" si="150"/>
        <v/>
      </c>
      <c r="AE784" s="76" t="str">
        <f t="shared" si="151"/>
        <v/>
      </c>
      <c r="AF784" s="81" t="str">
        <f t="shared" si="152"/>
        <v/>
      </c>
    </row>
    <row r="785" spans="5:32">
      <c r="E785" s="58" t="str">
        <f t="shared" si="153"/>
        <v/>
      </c>
      <c r="K785" s="68" t="str">
        <f t="shared" si="154"/>
        <v/>
      </c>
      <c r="M785" s="69" t="str">
        <f t="shared" si="155"/>
        <v/>
      </c>
      <c r="Q785" s="76" t="str">
        <f t="shared" si="144"/>
        <v/>
      </c>
      <c r="R785" s="68" t="str">
        <f t="shared" si="145"/>
        <v/>
      </c>
      <c r="S785" s="76" t="str">
        <f t="shared" si="146"/>
        <v/>
      </c>
      <c r="V785" s="23" t="str">
        <f>IF(E785="","",SUMIF(OUTBOUND!$G:$G,WMS!E785,OUTBOUND!$L:$L))</f>
        <v/>
      </c>
      <c r="W785" s="23" t="str">
        <f>IF(E785="","",SUMIF(OUTBOUND!$G:$G,WMS!E785,OUTBOUND!$M:$M))</f>
        <v/>
      </c>
      <c r="X785" s="76" t="str">
        <f>IF(E785="","",SUMIF(OUTBOUND!$G:$G,WMS!E785,OUTBOUND!$O:$O))</f>
        <v/>
      </c>
      <c r="Y785" s="76" t="str">
        <f>IF(E785="","",SUMIF(OUTBOUND!$G:$G,WMS!E785,OUTBOUND!$AC:$AC))</f>
        <v/>
      </c>
      <c r="Z785" s="76" t="str">
        <f>IF(E785="","",SUMIF(OUTBOUND!$G:$G,WMS!E785,OUTBOUND!$P:$P))</f>
        <v/>
      </c>
      <c r="AA785" s="23" t="str">
        <f t="shared" si="147"/>
        <v/>
      </c>
      <c r="AB785" s="23" t="str">
        <f t="shared" si="148"/>
        <v/>
      </c>
      <c r="AC785" s="76" t="str">
        <f t="shared" si="149"/>
        <v/>
      </c>
      <c r="AD785" s="76" t="str">
        <f t="shared" si="150"/>
        <v/>
      </c>
      <c r="AE785" s="76" t="str">
        <f t="shared" si="151"/>
        <v/>
      </c>
      <c r="AF785" s="81" t="str">
        <f t="shared" si="152"/>
        <v/>
      </c>
    </row>
    <row r="786" spans="5:32">
      <c r="E786" s="58" t="str">
        <f t="shared" si="153"/>
        <v/>
      </c>
      <c r="K786" s="68" t="str">
        <f t="shared" si="154"/>
        <v/>
      </c>
      <c r="M786" s="69" t="str">
        <f t="shared" si="155"/>
        <v/>
      </c>
      <c r="Q786" s="76" t="str">
        <f t="shared" si="144"/>
        <v/>
      </c>
      <c r="R786" s="68" t="str">
        <f t="shared" si="145"/>
        <v/>
      </c>
      <c r="S786" s="76" t="str">
        <f t="shared" si="146"/>
        <v/>
      </c>
      <c r="V786" s="23" t="str">
        <f>IF(E786="","",SUMIF(OUTBOUND!$G:$G,WMS!E786,OUTBOUND!$L:$L))</f>
        <v/>
      </c>
      <c r="W786" s="23" t="str">
        <f>IF(E786="","",SUMIF(OUTBOUND!$G:$G,WMS!E786,OUTBOUND!$M:$M))</f>
        <v/>
      </c>
      <c r="X786" s="76" t="str">
        <f>IF(E786="","",SUMIF(OUTBOUND!$G:$G,WMS!E786,OUTBOUND!$O:$O))</f>
        <v/>
      </c>
      <c r="Y786" s="76" t="str">
        <f>IF(E786="","",SUMIF(OUTBOUND!$G:$G,WMS!E786,OUTBOUND!$AC:$AC))</f>
        <v/>
      </c>
      <c r="Z786" s="76" t="str">
        <f>IF(E786="","",SUMIF(OUTBOUND!$G:$G,WMS!E786,OUTBOUND!$P:$P))</f>
        <v/>
      </c>
      <c r="AA786" s="23" t="str">
        <f t="shared" si="147"/>
        <v/>
      </c>
      <c r="AB786" s="23" t="str">
        <f t="shared" si="148"/>
        <v/>
      </c>
      <c r="AC786" s="76" t="str">
        <f t="shared" si="149"/>
        <v/>
      </c>
      <c r="AD786" s="76" t="str">
        <f t="shared" si="150"/>
        <v/>
      </c>
      <c r="AE786" s="76" t="str">
        <f t="shared" si="151"/>
        <v/>
      </c>
      <c r="AF786" s="81" t="str">
        <f t="shared" si="152"/>
        <v/>
      </c>
    </row>
    <row r="787" spans="5:32">
      <c r="E787" s="58" t="str">
        <f t="shared" si="153"/>
        <v/>
      </c>
      <c r="K787" s="68" t="str">
        <f t="shared" si="154"/>
        <v/>
      </c>
      <c r="M787" s="69" t="str">
        <f t="shared" si="155"/>
        <v/>
      </c>
      <c r="Q787" s="76" t="str">
        <f t="shared" si="144"/>
        <v/>
      </c>
      <c r="R787" s="68" t="str">
        <f t="shared" si="145"/>
        <v/>
      </c>
      <c r="S787" s="76" t="str">
        <f t="shared" si="146"/>
        <v/>
      </c>
      <c r="V787" s="23" t="str">
        <f>IF(E787="","",SUMIF(OUTBOUND!$G:$G,WMS!E787,OUTBOUND!$L:$L))</f>
        <v/>
      </c>
      <c r="W787" s="23" t="str">
        <f>IF(E787="","",SUMIF(OUTBOUND!$G:$G,WMS!E787,OUTBOUND!$M:$M))</f>
        <v/>
      </c>
      <c r="X787" s="76" t="str">
        <f>IF(E787="","",SUMIF(OUTBOUND!$G:$G,WMS!E787,OUTBOUND!$O:$O))</f>
        <v/>
      </c>
      <c r="Y787" s="76" t="str">
        <f>IF(E787="","",SUMIF(OUTBOUND!$G:$G,WMS!E787,OUTBOUND!$AC:$AC))</f>
        <v/>
      </c>
      <c r="Z787" s="76" t="str">
        <f>IF(E787="","",SUMIF(OUTBOUND!$G:$G,WMS!E787,OUTBOUND!$P:$P))</f>
        <v/>
      </c>
      <c r="AA787" s="23" t="str">
        <f t="shared" si="147"/>
        <v/>
      </c>
      <c r="AB787" s="23" t="str">
        <f t="shared" si="148"/>
        <v/>
      </c>
      <c r="AC787" s="76" t="str">
        <f t="shared" si="149"/>
        <v/>
      </c>
      <c r="AD787" s="76" t="str">
        <f t="shared" si="150"/>
        <v/>
      </c>
      <c r="AE787" s="76" t="str">
        <f t="shared" si="151"/>
        <v/>
      </c>
      <c r="AF787" s="81" t="str">
        <f t="shared" si="152"/>
        <v/>
      </c>
    </row>
    <row r="788" spans="5:32">
      <c r="E788" s="58" t="str">
        <f t="shared" si="153"/>
        <v/>
      </c>
      <c r="K788" s="68" t="str">
        <f t="shared" si="154"/>
        <v/>
      </c>
      <c r="M788" s="69" t="str">
        <f t="shared" si="155"/>
        <v/>
      </c>
      <c r="Q788" s="76" t="str">
        <f t="shared" si="144"/>
        <v/>
      </c>
      <c r="R788" s="68" t="str">
        <f t="shared" si="145"/>
        <v/>
      </c>
      <c r="S788" s="76" t="str">
        <f t="shared" si="146"/>
        <v/>
      </c>
      <c r="V788" s="23" t="str">
        <f>IF(E788="","",SUMIF(OUTBOUND!$G:$G,WMS!E788,OUTBOUND!$L:$L))</f>
        <v/>
      </c>
      <c r="W788" s="23" t="str">
        <f>IF(E788="","",SUMIF(OUTBOUND!$G:$G,WMS!E788,OUTBOUND!$M:$M))</f>
        <v/>
      </c>
      <c r="X788" s="76" t="str">
        <f>IF(E788="","",SUMIF(OUTBOUND!$G:$G,WMS!E788,OUTBOUND!$O:$O))</f>
        <v/>
      </c>
      <c r="Y788" s="76" t="str">
        <f>IF(E788="","",SUMIF(OUTBOUND!$G:$G,WMS!E788,OUTBOUND!$AC:$AC))</f>
        <v/>
      </c>
      <c r="Z788" s="76" t="str">
        <f>IF(E788="","",SUMIF(OUTBOUND!$G:$G,WMS!E788,OUTBOUND!$P:$P))</f>
        <v/>
      </c>
      <c r="AA788" s="23" t="str">
        <f t="shared" si="147"/>
        <v/>
      </c>
      <c r="AB788" s="23" t="str">
        <f t="shared" si="148"/>
        <v/>
      </c>
      <c r="AC788" s="76" t="str">
        <f t="shared" si="149"/>
        <v/>
      </c>
      <c r="AD788" s="76" t="str">
        <f t="shared" si="150"/>
        <v/>
      </c>
      <c r="AE788" s="76" t="str">
        <f t="shared" si="151"/>
        <v/>
      </c>
      <c r="AF788" s="81" t="str">
        <f t="shared" si="152"/>
        <v/>
      </c>
    </row>
    <row r="789" spans="5:32">
      <c r="E789" s="58" t="str">
        <f t="shared" si="153"/>
        <v/>
      </c>
      <c r="K789" s="68" t="str">
        <f t="shared" si="154"/>
        <v/>
      </c>
      <c r="M789" s="69" t="str">
        <f t="shared" si="155"/>
        <v/>
      </c>
      <c r="Q789" s="76" t="str">
        <f t="shared" si="144"/>
        <v/>
      </c>
      <c r="R789" s="68" t="str">
        <f t="shared" si="145"/>
        <v/>
      </c>
      <c r="S789" s="76" t="str">
        <f t="shared" si="146"/>
        <v/>
      </c>
      <c r="V789" s="23" t="str">
        <f>IF(E789="","",SUMIF(OUTBOUND!$G:$G,WMS!E789,OUTBOUND!$L:$L))</f>
        <v/>
      </c>
      <c r="W789" s="23" t="str">
        <f>IF(E789="","",SUMIF(OUTBOUND!$G:$G,WMS!E789,OUTBOUND!$M:$M))</f>
        <v/>
      </c>
      <c r="X789" s="76" t="str">
        <f>IF(E789="","",SUMIF(OUTBOUND!$G:$G,WMS!E789,OUTBOUND!$O:$O))</f>
        <v/>
      </c>
      <c r="Y789" s="76" t="str">
        <f>IF(E789="","",SUMIF(OUTBOUND!$G:$G,WMS!E789,OUTBOUND!$AC:$AC))</f>
        <v/>
      </c>
      <c r="Z789" s="76" t="str">
        <f>IF(E789="","",SUMIF(OUTBOUND!$G:$G,WMS!E789,OUTBOUND!$P:$P))</f>
        <v/>
      </c>
      <c r="AA789" s="23" t="str">
        <f t="shared" si="147"/>
        <v/>
      </c>
      <c r="AB789" s="23" t="str">
        <f t="shared" si="148"/>
        <v/>
      </c>
      <c r="AC789" s="76" t="str">
        <f t="shared" si="149"/>
        <v/>
      </c>
      <c r="AD789" s="76" t="str">
        <f t="shared" si="150"/>
        <v/>
      </c>
      <c r="AE789" s="76" t="str">
        <f t="shared" si="151"/>
        <v/>
      </c>
      <c r="AF789" s="81" t="str">
        <f t="shared" si="152"/>
        <v/>
      </c>
    </row>
    <row r="790" spans="5:32">
      <c r="E790" s="58" t="str">
        <f t="shared" si="153"/>
        <v/>
      </c>
      <c r="K790" s="68" t="str">
        <f t="shared" si="154"/>
        <v/>
      </c>
      <c r="M790" s="69" t="str">
        <f t="shared" si="155"/>
        <v/>
      </c>
      <c r="Q790" s="76" t="str">
        <f t="shared" si="144"/>
        <v/>
      </c>
      <c r="R790" s="68" t="str">
        <f t="shared" si="145"/>
        <v/>
      </c>
      <c r="S790" s="76" t="str">
        <f t="shared" si="146"/>
        <v/>
      </c>
      <c r="V790" s="23" t="str">
        <f>IF(E790="","",SUMIF(OUTBOUND!$G:$G,WMS!E790,OUTBOUND!$L:$L))</f>
        <v/>
      </c>
      <c r="W790" s="23" t="str">
        <f>IF(E790="","",SUMIF(OUTBOUND!$G:$G,WMS!E790,OUTBOUND!$M:$M))</f>
        <v/>
      </c>
      <c r="X790" s="76" t="str">
        <f>IF(E790="","",SUMIF(OUTBOUND!$G:$G,WMS!E790,OUTBOUND!$O:$O))</f>
        <v/>
      </c>
      <c r="Y790" s="76" t="str">
        <f>IF(E790="","",SUMIF(OUTBOUND!$G:$G,WMS!E790,OUTBOUND!$AC:$AC))</f>
        <v/>
      </c>
      <c r="Z790" s="76" t="str">
        <f>IF(E790="","",SUMIF(OUTBOUND!$G:$G,WMS!E790,OUTBOUND!$P:$P))</f>
        <v/>
      </c>
      <c r="AA790" s="23" t="str">
        <f t="shared" si="147"/>
        <v/>
      </c>
      <c r="AB790" s="23" t="str">
        <f t="shared" si="148"/>
        <v/>
      </c>
      <c r="AC790" s="76" t="str">
        <f t="shared" si="149"/>
        <v/>
      </c>
      <c r="AD790" s="76" t="str">
        <f t="shared" si="150"/>
        <v/>
      </c>
      <c r="AE790" s="76" t="str">
        <f t="shared" si="151"/>
        <v/>
      </c>
      <c r="AF790" s="81" t="str">
        <f t="shared" si="152"/>
        <v/>
      </c>
    </row>
    <row r="791" spans="5:32">
      <c r="E791" s="58" t="str">
        <f t="shared" si="153"/>
        <v/>
      </c>
      <c r="K791" s="68" t="str">
        <f t="shared" si="154"/>
        <v/>
      </c>
      <c r="M791" s="69" t="str">
        <f t="shared" si="155"/>
        <v/>
      </c>
      <c r="Q791" s="76" t="str">
        <f t="shared" si="144"/>
        <v/>
      </c>
      <c r="R791" s="68" t="str">
        <f t="shared" si="145"/>
        <v/>
      </c>
      <c r="S791" s="76" t="str">
        <f t="shared" si="146"/>
        <v/>
      </c>
      <c r="V791" s="23" t="str">
        <f>IF(E791="","",SUMIF(OUTBOUND!$G:$G,WMS!E791,OUTBOUND!$L:$L))</f>
        <v/>
      </c>
      <c r="W791" s="23" t="str">
        <f>IF(E791="","",SUMIF(OUTBOUND!$G:$G,WMS!E791,OUTBOUND!$M:$M))</f>
        <v/>
      </c>
      <c r="X791" s="76" t="str">
        <f>IF(E791="","",SUMIF(OUTBOUND!$G:$G,WMS!E791,OUTBOUND!$O:$O))</f>
        <v/>
      </c>
      <c r="Y791" s="76" t="str">
        <f>IF(E791="","",SUMIF(OUTBOUND!$G:$G,WMS!E791,OUTBOUND!$AC:$AC))</f>
        <v/>
      </c>
      <c r="Z791" s="76" t="str">
        <f>IF(E791="","",SUMIF(OUTBOUND!$G:$G,WMS!E791,OUTBOUND!$P:$P))</f>
        <v/>
      </c>
      <c r="AA791" s="23" t="str">
        <f t="shared" si="147"/>
        <v/>
      </c>
      <c r="AB791" s="23" t="str">
        <f t="shared" si="148"/>
        <v/>
      </c>
      <c r="AC791" s="76" t="str">
        <f t="shared" si="149"/>
        <v/>
      </c>
      <c r="AD791" s="76" t="str">
        <f t="shared" si="150"/>
        <v/>
      </c>
      <c r="AE791" s="76" t="str">
        <f t="shared" si="151"/>
        <v/>
      </c>
      <c r="AF791" s="81" t="str">
        <f t="shared" si="152"/>
        <v/>
      </c>
    </row>
    <row r="792" spans="5:32">
      <c r="E792" s="58" t="str">
        <f t="shared" si="153"/>
        <v/>
      </c>
      <c r="K792" s="68" t="str">
        <f t="shared" si="154"/>
        <v/>
      </c>
      <c r="M792" s="69" t="str">
        <f t="shared" si="155"/>
        <v/>
      </c>
      <c r="Q792" s="76" t="str">
        <f t="shared" si="144"/>
        <v/>
      </c>
      <c r="R792" s="68" t="str">
        <f t="shared" si="145"/>
        <v/>
      </c>
      <c r="S792" s="76" t="str">
        <f t="shared" si="146"/>
        <v/>
      </c>
      <c r="V792" s="23" t="str">
        <f>IF(E792="","",SUMIF(OUTBOUND!$G:$G,WMS!E792,OUTBOUND!$L:$L))</f>
        <v/>
      </c>
      <c r="W792" s="23" t="str">
        <f>IF(E792="","",SUMIF(OUTBOUND!$G:$G,WMS!E792,OUTBOUND!$M:$M))</f>
        <v/>
      </c>
      <c r="X792" s="76" t="str">
        <f>IF(E792="","",SUMIF(OUTBOUND!$G:$G,WMS!E792,OUTBOUND!$O:$O))</f>
        <v/>
      </c>
      <c r="Y792" s="76" t="str">
        <f>IF(E792="","",SUMIF(OUTBOUND!$G:$G,WMS!E792,OUTBOUND!$AC:$AC))</f>
        <v/>
      </c>
      <c r="Z792" s="76" t="str">
        <f>IF(E792="","",SUMIF(OUTBOUND!$G:$G,WMS!E792,OUTBOUND!$P:$P))</f>
        <v/>
      </c>
      <c r="AA792" s="23" t="str">
        <f t="shared" si="147"/>
        <v/>
      </c>
      <c r="AB792" s="23" t="str">
        <f t="shared" si="148"/>
        <v/>
      </c>
      <c r="AC792" s="76" t="str">
        <f t="shared" si="149"/>
        <v/>
      </c>
      <c r="AD792" s="76" t="str">
        <f t="shared" si="150"/>
        <v/>
      </c>
      <c r="AE792" s="76" t="str">
        <f t="shared" si="151"/>
        <v/>
      </c>
      <c r="AF792" s="81" t="str">
        <f t="shared" si="152"/>
        <v/>
      </c>
    </row>
    <row r="793" spans="5:32">
      <c r="E793" s="58" t="str">
        <f t="shared" si="153"/>
        <v/>
      </c>
      <c r="K793" s="68" t="str">
        <f t="shared" si="154"/>
        <v/>
      </c>
      <c r="M793" s="69" t="str">
        <f t="shared" si="155"/>
        <v/>
      </c>
      <c r="Q793" s="76" t="str">
        <f t="shared" si="144"/>
        <v/>
      </c>
      <c r="R793" s="68" t="str">
        <f t="shared" si="145"/>
        <v/>
      </c>
      <c r="S793" s="76" t="str">
        <f t="shared" si="146"/>
        <v/>
      </c>
      <c r="V793" s="23" t="str">
        <f>IF(E793="","",SUMIF(OUTBOUND!$G:$G,WMS!E793,OUTBOUND!$L:$L))</f>
        <v/>
      </c>
      <c r="W793" s="23" t="str">
        <f>IF(E793="","",SUMIF(OUTBOUND!$G:$G,WMS!E793,OUTBOUND!$M:$M))</f>
        <v/>
      </c>
      <c r="X793" s="76" t="str">
        <f>IF(E793="","",SUMIF(OUTBOUND!$G:$G,WMS!E793,OUTBOUND!$O:$O))</f>
        <v/>
      </c>
      <c r="Y793" s="76" t="str">
        <f>IF(E793="","",SUMIF(OUTBOUND!$G:$G,WMS!E793,OUTBOUND!$AC:$AC))</f>
        <v/>
      </c>
      <c r="Z793" s="76" t="str">
        <f>IF(E793="","",SUMIF(OUTBOUND!$G:$G,WMS!E793,OUTBOUND!$P:$P))</f>
        <v/>
      </c>
      <c r="AA793" s="23" t="str">
        <f t="shared" si="147"/>
        <v/>
      </c>
      <c r="AB793" s="23" t="str">
        <f t="shared" si="148"/>
        <v/>
      </c>
      <c r="AC793" s="76" t="str">
        <f t="shared" si="149"/>
        <v/>
      </c>
      <c r="AD793" s="76" t="str">
        <f t="shared" si="150"/>
        <v/>
      </c>
      <c r="AE793" s="76" t="str">
        <f t="shared" si="151"/>
        <v/>
      </c>
      <c r="AF793" s="81" t="str">
        <f t="shared" si="152"/>
        <v/>
      </c>
    </row>
    <row r="794" spans="5:32">
      <c r="E794" s="58" t="str">
        <f t="shared" si="153"/>
        <v/>
      </c>
      <c r="K794" s="68" t="str">
        <f t="shared" si="154"/>
        <v/>
      </c>
      <c r="M794" s="69" t="str">
        <f t="shared" si="155"/>
        <v/>
      </c>
      <c r="Q794" s="76" t="str">
        <f t="shared" si="144"/>
        <v/>
      </c>
      <c r="R794" s="68" t="str">
        <f t="shared" si="145"/>
        <v/>
      </c>
      <c r="S794" s="76" t="str">
        <f t="shared" si="146"/>
        <v/>
      </c>
      <c r="V794" s="23" t="str">
        <f>IF(E794="","",SUMIF(OUTBOUND!$G:$G,WMS!E794,OUTBOUND!$L:$L))</f>
        <v/>
      </c>
      <c r="W794" s="23" t="str">
        <f>IF(E794="","",SUMIF(OUTBOUND!$G:$G,WMS!E794,OUTBOUND!$M:$M))</f>
        <v/>
      </c>
      <c r="X794" s="76" t="str">
        <f>IF(E794="","",SUMIF(OUTBOUND!$G:$G,WMS!E794,OUTBOUND!$O:$O))</f>
        <v/>
      </c>
      <c r="Y794" s="76" t="str">
        <f>IF(E794="","",SUMIF(OUTBOUND!$G:$G,WMS!E794,OUTBOUND!$AC:$AC))</f>
        <v/>
      </c>
      <c r="Z794" s="76" t="str">
        <f>IF(E794="","",SUMIF(OUTBOUND!$G:$G,WMS!E794,OUTBOUND!$P:$P))</f>
        <v/>
      </c>
      <c r="AA794" s="23" t="str">
        <f t="shared" si="147"/>
        <v/>
      </c>
      <c r="AB794" s="23" t="str">
        <f t="shared" si="148"/>
        <v/>
      </c>
      <c r="AC794" s="76" t="str">
        <f t="shared" si="149"/>
        <v/>
      </c>
      <c r="AD794" s="76" t="str">
        <f t="shared" si="150"/>
        <v/>
      </c>
      <c r="AE794" s="76" t="str">
        <f t="shared" si="151"/>
        <v/>
      </c>
      <c r="AF794" s="81" t="str">
        <f t="shared" si="152"/>
        <v/>
      </c>
    </row>
    <row r="795" spans="5:32">
      <c r="E795" s="58" t="str">
        <f t="shared" si="153"/>
        <v/>
      </c>
      <c r="K795" s="68" t="str">
        <f t="shared" si="154"/>
        <v/>
      </c>
      <c r="M795" s="69" t="str">
        <f t="shared" si="155"/>
        <v/>
      </c>
      <c r="Q795" s="76" t="str">
        <f t="shared" si="144"/>
        <v/>
      </c>
      <c r="R795" s="68" t="str">
        <f t="shared" si="145"/>
        <v/>
      </c>
      <c r="S795" s="76" t="str">
        <f t="shared" si="146"/>
        <v/>
      </c>
      <c r="V795" s="23" t="str">
        <f>IF(E795="","",SUMIF(OUTBOUND!$G:$G,WMS!E795,OUTBOUND!$L:$L))</f>
        <v/>
      </c>
      <c r="W795" s="23" t="str">
        <f>IF(E795="","",SUMIF(OUTBOUND!$G:$G,WMS!E795,OUTBOUND!$M:$M))</f>
        <v/>
      </c>
      <c r="X795" s="76" t="str">
        <f>IF(E795="","",SUMIF(OUTBOUND!$G:$G,WMS!E795,OUTBOUND!$O:$O))</f>
        <v/>
      </c>
      <c r="Y795" s="76" t="str">
        <f>IF(E795="","",SUMIF(OUTBOUND!$G:$G,WMS!E795,OUTBOUND!$AC:$AC))</f>
        <v/>
      </c>
      <c r="Z795" s="76" t="str">
        <f>IF(E795="","",SUMIF(OUTBOUND!$G:$G,WMS!E795,OUTBOUND!$P:$P))</f>
        <v/>
      </c>
      <c r="AA795" s="23" t="str">
        <f t="shared" si="147"/>
        <v/>
      </c>
      <c r="AB795" s="23" t="str">
        <f t="shared" si="148"/>
        <v/>
      </c>
      <c r="AC795" s="76" t="str">
        <f t="shared" si="149"/>
        <v/>
      </c>
      <c r="AD795" s="76" t="str">
        <f t="shared" si="150"/>
        <v/>
      </c>
      <c r="AE795" s="76" t="str">
        <f t="shared" si="151"/>
        <v/>
      </c>
      <c r="AF795" s="81" t="str">
        <f t="shared" si="152"/>
        <v/>
      </c>
    </row>
    <row r="796" spans="5:32">
      <c r="E796" s="58" t="str">
        <f t="shared" si="153"/>
        <v/>
      </c>
      <c r="K796" s="68" t="str">
        <f t="shared" si="154"/>
        <v/>
      </c>
      <c r="M796" s="69" t="str">
        <f t="shared" si="155"/>
        <v/>
      </c>
      <c r="Q796" s="76" t="str">
        <f t="shared" si="144"/>
        <v/>
      </c>
      <c r="R796" s="68" t="str">
        <f t="shared" si="145"/>
        <v/>
      </c>
      <c r="S796" s="76" t="str">
        <f t="shared" si="146"/>
        <v/>
      </c>
      <c r="V796" s="23" t="str">
        <f>IF(E796="","",SUMIF(OUTBOUND!$G:$G,WMS!E796,OUTBOUND!$L:$L))</f>
        <v/>
      </c>
      <c r="W796" s="23" t="str">
        <f>IF(E796="","",SUMIF(OUTBOUND!$G:$G,WMS!E796,OUTBOUND!$M:$M))</f>
        <v/>
      </c>
      <c r="X796" s="76" t="str">
        <f>IF(E796="","",SUMIF(OUTBOUND!$G:$G,WMS!E796,OUTBOUND!$O:$O))</f>
        <v/>
      </c>
      <c r="Y796" s="76" t="str">
        <f>IF(E796="","",SUMIF(OUTBOUND!$G:$G,WMS!E796,OUTBOUND!$AC:$AC))</f>
        <v/>
      </c>
      <c r="Z796" s="76" t="str">
        <f>IF(E796="","",SUMIF(OUTBOUND!$G:$G,WMS!E796,OUTBOUND!$P:$P))</f>
        <v/>
      </c>
      <c r="AA796" s="23" t="str">
        <f t="shared" si="147"/>
        <v/>
      </c>
      <c r="AB796" s="23" t="str">
        <f t="shared" si="148"/>
        <v/>
      </c>
      <c r="AC796" s="76" t="str">
        <f t="shared" si="149"/>
        <v/>
      </c>
      <c r="AD796" s="76" t="str">
        <f t="shared" si="150"/>
        <v/>
      </c>
      <c r="AE796" s="76" t="str">
        <f t="shared" si="151"/>
        <v/>
      </c>
      <c r="AF796" s="81" t="str">
        <f t="shared" si="152"/>
        <v/>
      </c>
    </row>
    <row r="797" spans="5:32">
      <c r="E797" s="58" t="str">
        <f t="shared" si="153"/>
        <v/>
      </c>
      <c r="K797" s="68" t="str">
        <f t="shared" si="154"/>
        <v/>
      </c>
      <c r="M797" s="69" t="str">
        <f t="shared" si="155"/>
        <v/>
      </c>
      <c r="Q797" s="76" t="str">
        <f t="shared" si="144"/>
        <v/>
      </c>
      <c r="R797" s="68" t="str">
        <f t="shared" si="145"/>
        <v/>
      </c>
      <c r="S797" s="76" t="str">
        <f t="shared" si="146"/>
        <v/>
      </c>
      <c r="V797" s="23" t="str">
        <f>IF(E797="","",SUMIF(OUTBOUND!$G:$G,WMS!E797,OUTBOUND!$L:$L))</f>
        <v/>
      </c>
      <c r="W797" s="23" t="str">
        <f>IF(E797="","",SUMIF(OUTBOUND!$G:$G,WMS!E797,OUTBOUND!$M:$M))</f>
        <v/>
      </c>
      <c r="X797" s="76" t="str">
        <f>IF(E797="","",SUMIF(OUTBOUND!$G:$G,WMS!E797,OUTBOUND!$O:$O))</f>
        <v/>
      </c>
      <c r="Y797" s="76" t="str">
        <f>IF(E797="","",SUMIF(OUTBOUND!$G:$G,WMS!E797,OUTBOUND!$AC:$AC))</f>
        <v/>
      </c>
      <c r="Z797" s="76" t="str">
        <f>IF(E797="","",SUMIF(OUTBOUND!$G:$G,WMS!E797,OUTBOUND!$P:$P))</f>
        <v/>
      </c>
      <c r="AA797" s="23" t="str">
        <f t="shared" si="147"/>
        <v/>
      </c>
      <c r="AB797" s="23" t="str">
        <f t="shared" si="148"/>
        <v/>
      </c>
      <c r="AC797" s="76" t="str">
        <f t="shared" si="149"/>
        <v/>
      </c>
      <c r="AD797" s="76" t="str">
        <f t="shared" si="150"/>
        <v/>
      </c>
      <c r="AE797" s="76" t="str">
        <f t="shared" si="151"/>
        <v/>
      </c>
      <c r="AF797" s="81" t="str">
        <f t="shared" si="152"/>
        <v/>
      </c>
    </row>
    <row r="798" spans="5:32">
      <c r="E798" s="58" t="str">
        <f t="shared" si="153"/>
        <v/>
      </c>
      <c r="K798" s="68" t="str">
        <f t="shared" si="154"/>
        <v/>
      </c>
      <c r="M798" s="69" t="str">
        <f t="shared" si="155"/>
        <v/>
      </c>
      <c r="Q798" s="76" t="str">
        <f t="shared" si="144"/>
        <v/>
      </c>
      <c r="R798" s="68" t="str">
        <f t="shared" si="145"/>
        <v/>
      </c>
      <c r="S798" s="76" t="str">
        <f t="shared" si="146"/>
        <v/>
      </c>
      <c r="V798" s="23" t="str">
        <f>IF(E798="","",SUMIF(OUTBOUND!$G:$G,WMS!E798,OUTBOUND!$L:$L))</f>
        <v/>
      </c>
      <c r="W798" s="23" t="str">
        <f>IF(E798="","",SUMIF(OUTBOUND!$G:$G,WMS!E798,OUTBOUND!$M:$M))</f>
        <v/>
      </c>
      <c r="X798" s="76" t="str">
        <f>IF(E798="","",SUMIF(OUTBOUND!$G:$G,WMS!E798,OUTBOUND!$O:$O))</f>
        <v/>
      </c>
      <c r="Y798" s="76" t="str">
        <f>IF(E798="","",SUMIF(OUTBOUND!$G:$G,WMS!E798,OUTBOUND!$AC:$AC))</f>
        <v/>
      </c>
      <c r="Z798" s="76" t="str">
        <f>IF(E798="","",SUMIF(OUTBOUND!$G:$G,WMS!E798,OUTBOUND!$P:$P))</f>
        <v/>
      </c>
      <c r="AA798" s="23" t="str">
        <f t="shared" si="147"/>
        <v/>
      </c>
      <c r="AB798" s="23" t="str">
        <f t="shared" si="148"/>
        <v/>
      </c>
      <c r="AC798" s="76" t="str">
        <f t="shared" si="149"/>
        <v/>
      </c>
      <c r="AD798" s="76" t="str">
        <f t="shared" si="150"/>
        <v/>
      </c>
      <c r="AE798" s="76" t="str">
        <f t="shared" si="151"/>
        <v/>
      </c>
      <c r="AF798" s="81" t="str">
        <f t="shared" si="152"/>
        <v/>
      </c>
    </row>
    <row r="799" spans="5:32">
      <c r="E799" s="58" t="str">
        <f t="shared" si="153"/>
        <v/>
      </c>
      <c r="K799" s="68" t="str">
        <f t="shared" si="154"/>
        <v/>
      </c>
      <c r="M799" s="69" t="str">
        <f t="shared" si="155"/>
        <v/>
      </c>
      <c r="Q799" s="76" t="str">
        <f t="shared" si="144"/>
        <v/>
      </c>
      <c r="R799" s="68" t="str">
        <f t="shared" si="145"/>
        <v/>
      </c>
      <c r="S799" s="76" t="str">
        <f t="shared" si="146"/>
        <v/>
      </c>
      <c r="V799" s="23" t="str">
        <f>IF(E799="","",SUMIF(OUTBOUND!$G:$G,WMS!E799,OUTBOUND!$L:$L))</f>
        <v/>
      </c>
      <c r="W799" s="23" t="str">
        <f>IF(E799="","",SUMIF(OUTBOUND!$G:$G,WMS!E799,OUTBOUND!$M:$M))</f>
        <v/>
      </c>
      <c r="X799" s="76" t="str">
        <f>IF(E799="","",SUMIF(OUTBOUND!$G:$G,WMS!E799,OUTBOUND!$O:$O))</f>
        <v/>
      </c>
      <c r="Y799" s="76" t="str">
        <f>IF(E799="","",SUMIF(OUTBOUND!$G:$G,WMS!E799,OUTBOUND!$AC:$AC))</f>
        <v/>
      </c>
      <c r="Z799" s="76" t="str">
        <f>IF(E799="","",SUMIF(OUTBOUND!$G:$G,WMS!E799,OUTBOUND!$P:$P))</f>
        <v/>
      </c>
      <c r="AA799" s="23" t="str">
        <f t="shared" si="147"/>
        <v/>
      </c>
      <c r="AB799" s="23" t="str">
        <f t="shared" si="148"/>
        <v/>
      </c>
      <c r="AC799" s="76" t="str">
        <f t="shared" si="149"/>
        <v/>
      </c>
      <c r="AD799" s="76" t="str">
        <f t="shared" si="150"/>
        <v/>
      </c>
      <c r="AE799" s="76" t="str">
        <f t="shared" si="151"/>
        <v/>
      </c>
      <c r="AF799" s="81" t="str">
        <f t="shared" si="152"/>
        <v/>
      </c>
    </row>
    <row r="800" spans="5:32">
      <c r="E800" s="58" t="str">
        <f t="shared" si="153"/>
        <v/>
      </c>
      <c r="K800" s="68" t="str">
        <f t="shared" si="154"/>
        <v/>
      </c>
      <c r="M800" s="69" t="str">
        <f t="shared" si="155"/>
        <v/>
      </c>
      <c r="Q800" s="76" t="str">
        <f t="shared" si="144"/>
        <v/>
      </c>
      <c r="R800" s="68" t="str">
        <f t="shared" si="145"/>
        <v/>
      </c>
      <c r="S800" s="76" t="str">
        <f t="shared" si="146"/>
        <v/>
      </c>
      <c r="V800" s="23" t="str">
        <f>IF(E800="","",SUMIF(OUTBOUND!$G:$G,WMS!E800,OUTBOUND!$L:$L))</f>
        <v/>
      </c>
      <c r="W800" s="23" t="str">
        <f>IF(E800="","",SUMIF(OUTBOUND!$G:$G,WMS!E800,OUTBOUND!$M:$M))</f>
        <v/>
      </c>
      <c r="X800" s="76" t="str">
        <f>IF(E800="","",SUMIF(OUTBOUND!$G:$G,WMS!E800,OUTBOUND!$O:$O))</f>
        <v/>
      </c>
      <c r="Y800" s="76" t="str">
        <f>IF(E800="","",SUMIF(OUTBOUND!$G:$G,WMS!E800,OUTBOUND!$AC:$AC))</f>
        <v/>
      </c>
      <c r="Z800" s="76" t="str">
        <f>IF(E800="","",SUMIF(OUTBOUND!$G:$G,WMS!E800,OUTBOUND!$P:$P))</f>
        <v/>
      </c>
      <c r="AA800" s="23" t="str">
        <f t="shared" si="147"/>
        <v/>
      </c>
      <c r="AB800" s="23" t="str">
        <f t="shared" si="148"/>
        <v/>
      </c>
      <c r="AC800" s="76" t="str">
        <f t="shared" si="149"/>
        <v/>
      </c>
      <c r="AD800" s="76" t="str">
        <f t="shared" si="150"/>
        <v/>
      </c>
      <c r="AE800" s="76" t="str">
        <f t="shared" si="151"/>
        <v/>
      </c>
      <c r="AF800" s="81" t="str">
        <f t="shared" si="152"/>
        <v/>
      </c>
    </row>
    <row r="801" spans="5:32">
      <c r="E801" s="58" t="str">
        <f t="shared" si="153"/>
        <v/>
      </c>
      <c r="K801" s="68" t="str">
        <f t="shared" si="154"/>
        <v/>
      </c>
      <c r="M801" s="69" t="str">
        <f t="shared" si="155"/>
        <v/>
      </c>
      <c r="Q801" s="76" t="str">
        <f t="shared" si="144"/>
        <v/>
      </c>
      <c r="R801" s="68" t="str">
        <f t="shared" si="145"/>
        <v/>
      </c>
      <c r="S801" s="76" t="str">
        <f t="shared" si="146"/>
        <v/>
      </c>
      <c r="V801" s="23" t="str">
        <f>IF(E801="","",SUMIF(OUTBOUND!$G:$G,WMS!E801,OUTBOUND!$L:$L))</f>
        <v/>
      </c>
      <c r="W801" s="23" t="str">
        <f>IF(E801="","",SUMIF(OUTBOUND!$G:$G,WMS!E801,OUTBOUND!$M:$M))</f>
        <v/>
      </c>
      <c r="X801" s="76" t="str">
        <f>IF(E801="","",SUMIF(OUTBOUND!$G:$G,WMS!E801,OUTBOUND!$O:$O))</f>
        <v/>
      </c>
      <c r="Y801" s="76" t="str">
        <f>IF(E801="","",SUMIF(OUTBOUND!$G:$G,WMS!E801,OUTBOUND!$AC:$AC))</f>
        <v/>
      </c>
      <c r="Z801" s="76" t="str">
        <f>IF(E801="","",SUMIF(OUTBOUND!$G:$G,WMS!E801,OUTBOUND!$P:$P))</f>
        <v/>
      </c>
      <c r="AA801" s="23" t="str">
        <f t="shared" si="147"/>
        <v/>
      </c>
      <c r="AB801" s="23" t="str">
        <f t="shared" si="148"/>
        <v/>
      </c>
      <c r="AC801" s="76" t="str">
        <f t="shared" si="149"/>
        <v/>
      </c>
      <c r="AD801" s="76" t="str">
        <f t="shared" si="150"/>
        <v/>
      </c>
      <c r="AE801" s="76" t="str">
        <f t="shared" si="151"/>
        <v/>
      </c>
      <c r="AF801" s="81" t="str">
        <f t="shared" si="152"/>
        <v/>
      </c>
    </row>
    <row r="802" spans="5:32">
      <c r="E802" s="58" t="str">
        <f t="shared" si="153"/>
        <v/>
      </c>
      <c r="K802" s="68" t="str">
        <f t="shared" si="154"/>
        <v/>
      </c>
      <c r="M802" s="69" t="str">
        <f t="shared" si="155"/>
        <v/>
      </c>
      <c r="Q802" s="76" t="str">
        <f t="shared" si="144"/>
        <v/>
      </c>
      <c r="R802" s="68" t="str">
        <f t="shared" si="145"/>
        <v/>
      </c>
      <c r="S802" s="76" t="str">
        <f t="shared" si="146"/>
        <v/>
      </c>
      <c r="V802" s="23" t="str">
        <f>IF(E802="","",SUMIF(OUTBOUND!$G:$G,WMS!E802,OUTBOUND!$L:$L))</f>
        <v/>
      </c>
      <c r="W802" s="23" t="str">
        <f>IF(E802="","",SUMIF(OUTBOUND!$G:$G,WMS!E802,OUTBOUND!$M:$M))</f>
        <v/>
      </c>
      <c r="X802" s="76" t="str">
        <f>IF(E802="","",SUMIF(OUTBOUND!$G:$G,WMS!E802,OUTBOUND!$O:$O))</f>
        <v/>
      </c>
      <c r="Y802" s="76" t="str">
        <f>IF(E802="","",SUMIF(OUTBOUND!$G:$G,WMS!E802,OUTBOUND!$AC:$AC))</f>
        <v/>
      </c>
      <c r="Z802" s="76" t="str">
        <f>IF(E802="","",SUMIF(OUTBOUND!$G:$G,WMS!E802,OUTBOUND!$P:$P))</f>
        <v/>
      </c>
      <c r="AA802" s="23" t="str">
        <f t="shared" si="147"/>
        <v/>
      </c>
      <c r="AB802" s="23" t="str">
        <f t="shared" si="148"/>
        <v/>
      </c>
      <c r="AC802" s="76" t="str">
        <f t="shared" si="149"/>
        <v/>
      </c>
      <c r="AD802" s="76" t="str">
        <f t="shared" si="150"/>
        <v/>
      </c>
      <c r="AE802" s="76" t="str">
        <f t="shared" si="151"/>
        <v/>
      </c>
      <c r="AF802" s="81" t="str">
        <f t="shared" si="152"/>
        <v/>
      </c>
    </row>
    <row r="803" spans="5:32">
      <c r="E803" s="58" t="str">
        <f t="shared" si="153"/>
        <v/>
      </c>
      <c r="K803" s="68" t="str">
        <f t="shared" si="154"/>
        <v/>
      </c>
      <c r="M803" s="69" t="str">
        <f t="shared" si="155"/>
        <v/>
      </c>
      <c r="Q803" s="76" t="str">
        <f t="shared" si="144"/>
        <v/>
      </c>
      <c r="R803" s="68" t="str">
        <f t="shared" si="145"/>
        <v/>
      </c>
      <c r="S803" s="76" t="str">
        <f t="shared" si="146"/>
        <v/>
      </c>
      <c r="V803" s="23" t="str">
        <f>IF(E803="","",SUMIF(OUTBOUND!$G:$G,WMS!E803,OUTBOUND!$L:$L))</f>
        <v/>
      </c>
      <c r="W803" s="23" t="str">
        <f>IF(E803="","",SUMIF(OUTBOUND!$G:$G,WMS!E803,OUTBOUND!$M:$M))</f>
        <v/>
      </c>
      <c r="X803" s="76" t="str">
        <f>IF(E803="","",SUMIF(OUTBOUND!$G:$G,WMS!E803,OUTBOUND!$O:$O))</f>
        <v/>
      </c>
      <c r="Y803" s="76" t="str">
        <f>IF(E803="","",SUMIF(OUTBOUND!$G:$G,WMS!E803,OUTBOUND!$AC:$AC))</f>
        <v/>
      </c>
      <c r="Z803" s="76" t="str">
        <f>IF(E803="","",SUMIF(OUTBOUND!$G:$G,WMS!E803,OUTBOUND!$P:$P))</f>
        <v/>
      </c>
      <c r="AA803" s="23" t="str">
        <f t="shared" si="147"/>
        <v/>
      </c>
      <c r="AB803" s="23" t="str">
        <f t="shared" si="148"/>
        <v/>
      </c>
      <c r="AC803" s="76" t="str">
        <f t="shared" si="149"/>
        <v/>
      </c>
      <c r="AD803" s="76" t="str">
        <f t="shared" si="150"/>
        <v/>
      </c>
      <c r="AE803" s="76" t="str">
        <f t="shared" si="151"/>
        <v/>
      </c>
      <c r="AF803" s="81" t="str">
        <f t="shared" si="152"/>
        <v/>
      </c>
    </row>
    <row r="804" spans="5:32">
      <c r="E804" s="58" t="str">
        <f t="shared" si="153"/>
        <v/>
      </c>
      <c r="K804" s="68" t="str">
        <f t="shared" si="154"/>
        <v/>
      </c>
      <c r="M804" s="69" t="str">
        <f t="shared" si="155"/>
        <v/>
      </c>
      <c r="Q804" s="76" t="str">
        <f t="shared" si="144"/>
        <v/>
      </c>
      <c r="R804" s="68" t="str">
        <f t="shared" si="145"/>
        <v/>
      </c>
      <c r="S804" s="76" t="str">
        <f t="shared" si="146"/>
        <v/>
      </c>
      <c r="V804" s="23" t="str">
        <f>IF(E804="","",SUMIF(OUTBOUND!$G:$G,WMS!E804,OUTBOUND!$L:$L))</f>
        <v/>
      </c>
      <c r="W804" s="23" t="str">
        <f>IF(E804="","",SUMIF(OUTBOUND!$G:$G,WMS!E804,OUTBOUND!$M:$M))</f>
        <v/>
      </c>
      <c r="X804" s="76" t="str">
        <f>IF(E804="","",SUMIF(OUTBOUND!$G:$G,WMS!E804,OUTBOUND!$O:$O))</f>
        <v/>
      </c>
      <c r="Y804" s="76" t="str">
        <f>IF(E804="","",SUMIF(OUTBOUND!$G:$G,WMS!E804,OUTBOUND!$AC:$AC))</f>
        <v/>
      </c>
      <c r="Z804" s="76" t="str">
        <f>IF(E804="","",SUMIF(OUTBOUND!$G:$G,WMS!E804,OUTBOUND!$P:$P))</f>
        <v/>
      </c>
      <c r="AA804" s="23" t="str">
        <f t="shared" si="147"/>
        <v/>
      </c>
      <c r="AB804" s="23" t="str">
        <f t="shared" si="148"/>
        <v/>
      </c>
      <c r="AC804" s="76" t="str">
        <f t="shared" si="149"/>
        <v/>
      </c>
      <c r="AD804" s="76" t="str">
        <f t="shared" si="150"/>
        <v/>
      </c>
      <c r="AE804" s="76" t="str">
        <f t="shared" si="151"/>
        <v/>
      </c>
      <c r="AF804" s="81" t="str">
        <f t="shared" si="152"/>
        <v/>
      </c>
    </row>
    <row r="805" spans="5:32">
      <c r="E805" s="58" t="str">
        <f t="shared" si="153"/>
        <v/>
      </c>
      <c r="K805" s="68" t="str">
        <f t="shared" si="154"/>
        <v/>
      </c>
      <c r="M805" s="69" t="str">
        <f t="shared" si="155"/>
        <v/>
      </c>
      <c r="Q805" s="76" t="str">
        <f t="shared" si="144"/>
        <v/>
      </c>
      <c r="R805" s="68" t="str">
        <f t="shared" si="145"/>
        <v/>
      </c>
      <c r="S805" s="76" t="str">
        <f t="shared" si="146"/>
        <v/>
      </c>
      <c r="V805" s="23" t="str">
        <f>IF(E805="","",SUMIF(OUTBOUND!$G:$G,WMS!E805,OUTBOUND!$L:$L))</f>
        <v/>
      </c>
      <c r="W805" s="23" t="str">
        <f>IF(E805="","",SUMIF(OUTBOUND!$G:$G,WMS!E805,OUTBOUND!$M:$M))</f>
        <v/>
      </c>
      <c r="X805" s="76" t="str">
        <f>IF(E805="","",SUMIF(OUTBOUND!$G:$G,WMS!E805,OUTBOUND!$O:$O))</f>
        <v/>
      </c>
      <c r="Y805" s="76" t="str">
        <f>IF(E805="","",SUMIF(OUTBOUND!$G:$G,WMS!E805,OUTBOUND!$AC:$AC))</f>
        <v/>
      </c>
      <c r="Z805" s="76" t="str">
        <f>IF(E805="","",SUMIF(OUTBOUND!$G:$G,WMS!E805,OUTBOUND!$P:$P))</f>
        <v/>
      </c>
      <c r="AA805" s="23" t="str">
        <f t="shared" si="147"/>
        <v/>
      </c>
      <c r="AB805" s="23" t="str">
        <f t="shared" si="148"/>
        <v/>
      </c>
      <c r="AC805" s="76" t="str">
        <f t="shared" si="149"/>
        <v/>
      </c>
      <c r="AD805" s="76" t="str">
        <f t="shared" si="150"/>
        <v/>
      </c>
      <c r="AE805" s="76" t="str">
        <f t="shared" si="151"/>
        <v/>
      </c>
      <c r="AF805" s="81" t="str">
        <f t="shared" si="152"/>
        <v/>
      </c>
    </row>
    <row r="806" spans="5:32">
      <c r="E806" s="58" t="str">
        <f t="shared" si="153"/>
        <v/>
      </c>
      <c r="K806" s="68" t="str">
        <f t="shared" si="154"/>
        <v/>
      </c>
      <c r="M806" s="69" t="str">
        <f t="shared" si="155"/>
        <v/>
      </c>
      <c r="Q806" s="76" t="str">
        <f t="shared" si="144"/>
        <v/>
      </c>
      <c r="R806" s="68" t="str">
        <f t="shared" si="145"/>
        <v/>
      </c>
      <c r="S806" s="76" t="str">
        <f t="shared" si="146"/>
        <v/>
      </c>
      <c r="V806" s="23" t="str">
        <f>IF(E806="","",SUMIF(OUTBOUND!$G:$G,WMS!E806,OUTBOUND!$L:$L))</f>
        <v/>
      </c>
      <c r="W806" s="23" t="str">
        <f>IF(E806="","",SUMIF(OUTBOUND!$G:$G,WMS!E806,OUTBOUND!$M:$M))</f>
        <v/>
      </c>
      <c r="X806" s="76" t="str">
        <f>IF(E806="","",SUMIF(OUTBOUND!$G:$G,WMS!E806,OUTBOUND!$O:$O))</f>
        <v/>
      </c>
      <c r="Y806" s="76" t="str">
        <f>IF(E806="","",SUMIF(OUTBOUND!$G:$G,WMS!E806,OUTBOUND!$AC:$AC))</f>
        <v/>
      </c>
      <c r="Z806" s="76" t="str">
        <f>IF(E806="","",SUMIF(OUTBOUND!$G:$G,WMS!E806,OUTBOUND!$P:$P))</f>
        <v/>
      </c>
      <c r="AA806" s="23" t="str">
        <f t="shared" si="147"/>
        <v/>
      </c>
      <c r="AB806" s="23" t="str">
        <f t="shared" si="148"/>
        <v/>
      </c>
      <c r="AC806" s="76" t="str">
        <f t="shared" si="149"/>
        <v/>
      </c>
      <c r="AD806" s="76" t="str">
        <f t="shared" si="150"/>
        <v/>
      </c>
      <c r="AE806" s="76" t="str">
        <f t="shared" si="151"/>
        <v/>
      </c>
      <c r="AF806" s="81" t="str">
        <f t="shared" si="152"/>
        <v/>
      </c>
    </row>
    <row r="807" spans="5:32">
      <c r="E807" s="58" t="str">
        <f t="shared" si="153"/>
        <v/>
      </c>
      <c r="K807" s="68" t="str">
        <f t="shared" si="154"/>
        <v/>
      </c>
      <c r="M807" s="69" t="str">
        <f t="shared" si="155"/>
        <v/>
      </c>
      <c r="Q807" s="76" t="str">
        <f t="shared" si="144"/>
        <v/>
      </c>
      <c r="R807" s="68" t="str">
        <f t="shared" si="145"/>
        <v/>
      </c>
      <c r="S807" s="76" t="str">
        <f t="shared" si="146"/>
        <v/>
      </c>
      <c r="V807" s="23" t="str">
        <f>IF(E807="","",SUMIF(OUTBOUND!$G:$G,WMS!E807,OUTBOUND!$L:$L))</f>
        <v/>
      </c>
      <c r="W807" s="23" t="str">
        <f>IF(E807="","",SUMIF(OUTBOUND!$G:$G,WMS!E807,OUTBOUND!$M:$M))</f>
        <v/>
      </c>
      <c r="X807" s="76" t="str">
        <f>IF(E807="","",SUMIF(OUTBOUND!$G:$G,WMS!E807,OUTBOUND!$O:$O))</f>
        <v/>
      </c>
      <c r="Y807" s="76" t="str">
        <f>IF(E807="","",SUMIF(OUTBOUND!$G:$G,WMS!E807,OUTBOUND!$AC:$AC))</f>
        <v/>
      </c>
      <c r="Z807" s="76" t="str">
        <f>IF(E807="","",SUMIF(OUTBOUND!$G:$G,WMS!E807,OUTBOUND!$P:$P))</f>
        <v/>
      </c>
      <c r="AA807" s="23" t="str">
        <f t="shared" si="147"/>
        <v/>
      </c>
      <c r="AB807" s="23" t="str">
        <f t="shared" si="148"/>
        <v/>
      </c>
      <c r="AC807" s="76" t="str">
        <f t="shared" si="149"/>
        <v/>
      </c>
      <c r="AD807" s="76" t="str">
        <f t="shared" si="150"/>
        <v/>
      </c>
      <c r="AE807" s="76" t="str">
        <f t="shared" si="151"/>
        <v/>
      </c>
      <c r="AF807" s="81" t="str">
        <f t="shared" si="152"/>
        <v/>
      </c>
    </row>
    <row r="808" spans="5:32">
      <c r="E808" s="58" t="str">
        <f t="shared" si="153"/>
        <v/>
      </c>
      <c r="K808" s="68" t="str">
        <f t="shared" si="154"/>
        <v/>
      </c>
      <c r="M808" s="69" t="str">
        <f t="shared" si="155"/>
        <v/>
      </c>
      <c r="Q808" s="76" t="str">
        <f t="shared" si="144"/>
        <v/>
      </c>
      <c r="R808" s="68" t="str">
        <f t="shared" si="145"/>
        <v/>
      </c>
      <c r="S808" s="76" t="str">
        <f t="shared" si="146"/>
        <v/>
      </c>
      <c r="V808" s="23" t="str">
        <f>IF(E808="","",SUMIF(OUTBOUND!$G:$G,WMS!E808,OUTBOUND!$L:$L))</f>
        <v/>
      </c>
      <c r="W808" s="23" t="str">
        <f>IF(E808="","",SUMIF(OUTBOUND!$G:$G,WMS!E808,OUTBOUND!$M:$M))</f>
        <v/>
      </c>
      <c r="X808" s="76" t="str">
        <f>IF(E808="","",SUMIF(OUTBOUND!$G:$G,WMS!E808,OUTBOUND!$O:$O))</f>
        <v/>
      </c>
      <c r="Y808" s="76" t="str">
        <f>IF(E808="","",SUMIF(OUTBOUND!$G:$G,WMS!E808,OUTBOUND!$AC:$AC))</f>
        <v/>
      </c>
      <c r="Z808" s="76" t="str">
        <f>IF(E808="","",SUMIF(OUTBOUND!$G:$G,WMS!E808,OUTBOUND!$P:$P))</f>
        <v/>
      </c>
      <c r="AA808" s="23" t="str">
        <f t="shared" si="147"/>
        <v/>
      </c>
      <c r="AB808" s="23" t="str">
        <f t="shared" si="148"/>
        <v/>
      </c>
      <c r="AC808" s="76" t="str">
        <f t="shared" si="149"/>
        <v/>
      </c>
      <c r="AD808" s="76" t="str">
        <f t="shared" si="150"/>
        <v/>
      </c>
      <c r="AE808" s="76" t="str">
        <f t="shared" si="151"/>
        <v/>
      </c>
      <c r="AF808" s="81" t="str">
        <f t="shared" si="152"/>
        <v/>
      </c>
    </row>
    <row r="809" spans="5:32">
      <c r="E809" s="58" t="str">
        <f t="shared" si="153"/>
        <v/>
      </c>
      <c r="K809" s="68" t="str">
        <f t="shared" si="154"/>
        <v/>
      </c>
      <c r="M809" s="69" t="str">
        <f t="shared" si="155"/>
        <v/>
      </c>
      <c r="Q809" s="76" t="str">
        <f t="shared" si="144"/>
        <v/>
      </c>
      <c r="R809" s="68" t="str">
        <f t="shared" si="145"/>
        <v/>
      </c>
      <c r="S809" s="76" t="str">
        <f t="shared" si="146"/>
        <v/>
      </c>
      <c r="V809" s="23" t="str">
        <f>IF(E809="","",SUMIF(OUTBOUND!$G:$G,WMS!E809,OUTBOUND!$L:$L))</f>
        <v/>
      </c>
      <c r="W809" s="23" t="str">
        <f>IF(E809="","",SUMIF(OUTBOUND!$G:$G,WMS!E809,OUTBOUND!$M:$M))</f>
        <v/>
      </c>
      <c r="X809" s="76" t="str">
        <f>IF(E809="","",SUMIF(OUTBOUND!$G:$G,WMS!E809,OUTBOUND!$O:$O))</f>
        <v/>
      </c>
      <c r="Y809" s="76" t="str">
        <f>IF(E809="","",SUMIF(OUTBOUND!$G:$G,WMS!E809,OUTBOUND!$AC:$AC))</f>
        <v/>
      </c>
      <c r="Z809" s="76" t="str">
        <f>IF(E809="","",SUMIF(OUTBOUND!$G:$G,WMS!E809,OUTBOUND!$P:$P))</f>
        <v/>
      </c>
      <c r="AA809" s="23" t="str">
        <f t="shared" si="147"/>
        <v/>
      </c>
      <c r="AB809" s="23" t="str">
        <f t="shared" si="148"/>
        <v/>
      </c>
      <c r="AC809" s="76" t="str">
        <f t="shared" si="149"/>
        <v/>
      </c>
      <c r="AD809" s="76" t="str">
        <f t="shared" si="150"/>
        <v/>
      </c>
      <c r="AE809" s="76" t="str">
        <f t="shared" si="151"/>
        <v/>
      </c>
      <c r="AF809" s="81" t="str">
        <f t="shared" si="152"/>
        <v/>
      </c>
    </row>
    <row r="810" spans="5:32">
      <c r="E810" s="58" t="str">
        <f t="shared" si="153"/>
        <v/>
      </c>
      <c r="K810" s="68" t="str">
        <f t="shared" si="154"/>
        <v/>
      </c>
      <c r="M810" s="69" t="str">
        <f t="shared" si="155"/>
        <v/>
      </c>
      <c r="Q810" s="76" t="str">
        <f t="shared" si="144"/>
        <v/>
      </c>
      <c r="R810" s="68" t="str">
        <f t="shared" si="145"/>
        <v/>
      </c>
      <c r="S810" s="76" t="str">
        <f t="shared" si="146"/>
        <v/>
      </c>
      <c r="V810" s="23" t="str">
        <f>IF(E810="","",SUMIF(OUTBOUND!$G:$G,WMS!E810,OUTBOUND!$L:$L))</f>
        <v/>
      </c>
      <c r="W810" s="23" t="str">
        <f>IF(E810="","",SUMIF(OUTBOUND!$G:$G,WMS!E810,OUTBOUND!$M:$M))</f>
        <v/>
      </c>
      <c r="X810" s="76" t="str">
        <f>IF(E810="","",SUMIF(OUTBOUND!$G:$G,WMS!E810,OUTBOUND!$O:$O))</f>
        <v/>
      </c>
      <c r="Y810" s="76" t="str">
        <f>IF(E810="","",SUMIF(OUTBOUND!$G:$G,WMS!E810,OUTBOUND!$AC:$AC))</f>
        <v/>
      </c>
      <c r="Z810" s="76" t="str">
        <f>IF(E810="","",SUMIF(OUTBOUND!$G:$G,WMS!E810,OUTBOUND!$P:$P))</f>
        <v/>
      </c>
      <c r="AA810" s="23" t="str">
        <f t="shared" si="147"/>
        <v/>
      </c>
      <c r="AB810" s="23" t="str">
        <f t="shared" si="148"/>
        <v/>
      </c>
      <c r="AC810" s="76" t="str">
        <f t="shared" si="149"/>
        <v/>
      </c>
      <c r="AD810" s="76" t="str">
        <f t="shared" si="150"/>
        <v/>
      </c>
      <c r="AE810" s="76" t="str">
        <f t="shared" si="151"/>
        <v/>
      </c>
      <c r="AF810" s="81" t="str">
        <f t="shared" si="152"/>
        <v/>
      </c>
    </row>
    <row r="811" spans="5:32">
      <c r="E811" s="58" t="str">
        <f t="shared" si="153"/>
        <v/>
      </c>
      <c r="K811" s="68" t="str">
        <f t="shared" si="154"/>
        <v/>
      </c>
      <c r="M811" s="69" t="str">
        <f t="shared" si="155"/>
        <v/>
      </c>
      <c r="Q811" s="76" t="str">
        <f t="shared" si="144"/>
        <v/>
      </c>
      <c r="R811" s="68" t="str">
        <f t="shared" si="145"/>
        <v/>
      </c>
      <c r="S811" s="76" t="str">
        <f t="shared" si="146"/>
        <v/>
      </c>
      <c r="V811" s="23" t="str">
        <f>IF(E811="","",SUMIF(OUTBOUND!$G:$G,WMS!E811,OUTBOUND!$L:$L))</f>
        <v/>
      </c>
      <c r="W811" s="23" t="str">
        <f>IF(E811="","",SUMIF(OUTBOUND!$G:$G,WMS!E811,OUTBOUND!$M:$M))</f>
        <v/>
      </c>
      <c r="X811" s="76" t="str">
        <f>IF(E811="","",SUMIF(OUTBOUND!$G:$G,WMS!E811,OUTBOUND!$O:$O))</f>
        <v/>
      </c>
      <c r="Y811" s="76" t="str">
        <f>IF(E811="","",SUMIF(OUTBOUND!$G:$G,WMS!E811,OUTBOUND!$AC:$AC))</f>
        <v/>
      </c>
      <c r="Z811" s="76" t="str">
        <f>IF(E811="","",SUMIF(OUTBOUND!$G:$G,WMS!E811,OUTBOUND!$P:$P))</f>
        <v/>
      </c>
      <c r="AA811" s="23" t="str">
        <f t="shared" si="147"/>
        <v/>
      </c>
      <c r="AB811" s="23" t="str">
        <f t="shared" si="148"/>
        <v/>
      </c>
      <c r="AC811" s="76" t="str">
        <f t="shared" si="149"/>
        <v/>
      </c>
      <c r="AD811" s="76" t="str">
        <f t="shared" si="150"/>
        <v/>
      </c>
      <c r="AE811" s="76" t="str">
        <f t="shared" si="151"/>
        <v/>
      </c>
      <c r="AF811" s="81" t="str">
        <f t="shared" si="152"/>
        <v/>
      </c>
    </row>
    <row r="812" spans="5:32">
      <c r="E812" s="58" t="str">
        <f t="shared" si="153"/>
        <v/>
      </c>
      <c r="K812" s="68" t="str">
        <f t="shared" si="154"/>
        <v/>
      </c>
      <c r="M812" s="69" t="str">
        <f t="shared" si="155"/>
        <v/>
      </c>
      <c r="Q812" s="76" t="str">
        <f t="shared" si="144"/>
        <v/>
      </c>
      <c r="R812" s="68" t="str">
        <f t="shared" si="145"/>
        <v/>
      </c>
      <c r="S812" s="76" t="str">
        <f t="shared" si="146"/>
        <v/>
      </c>
      <c r="V812" s="23" t="str">
        <f>IF(E812="","",SUMIF(OUTBOUND!$G:$G,WMS!E812,OUTBOUND!$L:$L))</f>
        <v/>
      </c>
      <c r="W812" s="23" t="str">
        <f>IF(E812="","",SUMIF(OUTBOUND!$G:$G,WMS!E812,OUTBOUND!$M:$M))</f>
        <v/>
      </c>
      <c r="X812" s="76" t="str">
        <f>IF(E812="","",SUMIF(OUTBOUND!$G:$G,WMS!E812,OUTBOUND!$O:$O))</f>
        <v/>
      </c>
      <c r="Y812" s="76" t="str">
        <f>IF(E812="","",SUMIF(OUTBOUND!$G:$G,WMS!E812,OUTBOUND!$AC:$AC))</f>
        <v/>
      </c>
      <c r="Z812" s="76" t="str">
        <f>IF(E812="","",SUMIF(OUTBOUND!$G:$G,WMS!E812,OUTBOUND!$P:$P))</f>
        <v/>
      </c>
      <c r="AA812" s="23" t="str">
        <f t="shared" si="147"/>
        <v/>
      </c>
      <c r="AB812" s="23" t="str">
        <f t="shared" si="148"/>
        <v/>
      </c>
      <c r="AC812" s="76" t="str">
        <f t="shared" si="149"/>
        <v/>
      </c>
      <c r="AD812" s="76" t="str">
        <f t="shared" si="150"/>
        <v/>
      </c>
      <c r="AE812" s="76" t="str">
        <f t="shared" si="151"/>
        <v/>
      </c>
      <c r="AF812" s="81" t="str">
        <f t="shared" si="152"/>
        <v/>
      </c>
    </row>
    <row r="813" spans="5:32">
      <c r="E813" s="58" t="str">
        <f t="shared" si="153"/>
        <v/>
      </c>
      <c r="K813" s="68" t="str">
        <f t="shared" si="154"/>
        <v/>
      </c>
      <c r="M813" s="69" t="str">
        <f t="shared" si="155"/>
        <v/>
      </c>
      <c r="Q813" s="76" t="str">
        <f t="shared" si="144"/>
        <v/>
      </c>
      <c r="R813" s="68" t="str">
        <f t="shared" si="145"/>
        <v/>
      </c>
      <c r="S813" s="76" t="str">
        <f t="shared" si="146"/>
        <v/>
      </c>
      <c r="V813" s="23" t="str">
        <f>IF(E813="","",SUMIF(OUTBOUND!$G:$G,WMS!E813,OUTBOUND!$L:$L))</f>
        <v/>
      </c>
      <c r="W813" s="23" t="str">
        <f>IF(E813="","",SUMIF(OUTBOUND!$G:$G,WMS!E813,OUTBOUND!$M:$M))</f>
        <v/>
      </c>
      <c r="X813" s="76" t="str">
        <f>IF(E813="","",SUMIF(OUTBOUND!$G:$G,WMS!E813,OUTBOUND!$O:$O))</f>
        <v/>
      </c>
      <c r="Y813" s="76" t="str">
        <f>IF(E813="","",SUMIF(OUTBOUND!$G:$G,WMS!E813,OUTBOUND!$AC:$AC))</f>
        <v/>
      </c>
      <c r="Z813" s="76" t="str">
        <f>IF(E813="","",SUMIF(OUTBOUND!$G:$G,WMS!E813,OUTBOUND!$P:$P))</f>
        <v/>
      </c>
      <c r="AA813" s="23" t="str">
        <f t="shared" si="147"/>
        <v/>
      </c>
      <c r="AB813" s="23" t="str">
        <f t="shared" si="148"/>
        <v/>
      </c>
      <c r="AC813" s="76" t="str">
        <f t="shared" si="149"/>
        <v/>
      </c>
      <c r="AD813" s="76" t="str">
        <f t="shared" si="150"/>
        <v/>
      </c>
      <c r="AE813" s="76" t="str">
        <f t="shared" si="151"/>
        <v/>
      </c>
      <c r="AF813" s="81" t="str">
        <f t="shared" si="152"/>
        <v/>
      </c>
    </row>
    <row r="814" spans="5:32">
      <c r="E814" s="58" t="str">
        <f t="shared" si="153"/>
        <v/>
      </c>
      <c r="K814" s="68" t="str">
        <f t="shared" si="154"/>
        <v/>
      </c>
      <c r="M814" s="69" t="str">
        <f t="shared" si="155"/>
        <v/>
      </c>
      <c r="Q814" s="76" t="str">
        <f t="shared" si="144"/>
        <v/>
      </c>
      <c r="R814" s="68" t="str">
        <f t="shared" si="145"/>
        <v/>
      </c>
      <c r="S814" s="76" t="str">
        <f t="shared" si="146"/>
        <v/>
      </c>
      <c r="V814" s="23" t="str">
        <f>IF(E814="","",SUMIF(OUTBOUND!$G:$G,WMS!E814,OUTBOUND!$L:$L))</f>
        <v/>
      </c>
      <c r="W814" s="23" t="str">
        <f>IF(E814="","",SUMIF(OUTBOUND!$G:$G,WMS!E814,OUTBOUND!$M:$M))</f>
        <v/>
      </c>
      <c r="X814" s="76" t="str">
        <f>IF(E814="","",SUMIF(OUTBOUND!$G:$G,WMS!E814,OUTBOUND!$O:$O))</f>
        <v/>
      </c>
      <c r="Y814" s="76" t="str">
        <f>IF(E814="","",SUMIF(OUTBOUND!$G:$G,WMS!E814,OUTBOUND!$AC:$AC))</f>
        <v/>
      </c>
      <c r="Z814" s="76" t="str">
        <f>IF(E814="","",SUMIF(OUTBOUND!$G:$G,WMS!E814,OUTBOUND!$P:$P))</f>
        <v/>
      </c>
      <c r="AA814" s="23" t="str">
        <f t="shared" si="147"/>
        <v/>
      </c>
      <c r="AB814" s="23" t="str">
        <f t="shared" si="148"/>
        <v/>
      </c>
      <c r="AC814" s="76" t="str">
        <f t="shared" si="149"/>
        <v/>
      </c>
      <c r="AD814" s="76" t="str">
        <f t="shared" si="150"/>
        <v/>
      </c>
      <c r="AE814" s="76" t="str">
        <f t="shared" si="151"/>
        <v/>
      </c>
      <c r="AF814" s="81" t="str">
        <f t="shared" si="152"/>
        <v/>
      </c>
    </row>
    <row r="815" spans="5:32">
      <c r="E815" s="58" t="str">
        <f t="shared" si="153"/>
        <v/>
      </c>
      <c r="K815" s="68" t="str">
        <f t="shared" si="154"/>
        <v/>
      </c>
      <c r="M815" s="69" t="str">
        <f t="shared" si="155"/>
        <v/>
      </c>
      <c r="Q815" s="76" t="str">
        <f t="shared" si="144"/>
        <v/>
      </c>
      <c r="R815" s="68" t="str">
        <f t="shared" si="145"/>
        <v/>
      </c>
      <c r="S815" s="76" t="str">
        <f t="shared" si="146"/>
        <v/>
      </c>
      <c r="V815" s="23" t="str">
        <f>IF(E815="","",SUMIF(OUTBOUND!$G:$G,WMS!E815,OUTBOUND!$L:$L))</f>
        <v/>
      </c>
      <c r="W815" s="23" t="str">
        <f>IF(E815="","",SUMIF(OUTBOUND!$G:$G,WMS!E815,OUTBOUND!$M:$M))</f>
        <v/>
      </c>
      <c r="X815" s="76" t="str">
        <f>IF(E815="","",SUMIF(OUTBOUND!$G:$G,WMS!E815,OUTBOUND!$O:$O))</f>
        <v/>
      </c>
      <c r="Y815" s="76" t="str">
        <f>IF(E815="","",SUMIF(OUTBOUND!$G:$G,WMS!E815,OUTBOUND!$AC:$AC))</f>
        <v/>
      </c>
      <c r="Z815" s="76" t="str">
        <f>IF(E815="","",SUMIF(OUTBOUND!$G:$G,WMS!E815,OUTBOUND!$P:$P))</f>
        <v/>
      </c>
      <c r="AA815" s="23" t="str">
        <f t="shared" si="147"/>
        <v/>
      </c>
      <c r="AB815" s="23" t="str">
        <f t="shared" si="148"/>
        <v/>
      </c>
      <c r="AC815" s="76" t="str">
        <f t="shared" si="149"/>
        <v/>
      </c>
      <c r="AD815" s="76" t="str">
        <f t="shared" si="150"/>
        <v/>
      </c>
      <c r="AE815" s="76" t="str">
        <f t="shared" si="151"/>
        <v/>
      </c>
      <c r="AF815" s="81" t="str">
        <f t="shared" si="152"/>
        <v/>
      </c>
    </row>
    <row r="816" spans="5:32">
      <c r="E816" s="58" t="str">
        <f t="shared" si="153"/>
        <v/>
      </c>
      <c r="K816" s="68" t="str">
        <f t="shared" si="154"/>
        <v/>
      </c>
      <c r="M816" s="69" t="str">
        <f t="shared" si="155"/>
        <v/>
      </c>
      <c r="Q816" s="76" t="str">
        <f t="shared" si="144"/>
        <v/>
      </c>
      <c r="R816" s="68" t="str">
        <f t="shared" si="145"/>
        <v/>
      </c>
      <c r="S816" s="76" t="str">
        <f t="shared" si="146"/>
        <v/>
      </c>
      <c r="V816" s="23" t="str">
        <f>IF(E816="","",SUMIF(OUTBOUND!$G:$G,WMS!E816,OUTBOUND!$L:$L))</f>
        <v/>
      </c>
      <c r="W816" s="23" t="str">
        <f>IF(E816="","",SUMIF(OUTBOUND!$G:$G,WMS!E816,OUTBOUND!$M:$M))</f>
        <v/>
      </c>
      <c r="X816" s="76" t="str">
        <f>IF(E816="","",SUMIF(OUTBOUND!$G:$G,WMS!E816,OUTBOUND!$O:$O))</f>
        <v/>
      </c>
      <c r="Y816" s="76" t="str">
        <f>IF(E816="","",SUMIF(OUTBOUND!$G:$G,WMS!E816,OUTBOUND!$AC:$AC))</f>
        <v/>
      </c>
      <c r="Z816" s="76" t="str">
        <f>IF(E816="","",SUMIF(OUTBOUND!$G:$G,WMS!E816,OUTBOUND!$P:$P))</f>
        <v/>
      </c>
      <c r="AA816" s="23" t="str">
        <f t="shared" si="147"/>
        <v/>
      </c>
      <c r="AB816" s="23" t="str">
        <f t="shared" si="148"/>
        <v/>
      </c>
      <c r="AC816" s="76" t="str">
        <f t="shared" si="149"/>
        <v/>
      </c>
      <c r="AD816" s="76" t="str">
        <f t="shared" si="150"/>
        <v/>
      </c>
      <c r="AE816" s="76" t="str">
        <f t="shared" si="151"/>
        <v/>
      </c>
      <c r="AF816" s="81" t="str">
        <f t="shared" si="152"/>
        <v/>
      </c>
    </row>
    <row r="817" spans="5:32">
      <c r="E817" s="58" t="str">
        <f t="shared" si="153"/>
        <v/>
      </c>
      <c r="K817" s="68" t="str">
        <f t="shared" si="154"/>
        <v/>
      </c>
      <c r="M817" s="69" t="str">
        <f t="shared" si="155"/>
        <v/>
      </c>
      <c r="Q817" s="76" t="str">
        <f t="shared" si="144"/>
        <v/>
      </c>
      <c r="R817" s="68" t="str">
        <f t="shared" si="145"/>
        <v/>
      </c>
      <c r="S817" s="76" t="str">
        <f t="shared" si="146"/>
        <v/>
      </c>
      <c r="V817" s="23" t="str">
        <f>IF(E817="","",SUMIF(OUTBOUND!$G:$G,WMS!E817,OUTBOUND!$L:$L))</f>
        <v/>
      </c>
      <c r="W817" s="23" t="str">
        <f>IF(E817="","",SUMIF(OUTBOUND!$G:$G,WMS!E817,OUTBOUND!$M:$M))</f>
        <v/>
      </c>
      <c r="X817" s="76" t="str">
        <f>IF(E817="","",SUMIF(OUTBOUND!$G:$G,WMS!E817,OUTBOUND!$O:$O))</f>
        <v/>
      </c>
      <c r="Y817" s="76" t="str">
        <f>IF(E817="","",SUMIF(OUTBOUND!$G:$G,WMS!E817,OUTBOUND!$AC:$AC))</f>
        <v/>
      </c>
      <c r="Z817" s="76" t="str">
        <f>IF(E817="","",SUMIF(OUTBOUND!$G:$G,WMS!E817,OUTBOUND!$P:$P))</f>
        <v/>
      </c>
      <c r="AA817" s="23" t="str">
        <f t="shared" si="147"/>
        <v/>
      </c>
      <c r="AB817" s="23" t="str">
        <f t="shared" si="148"/>
        <v/>
      </c>
      <c r="AC817" s="76" t="str">
        <f t="shared" si="149"/>
        <v/>
      </c>
      <c r="AD817" s="76" t="str">
        <f t="shared" si="150"/>
        <v/>
      </c>
      <c r="AE817" s="76" t="str">
        <f t="shared" si="151"/>
        <v/>
      </c>
      <c r="AF817" s="81" t="str">
        <f t="shared" si="152"/>
        <v/>
      </c>
    </row>
    <row r="818" spans="5:32">
      <c r="E818" s="58" t="str">
        <f t="shared" si="153"/>
        <v/>
      </c>
      <c r="K818" s="68" t="str">
        <f t="shared" si="154"/>
        <v/>
      </c>
      <c r="M818" s="69" t="str">
        <f t="shared" si="155"/>
        <v/>
      </c>
      <c r="Q818" s="76" t="str">
        <f t="shared" si="144"/>
        <v/>
      </c>
      <c r="R818" s="68" t="str">
        <f t="shared" si="145"/>
        <v/>
      </c>
      <c r="S818" s="76" t="str">
        <f t="shared" si="146"/>
        <v/>
      </c>
      <c r="V818" s="23" t="str">
        <f>IF(E818="","",SUMIF(OUTBOUND!$G:$G,WMS!E818,OUTBOUND!$L:$L))</f>
        <v/>
      </c>
      <c r="W818" s="23" t="str">
        <f>IF(E818="","",SUMIF(OUTBOUND!$G:$G,WMS!E818,OUTBOUND!$M:$M))</f>
        <v/>
      </c>
      <c r="X818" s="76" t="str">
        <f>IF(E818="","",SUMIF(OUTBOUND!$G:$G,WMS!E818,OUTBOUND!$O:$O))</f>
        <v/>
      </c>
      <c r="Y818" s="76" t="str">
        <f>IF(E818="","",SUMIF(OUTBOUND!$G:$G,WMS!E818,OUTBOUND!$AC:$AC))</f>
        <v/>
      </c>
      <c r="Z818" s="76" t="str">
        <f>IF(E818="","",SUMIF(OUTBOUND!$G:$G,WMS!E818,OUTBOUND!$P:$P))</f>
        <v/>
      </c>
      <c r="AA818" s="23" t="str">
        <f t="shared" si="147"/>
        <v/>
      </c>
      <c r="AB818" s="23" t="str">
        <f t="shared" si="148"/>
        <v/>
      </c>
      <c r="AC818" s="76" t="str">
        <f t="shared" si="149"/>
        <v/>
      </c>
      <c r="AD818" s="76" t="str">
        <f t="shared" si="150"/>
        <v/>
      </c>
      <c r="AE818" s="76" t="str">
        <f t="shared" si="151"/>
        <v/>
      </c>
      <c r="AF818" s="81" t="str">
        <f t="shared" si="152"/>
        <v/>
      </c>
    </row>
    <row r="819" spans="5:32">
      <c r="E819" s="58" t="str">
        <f t="shared" si="153"/>
        <v/>
      </c>
      <c r="K819" s="68" t="str">
        <f t="shared" si="154"/>
        <v/>
      </c>
      <c r="M819" s="69" t="str">
        <f t="shared" si="155"/>
        <v/>
      </c>
      <c r="Q819" s="76" t="str">
        <f t="shared" si="144"/>
        <v/>
      </c>
      <c r="R819" s="68" t="str">
        <f t="shared" si="145"/>
        <v/>
      </c>
      <c r="S819" s="76" t="str">
        <f t="shared" si="146"/>
        <v/>
      </c>
      <c r="V819" s="23" t="str">
        <f>IF(E819="","",SUMIF(OUTBOUND!$G:$G,WMS!E819,OUTBOUND!$L:$L))</f>
        <v/>
      </c>
      <c r="W819" s="23" t="str">
        <f>IF(E819="","",SUMIF(OUTBOUND!$G:$G,WMS!E819,OUTBOUND!$M:$M))</f>
        <v/>
      </c>
      <c r="X819" s="76" t="str">
        <f>IF(E819="","",SUMIF(OUTBOUND!$G:$G,WMS!E819,OUTBOUND!$O:$O))</f>
        <v/>
      </c>
      <c r="Y819" s="76" t="str">
        <f>IF(E819="","",SUMIF(OUTBOUND!$G:$G,WMS!E819,OUTBOUND!$AC:$AC))</f>
        <v/>
      </c>
      <c r="Z819" s="76" t="str">
        <f>IF(E819="","",SUMIF(OUTBOUND!$G:$G,WMS!E819,OUTBOUND!$P:$P))</f>
        <v/>
      </c>
      <c r="AA819" s="23" t="str">
        <f t="shared" si="147"/>
        <v/>
      </c>
      <c r="AB819" s="23" t="str">
        <f t="shared" si="148"/>
        <v/>
      </c>
      <c r="AC819" s="76" t="str">
        <f t="shared" si="149"/>
        <v/>
      </c>
      <c r="AD819" s="76" t="str">
        <f t="shared" si="150"/>
        <v/>
      </c>
      <c r="AE819" s="76" t="str">
        <f t="shared" si="151"/>
        <v/>
      </c>
      <c r="AF819" s="81" t="str">
        <f t="shared" si="152"/>
        <v/>
      </c>
    </row>
    <row r="820" spans="5:32">
      <c r="E820" s="58" t="str">
        <f t="shared" si="153"/>
        <v/>
      </c>
      <c r="K820" s="68" t="str">
        <f t="shared" si="154"/>
        <v/>
      </c>
      <c r="M820" s="69" t="str">
        <f t="shared" si="155"/>
        <v/>
      </c>
      <c r="Q820" s="76" t="str">
        <f t="shared" si="144"/>
        <v/>
      </c>
      <c r="R820" s="68" t="str">
        <f t="shared" si="145"/>
        <v/>
      </c>
      <c r="S820" s="76" t="str">
        <f t="shared" si="146"/>
        <v/>
      </c>
      <c r="V820" s="23" t="str">
        <f>IF(E820="","",SUMIF(OUTBOUND!$G:$G,WMS!E820,OUTBOUND!$L:$L))</f>
        <v/>
      </c>
      <c r="W820" s="23" t="str">
        <f>IF(E820="","",SUMIF(OUTBOUND!$G:$G,WMS!E820,OUTBOUND!$M:$M))</f>
        <v/>
      </c>
      <c r="X820" s="76" t="str">
        <f>IF(E820="","",SUMIF(OUTBOUND!$G:$G,WMS!E820,OUTBOUND!$O:$O))</f>
        <v/>
      </c>
      <c r="Y820" s="76" t="str">
        <f>IF(E820="","",SUMIF(OUTBOUND!$G:$G,WMS!E820,OUTBOUND!$AC:$AC))</f>
        <v/>
      </c>
      <c r="Z820" s="76" t="str">
        <f>IF(E820="","",SUMIF(OUTBOUND!$G:$G,WMS!E820,OUTBOUND!$P:$P))</f>
        <v/>
      </c>
      <c r="AA820" s="23" t="str">
        <f t="shared" si="147"/>
        <v/>
      </c>
      <c r="AB820" s="23" t="str">
        <f t="shared" si="148"/>
        <v/>
      </c>
      <c r="AC820" s="76" t="str">
        <f t="shared" si="149"/>
        <v/>
      </c>
      <c r="AD820" s="76" t="str">
        <f t="shared" si="150"/>
        <v/>
      </c>
      <c r="AE820" s="76" t="str">
        <f t="shared" si="151"/>
        <v/>
      </c>
      <c r="AF820" s="81" t="str">
        <f t="shared" si="152"/>
        <v/>
      </c>
    </row>
    <row r="821" spans="5:32">
      <c r="E821" s="58" t="str">
        <f t="shared" si="153"/>
        <v/>
      </c>
      <c r="K821" s="68" t="str">
        <f t="shared" si="154"/>
        <v/>
      </c>
      <c r="M821" s="69" t="str">
        <f t="shared" si="155"/>
        <v/>
      </c>
      <c r="Q821" s="76" t="str">
        <f t="shared" ref="Q821:Q884" si="156">IF(P821="","",ROUND(N821*O821*P821/1000000,3))</f>
        <v/>
      </c>
      <c r="R821" s="68" t="str">
        <f t="shared" ref="R821:R884" si="157">IF(Q821="","",ROUND(N821*O821*P821/1000000*I821,2))</f>
        <v/>
      </c>
      <c r="S821" s="76" t="str">
        <f t="shared" ref="S821:S884" si="158">IF(T821="","",ROUND(T821/J821,3))</f>
        <v/>
      </c>
      <c r="V821" s="23" t="str">
        <f>IF(E821="","",SUMIF(OUTBOUND!$G:$G,WMS!E821,OUTBOUND!$L:$L))</f>
        <v/>
      </c>
      <c r="W821" s="23" t="str">
        <f>IF(E821="","",SUMIF(OUTBOUND!$G:$G,WMS!E821,OUTBOUND!$M:$M))</f>
        <v/>
      </c>
      <c r="X821" s="76" t="str">
        <f>IF(E821="","",SUMIF(OUTBOUND!$G:$G,WMS!E821,OUTBOUND!$O:$O))</f>
        <v/>
      </c>
      <c r="Y821" s="76" t="str">
        <f>IF(E821="","",SUMIF(OUTBOUND!$G:$G,WMS!E821,OUTBOUND!$AC:$AC))</f>
        <v/>
      </c>
      <c r="Z821" s="76" t="str">
        <f>IF(E821="","",SUMIF(OUTBOUND!$G:$G,WMS!E821,OUTBOUND!$P:$P))</f>
        <v/>
      </c>
      <c r="AA821" s="23" t="str">
        <f t="shared" ref="AA821:AA884" si="159">IF(I821="","",I821-V821)</f>
        <v/>
      </c>
      <c r="AB821" s="23" t="str">
        <f t="shared" ref="AB821:AB884" si="160">IF(J821="","",J821-W821)</f>
        <v/>
      </c>
      <c r="AC821" s="76" t="str">
        <f t="shared" ref="AC821:AC884" si="161">IF(M821="","",M821-X821)</f>
        <v/>
      </c>
      <c r="AD821" s="76" t="str">
        <f t="shared" ref="AD821:AD884" si="162">IF(T821="","",T821-Y821)</f>
        <v/>
      </c>
      <c r="AE821" s="76" t="str">
        <f t="shared" ref="AE821:AE884" si="163">IF(R821="","",R821-Z821)</f>
        <v/>
      </c>
      <c r="AF821" s="81" t="str">
        <f t="shared" ref="AF821:AF884" si="164">IF(AB821="","",EXACT(K821,AB821/AA821))</f>
        <v/>
      </c>
    </row>
    <row r="822" spans="5:32">
      <c r="E822" s="58" t="str">
        <f t="shared" si="153"/>
        <v/>
      </c>
      <c r="K822" s="68" t="str">
        <f t="shared" si="154"/>
        <v/>
      </c>
      <c r="M822" s="69" t="str">
        <f t="shared" si="155"/>
        <v/>
      </c>
      <c r="Q822" s="76" t="str">
        <f t="shared" si="156"/>
        <v/>
      </c>
      <c r="R822" s="68" t="str">
        <f t="shared" si="157"/>
        <v/>
      </c>
      <c r="S822" s="76" t="str">
        <f t="shared" si="158"/>
        <v/>
      </c>
      <c r="V822" s="23" t="str">
        <f>IF(E822="","",SUMIF(OUTBOUND!$G:$G,WMS!E822,OUTBOUND!$L:$L))</f>
        <v/>
      </c>
      <c r="W822" s="23" t="str">
        <f>IF(E822="","",SUMIF(OUTBOUND!$G:$G,WMS!E822,OUTBOUND!$M:$M))</f>
        <v/>
      </c>
      <c r="X822" s="76" t="str">
        <f>IF(E822="","",SUMIF(OUTBOUND!$G:$G,WMS!E822,OUTBOUND!$O:$O))</f>
        <v/>
      </c>
      <c r="Y822" s="76" t="str">
        <f>IF(E822="","",SUMIF(OUTBOUND!$G:$G,WMS!E822,OUTBOUND!$AC:$AC))</f>
        <v/>
      </c>
      <c r="Z822" s="76" t="str">
        <f>IF(E822="","",SUMIF(OUTBOUND!$G:$G,WMS!E822,OUTBOUND!$P:$P))</f>
        <v/>
      </c>
      <c r="AA822" s="23" t="str">
        <f t="shared" si="159"/>
        <v/>
      </c>
      <c r="AB822" s="23" t="str">
        <f t="shared" si="160"/>
        <v/>
      </c>
      <c r="AC822" s="76" t="str">
        <f t="shared" si="161"/>
        <v/>
      </c>
      <c r="AD822" s="76" t="str">
        <f t="shared" si="162"/>
        <v/>
      </c>
      <c r="AE822" s="76" t="str">
        <f t="shared" si="163"/>
        <v/>
      </c>
      <c r="AF822" s="81" t="str">
        <f t="shared" si="164"/>
        <v/>
      </c>
    </row>
    <row r="823" spans="5:32">
      <c r="E823" s="58" t="str">
        <f t="shared" si="153"/>
        <v/>
      </c>
      <c r="K823" s="68" t="str">
        <f t="shared" si="154"/>
        <v/>
      </c>
      <c r="M823" s="69" t="str">
        <f t="shared" si="155"/>
        <v/>
      </c>
      <c r="Q823" s="76" t="str">
        <f t="shared" si="156"/>
        <v/>
      </c>
      <c r="R823" s="68" t="str">
        <f t="shared" si="157"/>
        <v/>
      </c>
      <c r="S823" s="76" t="str">
        <f t="shared" si="158"/>
        <v/>
      </c>
      <c r="V823" s="23" t="str">
        <f>IF(E823="","",SUMIF(OUTBOUND!$G:$G,WMS!E823,OUTBOUND!$L:$L))</f>
        <v/>
      </c>
      <c r="W823" s="23" t="str">
        <f>IF(E823="","",SUMIF(OUTBOUND!$G:$G,WMS!E823,OUTBOUND!$M:$M))</f>
        <v/>
      </c>
      <c r="X823" s="76" t="str">
        <f>IF(E823="","",SUMIF(OUTBOUND!$G:$G,WMS!E823,OUTBOUND!$O:$O))</f>
        <v/>
      </c>
      <c r="Y823" s="76" t="str">
        <f>IF(E823="","",SUMIF(OUTBOUND!$G:$G,WMS!E823,OUTBOUND!$AC:$AC))</f>
        <v/>
      </c>
      <c r="Z823" s="76" t="str">
        <f>IF(E823="","",SUMIF(OUTBOUND!$G:$G,WMS!E823,OUTBOUND!$P:$P))</f>
        <v/>
      </c>
      <c r="AA823" s="23" t="str">
        <f t="shared" si="159"/>
        <v/>
      </c>
      <c r="AB823" s="23" t="str">
        <f t="shared" si="160"/>
        <v/>
      </c>
      <c r="AC823" s="76" t="str">
        <f t="shared" si="161"/>
        <v/>
      </c>
      <c r="AD823" s="76" t="str">
        <f t="shared" si="162"/>
        <v/>
      </c>
      <c r="AE823" s="76" t="str">
        <f t="shared" si="163"/>
        <v/>
      </c>
      <c r="AF823" s="81" t="str">
        <f t="shared" si="164"/>
        <v/>
      </c>
    </row>
    <row r="824" spans="5:32">
      <c r="E824" s="58" t="str">
        <f t="shared" si="153"/>
        <v/>
      </c>
      <c r="K824" s="68" t="str">
        <f t="shared" si="154"/>
        <v/>
      </c>
      <c r="M824" s="69" t="str">
        <f t="shared" si="155"/>
        <v/>
      </c>
      <c r="Q824" s="76" t="str">
        <f t="shared" si="156"/>
        <v/>
      </c>
      <c r="R824" s="68" t="str">
        <f t="shared" si="157"/>
        <v/>
      </c>
      <c r="S824" s="76" t="str">
        <f t="shared" si="158"/>
        <v/>
      </c>
      <c r="V824" s="23" t="str">
        <f>IF(E824="","",SUMIF(OUTBOUND!$G:$G,WMS!E824,OUTBOUND!$L:$L))</f>
        <v/>
      </c>
      <c r="W824" s="23" t="str">
        <f>IF(E824="","",SUMIF(OUTBOUND!$G:$G,WMS!E824,OUTBOUND!$M:$M))</f>
        <v/>
      </c>
      <c r="X824" s="76" t="str">
        <f>IF(E824="","",SUMIF(OUTBOUND!$G:$G,WMS!E824,OUTBOUND!$O:$O))</f>
        <v/>
      </c>
      <c r="Y824" s="76" t="str">
        <f>IF(E824="","",SUMIF(OUTBOUND!$G:$G,WMS!E824,OUTBOUND!$AC:$AC))</f>
        <v/>
      </c>
      <c r="Z824" s="76" t="str">
        <f>IF(E824="","",SUMIF(OUTBOUND!$G:$G,WMS!E824,OUTBOUND!$P:$P))</f>
        <v/>
      </c>
      <c r="AA824" s="23" t="str">
        <f t="shared" si="159"/>
        <v/>
      </c>
      <c r="AB824" s="23" t="str">
        <f t="shared" si="160"/>
        <v/>
      </c>
      <c r="AC824" s="76" t="str">
        <f t="shared" si="161"/>
        <v/>
      </c>
      <c r="AD824" s="76" t="str">
        <f t="shared" si="162"/>
        <v/>
      </c>
      <c r="AE824" s="76" t="str">
        <f t="shared" si="163"/>
        <v/>
      </c>
      <c r="AF824" s="81" t="str">
        <f t="shared" si="164"/>
        <v/>
      </c>
    </row>
    <row r="825" spans="5:32">
      <c r="E825" s="58" t="str">
        <f t="shared" si="153"/>
        <v/>
      </c>
      <c r="K825" s="68" t="str">
        <f t="shared" si="154"/>
        <v/>
      </c>
      <c r="M825" s="69" t="str">
        <f t="shared" si="155"/>
        <v/>
      </c>
      <c r="Q825" s="76" t="str">
        <f t="shared" si="156"/>
        <v/>
      </c>
      <c r="R825" s="68" t="str">
        <f t="shared" si="157"/>
        <v/>
      </c>
      <c r="S825" s="76" t="str">
        <f t="shared" si="158"/>
        <v/>
      </c>
      <c r="V825" s="23" t="str">
        <f>IF(E825="","",SUMIF(OUTBOUND!$G:$G,WMS!E825,OUTBOUND!$L:$L))</f>
        <v/>
      </c>
      <c r="W825" s="23" t="str">
        <f>IF(E825="","",SUMIF(OUTBOUND!$G:$G,WMS!E825,OUTBOUND!$M:$M))</f>
        <v/>
      </c>
      <c r="X825" s="76" t="str">
        <f>IF(E825="","",SUMIF(OUTBOUND!$G:$G,WMS!E825,OUTBOUND!$O:$O))</f>
        <v/>
      </c>
      <c r="Y825" s="76" t="str">
        <f>IF(E825="","",SUMIF(OUTBOUND!$G:$G,WMS!E825,OUTBOUND!$AC:$AC))</f>
        <v/>
      </c>
      <c r="Z825" s="76" t="str">
        <f>IF(E825="","",SUMIF(OUTBOUND!$G:$G,WMS!E825,OUTBOUND!$P:$P))</f>
        <v/>
      </c>
      <c r="AA825" s="23" t="str">
        <f t="shared" si="159"/>
        <v/>
      </c>
      <c r="AB825" s="23" t="str">
        <f t="shared" si="160"/>
        <v/>
      </c>
      <c r="AC825" s="76" t="str">
        <f t="shared" si="161"/>
        <v/>
      </c>
      <c r="AD825" s="76" t="str">
        <f t="shared" si="162"/>
        <v/>
      </c>
      <c r="AE825" s="76" t="str">
        <f t="shared" si="163"/>
        <v/>
      </c>
      <c r="AF825" s="81" t="str">
        <f t="shared" si="164"/>
        <v/>
      </c>
    </row>
    <row r="826" spans="5:32">
      <c r="E826" s="58" t="str">
        <f t="shared" si="153"/>
        <v/>
      </c>
      <c r="K826" s="68" t="str">
        <f t="shared" si="154"/>
        <v/>
      </c>
      <c r="M826" s="69" t="str">
        <f t="shared" si="155"/>
        <v/>
      </c>
      <c r="Q826" s="76" t="str">
        <f t="shared" si="156"/>
        <v/>
      </c>
      <c r="R826" s="68" t="str">
        <f t="shared" si="157"/>
        <v/>
      </c>
      <c r="S826" s="76" t="str">
        <f t="shared" si="158"/>
        <v/>
      </c>
      <c r="V826" s="23" t="str">
        <f>IF(E826="","",SUMIF(OUTBOUND!$G:$G,WMS!E826,OUTBOUND!$L:$L))</f>
        <v/>
      </c>
      <c r="W826" s="23" t="str">
        <f>IF(E826="","",SUMIF(OUTBOUND!$G:$G,WMS!E826,OUTBOUND!$M:$M))</f>
        <v/>
      </c>
      <c r="X826" s="76" t="str">
        <f>IF(E826="","",SUMIF(OUTBOUND!$G:$G,WMS!E826,OUTBOUND!$O:$O))</f>
        <v/>
      </c>
      <c r="Y826" s="76" t="str">
        <f>IF(E826="","",SUMIF(OUTBOUND!$G:$G,WMS!E826,OUTBOUND!$AC:$AC))</f>
        <v/>
      </c>
      <c r="Z826" s="76" t="str">
        <f>IF(E826="","",SUMIF(OUTBOUND!$G:$G,WMS!E826,OUTBOUND!$P:$P))</f>
        <v/>
      </c>
      <c r="AA826" s="23" t="str">
        <f t="shared" si="159"/>
        <v/>
      </c>
      <c r="AB826" s="23" t="str">
        <f t="shared" si="160"/>
        <v/>
      </c>
      <c r="AC826" s="76" t="str">
        <f t="shared" si="161"/>
        <v/>
      </c>
      <c r="AD826" s="76" t="str">
        <f t="shared" si="162"/>
        <v/>
      </c>
      <c r="AE826" s="76" t="str">
        <f t="shared" si="163"/>
        <v/>
      </c>
      <c r="AF826" s="81" t="str">
        <f t="shared" si="164"/>
        <v/>
      </c>
    </row>
    <row r="827" spans="5:32">
      <c r="E827" s="58" t="str">
        <f t="shared" si="153"/>
        <v/>
      </c>
      <c r="K827" s="68" t="str">
        <f t="shared" si="154"/>
        <v/>
      </c>
      <c r="M827" s="69" t="str">
        <f t="shared" si="155"/>
        <v/>
      </c>
      <c r="Q827" s="76" t="str">
        <f t="shared" si="156"/>
        <v/>
      </c>
      <c r="R827" s="68" t="str">
        <f t="shared" si="157"/>
        <v/>
      </c>
      <c r="S827" s="76" t="str">
        <f t="shared" si="158"/>
        <v/>
      </c>
      <c r="V827" s="23" t="str">
        <f>IF(E827="","",SUMIF(OUTBOUND!$G:$G,WMS!E827,OUTBOUND!$L:$L))</f>
        <v/>
      </c>
      <c r="W827" s="23" t="str">
        <f>IF(E827="","",SUMIF(OUTBOUND!$G:$G,WMS!E827,OUTBOUND!$M:$M))</f>
        <v/>
      </c>
      <c r="X827" s="76" t="str">
        <f>IF(E827="","",SUMIF(OUTBOUND!$G:$G,WMS!E827,OUTBOUND!$O:$O))</f>
        <v/>
      </c>
      <c r="Y827" s="76" t="str">
        <f>IF(E827="","",SUMIF(OUTBOUND!$G:$G,WMS!E827,OUTBOUND!$AC:$AC))</f>
        <v/>
      </c>
      <c r="Z827" s="76" t="str">
        <f>IF(E827="","",SUMIF(OUTBOUND!$G:$G,WMS!E827,OUTBOUND!$P:$P))</f>
        <v/>
      </c>
      <c r="AA827" s="23" t="str">
        <f t="shared" si="159"/>
        <v/>
      </c>
      <c r="AB827" s="23" t="str">
        <f t="shared" si="160"/>
        <v/>
      </c>
      <c r="AC827" s="76" t="str">
        <f t="shared" si="161"/>
        <v/>
      </c>
      <c r="AD827" s="76" t="str">
        <f t="shared" si="162"/>
        <v/>
      </c>
      <c r="AE827" s="76" t="str">
        <f t="shared" si="163"/>
        <v/>
      </c>
      <c r="AF827" s="81" t="str">
        <f t="shared" si="164"/>
        <v/>
      </c>
    </row>
    <row r="828" spans="5:32">
      <c r="E828" s="58" t="str">
        <f t="shared" si="153"/>
        <v/>
      </c>
      <c r="K828" s="68" t="str">
        <f t="shared" si="154"/>
        <v/>
      </c>
      <c r="M828" s="69" t="str">
        <f t="shared" si="155"/>
        <v/>
      </c>
      <c r="Q828" s="76" t="str">
        <f t="shared" si="156"/>
        <v/>
      </c>
      <c r="R828" s="68" t="str">
        <f t="shared" si="157"/>
        <v/>
      </c>
      <c r="S828" s="76" t="str">
        <f t="shared" si="158"/>
        <v/>
      </c>
      <c r="V828" s="23" t="str">
        <f>IF(E828="","",SUMIF(OUTBOUND!$G:$G,WMS!E828,OUTBOUND!$L:$L))</f>
        <v/>
      </c>
      <c r="W828" s="23" t="str">
        <f>IF(E828="","",SUMIF(OUTBOUND!$G:$G,WMS!E828,OUTBOUND!$M:$M))</f>
        <v/>
      </c>
      <c r="X828" s="76" t="str">
        <f>IF(E828="","",SUMIF(OUTBOUND!$G:$G,WMS!E828,OUTBOUND!$O:$O))</f>
        <v/>
      </c>
      <c r="Y828" s="76" t="str">
        <f>IF(E828="","",SUMIF(OUTBOUND!$G:$G,WMS!E828,OUTBOUND!$AC:$AC))</f>
        <v/>
      </c>
      <c r="Z828" s="76" t="str">
        <f>IF(E828="","",SUMIF(OUTBOUND!$G:$G,WMS!E828,OUTBOUND!$P:$P))</f>
        <v/>
      </c>
      <c r="AA828" s="23" t="str">
        <f t="shared" si="159"/>
        <v/>
      </c>
      <c r="AB828" s="23" t="str">
        <f t="shared" si="160"/>
        <v/>
      </c>
      <c r="AC828" s="76" t="str">
        <f t="shared" si="161"/>
        <v/>
      </c>
      <c r="AD828" s="76" t="str">
        <f t="shared" si="162"/>
        <v/>
      </c>
      <c r="AE828" s="76" t="str">
        <f t="shared" si="163"/>
        <v/>
      </c>
      <c r="AF828" s="81" t="str">
        <f t="shared" si="164"/>
        <v/>
      </c>
    </row>
    <row r="829" spans="5:32">
      <c r="E829" s="58" t="str">
        <f t="shared" si="153"/>
        <v/>
      </c>
      <c r="K829" s="68" t="str">
        <f t="shared" si="154"/>
        <v/>
      </c>
      <c r="M829" s="69" t="str">
        <f t="shared" si="155"/>
        <v/>
      </c>
      <c r="Q829" s="76" t="str">
        <f t="shared" si="156"/>
        <v/>
      </c>
      <c r="R829" s="68" t="str">
        <f t="shared" si="157"/>
        <v/>
      </c>
      <c r="S829" s="76" t="str">
        <f t="shared" si="158"/>
        <v/>
      </c>
      <c r="V829" s="23" t="str">
        <f>IF(E829="","",SUMIF(OUTBOUND!$G:$G,WMS!E829,OUTBOUND!$L:$L))</f>
        <v/>
      </c>
      <c r="W829" s="23" t="str">
        <f>IF(E829="","",SUMIF(OUTBOUND!$G:$G,WMS!E829,OUTBOUND!$M:$M))</f>
        <v/>
      </c>
      <c r="X829" s="76" t="str">
        <f>IF(E829="","",SUMIF(OUTBOUND!$G:$G,WMS!E829,OUTBOUND!$O:$O))</f>
        <v/>
      </c>
      <c r="Y829" s="76" t="str">
        <f>IF(E829="","",SUMIF(OUTBOUND!$G:$G,WMS!E829,OUTBOUND!$AC:$AC))</f>
        <v/>
      </c>
      <c r="Z829" s="76" t="str">
        <f>IF(E829="","",SUMIF(OUTBOUND!$G:$G,WMS!E829,OUTBOUND!$P:$P))</f>
        <v/>
      </c>
      <c r="AA829" s="23" t="str">
        <f t="shared" si="159"/>
        <v/>
      </c>
      <c r="AB829" s="23" t="str">
        <f t="shared" si="160"/>
        <v/>
      </c>
      <c r="AC829" s="76" t="str">
        <f t="shared" si="161"/>
        <v/>
      </c>
      <c r="AD829" s="76" t="str">
        <f t="shared" si="162"/>
        <v/>
      </c>
      <c r="AE829" s="76" t="str">
        <f t="shared" si="163"/>
        <v/>
      </c>
      <c r="AF829" s="81" t="str">
        <f t="shared" si="164"/>
        <v/>
      </c>
    </row>
    <row r="830" spans="5:32">
      <c r="E830" s="58" t="str">
        <f t="shared" si="153"/>
        <v/>
      </c>
      <c r="K830" s="68" t="str">
        <f t="shared" si="154"/>
        <v/>
      </c>
      <c r="M830" s="69" t="str">
        <f t="shared" si="155"/>
        <v/>
      </c>
      <c r="Q830" s="76" t="str">
        <f t="shared" si="156"/>
        <v/>
      </c>
      <c r="R830" s="68" t="str">
        <f t="shared" si="157"/>
        <v/>
      </c>
      <c r="S830" s="76" t="str">
        <f t="shared" si="158"/>
        <v/>
      </c>
      <c r="V830" s="23" t="str">
        <f>IF(E830="","",SUMIF(OUTBOUND!$G:$G,WMS!E830,OUTBOUND!$L:$L))</f>
        <v/>
      </c>
      <c r="W830" s="23" t="str">
        <f>IF(E830="","",SUMIF(OUTBOUND!$G:$G,WMS!E830,OUTBOUND!$M:$M))</f>
        <v/>
      </c>
      <c r="X830" s="76" t="str">
        <f>IF(E830="","",SUMIF(OUTBOUND!$G:$G,WMS!E830,OUTBOUND!$O:$O))</f>
        <v/>
      </c>
      <c r="Y830" s="76" t="str">
        <f>IF(E830="","",SUMIF(OUTBOUND!$G:$G,WMS!E830,OUTBOUND!$AC:$AC))</f>
        <v/>
      </c>
      <c r="Z830" s="76" t="str">
        <f>IF(E830="","",SUMIF(OUTBOUND!$G:$G,WMS!E830,OUTBOUND!$P:$P))</f>
        <v/>
      </c>
      <c r="AA830" s="23" t="str">
        <f t="shared" si="159"/>
        <v/>
      </c>
      <c r="AB830" s="23" t="str">
        <f t="shared" si="160"/>
        <v/>
      </c>
      <c r="AC830" s="76" t="str">
        <f t="shared" si="161"/>
        <v/>
      </c>
      <c r="AD830" s="76" t="str">
        <f t="shared" si="162"/>
        <v/>
      </c>
      <c r="AE830" s="76" t="str">
        <f t="shared" si="163"/>
        <v/>
      </c>
      <c r="AF830" s="81" t="str">
        <f t="shared" si="164"/>
        <v/>
      </c>
    </row>
    <row r="831" spans="5:32">
      <c r="E831" s="58" t="str">
        <f t="shared" si="153"/>
        <v/>
      </c>
      <c r="K831" s="68" t="str">
        <f t="shared" si="154"/>
        <v/>
      </c>
      <c r="M831" s="69" t="str">
        <f t="shared" si="155"/>
        <v/>
      </c>
      <c r="Q831" s="76" t="str">
        <f t="shared" si="156"/>
        <v/>
      </c>
      <c r="R831" s="68" t="str">
        <f t="shared" si="157"/>
        <v/>
      </c>
      <c r="S831" s="76" t="str">
        <f t="shared" si="158"/>
        <v/>
      </c>
      <c r="V831" s="23" t="str">
        <f>IF(E831="","",SUMIF(OUTBOUND!$G:$G,WMS!E831,OUTBOUND!$L:$L))</f>
        <v/>
      </c>
      <c r="W831" s="23" t="str">
        <f>IF(E831="","",SUMIF(OUTBOUND!$G:$G,WMS!E831,OUTBOUND!$M:$M))</f>
        <v/>
      </c>
      <c r="X831" s="76" t="str">
        <f>IF(E831="","",SUMIF(OUTBOUND!$G:$G,WMS!E831,OUTBOUND!$O:$O))</f>
        <v/>
      </c>
      <c r="Y831" s="76" t="str">
        <f>IF(E831="","",SUMIF(OUTBOUND!$G:$G,WMS!E831,OUTBOUND!$AC:$AC))</f>
        <v/>
      </c>
      <c r="Z831" s="76" t="str">
        <f>IF(E831="","",SUMIF(OUTBOUND!$G:$G,WMS!E831,OUTBOUND!$P:$P))</f>
        <v/>
      </c>
      <c r="AA831" s="23" t="str">
        <f t="shared" si="159"/>
        <v/>
      </c>
      <c r="AB831" s="23" t="str">
        <f t="shared" si="160"/>
        <v/>
      </c>
      <c r="AC831" s="76" t="str">
        <f t="shared" si="161"/>
        <v/>
      </c>
      <c r="AD831" s="76" t="str">
        <f t="shared" si="162"/>
        <v/>
      </c>
      <c r="AE831" s="76" t="str">
        <f t="shared" si="163"/>
        <v/>
      </c>
      <c r="AF831" s="81" t="str">
        <f t="shared" si="164"/>
        <v/>
      </c>
    </row>
    <row r="832" spans="5:32">
      <c r="E832" s="58" t="str">
        <f t="shared" si="153"/>
        <v/>
      </c>
      <c r="K832" s="68" t="str">
        <f t="shared" si="154"/>
        <v/>
      </c>
      <c r="M832" s="69" t="str">
        <f t="shared" si="155"/>
        <v/>
      </c>
      <c r="Q832" s="76" t="str">
        <f t="shared" si="156"/>
        <v/>
      </c>
      <c r="R832" s="68" t="str">
        <f t="shared" si="157"/>
        <v/>
      </c>
      <c r="S832" s="76" t="str">
        <f t="shared" si="158"/>
        <v/>
      </c>
      <c r="V832" s="23" t="str">
        <f>IF(E832="","",SUMIF(OUTBOUND!$G:$G,WMS!E832,OUTBOUND!$L:$L))</f>
        <v/>
      </c>
      <c r="W832" s="23" t="str">
        <f>IF(E832="","",SUMIF(OUTBOUND!$G:$G,WMS!E832,OUTBOUND!$M:$M))</f>
        <v/>
      </c>
      <c r="X832" s="76" t="str">
        <f>IF(E832="","",SUMIF(OUTBOUND!$G:$G,WMS!E832,OUTBOUND!$O:$O))</f>
        <v/>
      </c>
      <c r="Y832" s="76" t="str">
        <f>IF(E832="","",SUMIF(OUTBOUND!$G:$G,WMS!E832,OUTBOUND!$AC:$AC))</f>
        <v/>
      </c>
      <c r="Z832" s="76" t="str">
        <f>IF(E832="","",SUMIF(OUTBOUND!$G:$G,WMS!E832,OUTBOUND!$P:$P))</f>
        <v/>
      </c>
      <c r="AA832" s="23" t="str">
        <f t="shared" si="159"/>
        <v/>
      </c>
      <c r="AB832" s="23" t="str">
        <f t="shared" si="160"/>
        <v/>
      </c>
      <c r="AC832" s="76" t="str">
        <f t="shared" si="161"/>
        <v/>
      </c>
      <c r="AD832" s="76" t="str">
        <f t="shared" si="162"/>
        <v/>
      </c>
      <c r="AE832" s="76" t="str">
        <f t="shared" si="163"/>
        <v/>
      </c>
      <c r="AF832" s="81" t="str">
        <f t="shared" si="164"/>
        <v/>
      </c>
    </row>
    <row r="833" spans="5:32">
      <c r="E833" s="58" t="str">
        <f t="shared" si="153"/>
        <v/>
      </c>
      <c r="K833" s="68" t="str">
        <f t="shared" si="154"/>
        <v/>
      </c>
      <c r="M833" s="69" t="str">
        <f t="shared" si="155"/>
        <v/>
      </c>
      <c r="Q833" s="76" t="str">
        <f t="shared" si="156"/>
        <v/>
      </c>
      <c r="R833" s="68" t="str">
        <f t="shared" si="157"/>
        <v/>
      </c>
      <c r="S833" s="76" t="str">
        <f t="shared" si="158"/>
        <v/>
      </c>
      <c r="V833" s="23" t="str">
        <f>IF(E833="","",SUMIF(OUTBOUND!$G:$G,WMS!E833,OUTBOUND!$L:$L))</f>
        <v/>
      </c>
      <c r="W833" s="23" t="str">
        <f>IF(E833="","",SUMIF(OUTBOUND!$G:$G,WMS!E833,OUTBOUND!$M:$M))</f>
        <v/>
      </c>
      <c r="X833" s="76" t="str">
        <f>IF(E833="","",SUMIF(OUTBOUND!$G:$G,WMS!E833,OUTBOUND!$O:$O))</f>
        <v/>
      </c>
      <c r="Y833" s="76" t="str">
        <f>IF(E833="","",SUMIF(OUTBOUND!$G:$G,WMS!E833,OUTBOUND!$AC:$AC))</f>
        <v/>
      </c>
      <c r="Z833" s="76" t="str">
        <f>IF(E833="","",SUMIF(OUTBOUND!$G:$G,WMS!E833,OUTBOUND!$P:$P))</f>
        <v/>
      </c>
      <c r="AA833" s="23" t="str">
        <f t="shared" si="159"/>
        <v/>
      </c>
      <c r="AB833" s="23" t="str">
        <f t="shared" si="160"/>
        <v/>
      </c>
      <c r="AC833" s="76" t="str">
        <f t="shared" si="161"/>
        <v/>
      </c>
      <c r="AD833" s="76" t="str">
        <f t="shared" si="162"/>
        <v/>
      </c>
      <c r="AE833" s="76" t="str">
        <f t="shared" si="163"/>
        <v/>
      </c>
      <c r="AF833" s="81" t="str">
        <f t="shared" si="164"/>
        <v/>
      </c>
    </row>
    <row r="834" spans="5:32">
      <c r="E834" s="58" t="str">
        <f t="shared" si="153"/>
        <v/>
      </c>
      <c r="K834" s="68" t="str">
        <f t="shared" si="154"/>
        <v/>
      </c>
      <c r="M834" s="69" t="str">
        <f t="shared" si="155"/>
        <v/>
      </c>
      <c r="Q834" s="76" t="str">
        <f t="shared" si="156"/>
        <v/>
      </c>
      <c r="R834" s="68" t="str">
        <f t="shared" si="157"/>
        <v/>
      </c>
      <c r="S834" s="76" t="str">
        <f t="shared" si="158"/>
        <v/>
      </c>
      <c r="V834" s="23" t="str">
        <f>IF(E834="","",SUMIF(OUTBOUND!$G:$G,WMS!E834,OUTBOUND!$L:$L))</f>
        <v/>
      </c>
      <c r="W834" s="23" t="str">
        <f>IF(E834="","",SUMIF(OUTBOUND!$G:$G,WMS!E834,OUTBOUND!$M:$M))</f>
        <v/>
      </c>
      <c r="X834" s="76" t="str">
        <f>IF(E834="","",SUMIF(OUTBOUND!$G:$G,WMS!E834,OUTBOUND!$O:$O))</f>
        <v/>
      </c>
      <c r="Y834" s="76" t="str">
        <f>IF(E834="","",SUMIF(OUTBOUND!$G:$G,WMS!E834,OUTBOUND!$AC:$AC))</f>
        <v/>
      </c>
      <c r="Z834" s="76" t="str">
        <f>IF(E834="","",SUMIF(OUTBOUND!$G:$G,WMS!E834,OUTBOUND!$P:$P))</f>
        <v/>
      </c>
      <c r="AA834" s="23" t="str">
        <f t="shared" si="159"/>
        <v/>
      </c>
      <c r="AB834" s="23" t="str">
        <f t="shared" si="160"/>
        <v/>
      </c>
      <c r="AC834" s="76" t="str">
        <f t="shared" si="161"/>
        <v/>
      </c>
      <c r="AD834" s="76" t="str">
        <f t="shared" si="162"/>
        <v/>
      </c>
      <c r="AE834" s="76" t="str">
        <f t="shared" si="163"/>
        <v/>
      </c>
      <c r="AF834" s="81" t="str">
        <f t="shared" si="164"/>
        <v/>
      </c>
    </row>
    <row r="835" spans="5:32">
      <c r="E835" s="58" t="str">
        <f t="shared" si="153"/>
        <v/>
      </c>
      <c r="K835" s="68" t="str">
        <f t="shared" si="154"/>
        <v/>
      </c>
      <c r="M835" s="69" t="str">
        <f t="shared" si="155"/>
        <v/>
      </c>
      <c r="Q835" s="76" t="str">
        <f t="shared" si="156"/>
        <v/>
      </c>
      <c r="R835" s="68" t="str">
        <f t="shared" si="157"/>
        <v/>
      </c>
      <c r="S835" s="76" t="str">
        <f t="shared" si="158"/>
        <v/>
      </c>
      <c r="V835" s="23" t="str">
        <f>IF(E835="","",SUMIF(OUTBOUND!$G:$G,WMS!E835,OUTBOUND!$L:$L))</f>
        <v/>
      </c>
      <c r="W835" s="23" t="str">
        <f>IF(E835="","",SUMIF(OUTBOUND!$G:$G,WMS!E835,OUTBOUND!$M:$M))</f>
        <v/>
      </c>
      <c r="X835" s="76" t="str">
        <f>IF(E835="","",SUMIF(OUTBOUND!$G:$G,WMS!E835,OUTBOUND!$O:$O))</f>
        <v/>
      </c>
      <c r="Y835" s="76" t="str">
        <f>IF(E835="","",SUMIF(OUTBOUND!$G:$G,WMS!E835,OUTBOUND!$AC:$AC))</f>
        <v/>
      </c>
      <c r="Z835" s="76" t="str">
        <f>IF(E835="","",SUMIF(OUTBOUND!$G:$G,WMS!E835,OUTBOUND!$P:$P))</f>
        <v/>
      </c>
      <c r="AA835" s="23" t="str">
        <f t="shared" si="159"/>
        <v/>
      </c>
      <c r="AB835" s="23" t="str">
        <f t="shared" si="160"/>
        <v/>
      </c>
      <c r="AC835" s="76" t="str">
        <f t="shared" si="161"/>
        <v/>
      </c>
      <c r="AD835" s="76" t="str">
        <f t="shared" si="162"/>
        <v/>
      </c>
      <c r="AE835" s="76" t="str">
        <f t="shared" si="163"/>
        <v/>
      </c>
      <c r="AF835" s="81" t="str">
        <f t="shared" si="164"/>
        <v/>
      </c>
    </row>
    <row r="836" spans="5:32">
      <c r="E836" s="58" t="str">
        <f t="shared" ref="E836:E899" si="165">IF(D836="","",B836&amp;"/"&amp;C836&amp;"/"&amp;D836)</f>
        <v/>
      </c>
      <c r="K836" s="68" t="str">
        <f t="shared" ref="K836:K899" si="166">IF(J836="","",J836/I836)</f>
        <v/>
      </c>
      <c r="M836" s="69" t="str">
        <f t="shared" ref="M836:M899" si="167">IF(L836="","",ROUND(I836*L836,3))</f>
        <v/>
      </c>
      <c r="Q836" s="76" t="str">
        <f t="shared" si="156"/>
        <v/>
      </c>
      <c r="R836" s="68" t="str">
        <f t="shared" si="157"/>
        <v/>
      </c>
      <c r="S836" s="76" t="str">
        <f t="shared" si="158"/>
        <v/>
      </c>
      <c r="V836" s="23" t="str">
        <f>IF(E836="","",SUMIF(OUTBOUND!$G:$G,WMS!E836,OUTBOUND!$L:$L))</f>
        <v/>
      </c>
      <c r="W836" s="23" t="str">
        <f>IF(E836="","",SUMIF(OUTBOUND!$G:$G,WMS!E836,OUTBOUND!$M:$M))</f>
        <v/>
      </c>
      <c r="X836" s="76" t="str">
        <f>IF(E836="","",SUMIF(OUTBOUND!$G:$G,WMS!E836,OUTBOUND!$O:$O))</f>
        <v/>
      </c>
      <c r="Y836" s="76" t="str">
        <f>IF(E836="","",SUMIF(OUTBOUND!$G:$G,WMS!E836,OUTBOUND!$AC:$AC))</f>
        <v/>
      </c>
      <c r="Z836" s="76" t="str">
        <f>IF(E836="","",SUMIF(OUTBOUND!$G:$G,WMS!E836,OUTBOUND!$P:$P))</f>
        <v/>
      </c>
      <c r="AA836" s="23" t="str">
        <f t="shared" si="159"/>
        <v/>
      </c>
      <c r="AB836" s="23" t="str">
        <f t="shared" si="160"/>
        <v/>
      </c>
      <c r="AC836" s="76" t="str">
        <f t="shared" si="161"/>
        <v/>
      </c>
      <c r="AD836" s="76" t="str">
        <f t="shared" si="162"/>
        <v/>
      </c>
      <c r="AE836" s="76" t="str">
        <f t="shared" si="163"/>
        <v/>
      </c>
      <c r="AF836" s="81" t="str">
        <f t="shared" si="164"/>
        <v/>
      </c>
    </row>
    <row r="837" spans="5:32">
      <c r="E837" s="58" t="str">
        <f t="shared" si="165"/>
        <v/>
      </c>
      <c r="K837" s="68" t="str">
        <f t="shared" si="166"/>
        <v/>
      </c>
      <c r="M837" s="69" t="str">
        <f t="shared" si="167"/>
        <v/>
      </c>
      <c r="Q837" s="76" t="str">
        <f t="shared" si="156"/>
        <v/>
      </c>
      <c r="R837" s="68" t="str">
        <f t="shared" si="157"/>
        <v/>
      </c>
      <c r="S837" s="76" t="str">
        <f t="shared" si="158"/>
        <v/>
      </c>
      <c r="V837" s="23" t="str">
        <f>IF(E837="","",SUMIF(OUTBOUND!$G:$G,WMS!E837,OUTBOUND!$L:$L))</f>
        <v/>
      </c>
      <c r="W837" s="23" t="str">
        <f>IF(E837="","",SUMIF(OUTBOUND!$G:$G,WMS!E837,OUTBOUND!$M:$M))</f>
        <v/>
      </c>
      <c r="X837" s="76" t="str">
        <f>IF(E837="","",SUMIF(OUTBOUND!$G:$G,WMS!E837,OUTBOUND!$O:$O))</f>
        <v/>
      </c>
      <c r="Y837" s="76" t="str">
        <f>IF(E837="","",SUMIF(OUTBOUND!$G:$G,WMS!E837,OUTBOUND!$AC:$AC))</f>
        <v/>
      </c>
      <c r="Z837" s="76" t="str">
        <f>IF(E837="","",SUMIF(OUTBOUND!$G:$G,WMS!E837,OUTBOUND!$P:$P))</f>
        <v/>
      </c>
      <c r="AA837" s="23" t="str">
        <f t="shared" si="159"/>
        <v/>
      </c>
      <c r="AB837" s="23" t="str">
        <f t="shared" si="160"/>
        <v/>
      </c>
      <c r="AC837" s="76" t="str">
        <f t="shared" si="161"/>
        <v/>
      </c>
      <c r="AD837" s="76" t="str">
        <f t="shared" si="162"/>
        <v/>
      </c>
      <c r="AE837" s="76" t="str">
        <f t="shared" si="163"/>
        <v/>
      </c>
      <c r="AF837" s="81" t="str">
        <f t="shared" si="164"/>
        <v/>
      </c>
    </row>
    <row r="838" spans="5:32">
      <c r="E838" s="58" t="str">
        <f t="shared" si="165"/>
        <v/>
      </c>
      <c r="K838" s="68" t="str">
        <f t="shared" si="166"/>
        <v/>
      </c>
      <c r="M838" s="69" t="str">
        <f t="shared" si="167"/>
        <v/>
      </c>
      <c r="Q838" s="76" t="str">
        <f t="shared" si="156"/>
        <v/>
      </c>
      <c r="R838" s="68" t="str">
        <f t="shared" si="157"/>
        <v/>
      </c>
      <c r="S838" s="76" t="str">
        <f t="shared" si="158"/>
        <v/>
      </c>
      <c r="V838" s="23" t="str">
        <f>IF(E838="","",SUMIF(OUTBOUND!$G:$G,WMS!E838,OUTBOUND!$L:$L))</f>
        <v/>
      </c>
      <c r="W838" s="23" t="str">
        <f>IF(E838="","",SUMIF(OUTBOUND!$G:$G,WMS!E838,OUTBOUND!$M:$M))</f>
        <v/>
      </c>
      <c r="X838" s="76" t="str">
        <f>IF(E838="","",SUMIF(OUTBOUND!$G:$G,WMS!E838,OUTBOUND!$O:$O))</f>
        <v/>
      </c>
      <c r="Y838" s="76" t="str">
        <f>IF(E838="","",SUMIF(OUTBOUND!$G:$G,WMS!E838,OUTBOUND!$AC:$AC))</f>
        <v/>
      </c>
      <c r="Z838" s="76" t="str">
        <f>IF(E838="","",SUMIF(OUTBOUND!$G:$G,WMS!E838,OUTBOUND!$P:$P))</f>
        <v/>
      </c>
      <c r="AA838" s="23" t="str">
        <f t="shared" si="159"/>
        <v/>
      </c>
      <c r="AB838" s="23" t="str">
        <f t="shared" si="160"/>
        <v/>
      </c>
      <c r="AC838" s="76" t="str">
        <f t="shared" si="161"/>
        <v/>
      </c>
      <c r="AD838" s="76" t="str">
        <f t="shared" si="162"/>
        <v/>
      </c>
      <c r="AE838" s="76" t="str">
        <f t="shared" si="163"/>
        <v/>
      </c>
      <c r="AF838" s="81" t="str">
        <f t="shared" si="164"/>
        <v/>
      </c>
    </row>
    <row r="839" spans="5:32">
      <c r="E839" s="58" t="str">
        <f t="shared" si="165"/>
        <v/>
      </c>
      <c r="K839" s="68" t="str">
        <f t="shared" si="166"/>
        <v/>
      </c>
      <c r="M839" s="69" t="str">
        <f t="shared" si="167"/>
        <v/>
      </c>
      <c r="Q839" s="76" t="str">
        <f t="shared" si="156"/>
        <v/>
      </c>
      <c r="R839" s="68" t="str">
        <f t="shared" si="157"/>
        <v/>
      </c>
      <c r="S839" s="76" t="str">
        <f t="shared" si="158"/>
        <v/>
      </c>
      <c r="V839" s="23" t="str">
        <f>IF(E839="","",SUMIF(OUTBOUND!$G:$G,WMS!E839,OUTBOUND!$L:$L))</f>
        <v/>
      </c>
      <c r="W839" s="23" t="str">
        <f>IF(E839="","",SUMIF(OUTBOUND!$G:$G,WMS!E839,OUTBOUND!$M:$M))</f>
        <v/>
      </c>
      <c r="X839" s="76" t="str">
        <f>IF(E839="","",SUMIF(OUTBOUND!$G:$G,WMS!E839,OUTBOUND!$O:$O))</f>
        <v/>
      </c>
      <c r="Y839" s="76" t="str">
        <f>IF(E839="","",SUMIF(OUTBOUND!$G:$G,WMS!E839,OUTBOUND!$AC:$AC))</f>
        <v/>
      </c>
      <c r="Z839" s="76" t="str">
        <f>IF(E839="","",SUMIF(OUTBOUND!$G:$G,WMS!E839,OUTBOUND!$P:$P))</f>
        <v/>
      </c>
      <c r="AA839" s="23" t="str">
        <f t="shared" si="159"/>
        <v/>
      </c>
      <c r="AB839" s="23" t="str">
        <f t="shared" si="160"/>
        <v/>
      </c>
      <c r="AC839" s="76" t="str">
        <f t="shared" si="161"/>
        <v/>
      </c>
      <c r="AD839" s="76" t="str">
        <f t="shared" si="162"/>
        <v/>
      </c>
      <c r="AE839" s="76" t="str">
        <f t="shared" si="163"/>
        <v/>
      </c>
      <c r="AF839" s="81" t="str">
        <f t="shared" si="164"/>
        <v/>
      </c>
    </row>
    <row r="840" spans="5:32">
      <c r="E840" s="58" t="str">
        <f t="shared" si="165"/>
        <v/>
      </c>
      <c r="K840" s="68" t="str">
        <f t="shared" si="166"/>
        <v/>
      </c>
      <c r="M840" s="69" t="str">
        <f t="shared" si="167"/>
        <v/>
      </c>
      <c r="Q840" s="76" t="str">
        <f t="shared" si="156"/>
        <v/>
      </c>
      <c r="R840" s="68" t="str">
        <f t="shared" si="157"/>
        <v/>
      </c>
      <c r="S840" s="76" t="str">
        <f t="shared" si="158"/>
        <v/>
      </c>
      <c r="V840" s="23" t="str">
        <f>IF(E840="","",SUMIF(OUTBOUND!$G:$G,WMS!E840,OUTBOUND!$L:$L))</f>
        <v/>
      </c>
      <c r="W840" s="23" t="str">
        <f>IF(E840="","",SUMIF(OUTBOUND!$G:$G,WMS!E840,OUTBOUND!$M:$M))</f>
        <v/>
      </c>
      <c r="X840" s="76" t="str">
        <f>IF(E840="","",SUMIF(OUTBOUND!$G:$G,WMS!E840,OUTBOUND!$O:$O))</f>
        <v/>
      </c>
      <c r="Y840" s="76" t="str">
        <f>IF(E840="","",SUMIF(OUTBOUND!$G:$G,WMS!E840,OUTBOUND!$AC:$AC))</f>
        <v/>
      </c>
      <c r="Z840" s="76" t="str">
        <f>IF(E840="","",SUMIF(OUTBOUND!$G:$G,WMS!E840,OUTBOUND!$P:$P))</f>
        <v/>
      </c>
      <c r="AA840" s="23" t="str">
        <f t="shared" si="159"/>
        <v/>
      </c>
      <c r="AB840" s="23" t="str">
        <f t="shared" si="160"/>
        <v/>
      </c>
      <c r="AC840" s="76" t="str">
        <f t="shared" si="161"/>
        <v/>
      </c>
      <c r="AD840" s="76" t="str">
        <f t="shared" si="162"/>
        <v/>
      </c>
      <c r="AE840" s="76" t="str">
        <f t="shared" si="163"/>
        <v/>
      </c>
      <c r="AF840" s="81" t="str">
        <f t="shared" si="164"/>
        <v/>
      </c>
    </row>
    <row r="841" spans="5:32">
      <c r="E841" s="58" t="str">
        <f t="shared" si="165"/>
        <v/>
      </c>
      <c r="K841" s="68" t="str">
        <f t="shared" si="166"/>
        <v/>
      </c>
      <c r="M841" s="69" t="str">
        <f t="shared" si="167"/>
        <v/>
      </c>
      <c r="Q841" s="76" t="str">
        <f t="shared" si="156"/>
        <v/>
      </c>
      <c r="R841" s="68" t="str">
        <f t="shared" si="157"/>
        <v/>
      </c>
      <c r="S841" s="76" t="str">
        <f t="shared" si="158"/>
        <v/>
      </c>
      <c r="V841" s="23" t="str">
        <f>IF(E841="","",SUMIF(OUTBOUND!$G:$G,WMS!E841,OUTBOUND!$L:$L))</f>
        <v/>
      </c>
      <c r="W841" s="23" t="str">
        <f>IF(E841="","",SUMIF(OUTBOUND!$G:$G,WMS!E841,OUTBOUND!$M:$M))</f>
        <v/>
      </c>
      <c r="X841" s="76" t="str">
        <f>IF(E841="","",SUMIF(OUTBOUND!$G:$G,WMS!E841,OUTBOUND!$O:$O))</f>
        <v/>
      </c>
      <c r="Y841" s="76" t="str">
        <f>IF(E841="","",SUMIF(OUTBOUND!$G:$G,WMS!E841,OUTBOUND!$AC:$AC))</f>
        <v/>
      </c>
      <c r="Z841" s="76" t="str">
        <f>IF(E841="","",SUMIF(OUTBOUND!$G:$G,WMS!E841,OUTBOUND!$P:$P))</f>
        <v/>
      </c>
      <c r="AA841" s="23" t="str">
        <f t="shared" si="159"/>
        <v/>
      </c>
      <c r="AB841" s="23" t="str">
        <f t="shared" si="160"/>
        <v/>
      </c>
      <c r="AC841" s="76" t="str">
        <f t="shared" si="161"/>
        <v/>
      </c>
      <c r="AD841" s="76" t="str">
        <f t="shared" si="162"/>
        <v/>
      </c>
      <c r="AE841" s="76" t="str">
        <f t="shared" si="163"/>
        <v/>
      </c>
      <c r="AF841" s="81" t="str">
        <f t="shared" si="164"/>
        <v/>
      </c>
    </row>
    <row r="842" spans="5:32">
      <c r="E842" s="58" t="str">
        <f t="shared" si="165"/>
        <v/>
      </c>
      <c r="K842" s="68" t="str">
        <f t="shared" si="166"/>
        <v/>
      </c>
      <c r="M842" s="69" t="str">
        <f t="shared" si="167"/>
        <v/>
      </c>
      <c r="Q842" s="76" t="str">
        <f t="shared" si="156"/>
        <v/>
      </c>
      <c r="R842" s="68" t="str">
        <f t="shared" si="157"/>
        <v/>
      </c>
      <c r="S842" s="76" t="str">
        <f t="shared" si="158"/>
        <v/>
      </c>
      <c r="V842" s="23" t="str">
        <f>IF(E842="","",SUMIF(OUTBOUND!$G:$G,WMS!E842,OUTBOUND!$L:$L))</f>
        <v/>
      </c>
      <c r="W842" s="23" t="str">
        <f>IF(E842="","",SUMIF(OUTBOUND!$G:$G,WMS!E842,OUTBOUND!$M:$M))</f>
        <v/>
      </c>
      <c r="X842" s="76" t="str">
        <f>IF(E842="","",SUMIF(OUTBOUND!$G:$G,WMS!E842,OUTBOUND!$O:$O))</f>
        <v/>
      </c>
      <c r="Y842" s="76" t="str">
        <f>IF(E842="","",SUMIF(OUTBOUND!$G:$G,WMS!E842,OUTBOUND!$AC:$AC))</f>
        <v/>
      </c>
      <c r="Z842" s="76" t="str">
        <f>IF(E842="","",SUMIF(OUTBOUND!$G:$G,WMS!E842,OUTBOUND!$P:$P))</f>
        <v/>
      </c>
      <c r="AA842" s="23" t="str">
        <f t="shared" si="159"/>
        <v/>
      </c>
      <c r="AB842" s="23" t="str">
        <f t="shared" si="160"/>
        <v/>
      </c>
      <c r="AC842" s="76" t="str">
        <f t="shared" si="161"/>
        <v/>
      </c>
      <c r="AD842" s="76" t="str">
        <f t="shared" si="162"/>
        <v/>
      </c>
      <c r="AE842" s="76" t="str">
        <f t="shared" si="163"/>
        <v/>
      </c>
      <c r="AF842" s="81" t="str">
        <f t="shared" si="164"/>
        <v/>
      </c>
    </row>
    <row r="843" spans="5:32">
      <c r="E843" s="58" t="str">
        <f t="shared" si="165"/>
        <v/>
      </c>
      <c r="K843" s="68" t="str">
        <f t="shared" si="166"/>
        <v/>
      </c>
      <c r="M843" s="69" t="str">
        <f t="shared" si="167"/>
        <v/>
      </c>
      <c r="Q843" s="76" t="str">
        <f t="shared" si="156"/>
        <v/>
      </c>
      <c r="R843" s="68" t="str">
        <f t="shared" si="157"/>
        <v/>
      </c>
      <c r="S843" s="76" t="str">
        <f t="shared" si="158"/>
        <v/>
      </c>
      <c r="V843" s="23" t="str">
        <f>IF(E843="","",SUMIF(OUTBOUND!$G:$G,WMS!E843,OUTBOUND!$L:$L))</f>
        <v/>
      </c>
      <c r="W843" s="23" t="str">
        <f>IF(E843="","",SUMIF(OUTBOUND!$G:$G,WMS!E843,OUTBOUND!$M:$M))</f>
        <v/>
      </c>
      <c r="X843" s="76" t="str">
        <f>IF(E843="","",SUMIF(OUTBOUND!$G:$G,WMS!E843,OUTBOUND!$O:$O))</f>
        <v/>
      </c>
      <c r="Y843" s="76" t="str">
        <f>IF(E843="","",SUMIF(OUTBOUND!$G:$G,WMS!E843,OUTBOUND!$AC:$AC))</f>
        <v/>
      </c>
      <c r="Z843" s="76" t="str">
        <f>IF(E843="","",SUMIF(OUTBOUND!$G:$G,WMS!E843,OUTBOUND!$P:$P))</f>
        <v/>
      </c>
      <c r="AA843" s="23" t="str">
        <f t="shared" si="159"/>
        <v/>
      </c>
      <c r="AB843" s="23" t="str">
        <f t="shared" si="160"/>
        <v/>
      </c>
      <c r="AC843" s="76" t="str">
        <f t="shared" si="161"/>
        <v/>
      </c>
      <c r="AD843" s="76" t="str">
        <f t="shared" si="162"/>
        <v/>
      </c>
      <c r="AE843" s="76" t="str">
        <f t="shared" si="163"/>
        <v/>
      </c>
      <c r="AF843" s="81" t="str">
        <f t="shared" si="164"/>
        <v/>
      </c>
    </row>
    <row r="844" spans="5:32">
      <c r="E844" s="58" t="str">
        <f t="shared" si="165"/>
        <v/>
      </c>
      <c r="K844" s="68" t="str">
        <f t="shared" si="166"/>
        <v/>
      </c>
      <c r="M844" s="69" t="str">
        <f t="shared" si="167"/>
        <v/>
      </c>
      <c r="Q844" s="76" t="str">
        <f t="shared" si="156"/>
        <v/>
      </c>
      <c r="R844" s="68" t="str">
        <f t="shared" si="157"/>
        <v/>
      </c>
      <c r="S844" s="76" t="str">
        <f t="shared" si="158"/>
        <v/>
      </c>
      <c r="V844" s="23" t="str">
        <f>IF(E844="","",SUMIF(OUTBOUND!$G:$G,WMS!E844,OUTBOUND!$L:$L))</f>
        <v/>
      </c>
      <c r="W844" s="23" t="str">
        <f>IF(E844="","",SUMIF(OUTBOUND!$G:$G,WMS!E844,OUTBOUND!$M:$M))</f>
        <v/>
      </c>
      <c r="X844" s="76" t="str">
        <f>IF(E844="","",SUMIF(OUTBOUND!$G:$G,WMS!E844,OUTBOUND!$O:$O))</f>
        <v/>
      </c>
      <c r="Y844" s="76" t="str">
        <f>IF(E844="","",SUMIF(OUTBOUND!$G:$G,WMS!E844,OUTBOUND!$AC:$AC))</f>
        <v/>
      </c>
      <c r="Z844" s="76" t="str">
        <f>IF(E844="","",SUMIF(OUTBOUND!$G:$G,WMS!E844,OUTBOUND!$P:$P))</f>
        <v/>
      </c>
      <c r="AA844" s="23" t="str">
        <f t="shared" si="159"/>
        <v/>
      </c>
      <c r="AB844" s="23" t="str">
        <f t="shared" si="160"/>
        <v/>
      </c>
      <c r="AC844" s="76" t="str">
        <f t="shared" si="161"/>
        <v/>
      </c>
      <c r="AD844" s="76" t="str">
        <f t="shared" si="162"/>
        <v/>
      </c>
      <c r="AE844" s="76" t="str">
        <f t="shared" si="163"/>
        <v/>
      </c>
      <c r="AF844" s="81" t="str">
        <f t="shared" si="164"/>
        <v/>
      </c>
    </row>
    <row r="845" spans="5:32">
      <c r="E845" s="58" t="str">
        <f t="shared" si="165"/>
        <v/>
      </c>
      <c r="K845" s="68" t="str">
        <f t="shared" si="166"/>
        <v/>
      </c>
      <c r="M845" s="69" t="str">
        <f t="shared" si="167"/>
        <v/>
      </c>
      <c r="Q845" s="76" t="str">
        <f t="shared" si="156"/>
        <v/>
      </c>
      <c r="R845" s="68" t="str">
        <f t="shared" si="157"/>
        <v/>
      </c>
      <c r="S845" s="76" t="str">
        <f t="shared" si="158"/>
        <v/>
      </c>
      <c r="V845" s="23" t="str">
        <f>IF(E845="","",SUMIF(OUTBOUND!$G:$G,WMS!E845,OUTBOUND!$L:$L))</f>
        <v/>
      </c>
      <c r="W845" s="23" t="str">
        <f>IF(E845="","",SUMIF(OUTBOUND!$G:$G,WMS!E845,OUTBOUND!$M:$M))</f>
        <v/>
      </c>
      <c r="X845" s="76" t="str">
        <f>IF(E845="","",SUMIF(OUTBOUND!$G:$G,WMS!E845,OUTBOUND!$O:$O))</f>
        <v/>
      </c>
      <c r="Y845" s="76" t="str">
        <f>IF(E845="","",SUMIF(OUTBOUND!$G:$G,WMS!E845,OUTBOUND!$AC:$AC))</f>
        <v/>
      </c>
      <c r="Z845" s="76" t="str">
        <f>IF(E845="","",SUMIF(OUTBOUND!$G:$G,WMS!E845,OUTBOUND!$P:$P))</f>
        <v/>
      </c>
      <c r="AA845" s="23" t="str">
        <f t="shared" si="159"/>
        <v/>
      </c>
      <c r="AB845" s="23" t="str">
        <f t="shared" si="160"/>
        <v/>
      </c>
      <c r="AC845" s="76" t="str">
        <f t="shared" si="161"/>
        <v/>
      </c>
      <c r="AD845" s="76" t="str">
        <f t="shared" si="162"/>
        <v/>
      </c>
      <c r="AE845" s="76" t="str">
        <f t="shared" si="163"/>
        <v/>
      </c>
      <c r="AF845" s="81" t="str">
        <f t="shared" si="164"/>
        <v/>
      </c>
    </row>
    <row r="846" spans="5:32">
      <c r="E846" s="58" t="str">
        <f t="shared" si="165"/>
        <v/>
      </c>
      <c r="K846" s="68" t="str">
        <f t="shared" si="166"/>
        <v/>
      </c>
      <c r="M846" s="69" t="str">
        <f t="shared" si="167"/>
        <v/>
      </c>
      <c r="Q846" s="76" t="str">
        <f t="shared" si="156"/>
        <v/>
      </c>
      <c r="R846" s="68" t="str">
        <f t="shared" si="157"/>
        <v/>
      </c>
      <c r="S846" s="76" t="str">
        <f t="shared" si="158"/>
        <v/>
      </c>
      <c r="V846" s="23" t="str">
        <f>IF(E846="","",SUMIF(OUTBOUND!$G:$G,WMS!E846,OUTBOUND!$L:$L))</f>
        <v/>
      </c>
      <c r="W846" s="23" t="str">
        <f>IF(E846="","",SUMIF(OUTBOUND!$G:$G,WMS!E846,OUTBOUND!$M:$M))</f>
        <v/>
      </c>
      <c r="X846" s="76" t="str">
        <f>IF(E846="","",SUMIF(OUTBOUND!$G:$G,WMS!E846,OUTBOUND!$O:$O))</f>
        <v/>
      </c>
      <c r="Y846" s="76" t="str">
        <f>IF(E846="","",SUMIF(OUTBOUND!$G:$G,WMS!E846,OUTBOUND!$AC:$AC))</f>
        <v/>
      </c>
      <c r="Z846" s="76" t="str">
        <f>IF(E846="","",SUMIF(OUTBOUND!$G:$G,WMS!E846,OUTBOUND!$P:$P))</f>
        <v/>
      </c>
      <c r="AA846" s="23" t="str">
        <f t="shared" si="159"/>
        <v/>
      </c>
      <c r="AB846" s="23" t="str">
        <f t="shared" si="160"/>
        <v/>
      </c>
      <c r="AC846" s="76" t="str">
        <f t="shared" si="161"/>
        <v/>
      </c>
      <c r="AD846" s="76" t="str">
        <f t="shared" si="162"/>
        <v/>
      </c>
      <c r="AE846" s="76" t="str">
        <f t="shared" si="163"/>
        <v/>
      </c>
      <c r="AF846" s="81" t="str">
        <f t="shared" si="164"/>
        <v/>
      </c>
    </row>
    <row r="847" spans="5:32">
      <c r="E847" s="58" t="str">
        <f t="shared" si="165"/>
        <v/>
      </c>
      <c r="K847" s="68" t="str">
        <f t="shared" si="166"/>
        <v/>
      </c>
      <c r="M847" s="69" t="str">
        <f t="shared" si="167"/>
        <v/>
      </c>
      <c r="Q847" s="76" t="str">
        <f t="shared" si="156"/>
        <v/>
      </c>
      <c r="R847" s="68" t="str">
        <f t="shared" si="157"/>
        <v/>
      </c>
      <c r="S847" s="76" t="str">
        <f t="shared" si="158"/>
        <v/>
      </c>
      <c r="V847" s="23" t="str">
        <f>IF(E847="","",SUMIF(OUTBOUND!$G:$G,WMS!E847,OUTBOUND!$L:$L))</f>
        <v/>
      </c>
      <c r="W847" s="23" t="str">
        <f>IF(E847="","",SUMIF(OUTBOUND!$G:$G,WMS!E847,OUTBOUND!$M:$M))</f>
        <v/>
      </c>
      <c r="X847" s="76" t="str">
        <f>IF(E847="","",SUMIF(OUTBOUND!$G:$G,WMS!E847,OUTBOUND!$O:$O))</f>
        <v/>
      </c>
      <c r="Y847" s="76" t="str">
        <f>IF(E847="","",SUMIF(OUTBOUND!$G:$G,WMS!E847,OUTBOUND!$AC:$AC))</f>
        <v/>
      </c>
      <c r="Z847" s="76" t="str">
        <f>IF(E847="","",SUMIF(OUTBOUND!$G:$G,WMS!E847,OUTBOUND!$P:$P))</f>
        <v/>
      </c>
      <c r="AA847" s="23" t="str">
        <f t="shared" si="159"/>
        <v/>
      </c>
      <c r="AB847" s="23" t="str">
        <f t="shared" si="160"/>
        <v/>
      </c>
      <c r="AC847" s="76" t="str">
        <f t="shared" si="161"/>
        <v/>
      </c>
      <c r="AD847" s="76" t="str">
        <f t="shared" si="162"/>
        <v/>
      </c>
      <c r="AE847" s="76" t="str">
        <f t="shared" si="163"/>
        <v/>
      </c>
      <c r="AF847" s="81" t="str">
        <f t="shared" si="164"/>
        <v/>
      </c>
    </row>
    <row r="848" spans="5:32">
      <c r="E848" s="58" t="str">
        <f t="shared" si="165"/>
        <v/>
      </c>
      <c r="K848" s="68" t="str">
        <f t="shared" si="166"/>
        <v/>
      </c>
      <c r="M848" s="69" t="str">
        <f t="shared" si="167"/>
        <v/>
      </c>
      <c r="Q848" s="76" t="str">
        <f t="shared" si="156"/>
        <v/>
      </c>
      <c r="R848" s="68" t="str">
        <f t="shared" si="157"/>
        <v/>
      </c>
      <c r="S848" s="76" t="str">
        <f t="shared" si="158"/>
        <v/>
      </c>
      <c r="V848" s="23" t="str">
        <f>IF(E848="","",SUMIF(OUTBOUND!$G:$G,WMS!E848,OUTBOUND!$L:$L))</f>
        <v/>
      </c>
      <c r="W848" s="23" t="str">
        <f>IF(E848="","",SUMIF(OUTBOUND!$G:$G,WMS!E848,OUTBOUND!$M:$M))</f>
        <v/>
      </c>
      <c r="X848" s="76" t="str">
        <f>IF(E848="","",SUMIF(OUTBOUND!$G:$G,WMS!E848,OUTBOUND!$O:$O))</f>
        <v/>
      </c>
      <c r="Y848" s="76" t="str">
        <f>IF(E848="","",SUMIF(OUTBOUND!$G:$G,WMS!E848,OUTBOUND!$AC:$AC))</f>
        <v/>
      </c>
      <c r="Z848" s="76" t="str">
        <f>IF(E848="","",SUMIF(OUTBOUND!$G:$G,WMS!E848,OUTBOUND!$P:$P))</f>
        <v/>
      </c>
      <c r="AA848" s="23" t="str">
        <f t="shared" si="159"/>
        <v/>
      </c>
      <c r="AB848" s="23" t="str">
        <f t="shared" si="160"/>
        <v/>
      </c>
      <c r="AC848" s="76" t="str">
        <f t="shared" si="161"/>
        <v/>
      </c>
      <c r="AD848" s="76" t="str">
        <f t="shared" si="162"/>
        <v/>
      </c>
      <c r="AE848" s="76" t="str">
        <f t="shared" si="163"/>
        <v/>
      </c>
      <c r="AF848" s="81" t="str">
        <f t="shared" si="164"/>
        <v/>
      </c>
    </row>
    <row r="849" spans="5:32">
      <c r="E849" s="58" t="str">
        <f t="shared" si="165"/>
        <v/>
      </c>
      <c r="K849" s="68" t="str">
        <f t="shared" si="166"/>
        <v/>
      </c>
      <c r="M849" s="69" t="str">
        <f t="shared" si="167"/>
        <v/>
      </c>
      <c r="Q849" s="76" t="str">
        <f t="shared" si="156"/>
        <v/>
      </c>
      <c r="R849" s="68" t="str">
        <f t="shared" si="157"/>
        <v/>
      </c>
      <c r="S849" s="76" t="str">
        <f t="shared" si="158"/>
        <v/>
      </c>
      <c r="V849" s="23" t="str">
        <f>IF(E849="","",SUMIF(OUTBOUND!$G:$G,WMS!E849,OUTBOUND!$L:$L))</f>
        <v/>
      </c>
      <c r="W849" s="23" t="str">
        <f>IF(E849="","",SUMIF(OUTBOUND!$G:$G,WMS!E849,OUTBOUND!$M:$M))</f>
        <v/>
      </c>
      <c r="X849" s="76" t="str">
        <f>IF(E849="","",SUMIF(OUTBOUND!$G:$G,WMS!E849,OUTBOUND!$O:$O))</f>
        <v/>
      </c>
      <c r="Y849" s="76" t="str">
        <f>IF(E849="","",SUMIF(OUTBOUND!$G:$G,WMS!E849,OUTBOUND!$AC:$AC))</f>
        <v/>
      </c>
      <c r="Z849" s="76" t="str">
        <f>IF(E849="","",SUMIF(OUTBOUND!$G:$G,WMS!E849,OUTBOUND!$P:$P))</f>
        <v/>
      </c>
      <c r="AA849" s="23" t="str">
        <f t="shared" si="159"/>
        <v/>
      </c>
      <c r="AB849" s="23" t="str">
        <f t="shared" si="160"/>
        <v/>
      </c>
      <c r="AC849" s="76" t="str">
        <f t="shared" si="161"/>
        <v/>
      </c>
      <c r="AD849" s="76" t="str">
        <f t="shared" si="162"/>
        <v/>
      </c>
      <c r="AE849" s="76" t="str">
        <f t="shared" si="163"/>
        <v/>
      </c>
      <c r="AF849" s="81" t="str">
        <f t="shared" si="164"/>
        <v/>
      </c>
    </row>
    <row r="850" spans="5:32">
      <c r="E850" s="58" t="str">
        <f t="shared" si="165"/>
        <v/>
      </c>
      <c r="K850" s="68" t="str">
        <f t="shared" si="166"/>
        <v/>
      </c>
      <c r="M850" s="69" t="str">
        <f t="shared" si="167"/>
        <v/>
      </c>
      <c r="Q850" s="76" t="str">
        <f t="shared" si="156"/>
        <v/>
      </c>
      <c r="R850" s="68" t="str">
        <f t="shared" si="157"/>
        <v/>
      </c>
      <c r="S850" s="76" t="str">
        <f t="shared" si="158"/>
        <v/>
      </c>
      <c r="V850" s="23" t="str">
        <f>IF(E850="","",SUMIF(OUTBOUND!$G:$G,WMS!E850,OUTBOUND!$L:$L))</f>
        <v/>
      </c>
      <c r="W850" s="23" t="str">
        <f>IF(E850="","",SUMIF(OUTBOUND!$G:$G,WMS!E850,OUTBOUND!$M:$M))</f>
        <v/>
      </c>
      <c r="X850" s="76" t="str">
        <f>IF(E850="","",SUMIF(OUTBOUND!$G:$G,WMS!E850,OUTBOUND!$O:$O))</f>
        <v/>
      </c>
      <c r="Y850" s="76" t="str">
        <f>IF(E850="","",SUMIF(OUTBOUND!$G:$G,WMS!E850,OUTBOUND!$AC:$AC))</f>
        <v/>
      </c>
      <c r="Z850" s="76" t="str">
        <f>IF(E850="","",SUMIF(OUTBOUND!$G:$G,WMS!E850,OUTBOUND!$P:$P))</f>
        <v/>
      </c>
      <c r="AA850" s="23" t="str">
        <f t="shared" si="159"/>
        <v/>
      </c>
      <c r="AB850" s="23" t="str">
        <f t="shared" si="160"/>
        <v/>
      </c>
      <c r="AC850" s="76" t="str">
        <f t="shared" si="161"/>
        <v/>
      </c>
      <c r="AD850" s="76" t="str">
        <f t="shared" si="162"/>
        <v/>
      </c>
      <c r="AE850" s="76" t="str">
        <f t="shared" si="163"/>
        <v/>
      </c>
      <c r="AF850" s="81" t="str">
        <f t="shared" si="164"/>
        <v/>
      </c>
    </row>
    <row r="851" spans="5:32">
      <c r="E851" s="58" t="str">
        <f t="shared" si="165"/>
        <v/>
      </c>
      <c r="K851" s="68" t="str">
        <f t="shared" si="166"/>
        <v/>
      </c>
      <c r="M851" s="69" t="str">
        <f t="shared" si="167"/>
        <v/>
      </c>
      <c r="Q851" s="76" t="str">
        <f t="shared" si="156"/>
        <v/>
      </c>
      <c r="R851" s="68" t="str">
        <f t="shared" si="157"/>
        <v/>
      </c>
      <c r="S851" s="76" t="str">
        <f t="shared" si="158"/>
        <v/>
      </c>
      <c r="V851" s="23" t="str">
        <f>IF(E851="","",SUMIF(OUTBOUND!$G:$G,WMS!E851,OUTBOUND!$L:$L))</f>
        <v/>
      </c>
      <c r="W851" s="23" t="str">
        <f>IF(E851="","",SUMIF(OUTBOUND!$G:$G,WMS!E851,OUTBOUND!$M:$M))</f>
        <v/>
      </c>
      <c r="X851" s="76" t="str">
        <f>IF(E851="","",SUMIF(OUTBOUND!$G:$G,WMS!E851,OUTBOUND!$O:$O))</f>
        <v/>
      </c>
      <c r="Y851" s="76" t="str">
        <f>IF(E851="","",SUMIF(OUTBOUND!$G:$G,WMS!E851,OUTBOUND!$AC:$AC))</f>
        <v/>
      </c>
      <c r="Z851" s="76" t="str">
        <f>IF(E851="","",SUMIF(OUTBOUND!$G:$G,WMS!E851,OUTBOUND!$P:$P))</f>
        <v/>
      </c>
      <c r="AA851" s="23" t="str">
        <f t="shared" si="159"/>
        <v/>
      </c>
      <c r="AB851" s="23" t="str">
        <f t="shared" si="160"/>
        <v/>
      </c>
      <c r="AC851" s="76" t="str">
        <f t="shared" si="161"/>
        <v/>
      </c>
      <c r="AD851" s="76" t="str">
        <f t="shared" si="162"/>
        <v/>
      </c>
      <c r="AE851" s="76" t="str">
        <f t="shared" si="163"/>
        <v/>
      </c>
      <c r="AF851" s="81" t="str">
        <f t="shared" si="164"/>
        <v/>
      </c>
    </row>
    <row r="852" spans="5:32">
      <c r="E852" s="58" t="str">
        <f t="shared" si="165"/>
        <v/>
      </c>
      <c r="K852" s="68" t="str">
        <f t="shared" si="166"/>
        <v/>
      </c>
      <c r="M852" s="69" t="str">
        <f t="shared" si="167"/>
        <v/>
      </c>
      <c r="Q852" s="76" t="str">
        <f t="shared" si="156"/>
        <v/>
      </c>
      <c r="R852" s="68" t="str">
        <f t="shared" si="157"/>
        <v/>
      </c>
      <c r="S852" s="76" t="str">
        <f t="shared" si="158"/>
        <v/>
      </c>
      <c r="V852" s="23" t="str">
        <f>IF(E852="","",SUMIF(OUTBOUND!$G:$G,WMS!E852,OUTBOUND!$L:$L))</f>
        <v/>
      </c>
      <c r="W852" s="23" t="str">
        <f>IF(E852="","",SUMIF(OUTBOUND!$G:$G,WMS!E852,OUTBOUND!$M:$M))</f>
        <v/>
      </c>
      <c r="X852" s="76" t="str">
        <f>IF(E852="","",SUMIF(OUTBOUND!$G:$G,WMS!E852,OUTBOUND!$O:$O))</f>
        <v/>
      </c>
      <c r="Y852" s="76" t="str">
        <f>IF(E852="","",SUMIF(OUTBOUND!$G:$G,WMS!E852,OUTBOUND!$AC:$AC))</f>
        <v/>
      </c>
      <c r="Z852" s="76" t="str">
        <f>IF(E852="","",SUMIF(OUTBOUND!$G:$G,WMS!E852,OUTBOUND!$P:$P))</f>
        <v/>
      </c>
      <c r="AA852" s="23" t="str">
        <f t="shared" si="159"/>
        <v/>
      </c>
      <c r="AB852" s="23" t="str">
        <f t="shared" si="160"/>
        <v/>
      </c>
      <c r="AC852" s="76" t="str">
        <f t="shared" si="161"/>
        <v/>
      </c>
      <c r="AD852" s="76" t="str">
        <f t="shared" si="162"/>
        <v/>
      </c>
      <c r="AE852" s="76" t="str">
        <f t="shared" si="163"/>
        <v/>
      </c>
      <c r="AF852" s="81" t="str">
        <f t="shared" si="164"/>
        <v/>
      </c>
    </row>
    <row r="853" spans="5:32">
      <c r="E853" s="58" t="str">
        <f t="shared" si="165"/>
        <v/>
      </c>
      <c r="K853" s="68" t="str">
        <f t="shared" si="166"/>
        <v/>
      </c>
      <c r="M853" s="69" t="str">
        <f t="shared" si="167"/>
        <v/>
      </c>
      <c r="Q853" s="76" t="str">
        <f t="shared" si="156"/>
        <v/>
      </c>
      <c r="R853" s="68" t="str">
        <f t="shared" si="157"/>
        <v/>
      </c>
      <c r="S853" s="76" t="str">
        <f t="shared" si="158"/>
        <v/>
      </c>
      <c r="V853" s="23" t="str">
        <f>IF(E853="","",SUMIF(OUTBOUND!$G:$G,WMS!E853,OUTBOUND!$L:$L))</f>
        <v/>
      </c>
      <c r="W853" s="23" t="str">
        <f>IF(E853="","",SUMIF(OUTBOUND!$G:$G,WMS!E853,OUTBOUND!$M:$M))</f>
        <v/>
      </c>
      <c r="X853" s="76" t="str">
        <f>IF(E853="","",SUMIF(OUTBOUND!$G:$G,WMS!E853,OUTBOUND!$O:$O))</f>
        <v/>
      </c>
      <c r="Y853" s="76" t="str">
        <f>IF(E853="","",SUMIF(OUTBOUND!$G:$G,WMS!E853,OUTBOUND!$AC:$AC))</f>
        <v/>
      </c>
      <c r="Z853" s="76" t="str">
        <f>IF(E853="","",SUMIF(OUTBOUND!$G:$G,WMS!E853,OUTBOUND!$P:$P))</f>
        <v/>
      </c>
      <c r="AA853" s="23" t="str">
        <f t="shared" si="159"/>
        <v/>
      </c>
      <c r="AB853" s="23" t="str">
        <f t="shared" si="160"/>
        <v/>
      </c>
      <c r="AC853" s="76" t="str">
        <f t="shared" si="161"/>
        <v/>
      </c>
      <c r="AD853" s="76" t="str">
        <f t="shared" si="162"/>
        <v/>
      </c>
      <c r="AE853" s="76" t="str">
        <f t="shared" si="163"/>
        <v/>
      </c>
      <c r="AF853" s="81" t="str">
        <f t="shared" si="164"/>
        <v/>
      </c>
    </row>
    <row r="854" spans="5:32">
      <c r="E854" s="58" t="str">
        <f t="shared" si="165"/>
        <v/>
      </c>
      <c r="K854" s="68" t="str">
        <f t="shared" si="166"/>
        <v/>
      </c>
      <c r="M854" s="69" t="str">
        <f t="shared" si="167"/>
        <v/>
      </c>
      <c r="Q854" s="76" t="str">
        <f t="shared" si="156"/>
        <v/>
      </c>
      <c r="R854" s="68" t="str">
        <f t="shared" si="157"/>
        <v/>
      </c>
      <c r="S854" s="76" t="str">
        <f t="shared" si="158"/>
        <v/>
      </c>
      <c r="V854" s="23" t="str">
        <f>IF(E854="","",SUMIF(OUTBOUND!$G:$G,WMS!E854,OUTBOUND!$L:$L))</f>
        <v/>
      </c>
      <c r="W854" s="23" t="str">
        <f>IF(E854="","",SUMIF(OUTBOUND!$G:$G,WMS!E854,OUTBOUND!$M:$M))</f>
        <v/>
      </c>
      <c r="X854" s="76" t="str">
        <f>IF(E854="","",SUMIF(OUTBOUND!$G:$G,WMS!E854,OUTBOUND!$O:$O))</f>
        <v/>
      </c>
      <c r="Y854" s="76" t="str">
        <f>IF(E854="","",SUMIF(OUTBOUND!$G:$G,WMS!E854,OUTBOUND!$AC:$AC))</f>
        <v/>
      </c>
      <c r="Z854" s="76" t="str">
        <f>IF(E854="","",SUMIF(OUTBOUND!$G:$G,WMS!E854,OUTBOUND!$P:$P))</f>
        <v/>
      </c>
      <c r="AA854" s="23" t="str">
        <f t="shared" si="159"/>
        <v/>
      </c>
      <c r="AB854" s="23" t="str">
        <f t="shared" si="160"/>
        <v/>
      </c>
      <c r="AC854" s="76" t="str">
        <f t="shared" si="161"/>
        <v/>
      </c>
      <c r="AD854" s="76" t="str">
        <f t="shared" si="162"/>
        <v/>
      </c>
      <c r="AE854" s="76" t="str">
        <f t="shared" si="163"/>
        <v/>
      </c>
      <c r="AF854" s="81" t="str">
        <f t="shared" si="164"/>
        <v/>
      </c>
    </row>
    <row r="855" spans="5:32">
      <c r="E855" s="58" t="str">
        <f t="shared" si="165"/>
        <v/>
      </c>
      <c r="K855" s="68" t="str">
        <f t="shared" si="166"/>
        <v/>
      </c>
      <c r="M855" s="69" t="str">
        <f t="shared" si="167"/>
        <v/>
      </c>
      <c r="Q855" s="76" t="str">
        <f t="shared" si="156"/>
        <v/>
      </c>
      <c r="R855" s="68" t="str">
        <f t="shared" si="157"/>
        <v/>
      </c>
      <c r="S855" s="76" t="str">
        <f t="shared" si="158"/>
        <v/>
      </c>
      <c r="V855" s="23" t="str">
        <f>IF(E855="","",SUMIF(OUTBOUND!$G:$G,WMS!E855,OUTBOUND!$L:$L))</f>
        <v/>
      </c>
      <c r="W855" s="23" t="str">
        <f>IF(E855="","",SUMIF(OUTBOUND!$G:$G,WMS!E855,OUTBOUND!$M:$M))</f>
        <v/>
      </c>
      <c r="X855" s="76" t="str">
        <f>IF(E855="","",SUMIF(OUTBOUND!$G:$G,WMS!E855,OUTBOUND!$O:$O))</f>
        <v/>
      </c>
      <c r="Y855" s="76" t="str">
        <f>IF(E855="","",SUMIF(OUTBOUND!$G:$G,WMS!E855,OUTBOUND!$AC:$AC))</f>
        <v/>
      </c>
      <c r="Z855" s="76" t="str">
        <f>IF(E855="","",SUMIF(OUTBOUND!$G:$G,WMS!E855,OUTBOUND!$P:$P))</f>
        <v/>
      </c>
      <c r="AA855" s="23" t="str">
        <f t="shared" si="159"/>
        <v/>
      </c>
      <c r="AB855" s="23" t="str">
        <f t="shared" si="160"/>
        <v/>
      </c>
      <c r="AC855" s="76" t="str">
        <f t="shared" si="161"/>
        <v/>
      </c>
      <c r="AD855" s="76" t="str">
        <f t="shared" si="162"/>
        <v/>
      </c>
      <c r="AE855" s="76" t="str">
        <f t="shared" si="163"/>
        <v/>
      </c>
      <c r="AF855" s="81" t="str">
        <f t="shared" si="164"/>
        <v/>
      </c>
    </row>
    <row r="856" spans="5:32">
      <c r="E856" s="58" t="str">
        <f t="shared" si="165"/>
        <v/>
      </c>
      <c r="K856" s="68" t="str">
        <f t="shared" si="166"/>
        <v/>
      </c>
      <c r="M856" s="69" t="str">
        <f t="shared" si="167"/>
        <v/>
      </c>
      <c r="Q856" s="76" t="str">
        <f t="shared" si="156"/>
        <v/>
      </c>
      <c r="R856" s="68" t="str">
        <f t="shared" si="157"/>
        <v/>
      </c>
      <c r="S856" s="76" t="str">
        <f t="shared" si="158"/>
        <v/>
      </c>
      <c r="V856" s="23" t="str">
        <f>IF(E856="","",SUMIF(OUTBOUND!$G:$G,WMS!E856,OUTBOUND!$L:$L))</f>
        <v/>
      </c>
      <c r="W856" s="23" t="str">
        <f>IF(E856="","",SUMIF(OUTBOUND!$G:$G,WMS!E856,OUTBOUND!$M:$M))</f>
        <v/>
      </c>
      <c r="X856" s="76" t="str">
        <f>IF(E856="","",SUMIF(OUTBOUND!$G:$G,WMS!E856,OUTBOUND!$O:$O))</f>
        <v/>
      </c>
      <c r="Y856" s="76" t="str">
        <f>IF(E856="","",SUMIF(OUTBOUND!$G:$G,WMS!E856,OUTBOUND!$AC:$AC))</f>
        <v/>
      </c>
      <c r="Z856" s="76" t="str">
        <f>IF(E856="","",SUMIF(OUTBOUND!$G:$G,WMS!E856,OUTBOUND!$P:$P))</f>
        <v/>
      </c>
      <c r="AA856" s="23" t="str">
        <f t="shared" si="159"/>
        <v/>
      </c>
      <c r="AB856" s="23" t="str">
        <f t="shared" si="160"/>
        <v/>
      </c>
      <c r="AC856" s="76" t="str">
        <f t="shared" si="161"/>
        <v/>
      </c>
      <c r="AD856" s="76" t="str">
        <f t="shared" si="162"/>
        <v/>
      </c>
      <c r="AE856" s="76" t="str">
        <f t="shared" si="163"/>
        <v/>
      </c>
      <c r="AF856" s="81" t="str">
        <f t="shared" si="164"/>
        <v/>
      </c>
    </row>
    <row r="857" spans="5:32">
      <c r="E857" s="58" t="str">
        <f t="shared" si="165"/>
        <v/>
      </c>
      <c r="K857" s="68" t="str">
        <f t="shared" si="166"/>
        <v/>
      </c>
      <c r="M857" s="69" t="str">
        <f t="shared" si="167"/>
        <v/>
      </c>
      <c r="Q857" s="76" t="str">
        <f t="shared" si="156"/>
        <v/>
      </c>
      <c r="R857" s="68" t="str">
        <f t="shared" si="157"/>
        <v/>
      </c>
      <c r="S857" s="76" t="str">
        <f t="shared" si="158"/>
        <v/>
      </c>
      <c r="V857" s="23" t="str">
        <f>IF(E857="","",SUMIF(OUTBOUND!$G:$G,WMS!E857,OUTBOUND!$L:$L))</f>
        <v/>
      </c>
      <c r="W857" s="23" t="str">
        <f>IF(E857="","",SUMIF(OUTBOUND!$G:$G,WMS!E857,OUTBOUND!$M:$M))</f>
        <v/>
      </c>
      <c r="X857" s="76" t="str">
        <f>IF(E857="","",SUMIF(OUTBOUND!$G:$G,WMS!E857,OUTBOUND!$O:$O))</f>
        <v/>
      </c>
      <c r="Y857" s="76" t="str">
        <f>IF(E857="","",SUMIF(OUTBOUND!$G:$G,WMS!E857,OUTBOUND!$AC:$AC))</f>
        <v/>
      </c>
      <c r="Z857" s="76" t="str">
        <f>IF(E857="","",SUMIF(OUTBOUND!$G:$G,WMS!E857,OUTBOUND!$P:$P))</f>
        <v/>
      </c>
      <c r="AA857" s="23" t="str">
        <f t="shared" si="159"/>
        <v/>
      </c>
      <c r="AB857" s="23" t="str">
        <f t="shared" si="160"/>
        <v/>
      </c>
      <c r="AC857" s="76" t="str">
        <f t="shared" si="161"/>
        <v/>
      </c>
      <c r="AD857" s="76" t="str">
        <f t="shared" si="162"/>
        <v/>
      </c>
      <c r="AE857" s="76" t="str">
        <f t="shared" si="163"/>
        <v/>
      </c>
      <c r="AF857" s="81" t="str">
        <f t="shared" si="164"/>
        <v/>
      </c>
    </row>
    <row r="858" spans="5:32">
      <c r="E858" s="58" t="str">
        <f t="shared" si="165"/>
        <v/>
      </c>
      <c r="K858" s="68" t="str">
        <f t="shared" si="166"/>
        <v/>
      </c>
      <c r="M858" s="69" t="str">
        <f t="shared" si="167"/>
        <v/>
      </c>
      <c r="Q858" s="76" t="str">
        <f t="shared" si="156"/>
        <v/>
      </c>
      <c r="R858" s="68" t="str">
        <f t="shared" si="157"/>
        <v/>
      </c>
      <c r="S858" s="76" t="str">
        <f t="shared" si="158"/>
        <v/>
      </c>
      <c r="V858" s="23" t="str">
        <f>IF(E858="","",SUMIF(OUTBOUND!$G:$G,WMS!E858,OUTBOUND!$L:$L))</f>
        <v/>
      </c>
      <c r="W858" s="23" t="str">
        <f>IF(E858="","",SUMIF(OUTBOUND!$G:$G,WMS!E858,OUTBOUND!$M:$M))</f>
        <v/>
      </c>
      <c r="X858" s="76" t="str">
        <f>IF(E858="","",SUMIF(OUTBOUND!$G:$G,WMS!E858,OUTBOUND!$O:$O))</f>
        <v/>
      </c>
      <c r="Y858" s="76" t="str">
        <f>IF(E858="","",SUMIF(OUTBOUND!$G:$G,WMS!E858,OUTBOUND!$AC:$AC))</f>
        <v/>
      </c>
      <c r="Z858" s="76" t="str">
        <f>IF(E858="","",SUMIF(OUTBOUND!$G:$G,WMS!E858,OUTBOUND!$P:$P))</f>
        <v/>
      </c>
      <c r="AA858" s="23" t="str">
        <f t="shared" si="159"/>
        <v/>
      </c>
      <c r="AB858" s="23" t="str">
        <f t="shared" si="160"/>
        <v/>
      </c>
      <c r="AC858" s="76" t="str">
        <f t="shared" si="161"/>
        <v/>
      </c>
      <c r="AD858" s="76" t="str">
        <f t="shared" si="162"/>
        <v/>
      </c>
      <c r="AE858" s="76" t="str">
        <f t="shared" si="163"/>
        <v/>
      </c>
      <c r="AF858" s="81" t="str">
        <f t="shared" si="164"/>
        <v/>
      </c>
    </row>
    <row r="859" spans="5:32">
      <c r="E859" s="58" t="str">
        <f t="shared" si="165"/>
        <v/>
      </c>
      <c r="K859" s="68" t="str">
        <f t="shared" si="166"/>
        <v/>
      </c>
      <c r="M859" s="69" t="str">
        <f t="shared" si="167"/>
        <v/>
      </c>
      <c r="Q859" s="76" t="str">
        <f t="shared" si="156"/>
        <v/>
      </c>
      <c r="R859" s="68" t="str">
        <f t="shared" si="157"/>
        <v/>
      </c>
      <c r="S859" s="76" t="str">
        <f t="shared" si="158"/>
        <v/>
      </c>
      <c r="V859" s="23" t="str">
        <f>IF(E859="","",SUMIF(OUTBOUND!$G:$G,WMS!E859,OUTBOUND!$L:$L))</f>
        <v/>
      </c>
      <c r="W859" s="23" t="str">
        <f>IF(E859="","",SUMIF(OUTBOUND!$G:$G,WMS!E859,OUTBOUND!$M:$M))</f>
        <v/>
      </c>
      <c r="X859" s="76" t="str">
        <f>IF(E859="","",SUMIF(OUTBOUND!$G:$G,WMS!E859,OUTBOUND!$O:$O))</f>
        <v/>
      </c>
      <c r="Y859" s="76" t="str">
        <f>IF(E859="","",SUMIF(OUTBOUND!$G:$G,WMS!E859,OUTBOUND!$AC:$AC))</f>
        <v/>
      </c>
      <c r="Z859" s="76" t="str">
        <f>IF(E859="","",SUMIF(OUTBOUND!$G:$G,WMS!E859,OUTBOUND!$P:$P))</f>
        <v/>
      </c>
      <c r="AA859" s="23" t="str">
        <f t="shared" si="159"/>
        <v/>
      </c>
      <c r="AB859" s="23" t="str">
        <f t="shared" si="160"/>
        <v/>
      </c>
      <c r="AC859" s="76" t="str">
        <f t="shared" si="161"/>
        <v/>
      </c>
      <c r="AD859" s="76" t="str">
        <f t="shared" si="162"/>
        <v/>
      </c>
      <c r="AE859" s="76" t="str">
        <f t="shared" si="163"/>
        <v/>
      </c>
      <c r="AF859" s="81" t="str">
        <f t="shared" si="164"/>
        <v/>
      </c>
    </row>
    <row r="860" spans="5:32">
      <c r="E860" s="58" t="str">
        <f t="shared" si="165"/>
        <v/>
      </c>
      <c r="K860" s="68" t="str">
        <f t="shared" si="166"/>
        <v/>
      </c>
      <c r="M860" s="69" t="str">
        <f t="shared" si="167"/>
        <v/>
      </c>
      <c r="Q860" s="76" t="str">
        <f t="shared" si="156"/>
        <v/>
      </c>
      <c r="R860" s="68" t="str">
        <f t="shared" si="157"/>
        <v/>
      </c>
      <c r="S860" s="76" t="str">
        <f t="shared" si="158"/>
        <v/>
      </c>
      <c r="V860" s="23" t="str">
        <f>IF(E860="","",SUMIF(OUTBOUND!$G:$G,WMS!E860,OUTBOUND!$L:$L))</f>
        <v/>
      </c>
      <c r="W860" s="23" t="str">
        <f>IF(E860="","",SUMIF(OUTBOUND!$G:$G,WMS!E860,OUTBOUND!$M:$M))</f>
        <v/>
      </c>
      <c r="X860" s="76" t="str">
        <f>IF(E860="","",SUMIF(OUTBOUND!$G:$G,WMS!E860,OUTBOUND!$O:$O))</f>
        <v/>
      </c>
      <c r="Y860" s="76" t="str">
        <f>IF(E860="","",SUMIF(OUTBOUND!$G:$G,WMS!E860,OUTBOUND!$AC:$AC))</f>
        <v/>
      </c>
      <c r="Z860" s="76" t="str">
        <f>IF(E860="","",SUMIF(OUTBOUND!$G:$G,WMS!E860,OUTBOUND!$P:$P))</f>
        <v/>
      </c>
      <c r="AA860" s="23" t="str">
        <f t="shared" si="159"/>
        <v/>
      </c>
      <c r="AB860" s="23" t="str">
        <f t="shared" si="160"/>
        <v/>
      </c>
      <c r="AC860" s="76" t="str">
        <f t="shared" si="161"/>
        <v/>
      </c>
      <c r="AD860" s="76" t="str">
        <f t="shared" si="162"/>
        <v/>
      </c>
      <c r="AE860" s="76" t="str">
        <f t="shared" si="163"/>
        <v/>
      </c>
      <c r="AF860" s="81" t="str">
        <f t="shared" si="164"/>
        <v/>
      </c>
    </row>
    <row r="861" spans="5:32">
      <c r="E861" s="58" t="str">
        <f t="shared" si="165"/>
        <v/>
      </c>
      <c r="K861" s="68" t="str">
        <f t="shared" si="166"/>
        <v/>
      </c>
      <c r="M861" s="69" t="str">
        <f t="shared" si="167"/>
        <v/>
      </c>
      <c r="Q861" s="76" t="str">
        <f t="shared" si="156"/>
        <v/>
      </c>
      <c r="R861" s="68" t="str">
        <f t="shared" si="157"/>
        <v/>
      </c>
      <c r="S861" s="76" t="str">
        <f t="shared" si="158"/>
        <v/>
      </c>
      <c r="V861" s="23" t="str">
        <f>IF(E861="","",SUMIF(OUTBOUND!$G:$G,WMS!E861,OUTBOUND!$L:$L))</f>
        <v/>
      </c>
      <c r="W861" s="23" t="str">
        <f>IF(E861="","",SUMIF(OUTBOUND!$G:$G,WMS!E861,OUTBOUND!$M:$M))</f>
        <v/>
      </c>
      <c r="X861" s="76" t="str">
        <f>IF(E861="","",SUMIF(OUTBOUND!$G:$G,WMS!E861,OUTBOUND!$O:$O))</f>
        <v/>
      </c>
      <c r="Y861" s="76" t="str">
        <f>IF(E861="","",SUMIF(OUTBOUND!$G:$G,WMS!E861,OUTBOUND!$AC:$AC))</f>
        <v/>
      </c>
      <c r="Z861" s="76" t="str">
        <f>IF(E861="","",SUMIF(OUTBOUND!$G:$G,WMS!E861,OUTBOUND!$P:$P))</f>
        <v/>
      </c>
      <c r="AA861" s="23" t="str">
        <f t="shared" si="159"/>
        <v/>
      </c>
      <c r="AB861" s="23" t="str">
        <f t="shared" si="160"/>
        <v/>
      </c>
      <c r="AC861" s="76" t="str">
        <f t="shared" si="161"/>
        <v/>
      </c>
      <c r="AD861" s="76" t="str">
        <f t="shared" si="162"/>
        <v/>
      </c>
      <c r="AE861" s="76" t="str">
        <f t="shared" si="163"/>
        <v/>
      </c>
      <c r="AF861" s="81" t="str">
        <f t="shared" si="164"/>
        <v/>
      </c>
    </row>
    <row r="862" spans="5:32">
      <c r="E862" s="58" t="str">
        <f t="shared" si="165"/>
        <v/>
      </c>
      <c r="K862" s="68" t="str">
        <f t="shared" si="166"/>
        <v/>
      </c>
      <c r="M862" s="69" t="str">
        <f t="shared" si="167"/>
        <v/>
      </c>
      <c r="Q862" s="76" t="str">
        <f t="shared" si="156"/>
        <v/>
      </c>
      <c r="R862" s="68" t="str">
        <f t="shared" si="157"/>
        <v/>
      </c>
      <c r="S862" s="76" t="str">
        <f t="shared" si="158"/>
        <v/>
      </c>
      <c r="V862" s="23" t="str">
        <f>IF(E862="","",SUMIF(OUTBOUND!$G:$G,WMS!E862,OUTBOUND!$L:$L))</f>
        <v/>
      </c>
      <c r="W862" s="23" t="str">
        <f>IF(E862="","",SUMIF(OUTBOUND!$G:$G,WMS!E862,OUTBOUND!$M:$M))</f>
        <v/>
      </c>
      <c r="X862" s="76" t="str">
        <f>IF(E862="","",SUMIF(OUTBOUND!$G:$G,WMS!E862,OUTBOUND!$O:$O))</f>
        <v/>
      </c>
      <c r="Y862" s="76" t="str">
        <f>IF(E862="","",SUMIF(OUTBOUND!$G:$G,WMS!E862,OUTBOUND!$AC:$AC))</f>
        <v/>
      </c>
      <c r="Z862" s="76" t="str">
        <f>IF(E862="","",SUMIF(OUTBOUND!$G:$G,WMS!E862,OUTBOUND!$P:$P))</f>
        <v/>
      </c>
      <c r="AA862" s="23" t="str">
        <f t="shared" si="159"/>
        <v/>
      </c>
      <c r="AB862" s="23" t="str">
        <f t="shared" si="160"/>
        <v/>
      </c>
      <c r="AC862" s="76" t="str">
        <f t="shared" si="161"/>
        <v/>
      </c>
      <c r="AD862" s="76" t="str">
        <f t="shared" si="162"/>
        <v/>
      </c>
      <c r="AE862" s="76" t="str">
        <f t="shared" si="163"/>
        <v/>
      </c>
      <c r="AF862" s="81" t="str">
        <f t="shared" si="164"/>
        <v/>
      </c>
    </row>
    <row r="863" spans="5:32">
      <c r="E863" s="58" t="str">
        <f t="shared" si="165"/>
        <v/>
      </c>
      <c r="K863" s="68" t="str">
        <f t="shared" si="166"/>
        <v/>
      </c>
      <c r="M863" s="69" t="str">
        <f t="shared" si="167"/>
        <v/>
      </c>
      <c r="Q863" s="76" t="str">
        <f t="shared" si="156"/>
        <v/>
      </c>
      <c r="R863" s="68" t="str">
        <f t="shared" si="157"/>
        <v/>
      </c>
      <c r="S863" s="76" t="str">
        <f t="shared" si="158"/>
        <v/>
      </c>
      <c r="V863" s="23" t="str">
        <f>IF(E863="","",SUMIF(OUTBOUND!$G:$G,WMS!E863,OUTBOUND!$L:$L))</f>
        <v/>
      </c>
      <c r="W863" s="23" t="str">
        <f>IF(E863="","",SUMIF(OUTBOUND!$G:$G,WMS!E863,OUTBOUND!$M:$M))</f>
        <v/>
      </c>
      <c r="X863" s="76" t="str">
        <f>IF(E863="","",SUMIF(OUTBOUND!$G:$G,WMS!E863,OUTBOUND!$O:$O))</f>
        <v/>
      </c>
      <c r="Y863" s="76" t="str">
        <f>IF(E863="","",SUMIF(OUTBOUND!$G:$G,WMS!E863,OUTBOUND!$AC:$AC))</f>
        <v/>
      </c>
      <c r="Z863" s="76" t="str">
        <f>IF(E863="","",SUMIF(OUTBOUND!$G:$G,WMS!E863,OUTBOUND!$P:$P))</f>
        <v/>
      </c>
      <c r="AA863" s="23" t="str">
        <f t="shared" si="159"/>
        <v/>
      </c>
      <c r="AB863" s="23" t="str">
        <f t="shared" si="160"/>
        <v/>
      </c>
      <c r="AC863" s="76" t="str">
        <f t="shared" si="161"/>
        <v/>
      </c>
      <c r="AD863" s="76" t="str">
        <f t="shared" si="162"/>
        <v/>
      </c>
      <c r="AE863" s="76" t="str">
        <f t="shared" si="163"/>
        <v/>
      </c>
      <c r="AF863" s="81" t="str">
        <f t="shared" si="164"/>
        <v/>
      </c>
    </row>
    <row r="864" spans="5:32">
      <c r="E864" s="58" t="str">
        <f t="shared" si="165"/>
        <v/>
      </c>
      <c r="K864" s="68" t="str">
        <f t="shared" si="166"/>
        <v/>
      </c>
      <c r="M864" s="69" t="str">
        <f t="shared" si="167"/>
        <v/>
      </c>
      <c r="Q864" s="76" t="str">
        <f t="shared" si="156"/>
        <v/>
      </c>
      <c r="R864" s="68" t="str">
        <f t="shared" si="157"/>
        <v/>
      </c>
      <c r="S864" s="76" t="str">
        <f t="shared" si="158"/>
        <v/>
      </c>
      <c r="V864" s="23" t="str">
        <f>IF(E864="","",SUMIF(OUTBOUND!$G:$G,WMS!E864,OUTBOUND!$L:$L))</f>
        <v/>
      </c>
      <c r="W864" s="23" t="str">
        <f>IF(E864="","",SUMIF(OUTBOUND!$G:$G,WMS!E864,OUTBOUND!$M:$M))</f>
        <v/>
      </c>
      <c r="X864" s="76" t="str">
        <f>IF(E864="","",SUMIF(OUTBOUND!$G:$G,WMS!E864,OUTBOUND!$O:$O))</f>
        <v/>
      </c>
      <c r="Y864" s="76" t="str">
        <f>IF(E864="","",SUMIF(OUTBOUND!$G:$G,WMS!E864,OUTBOUND!$AC:$AC))</f>
        <v/>
      </c>
      <c r="Z864" s="76" t="str">
        <f>IF(E864="","",SUMIF(OUTBOUND!$G:$G,WMS!E864,OUTBOUND!$P:$P))</f>
        <v/>
      </c>
      <c r="AA864" s="23" t="str">
        <f t="shared" si="159"/>
        <v/>
      </c>
      <c r="AB864" s="23" t="str">
        <f t="shared" si="160"/>
        <v/>
      </c>
      <c r="AC864" s="76" t="str">
        <f t="shared" si="161"/>
        <v/>
      </c>
      <c r="AD864" s="76" t="str">
        <f t="shared" si="162"/>
        <v/>
      </c>
      <c r="AE864" s="76" t="str">
        <f t="shared" si="163"/>
        <v/>
      </c>
      <c r="AF864" s="81" t="str">
        <f t="shared" si="164"/>
        <v/>
      </c>
    </row>
    <row r="865" spans="5:32">
      <c r="E865" s="58" t="str">
        <f t="shared" si="165"/>
        <v/>
      </c>
      <c r="K865" s="68" t="str">
        <f t="shared" si="166"/>
        <v/>
      </c>
      <c r="M865" s="69" t="str">
        <f t="shared" si="167"/>
        <v/>
      </c>
      <c r="Q865" s="76" t="str">
        <f t="shared" si="156"/>
        <v/>
      </c>
      <c r="R865" s="68" t="str">
        <f t="shared" si="157"/>
        <v/>
      </c>
      <c r="S865" s="76" t="str">
        <f t="shared" si="158"/>
        <v/>
      </c>
      <c r="V865" s="23" t="str">
        <f>IF(E865="","",SUMIF(OUTBOUND!$G:$G,WMS!E865,OUTBOUND!$L:$L))</f>
        <v/>
      </c>
      <c r="W865" s="23" t="str">
        <f>IF(E865="","",SUMIF(OUTBOUND!$G:$G,WMS!E865,OUTBOUND!$M:$M))</f>
        <v/>
      </c>
      <c r="X865" s="76" t="str">
        <f>IF(E865="","",SUMIF(OUTBOUND!$G:$G,WMS!E865,OUTBOUND!$O:$O))</f>
        <v/>
      </c>
      <c r="Y865" s="76" t="str">
        <f>IF(E865="","",SUMIF(OUTBOUND!$G:$G,WMS!E865,OUTBOUND!$AC:$AC))</f>
        <v/>
      </c>
      <c r="Z865" s="76" t="str">
        <f>IF(E865="","",SUMIF(OUTBOUND!$G:$G,WMS!E865,OUTBOUND!$P:$P))</f>
        <v/>
      </c>
      <c r="AA865" s="23" t="str">
        <f t="shared" si="159"/>
        <v/>
      </c>
      <c r="AB865" s="23" t="str">
        <f t="shared" si="160"/>
        <v/>
      </c>
      <c r="AC865" s="76" t="str">
        <f t="shared" si="161"/>
        <v/>
      </c>
      <c r="AD865" s="76" t="str">
        <f t="shared" si="162"/>
        <v/>
      </c>
      <c r="AE865" s="76" t="str">
        <f t="shared" si="163"/>
        <v/>
      </c>
      <c r="AF865" s="81" t="str">
        <f t="shared" si="164"/>
        <v/>
      </c>
    </row>
    <row r="866" spans="5:32">
      <c r="E866" s="58" t="str">
        <f t="shared" si="165"/>
        <v/>
      </c>
      <c r="K866" s="68" t="str">
        <f t="shared" si="166"/>
        <v/>
      </c>
      <c r="M866" s="69" t="str">
        <f t="shared" si="167"/>
        <v/>
      </c>
      <c r="Q866" s="76" t="str">
        <f t="shared" si="156"/>
        <v/>
      </c>
      <c r="R866" s="68" t="str">
        <f t="shared" si="157"/>
        <v/>
      </c>
      <c r="S866" s="76" t="str">
        <f t="shared" si="158"/>
        <v/>
      </c>
      <c r="V866" s="23" t="str">
        <f>IF(E866="","",SUMIF(OUTBOUND!$G:$G,WMS!E866,OUTBOUND!$L:$L))</f>
        <v/>
      </c>
      <c r="W866" s="23" t="str">
        <f>IF(E866="","",SUMIF(OUTBOUND!$G:$G,WMS!E866,OUTBOUND!$M:$M))</f>
        <v/>
      </c>
      <c r="X866" s="76" t="str">
        <f>IF(E866="","",SUMIF(OUTBOUND!$G:$G,WMS!E866,OUTBOUND!$O:$O))</f>
        <v/>
      </c>
      <c r="Y866" s="76" t="str">
        <f>IF(E866="","",SUMIF(OUTBOUND!$G:$G,WMS!E866,OUTBOUND!$AC:$AC))</f>
        <v/>
      </c>
      <c r="Z866" s="76" t="str">
        <f>IF(E866="","",SUMIF(OUTBOUND!$G:$G,WMS!E866,OUTBOUND!$P:$P))</f>
        <v/>
      </c>
      <c r="AA866" s="23" t="str">
        <f t="shared" si="159"/>
        <v/>
      </c>
      <c r="AB866" s="23" t="str">
        <f t="shared" si="160"/>
        <v/>
      </c>
      <c r="AC866" s="76" t="str">
        <f t="shared" si="161"/>
        <v/>
      </c>
      <c r="AD866" s="76" t="str">
        <f t="shared" si="162"/>
        <v/>
      </c>
      <c r="AE866" s="76" t="str">
        <f t="shared" si="163"/>
        <v/>
      </c>
      <c r="AF866" s="81" t="str">
        <f t="shared" si="164"/>
        <v/>
      </c>
    </row>
    <row r="867" spans="5:32">
      <c r="E867" s="58" t="str">
        <f t="shared" si="165"/>
        <v/>
      </c>
      <c r="K867" s="68" t="str">
        <f t="shared" si="166"/>
        <v/>
      </c>
      <c r="M867" s="69" t="str">
        <f t="shared" si="167"/>
        <v/>
      </c>
      <c r="Q867" s="76" t="str">
        <f t="shared" si="156"/>
        <v/>
      </c>
      <c r="R867" s="68" t="str">
        <f t="shared" si="157"/>
        <v/>
      </c>
      <c r="S867" s="76" t="str">
        <f t="shared" si="158"/>
        <v/>
      </c>
      <c r="V867" s="23" t="str">
        <f>IF(E867="","",SUMIF(OUTBOUND!$G:$G,WMS!E867,OUTBOUND!$L:$L))</f>
        <v/>
      </c>
      <c r="W867" s="23" t="str">
        <f>IF(E867="","",SUMIF(OUTBOUND!$G:$G,WMS!E867,OUTBOUND!$M:$M))</f>
        <v/>
      </c>
      <c r="X867" s="76" t="str">
        <f>IF(E867="","",SUMIF(OUTBOUND!$G:$G,WMS!E867,OUTBOUND!$O:$O))</f>
        <v/>
      </c>
      <c r="Y867" s="76" t="str">
        <f>IF(E867="","",SUMIF(OUTBOUND!$G:$G,WMS!E867,OUTBOUND!$AC:$AC))</f>
        <v/>
      </c>
      <c r="Z867" s="76" t="str">
        <f>IF(E867="","",SUMIF(OUTBOUND!$G:$G,WMS!E867,OUTBOUND!$P:$P))</f>
        <v/>
      </c>
      <c r="AA867" s="23" t="str">
        <f t="shared" si="159"/>
        <v/>
      </c>
      <c r="AB867" s="23" t="str">
        <f t="shared" si="160"/>
        <v/>
      </c>
      <c r="AC867" s="76" t="str">
        <f t="shared" si="161"/>
        <v/>
      </c>
      <c r="AD867" s="76" t="str">
        <f t="shared" si="162"/>
        <v/>
      </c>
      <c r="AE867" s="76" t="str">
        <f t="shared" si="163"/>
        <v/>
      </c>
      <c r="AF867" s="81" t="str">
        <f t="shared" si="164"/>
        <v/>
      </c>
    </row>
    <row r="868" spans="5:32">
      <c r="E868" s="58" t="str">
        <f t="shared" si="165"/>
        <v/>
      </c>
      <c r="K868" s="68" t="str">
        <f t="shared" si="166"/>
        <v/>
      </c>
      <c r="M868" s="69" t="str">
        <f t="shared" si="167"/>
        <v/>
      </c>
      <c r="Q868" s="76" t="str">
        <f t="shared" si="156"/>
        <v/>
      </c>
      <c r="R868" s="68" t="str">
        <f t="shared" si="157"/>
        <v/>
      </c>
      <c r="S868" s="76" t="str">
        <f t="shared" si="158"/>
        <v/>
      </c>
      <c r="V868" s="23" t="str">
        <f>IF(E868="","",SUMIF(OUTBOUND!$G:$G,WMS!E868,OUTBOUND!$L:$L))</f>
        <v/>
      </c>
      <c r="W868" s="23" t="str">
        <f>IF(E868="","",SUMIF(OUTBOUND!$G:$G,WMS!E868,OUTBOUND!$M:$M))</f>
        <v/>
      </c>
      <c r="X868" s="76" t="str">
        <f>IF(E868="","",SUMIF(OUTBOUND!$G:$G,WMS!E868,OUTBOUND!$O:$O))</f>
        <v/>
      </c>
      <c r="Y868" s="76" t="str">
        <f>IF(E868="","",SUMIF(OUTBOUND!$G:$G,WMS!E868,OUTBOUND!$AC:$AC))</f>
        <v/>
      </c>
      <c r="Z868" s="76" t="str">
        <f>IF(E868="","",SUMIF(OUTBOUND!$G:$G,WMS!E868,OUTBOUND!$P:$P))</f>
        <v/>
      </c>
      <c r="AA868" s="23" t="str">
        <f t="shared" si="159"/>
        <v/>
      </c>
      <c r="AB868" s="23" t="str">
        <f t="shared" si="160"/>
        <v/>
      </c>
      <c r="AC868" s="76" t="str">
        <f t="shared" si="161"/>
        <v/>
      </c>
      <c r="AD868" s="76" t="str">
        <f t="shared" si="162"/>
        <v/>
      </c>
      <c r="AE868" s="76" t="str">
        <f t="shared" si="163"/>
        <v/>
      </c>
      <c r="AF868" s="81" t="str">
        <f t="shared" si="164"/>
        <v/>
      </c>
    </row>
    <row r="869" spans="5:32">
      <c r="E869" s="58" t="str">
        <f t="shared" si="165"/>
        <v/>
      </c>
      <c r="K869" s="68" t="str">
        <f t="shared" si="166"/>
        <v/>
      </c>
      <c r="M869" s="69" t="str">
        <f t="shared" si="167"/>
        <v/>
      </c>
      <c r="Q869" s="76" t="str">
        <f t="shared" si="156"/>
        <v/>
      </c>
      <c r="R869" s="68" t="str">
        <f t="shared" si="157"/>
        <v/>
      </c>
      <c r="S869" s="76" t="str">
        <f t="shared" si="158"/>
        <v/>
      </c>
      <c r="V869" s="23" t="str">
        <f>IF(E869="","",SUMIF(OUTBOUND!$G:$G,WMS!E869,OUTBOUND!$L:$L))</f>
        <v/>
      </c>
      <c r="W869" s="23" t="str">
        <f>IF(E869="","",SUMIF(OUTBOUND!$G:$G,WMS!E869,OUTBOUND!$M:$M))</f>
        <v/>
      </c>
      <c r="X869" s="76" t="str">
        <f>IF(E869="","",SUMIF(OUTBOUND!$G:$G,WMS!E869,OUTBOUND!$O:$O))</f>
        <v/>
      </c>
      <c r="Y869" s="76" t="str">
        <f>IF(E869="","",SUMIF(OUTBOUND!$G:$G,WMS!E869,OUTBOUND!$AC:$AC))</f>
        <v/>
      </c>
      <c r="Z869" s="76" t="str">
        <f>IF(E869="","",SUMIF(OUTBOUND!$G:$G,WMS!E869,OUTBOUND!$P:$P))</f>
        <v/>
      </c>
      <c r="AA869" s="23" t="str">
        <f t="shared" si="159"/>
        <v/>
      </c>
      <c r="AB869" s="23" t="str">
        <f t="shared" si="160"/>
        <v/>
      </c>
      <c r="AC869" s="76" t="str">
        <f t="shared" si="161"/>
        <v/>
      </c>
      <c r="AD869" s="76" t="str">
        <f t="shared" si="162"/>
        <v/>
      </c>
      <c r="AE869" s="76" t="str">
        <f t="shared" si="163"/>
        <v/>
      </c>
      <c r="AF869" s="81" t="str">
        <f t="shared" si="164"/>
        <v/>
      </c>
    </row>
    <row r="870" spans="5:32">
      <c r="E870" s="58" t="str">
        <f t="shared" si="165"/>
        <v/>
      </c>
      <c r="K870" s="68" t="str">
        <f t="shared" si="166"/>
        <v/>
      </c>
      <c r="M870" s="69" t="str">
        <f t="shared" si="167"/>
        <v/>
      </c>
      <c r="Q870" s="76" t="str">
        <f t="shared" si="156"/>
        <v/>
      </c>
      <c r="R870" s="68" t="str">
        <f t="shared" si="157"/>
        <v/>
      </c>
      <c r="S870" s="76" t="str">
        <f t="shared" si="158"/>
        <v/>
      </c>
      <c r="V870" s="23" t="str">
        <f>IF(E870="","",SUMIF(OUTBOUND!$G:$G,WMS!E870,OUTBOUND!$L:$L))</f>
        <v/>
      </c>
      <c r="W870" s="23" t="str">
        <f>IF(E870="","",SUMIF(OUTBOUND!$G:$G,WMS!E870,OUTBOUND!$M:$M))</f>
        <v/>
      </c>
      <c r="X870" s="76" t="str">
        <f>IF(E870="","",SUMIF(OUTBOUND!$G:$G,WMS!E870,OUTBOUND!$O:$O))</f>
        <v/>
      </c>
      <c r="Y870" s="76" t="str">
        <f>IF(E870="","",SUMIF(OUTBOUND!$G:$G,WMS!E870,OUTBOUND!$AC:$AC))</f>
        <v/>
      </c>
      <c r="Z870" s="76" t="str">
        <f>IF(E870="","",SUMIF(OUTBOUND!$G:$G,WMS!E870,OUTBOUND!$P:$P))</f>
        <v/>
      </c>
      <c r="AA870" s="23" t="str">
        <f t="shared" si="159"/>
        <v/>
      </c>
      <c r="AB870" s="23" t="str">
        <f t="shared" si="160"/>
        <v/>
      </c>
      <c r="AC870" s="76" t="str">
        <f t="shared" si="161"/>
        <v/>
      </c>
      <c r="AD870" s="76" t="str">
        <f t="shared" si="162"/>
        <v/>
      </c>
      <c r="AE870" s="76" t="str">
        <f t="shared" si="163"/>
        <v/>
      </c>
      <c r="AF870" s="81" t="str">
        <f t="shared" si="164"/>
        <v/>
      </c>
    </row>
    <row r="871" spans="5:32">
      <c r="E871" s="58" t="str">
        <f t="shared" si="165"/>
        <v/>
      </c>
      <c r="K871" s="68" t="str">
        <f t="shared" si="166"/>
        <v/>
      </c>
      <c r="M871" s="69" t="str">
        <f t="shared" si="167"/>
        <v/>
      </c>
      <c r="Q871" s="76" t="str">
        <f t="shared" si="156"/>
        <v/>
      </c>
      <c r="R871" s="68" t="str">
        <f t="shared" si="157"/>
        <v/>
      </c>
      <c r="S871" s="76" t="str">
        <f t="shared" si="158"/>
        <v/>
      </c>
      <c r="V871" s="23" t="str">
        <f>IF(E871="","",SUMIF(OUTBOUND!$G:$G,WMS!E871,OUTBOUND!$L:$L))</f>
        <v/>
      </c>
      <c r="W871" s="23" t="str">
        <f>IF(E871="","",SUMIF(OUTBOUND!$G:$G,WMS!E871,OUTBOUND!$M:$M))</f>
        <v/>
      </c>
      <c r="X871" s="76" t="str">
        <f>IF(E871="","",SUMIF(OUTBOUND!$G:$G,WMS!E871,OUTBOUND!$O:$O))</f>
        <v/>
      </c>
      <c r="Y871" s="76" t="str">
        <f>IF(E871="","",SUMIF(OUTBOUND!$G:$G,WMS!E871,OUTBOUND!$AC:$AC))</f>
        <v/>
      </c>
      <c r="Z871" s="76" t="str">
        <f>IF(E871="","",SUMIF(OUTBOUND!$G:$G,WMS!E871,OUTBOUND!$P:$P))</f>
        <v/>
      </c>
      <c r="AA871" s="23" t="str">
        <f t="shared" si="159"/>
        <v/>
      </c>
      <c r="AB871" s="23" t="str">
        <f t="shared" si="160"/>
        <v/>
      </c>
      <c r="AC871" s="76" t="str">
        <f t="shared" si="161"/>
        <v/>
      </c>
      <c r="AD871" s="76" t="str">
        <f t="shared" si="162"/>
        <v/>
      </c>
      <c r="AE871" s="76" t="str">
        <f t="shared" si="163"/>
        <v/>
      </c>
      <c r="AF871" s="81" t="str">
        <f t="shared" si="164"/>
        <v/>
      </c>
    </row>
    <row r="872" spans="5:32">
      <c r="E872" s="58" t="str">
        <f t="shared" si="165"/>
        <v/>
      </c>
      <c r="K872" s="68" t="str">
        <f t="shared" si="166"/>
        <v/>
      </c>
      <c r="M872" s="69" t="str">
        <f t="shared" si="167"/>
        <v/>
      </c>
      <c r="Q872" s="76" t="str">
        <f t="shared" si="156"/>
        <v/>
      </c>
      <c r="R872" s="68" t="str">
        <f t="shared" si="157"/>
        <v/>
      </c>
      <c r="S872" s="76" t="str">
        <f t="shared" si="158"/>
        <v/>
      </c>
      <c r="V872" s="23" t="str">
        <f>IF(E872="","",SUMIF(OUTBOUND!$G:$G,WMS!E872,OUTBOUND!$L:$L))</f>
        <v/>
      </c>
      <c r="W872" s="23" t="str">
        <f>IF(E872="","",SUMIF(OUTBOUND!$G:$G,WMS!E872,OUTBOUND!$M:$M))</f>
        <v/>
      </c>
      <c r="X872" s="76" t="str">
        <f>IF(E872="","",SUMIF(OUTBOUND!$G:$G,WMS!E872,OUTBOUND!$O:$O))</f>
        <v/>
      </c>
      <c r="Y872" s="76" t="str">
        <f>IF(E872="","",SUMIF(OUTBOUND!$G:$G,WMS!E872,OUTBOUND!$AC:$AC))</f>
        <v/>
      </c>
      <c r="Z872" s="76" t="str">
        <f>IF(E872="","",SUMIF(OUTBOUND!$G:$G,WMS!E872,OUTBOUND!$P:$P))</f>
        <v/>
      </c>
      <c r="AA872" s="23" t="str">
        <f t="shared" si="159"/>
        <v/>
      </c>
      <c r="AB872" s="23" t="str">
        <f t="shared" si="160"/>
        <v/>
      </c>
      <c r="AC872" s="76" t="str">
        <f t="shared" si="161"/>
        <v/>
      </c>
      <c r="AD872" s="76" t="str">
        <f t="shared" si="162"/>
        <v/>
      </c>
      <c r="AE872" s="76" t="str">
        <f t="shared" si="163"/>
        <v/>
      </c>
      <c r="AF872" s="81" t="str">
        <f t="shared" si="164"/>
        <v/>
      </c>
    </row>
    <row r="873" spans="5:32">
      <c r="E873" s="58" t="str">
        <f t="shared" si="165"/>
        <v/>
      </c>
      <c r="K873" s="68" t="str">
        <f t="shared" si="166"/>
        <v/>
      </c>
      <c r="M873" s="69" t="str">
        <f t="shared" si="167"/>
        <v/>
      </c>
      <c r="Q873" s="76" t="str">
        <f t="shared" si="156"/>
        <v/>
      </c>
      <c r="R873" s="68" t="str">
        <f t="shared" si="157"/>
        <v/>
      </c>
      <c r="S873" s="76" t="str">
        <f t="shared" si="158"/>
        <v/>
      </c>
      <c r="V873" s="23" t="str">
        <f>IF(E873="","",SUMIF(OUTBOUND!$G:$G,WMS!E873,OUTBOUND!$L:$L))</f>
        <v/>
      </c>
      <c r="W873" s="23" t="str">
        <f>IF(E873="","",SUMIF(OUTBOUND!$G:$G,WMS!E873,OUTBOUND!$M:$M))</f>
        <v/>
      </c>
      <c r="X873" s="76" t="str">
        <f>IF(E873="","",SUMIF(OUTBOUND!$G:$G,WMS!E873,OUTBOUND!$O:$O))</f>
        <v/>
      </c>
      <c r="Y873" s="76" t="str">
        <f>IF(E873="","",SUMIF(OUTBOUND!$G:$G,WMS!E873,OUTBOUND!$AC:$AC))</f>
        <v/>
      </c>
      <c r="Z873" s="76" t="str">
        <f>IF(E873="","",SUMIF(OUTBOUND!$G:$G,WMS!E873,OUTBOUND!$P:$P))</f>
        <v/>
      </c>
      <c r="AA873" s="23" t="str">
        <f t="shared" si="159"/>
        <v/>
      </c>
      <c r="AB873" s="23" t="str">
        <f t="shared" si="160"/>
        <v/>
      </c>
      <c r="AC873" s="76" t="str">
        <f t="shared" si="161"/>
        <v/>
      </c>
      <c r="AD873" s="76" t="str">
        <f t="shared" si="162"/>
        <v/>
      </c>
      <c r="AE873" s="76" t="str">
        <f t="shared" si="163"/>
        <v/>
      </c>
      <c r="AF873" s="81" t="str">
        <f t="shared" si="164"/>
        <v/>
      </c>
    </row>
    <row r="874" spans="5:32">
      <c r="E874" s="58" t="str">
        <f t="shared" si="165"/>
        <v/>
      </c>
      <c r="K874" s="68" t="str">
        <f t="shared" si="166"/>
        <v/>
      </c>
      <c r="M874" s="69" t="str">
        <f t="shared" si="167"/>
        <v/>
      </c>
      <c r="Q874" s="76" t="str">
        <f t="shared" si="156"/>
        <v/>
      </c>
      <c r="R874" s="68" t="str">
        <f t="shared" si="157"/>
        <v/>
      </c>
      <c r="S874" s="76" t="str">
        <f t="shared" si="158"/>
        <v/>
      </c>
      <c r="V874" s="23" t="str">
        <f>IF(E874="","",SUMIF(OUTBOUND!$G:$G,WMS!E874,OUTBOUND!$L:$L))</f>
        <v/>
      </c>
      <c r="W874" s="23" t="str">
        <f>IF(E874="","",SUMIF(OUTBOUND!$G:$G,WMS!E874,OUTBOUND!$M:$M))</f>
        <v/>
      </c>
      <c r="X874" s="76" t="str">
        <f>IF(E874="","",SUMIF(OUTBOUND!$G:$G,WMS!E874,OUTBOUND!$O:$O))</f>
        <v/>
      </c>
      <c r="Y874" s="76" t="str">
        <f>IF(E874="","",SUMIF(OUTBOUND!$G:$G,WMS!E874,OUTBOUND!$AC:$AC))</f>
        <v/>
      </c>
      <c r="Z874" s="76" t="str">
        <f>IF(E874="","",SUMIF(OUTBOUND!$G:$G,WMS!E874,OUTBOUND!$P:$P))</f>
        <v/>
      </c>
      <c r="AA874" s="23" t="str">
        <f t="shared" si="159"/>
        <v/>
      </c>
      <c r="AB874" s="23" t="str">
        <f t="shared" si="160"/>
        <v/>
      </c>
      <c r="AC874" s="76" t="str">
        <f t="shared" si="161"/>
        <v/>
      </c>
      <c r="AD874" s="76" t="str">
        <f t="shared" si="162"/>
        <v/>
      </c>
      <c r="AE874" s="76" t="str">
        <f t="shared" si="163"/>
        <v/>
      </c>
      <c r="AF874" s="81" t="str">
        <f t="shared" si="164"/>
        <v/>
      </c>
    </row>
    <row r="875" spans="5:32">
      <c r="E875" s="58" t="str">
        <f t="shared" si="165"/>
        <v/>
      </c>
      <c r="K875" s="68" t="str">
        <f t="shared" si="166"/>
        <v/>
      </c>
      <c r="M875" s="69" t="str">
        <f t="shared" si="167"/>
        <v/>
      </c>
      <c r="Q875" s="76" t="str">
        <f t="shared" si="156"/>
        <v/>
      </c>
      <c r="R875" s="68" t="str">
        <f t="shared" si="157"/>
        <v/>
      </c>
      <c r="S875" s="76" t="str">
        <f t="shared" si="158"/>
        <v/>
      </c>
      <c r="V875" s="23" t="str">
        <f>IF(E875="","",SUMIF(OUTBOUND!$G:$G,WMS!E875,OUTBOUND!$L:$L))</f>
        <v/>
      </c>
      <c r="W875" s="23" t="str">
        <f>IF(E875="","",SUMIF(OUTBOUND!$G:$G,WMS!E875,OUTBOUND!$M:$M))</f>
        <v/>
      </c>
      <c r="X875" s="76" t="str">
        <f>IF(E875="","",SUMIF(OUTBOUND!$G:$G,WMS!E875,OUTBOUND!$O:$O))</f>
        <v/>
      </c>
      <c r="Y875" s="76" t="str">
        <f>IF(E875="","",SUMIF(OUTBOUND!$G:$G,WMS!E875,OUTBOUND!$AC:$AC))</f>
        <v/>
      </c>
      <c r="Z875" s="76" t="str">
        <f>IF(E875="","",SUMIF(OUTBOUND!$G:$G,WMS!E875,OUTBOUND!$P:$P))</f>
        <v/>
      </c>
      <c r="AA875" s="23" t="str">
        <f t="shared" si="159"/>
        <v/>
      </c>
      <c r="AB875" s="23" t="str">
        <f t="shared" si="160"/>
        <v/>
      </c>
      <c r="AC875" s="76" t="str">
        <f t="shared" si="161"/>
        <v/>
      </c>
      <c r="AD875" s="76" t="str">
        <f t="shared" si="162"/>
        <v/>
      </c>
      <c r="AE875" s="76" t="str">
        <f t="shared" si="163"/>
        <v/>
      </c>
      <c r="AF875" s="81" t="str">
        <f t="shared" si="164"/>
        <v/>
      </c>
    </row>
    <row r="876" spans="5:32">
      <c r="E876" s="58" t="str">
        <f t="shared" si="165"/>
        <v/>
      </c>
      <c r="K876" s="68" t="str">
        <f t="shared" si="166"/>
        <v/>
      </c>
      <c r="M876" s="69" t="str">
        <f t="shared" si="167"/>
        <v/>
      </c>
      <c r="Q876" s="76" t="str">
        <f t="shared" si="156"/>
        <v/>
      </c>
      <c r="R876" s="68" t="str">
        <f t="shared" si="157"/>
        <v/>
      </c>
      <c r="S876" s="76" t="str">
        <f t="shared" si="158"/>
        <v/>
      </c>
      <c r="V876" s="23" t="str">
        <f>IF(E876="","",SUMIF(OUTBOUND!$G:$G,WMS!E876,OUTBOUND!$L:$L))</f>
        <v/>
      </c>
      <c r="W876" s="23" t="str">
        <f>IF(E876="","",SUMIF(OUTBOUND!$G:$G,WMS!E876,OUTBOUND!$M:$M))</f>
        <v/>
      </c>
      <c r="X876" s="76" t="str">
        <f>IF(E876="","",SUMIF(OUTBOUND!$G:$G,WMS!E876,OUTBOUND!$O:$O))</f>
        <v/>
      </c>
      <c r="Y876" s="76" t="str">
        <f>IF(E876="","",SUMIF(OUTBOUND!$G:$G,WMS!E876,OUTBOUND!$AC:$AC))</f>
        <v/>
      </c>
      <c r="Z876" s="76" t="str">
        <f>IF(E876="","",SUMIF(OUTBOUND!$G:$G,WMS!E876,OUTBOUND!$P:$P))</f>
        <v/>
      </c>
      <c r="AA876" s="23" t="str">
        <f t="shared" si="159"/>
        <v/>
      </c>
      <c r="AB876" s="23" t="str">
        <f t="shared" si="160"/>
        <v/>
      </c>
      <c r="AC876" s="76" t="str">
        <f t="shared" si="161"/>
        <v/>
      </c>
      <c r="AD876" s="76" t="str">
        <f t="shared" si="162"/>
        <v/>
      </c>
      <c r="AE876" s="76" t="str">
        <f t="shared" si="163"/>
        <v/>
      </c>
      <c r="AF876" s="81" t="str">
        <f t="shared" si="164"/>
        <v/>
      </c>
    </row>
    <row r="877" spans="5:32">
      <c r="E877" s="58" t="str">
        <f t="shared" si="165"/>
        <v/>
      </c>
      <c r="K877" s="68" t="str">
        <f t="shared" si="166"/>
        <v/>
      </c>
      <c r="M877" s="69" t="str">
        <f t="shared" si="167"/>
        <v/>
      </c>
      <c r="Q877" s="76" t="str">
        <f t="shared" si="156"/>
        <v/>
      </c>
      <c r="R877" s="68" t="str">
        <f t="shared" si="157"/>
        <v/>
      </c>
      <c r="S877" s="76" t="str">
        <f t="shared" si="158"/>
        <v/>
      </c>
      <c r="V877" s="23" t="str">
        <f>IF(E877="","",SUMIF(OUTBOUND!$G:$G,WMS!E877,OUTBOUND!$L:$L))</f>
        <v/>
      </c>
      <c r="W877" s="23" t="str">
        <f>IF(E877="","",SUMIF(OUTBOUND!$G:$G,WMS!E877,OUTBOUND!$M:$M))</f>
        <v/>
      </c>
      <c r="X877" s="76" t="str">
        <f>IF(E877="","",SUMIF(OUTBOUND!$G:$G,WMS!E877,OUTBOUND!$O:$O))</f>
        <v/>
      </c>
      <c r="Y877" s="76" t="str">
        <f>IF(E877="","",SUMIF(OUTBOUND!$G:$G,WMS!E877,OUTBOUND!$AC:$AC))</f>
        <v/>
      </c>
      <c r="Z877" s="76" t="str">
        <f>IF(E877="","",SUMIF(OUTBOUND!$G:$G,WMS!E877,OUTBOUND!$P:$P))</f>
        <v/>
      </c>
      <c r="AA877" s="23" t="str">
        <f t="shared" si="159"/>
        <v/>
      </c>
      <c r="AB877" s="23" t="str">
        <f t="shared" si="160"/>
        <v/>
      </c>
      <c r="AC877" s="76" t="str">
        <f t="shared" si="161"/>
        <v/>
      </c>
      <c r="AD877" s="76" t="str">
        <f t="shared" si="162"/>
        <v/>
      </c>
      <c r="AE877" s="76" t="str">
        <f t="shared" si="163"/>
        <v/>
      </c>
      <c r="AF877" s="81" t="str">
        <f t="shared" si="164"/>
        <v/>
      </c>
    </row>
    <row r="878" spans="5:32">
      <c r="E878" s="58" t="str">
        <f t="shared" si="165"/>
        <v/>
      </c>
      <c r="K878" s="68" t="str">
        <f t="shared" si="166"/>
        <v/>
      </c>
      <c r="M878" s="69" t="str">
        <f t="shared" si="167"/>
        <v/>
      </c>
      <c r="Q878" s="76" t="str">
        <f t="shared" si="156"/>
        <v/>
      </c>
      <c r="R878" s="68" t="str">
        <f t="shared" si="157"/>
        <v/>
      </c>
      <c r="S878" s="76" t="str">
        <f t="shared" si="158"/>
        <v/>
      </c>
      <c r="V878" s="23" t="str">
        <f>IF(E878="","",SUMIF(OUTBOUND!$G:$G,WMS!E878,OUTBOUND!$L:$L))</f>
        <v/>
      </c>
      <c r="W878" s="23" t="str">
        <f>IF(E878="","",SUMIF(OUTBOUND!$G:$G,WMS!E878,OUTBOUND!$M:$M))</f>
        <v/>
      </c>
      <c r="X878" s="76" t="str">
        <f>IF(E878="","",SUMIF(OUTBOUND!$G:$G,WMS!E878,OUTBOUND!$O:$O))</f>
        <v/>
      </c>
      <c r="Y878" s="76" t="str">
        <f>IF(E878="","",SUMIF(OUTBOUND!$G:$G,WMS!E878,OUTBOUND!$AC:$AC))</f>
        <v/>
      </c>
      <c r="Z878" s="76" t="str">
        <f>IF(E878="","",SUMIF(OUTBOUND!$G:$G,WMS!E878,OUTBOUND!$P:$P))</f>
        <v/>
      </c>
      <c r="AA878" s="23" t="str">
        <f t="shared" si="159"/>
        <v/>
      </c>
      <c r="AB878" s="23" t="str">
        <f t="shared" si="160"/>
        <v/>
      </c>
      <c r="AC878" s="76" t="str">
        <f t="shared" si="161"/>
        <v/>
      </c>
      <c r="AD878" s="76" t="str">
        <f t="shared" si="162"/>
        <v/>
      </c>
      <c r="AE878" s="76" t="str">
        <f t="shared" si="163"/>
        <v/>
      </c>
      <c r="AF878" s="81" t="str">
        <f t="shared" si="164"/>
        <v/>
      </c>
    </row>
    <row r="879" spans="5:32">
      <c r="E879" s="58" t="str">
        <f t="shared" si="165"/>
        <v/>
      </c>
      <c r="K879" s="68" t="str">
        <f t="shared" si="166"/>
        <v/>
      </c>
      <c r="M879" s="69" t="str">
        <f t="shared" si="167"/>
        <v/>
      </c>
      <c r="Q879" s="76" t="str">
        <f t="shared" si="156"/>
        <v/>
      </c>
      <c r="R879" s="68" t="str">
        <f t="shared" si="157"/>
        <v/>
      </c>
      <c r="S879" s="76" t="str">
        <f t="shared" si="158"/>
        <v/>
      </c>
      <c r="V879" s="23" t="str">
        <f>IF(E879="","",SUMIF(OUTBOUND!$G:$G,WMS!E879,OUTBOUND!$L:$L))</f>
        <v/>
      </c>
      <c r="W879" s="23" t="str">
        <f>IF(E879="","",SUMIF(OUTBOUND!$G:$G,WMS!E879,OUTBOUND!$M:$M))</f>
        <v/>
      </c>
      <c r="X879" s="76" t="str">
        <f>IF(E879="","",SUMIF(OUTBOUND!$G:$G,WMS!E879,OUTBOUND!$O:$O))</f>
        <v/>
      </c>
      <c r="Y879" s="76" t="str">
        <f>IF(E879="","",SUMIF(OUTBOUND!$G:$G,WMS!E879,OUTBOUND!$AC:$AC))</f>
        <v/>
      </c>
      <c r="Z879" s="76" t="str">
        <f>IF(E879="","",SUMIF(OUTBOUND!$G:$G,WMS!E879,OUTBOUND!$P:$P))</f>
        <v/>
      </c>
      <c r="AA879" s="23" t="str">
        <f t="shared" si="159"/>
        <v/>
      </c>
      <c r="AB879" s="23" t="str">
        <f t="shared" si="160"/>
        <v/>
      </c>
      <c r="AC879" s="76" t="str">
        <f t="shared" si="161"/>
        <v/>
      </c>
      <c r="AD879" s="76" t="str">
        <f t="shared" si="162"/>
        <v/>
      </c>
      <c r="AE879" s="76" t="str">
        <f t="shared" si="163"/>
        <v/>
      </c>
      <c r="AF879" s="81" t="str">
        <f t="shared" si="164"/>
        <v/>
      </c>
    </row>
    <row r="880" spans="5:32">
      <c r="E880" s="58" t="str">
        <f t="shared" si="165"/>
        <v/>
      </c>
      <c r="K880" s="68" t="str">
        <f t="shared" si="166"/>
        <v/>
      </c>
      <c r="M880" s="69" t="str">
        <f t="shared" si="167"/>
        <v/>
      </c>
      <c r="Q880" s="76" t="str">
        <f t="shared" si="156"/>
        <v/>
      </c>
      <c r="R880" s="68" t="str">
        <f t="shared" si="157"/>
        <v/>
      </c>
      <c r="S880" s="76" t="str">
        <f t="shared" si="158"/>
        <v/>
      </c>
      <c r="V880" s="23" t="str">
        <f>IF(E880="","",SUMIF(OUTBOUND!$G:$G,WMS!E880,OUTBOUND!$L:$L))</f>
        <v/>
      </c>
      <c r="W880" s="23" t="str">
        <f>IF(E880="","",SUMIF(OUTBOUND!$G:$G,WMS!E880,OUTBOUND!$M:$M))</f>
        <v/>
      </c>
      <c r="X880" s="76" t="str">
        <f>IF(E880="","",SUMIF(OUTBOUND!$G:$G,WMS!E880,OUTBOUND!$O:$O))</f>
        <v/>
      </c>
      <c r="Y880" s="76" t="str">
        <f>IF(E880="","",SUMIF(OUTBOUND!$G:$G,WMS!E880,OUTBOUND!$AC:$AC))</f>
        <v/>
      </c>
      <c r="Z880" s="76" t="str">
        <f>IF(E880="","",SUMIF(OUTBOUND!$G:$G,WMS!E880,OUTBOUND!$P:$P))</f>
        <v/>
      </c>
      <c r="AA880" s="23" t="str">
        <f t="shared" si="159"/>
        <v/>
      </c>
      <c r="AB880" s="23" t="str">
        <f t="shared" si="160"/>
        <v/>
      </c>
      <c r="AC880" s="76" t="str">
        <f t="shared" si="161"/>
        <v/>
      </c>
      <c r="AD880" s="76" t="str">
        <f t="shared" si="162"/>
        <v/>
      </c>
      <c r="AE880" s="76" t="str">
        <f t="shared" si="163"/>
        <v/>
      </c>
      <c r="AF880" s="81" t="str">
        <f t="shared" si="164"/>
        <v/>
      </c>
    </row>
    <row r="881" spans="5:32">
      <c r="E881" s="58" t="str">
        <f t="shared" si="165"/>
        <v/>
      </c>
      <c r="K881" s="68" t="str">
        <f t="shared" si="166"/>
        <v/>
      </c>
      <c r="M881" s="69" t="str">
        <f t="shared" si="167"/>
        <v/>
      </c>
      <c r="Q881" s="76" t="str">
        <f t="shared" si="156"/>
        <v/>
      </c>
      <c r="R881" s="68" t="str">
        <f t="shared" si="157"/>
        <v/>
      </c>
      <c r="S881" s="76" t="str">
        <f t="shared" si="158"/>
        <v/>
      </c>
      <c r="V881" s="23" t="str">
        <f>IF(E881="","",SUMIF(OUTBOUND!$G:$G,WMS!E881,OUTBOUND!$L:$L))</f>
        <v/>
      </c>
      <c r="W881" s="23" t="str">
        <f>IF(E881="","",SUMIF(OUTBOUND!$G:$G,WMS!E881,OUTBOUND!$M:$M))</f>
        <v/>
      </c>
      <c r="X881" s="76" t="str">
        <f>IF(E881="","",SUMIF(OUTBOUND!$G:$G,WMS!E881,OUTBOUND!$O:$O))</f>
        <v/>
      </c>
      <c r="Y881" s="76" t="str">
        <f>IF(E881="","",SUMIF(OUTBOUND!$G:$G,WMS!E881,OUTBOUND!$AC:$AC))</f>
        <v/>
      </c>
      <c r="Z881" s="76" t="str">
        <f>IF(E881="","",SUMIF(OUTBOUND!$G:$G,WMS!E881,OUTBOUND!$P:$P))</f>
        <v/>
      </c>
      <c r="AA881" s="23" t="str">
        <f t="shared" si="159"/>
        <v/>
      </c>
      <c r="AB881" s="23" t="str">
        <f t="shared" si="160"/>
        <v/>
      </c>
      <c r="AC881" s="76" t="str">
        <f t="shared" si="161"/>
        <v/>
      </c>
      <c r="AD881" s="76" t="str">
        <f t="shared" si="162"/>
        <v/>
      </c>
      <c r="AE881" s="76" t="str">
        <f t="shared" si="163"/>
        <v/>
      </c>
      <c r="AF881" s="81" t="str">
        <f t="shared" si="164"/>
        <v/>
      </c>
    </row>
    <row r="882" spans="5:32">
      <c r="E882" s="58" t="str">
        <f t="shared" si="165"/>
        <v/>
      </c>
      <c r="K882" s="68" t="str">
        <f t="shared" si="166"/>
        <v/>
      </c>
      <c r="M882" s="69" t="str">
        <f t="shared" si="167"/>
        <v/>
      </c>
      <c r="Q882" s="76" t="str">
        <f t="shared" si="156"/>
        <v/>
      </c>
      <c r="R882" s="68" t="str">
        <f t="shared" si="157"/>
        <v/>
      </c>
      <c r="S882" s="76" t="str">
        <f t="shared" si="158"/>
        <v/>
      </c>
      <c r="V882" s="23" t="str">
        <f>IF(E882="","",SUMIF(OUTBOUND!$G:$G,WMS!E882,OUTBOUND!$L:$L))</f>
        <v/>
      </c>
      <c r="W882" s="23" t="str">
        <f>IF(E882="","",SUMIF(OUTBOUND!$G:$G,WMS!E882,OUTBOUND!$M:$M))</f>
        <v/>
      </c>
      <c r="X882" s="76" t="str">
        <f>IF(E882="","",SUMIF(OUTBOUND!$G:$G,WMS!E882,OUTBOUND!$O:$O))</f>
        <v/>
      </c>
      <c r="Y882" s="76" t="str">
        <f>IF(E882="","",SUMIF(OUTBOUND!$G:$G,WMS!E882,OUTBOUND!$AC:$AC))</f>
        <v/>
      </c>
      <c r="Z882" s="76" t="str">
        <f>IF(E882="","",SUMIF(OUTBOUND!$G:$G,WMS!E882,OUTBOUND!$P:$P))</f>
        <v/>
      </c>
      <c r="AA882" s="23" t="str">
        <f t="shared" si="159"/>
        <v/>
      </c>
      <c r="AB882" s="23" t="str">
        <f t="shared" si="160"/>
        <v/>
      </c>
      <c r="AC882" s="76" t="str">
        <f t="shared" si="161"/>
        <v/>
      </c>
      <c r="AD882" s="76" t="str">
        <f t="shared" si="162"/>
        <v/>
      </c>
      <c r="AE882" s="76" t="str">
        <f t="shared" si="163"/>
        <v/>
      </c>
      <c r="AF882" s="81" t="str">
        <f t="shared" si="164"/>
        <v/>
      </c>
    </row>
    <row r="883" spans="5:32">
      <c r="E883" s="58" t="str">
        <f t="shared" si="165"/>
        <v/>
      </c>
      <c r="K883" s="68" t="str">
        <f t="shared" si="166"/>
        <v/>
      </c>
      <c r="M883" s="69" t="str">
        <f t="shared" si="167"/>
        <v/>
      </c>
      <c r="Q883" s="76" t="str">
        <f t="shared" si="156"/>
        <v/>
      </c>
      <c r="R883" s="68" t="str">
        <f t="shared" si="157"/>
        <v/>
      </c>
      <c r="S883" s="76" t="str">
        <f t="shared" si="158"/>
        <v/>
      </c>
      <c r="V883" s="23" t="str">
        <f>IF(E883="","",SUMIF(OUTBOUND!$G:$G,WMS!E883,OUTBOUND!$L:$L))</f>
        <v/>
      </c>
      <c r="W883" s="23" t="str">
        <f>IF(E883="","",SUMIF(OUTBOUND!$G:$G,WMS!E883,OUTBOUND!$M:$M))</f>
        <v/>
      </c>
      <c r="X883" s="76" t="str">
        <f>IF(E883="","",SUMIF(OUTBOUND!$G:$G,WMS!E883,OUTBOUND!$O:$O))</f>
        <v/>
      </c>
      <c r="Y883" s="76" t="str">
        <f>IF(E883="","",SUMIF(OUTBOUND!$G:$G,WMS!E883,OUTBOUND!$AC:$AC))</f>
        <v/>
      </c>
      <c r="Z883" s="76" t="str">
        <f>IF(E883="","",SUMIF(OUTBOUND!$G:$G,WMS!E883,OUTBOUND!$P:$P))</f>
        <v/>
      </c>
      <c r="AA883" s="23" t="str">
        <f t="shared" si="159"/>
        <v/>
      </c>
      <c r="AB883" s="23" t="str">
        <f t="shared" si="160"/>
        <v/>
      </c>
      <c r="AC883" s="76" t="str">
        <f t="shared" si="161"/>
        <v/>
      </c>
      <c r="AD883" s="76" t="str">
        <f t="shared" si="162"/>
        <v/>
      </c>
      <c r="AE883" s="76" t="str">
        <f t="shared" si="163"/>
        <v/>
      </c>
      <c r="AF883" s="81" t="str">
        <f t="shared" si="164"/>
        <v/>
      </c>
    </row>
    <row r="884" spans="5:32">
      <c r="E884" s="58" t="str">
        <f t="shared" si="165"/>
        <v/>
      </c>
      <c r="K884" s="68" t="str">
        <f t="shared" si="166"/>
        <v/>
      </c>
      <c r="M884" s="69" t="str">
        <f t="shared" si="167"/>
        <v/>
      </c>
      <c r="Q884" s="76" t="str">
        <f t="shared" si="156"/>
        <v/>
      </c>
      <c r="R884" s="68" t="str">
        <f t="shared" si="157"/>
        <v/>
      </c>
      <c r="S884" s="76" t="str">
        <f t="shared" si="158"/>
        <v/>
      </c>
      <c r="V884" s="23" t="str">
        <f>IF(E884="","",SUMIF(OUTBOUND!$G:$G,WMS!E884,OUTBOUND!$L:$L))</f>
        <v/>
      </c>
      <c r="W884" s="23" t="str">
        <f>IF(E884="","",SUMIF(OUTBOUND!$G:$G,WMS!E884,OUTBOUND!$M:$M))</f>
        <v/>
      </c>
      <c r="X884" s="76" t="str">
        <f>IF(E884="","",SUMIF(OUTBOUND!$G:$G,WMS!E884,OUTBOUND!$O:$O))</f>
        <v/>
      </c>
      <c r="Y884" s="76" t="str">
        <f>IF(E884="","",SUMIF(OUTBOUND!$G:$G,WMS!E884,OUTBOUND!$AC:$AC))</f>
        <v/>
      </c>
      <c r="Z884" s="76" t="str">
        <f>IF(E884="","",SUMIF(OUTBOUND!$G:$G,WMS!E884,OUTBOUND!$P:$P))</f>
        <v/>
      </c>
      <c r="AA884" s="23" t="str">
        <f t="shared" si="159"/>
        <v/>
      </c>
      <c r="AB884" s="23" t="str">
        <f t="shared" si="160"/>
        <v/>
      </c>
      <c r="AC884" s="76" t="str">
        <f t="shared" si="161"/>
        <v/>
      </c>
      <c r="AD884" s="76" t="str">
        <f t="shared" si="162"/>
        <v/>
      </c>
      <c r="AE884" s="76" t="str">
        <f t="shared" si="163"/>
        <v/>
      </c>
      <c r="AF884" s="81" t="str">
        <f t="shared" si="164"/>
        <v/>
      </c>
    </row>
    <row r="885" spans="5:32">
      <c r="E885" s="58" t="str">
        <f t="shared" si="165"/>
        <v/>
      </c>
      <c r="K885" s="68" t="str">
        <f t="shared" si="166"/>
        <v/>
      </c>
      <c r="M885" s="69" t="str">
        <f t="shared" si="167"/>
        <v/>
      </c>
      <c r="Q885" s="76" t="str">
        <f t="shared" ref="Q885:Q948" si="168">IF(P885="","",ROUND(N885*O885*P885/1000000,3))</f>
        <v/>
      </c>
      <c r="R885" s="68" t="str">
        <f t="shared" ref="R885:R948" si="169">IF(Q885="","",ROUND(N885*O885*P885/1000000*I885,2))</f>
        <v/>
      </c>
      <c r="S885" s="76" t="str">
        <f t="shared" ref="S885:S948" si="170">IF(T885="","",ROUND(T885/J885,3))</f>
        <v/>
      </c>
      <c r="V885" s="23" t="str">
        <f>IF(E885="","",SUMIF(OUTBOUND!$G:$G,WMS!E885,OUTBOUND!$L:$L))</f>
        <v/>
      </c>
      <c r="W885" s="23" t="str">
        <f>IF(E885="","",SUMIF(OUTBOUND!$G:$G,WMS!E885,OUTBOUND!$M:$M))</f>
        <v/>
      </c>
      <c r="X885" s="76" t="str">
        <f>IF(E885="","",SUMIF(OUTBOUND!$G:$G,WMS!E885,OUTBOUND!$O:$O))</f>
        <v/>
      </c>
      <c r="Y885" s="76" t="str">
        <f>IF(E885="","",SUMIF(OUTBOUND!$G:$G,WMS!E885,OUTBOUND!$AC:$AC))</f>
        <v/>
      </c>
      <c r="Z885" s="76" t="str">
        <f>IF(E885="","",SUMIF(OUTBOUND!$G:$G,WMS!E885,OUTBOUND!$P:$P))</f>
        <v/>
      </c>
      <c r="AA885" s="23" t="str">
        <f t="shared" ref="AA885:AA948" si="171">IF(I885="","",I885-V885)</f>
        <v/>
      </c>
      <c r="AB885" s="23" t="str">
        <f t="shared" ref="AB885:AB948" si="172">IF(J885="","",J885-W885)</f>
        <v/>
      </c>
      <c r="AC885" s="76" t="str">
        <f t="shared" ref="AC885:AC948" si="173">IF(M885="","",M885-X885)</f>
        <v/>
      </c>
      <c r="AD885" s="76" t="str">
        <f t="shared" ref="AD885:AD948" si="174">IF(T885="","",T885-Y885)</f>
        <v/>
      </c>
      <c r="AE885" s="76" t="str">
        <f t="shared" ref="AE885:AE948" si="175">IF(R885="","",R885-Z885)</f>
        <v/>
      </c>
      <c r="AF885" s="81" t="str">
        <f t="shared" ref="AF885:AF948" si="176">IF(AB885="","",EXACT(K885,AB885/AA885))</f>
        <v/>
      </c>
    </row>
    <row r="886" spans="5:32">
      <c r="E886" s="58" t="str">
        <f t="shared" si="165"/>
        <v/>
      </c>
      <c r="K886" s="68" t="str">
        <f t="shared" si="166"/>
        <v/>
      </c>
      <c r="M886" s="69" t="str">
        <f t="shared" si="167"/>
        <v/>
      </c>
      <c r="Q886" s="76" t="str">
        <f t="shared" si="168"/>
        <v/>
      </c>
      <c r="R886" s="68" t="str">
        <f t="shared" si="169"/>
        <v/>
      </c>
      <c r="S886" s="76" t="str">
        <f t="shared" si="170"/>
        <v/>
      </c>
      <c r="V886" s="23" t="str">
        <f>IF(E886="","",SUMIF(OUTBOUND!$G:$G,WMS!E886,OUTBOUND!$L:$L))</f>
        <v/>
      </c>
      <c r="W886" s="23" t="str">
        <f>IF(E886="","",SUMIF(OUTBOUND!$G:$G,WMS!E886,OUTBOUND!$M:$M))</f>
        <v/>
      </c>
      <c r="X886" s="76" t="str">
        <f>IF(E886="","",SUMIF(OUTBOUND!$G:$G,WMS!E886,OUTBOUND!$O:$O))</f>
        <v/>
      </c>
      <c r="Y886" s="76" t="str">
        <f>IF(E886="","",SUMIF(OUTBOUND!$G:$G,WMS!E886,OUTBOUND!$AC:$AC))</f>
        <v/>
      </c>
      <c r="Z886" s="76" t="str">
        <f>IF(E886="","",SUMIF(OUTBOUND!$G:$G,WMS!E886,OUTBOUND!$P:$P))</f>
        <v/>
      </c>
      <c r="AA886" s="23" t="str">
        <f t="shared" si="171"/>
        <v/>
      </c>
      <c r="AB886" s="23" t="str">
        <f t="shared" si="172"/>
        <v/>
      </c>
      <c r="AC886" s="76" t="str">
        <f t="shared" si="173"/>
        <v/>
      </c>
      <c r="AD886" s="76" t="str">
        <f t="shared" si="174"/>
        <v/>
      </c>
      <c r="AE886" s="76" t="str">
        <f t="shared" si="175"/>
        <v/>
      </c>
      <c r="AF886" s="81" t="str">
        <f t="shared" si="176"/>
        <v/>
      </c>
    </row>
    <row r="887" spans="5:32">
      <c r="E887" s="58" t="str">
        <f t="shared" si="165"/>
        <v/>
      </c>
      <c r="K887" s="68" t="str">
        <f t="shared" si="166"/>
        <v/>
      </c>
      <c r="M887" s="69" t="str">
        <f t="shared" si="167"/>
        <v/>
      </c>
      <c r="Q887" s="76" t="str">
        <f t="shared" si="168"/>
        <v/>
      </c>
      <c r="R887" s="68" t="str">
        <f t="shared" si="169"/>
        <v/>
      </c>
      <c r="S887" s="76" t="str">
        <f t="shared" si="170"/>
        <v/>
      </c>
      <c r="V887" s="23" t="str">
        <f>IF(E887="","",SUMIF(OUTBOUND!$G:$G,WMS!E887,OUTBOUND!$L:$L))</f>
        <v/>
      </c>
      <c r="W887" s="23" t="str">
        <f>IF(E887="","",SUMIF(OUTBOUND!$G:$G,WMS!E887,OUTBOUND!$M:$M))</f>
        <v/>
      </c>
      <c r="X887" s="76" t="str">
        <f>IF(E887="","",SUMIF(OUTBOUND!$G:$G,WMS!E887,OUTBOUND!$O:$O))</f>
        <v/>
      </c>
      <c r="Y887" s="76" t="str">
        <f>IF(E887="","",SUMIF(OUTBOUND!$G:$G,WMS!E887,OUTBOUND!$AC:$AC))</f>
        <v/>
      </c>
      <c r="Z887" s="76" t="str">
        <f>IF(E887="","",SUMIF(OUTBOUND!$G:$G,WMS!E887,OUTBOUND!$P:$P))</f>
        <v/>
      </c>
      <c r="AA887" s="23" t="str">
        <f t="shared" si="171"/>
        <v/>
      </c>
      <c r="AB887" s="23" t="str">
        <f t="shared" si="172"/>
        <v/>
      </c>
      <c r="AC887" s="76" t="str">
        <f t="shared" si="173"/>
        <v/>
      </c>
      <c r="AD887" s="76" t="str">
        <f t="shared" si="174"/>
        <v/>
      </c>
      <c r="AE887" s="76" t="str">
        <f t="shared" si="175"/>
        <v/>
      </c>
      <c r="AF887" s="81" t="str">
        <f t="shared" si="176"/>
        <v/>
      </c>
    </row>
    <row r="888" spans="5:32">
      <c r="E888" s="58" t="str">
        <f t="shared" si="165"/>
        <v/>
      </c>
      <c r="K888" s="68" t="str">
        <f t="shared" si="166"/>
        <v/>
      </c>
      <c r="M888" s="69" t="str">
        <f t="shared" si="167"/>
        <v/>
      </c>
      <c r="Q888" s="76" t="str">
        <f t="shared" si="168"/>
        <v/>
      </c>
      <c r="R888" s="68" t="str">
        <f t="shared" si="169"/>
        <v/>
      </c>
      <c r="S888" s="76" t="str">
        <f t="shared" si="170"/>
        <v/>
      </c>
      <c r="V888" s="23" t="str">
        <f>IF(E888="","",SUMIF(OUTBOUND!$G:$G,WMS!E888,OUTBOUND!$L:$L))</f>
        <v/>
      </c>
      <c r="W888" s="23" t="str">
        <f>IF(E888="","",SUMIF(OUTBOUND!$G:$G,WMS!E888,OUTBOUND!$M:$M))</f>
        <v/>
      </c>
      <c r="X888" s="76" t="str">
        <f>IF(E888="","",SUMIF(OUTBOUND!$G:$G,WMS!E888,OUTBOUND!$O:$O))</f>
        <v/>
      </c>
      <c r="Y888" s="76" t="str">
        <f>IF(E888="","",SUMIF(OUTBOUND!$G:$G,WMS!E888,OUTBOUND!$AC:$AC))</f>
        <v/>
      </c>
      <c r="Z888" s="76" t="str">
        <f>IF(E888="","",SUMIF(OUTBOUND!$G:$G,WMS!E888,OUTBOUND!$P:$P))</f>
        <v/>
      </c>
      <c r="AA888" s="23" t="str">
        <f t="shared" si="171"/>
        <v/>
      </c>
      <c r="AB888" s="23" t="str">
        <f t="shared" si="172"/>
        <v/>
      </c>
      <c r="AC888" s="76" t="str">
        <f t="shared" si="173"/>
        <v/>
      </c>
      <c r="AD888" s="76" t="str">
        <f t="shared" si="174"/>
        <v/>
      </c>
      <c r="AE888" s="76" t="str">
        <f t="shared" si="175"/>
        <v/>
      </c>
      <c r="AF888" s="81" t="str">
        <f t="shared" si="176"/>
        <v/>
      </c>
    </row>
    <row r="889" spans="5:32">
      <c r="E889" s="58" t="str">
        <f t="shared" si="165"/>
        <v/>
      </c>
      <c r="K889" s="68" t="str">
        <f t="shared" si="166"/>
        <v/>
      </c>
      <c r="M889" s="69" t="str">
        <f t="shared" si="167"/>
        <v/>
      </c>
      <c r="Q889" s="76" t="str">
        <f t="shared" si="168"/>
        <v/>
      </c>
      <c r="R889" s="68" t="str">
        <f t="shared" si="169"/>
        <v/>
      </c>
      <c r="S889" s="76" t="str">
        <f t="shared" si="170"/>
        <v/>
      </c>
      <c r="V889" s="23" t="str">
        <f>IF(E889="","",SUMIF(OUTBOUND!$G:$G,WMS!E889,OUTBOUND!$L:$L))</f>
        <v/>
      </c>
      <c r="W889" s="23" t="str">
        <f>IF(E889="","",SUMIF(OUTBOUND!$G:$G,WMS!E889,OUTBOUND!$M:$M))</f>
        <v/>
      </c>
      <c r="X889" s="76" t="str">
        <f>IF(E889="","",SUMIF(OUTBOUND!$G:$G,WMS!E889,OUTBOUND!$O:$O))</f>
        <v/>
      </c>
      <c r="Y889" s="76" t="str">
        <f>IF(E889="","",SUMIF(OUTBOUND!$G:$G,WMS!E889,OUTBOUND!$AC:$AC))</f>
        <v/>
      </c>
      <c r="Z889" s="76" t="str">
        <f>IF(E889="","",SUMIF(OUTBOUND!$G:$G,WMS!E889,OUTBOUND!$P:$P))</f>
        <v/>
      </c>
      <c r="AA889" s="23" t="str">
        <f t="shared" si="171"/>
        <v/>
      </c>
      <c r="AB889" s="23" t="str">
        <f t="shared" si="172"/>
        <v/>
      </c>
      <c r="AC889" s="76" t="str">
        <f t="shared" si="173"/>
        <v/>
      </c>
      <c r="AD889" s="76" t="str">
        <f t="shared" si="174"/>
        <v/>
      </c>
      <c r="AE889" s="76" t="str">
        <f t="shared" si="175"/>
        <v/>
      </c>
      <c r="AF889" s="81" t="str">
        <f t="shared" si="176"/>
        <v/>
      </c>
    </row>
    <row r="890" spans="5:32">
      <c r="E890" s="58" t="str">
        <f t="shared" si="165"/>
        <v/>
      </c>
      <c r="K890" s="68" t="str">
        <f t="shared" si="166"/>
        <v/>
      </c>
      <c r="M890" s="69" t="str">
        <f t="shared" si="167"/>
        <v/>
      </c>
      <c r="Q890" s="76" t="str">
        <f t="shared" si="168"/>
        <v/>
      </c>
      <c r="R890" s="68" t="str">
        <f t="shared" si="169"/>
        <v/>
      </c>
      <c r="S890" s="76" t="str">
        <f t="shared" si="170"/>
        <v/>
      </c>
      <c r="V890" s="23" t="str">
        <f>IF(E890="","",SUMIF(OUTBOUND!$G:$G,WMS!E890,OUTBOUND!$L:$L))</f>
        <v/>
      </c>
      <c r="W890" s="23" t="str">
        <f>IF(E890="","",SUMIF(OUTBOUND!$G:$G,WMS!E890,OUTBOUND!$M:$M))</f>
        <v/>
      </c>
      <c r="X890" s="76" t="str">
        <f>IF(E890="","",SUMIF(OUTBOUND!$G:$G,WMS!E890,OUTBOUND!$O:$O))</f>
        <v/>
      </c>
      <c r="Y890" s="76" t="str">
        <f>IF(E890="","",SUMIF(OUTBOUND!$G:$G,WMS!E890,OUTBOUND!$AC:$AC))</f>
        <v/>
      </c>
      <c r="Z890" s="76" t="str">
        <f>IF(E890="","",SUMIF(OUTBOUND!$G:$G,WMS!E890,OUTBOUND!$P:$P))</f>
        <v/>
      </c>
      <c r="AA890" s="23" t="str">
        <f t="shared" si="171"/>
        <v/>
      </c>
      <c r="AB890" s="23" t="str">
        <f t="shared" si="172"/>
        <v/>
      </c>
      <c r="AC890" s="76" t="str">
        <f t="shared" si="173"/>
        <v/>
      </c>
      <c r="AD890" s="76" t="str">
        <f t="shared" si="174"/>
        <v/>
      </c>
      <c r="AE890" s="76" t="str">
        <f t="shared" si="175"/>
        <v/>
      </c>
      <c r="AF890" s="81" t="str">
        <f t="shared" si="176"/>
        <v/>
      </c>
    </row>
    <row r="891" spans="5:32">
      <c r="E891" s="58" t="str">
        <f t="shared" si="165"/>
        <v/>
      </c>
      <c r="K891" s="68" t="str">
        <f t="shared" si="166"/>
        <v/>
      </c>
      <c r="M891" s="69" t="str">
        <f t="shared" si="167"/>
        <v/>
      </c>
      <c r="Q891" s="76" t="str">
        <f t="shared" si="168"/>
        <v/>
      </c>
      <c r="R891" s="68" t="str">
        <f t="shared" si="169"/>
        <v/>
      </c>
      <c r="S891" s="76" t="str">
        <f t="shared" si="170"/>
        <v/>
      </c>
      <c r="V891" s="23" t="str">
        <f>IF(E891="","",SUMIF(OUTBOUND!$G:$G,WMS!E891,OUTBOUND!$L:$L))</f>
        <v/>
      </c>
      <c r="W891" s="23" t="str">
        <f>IF(E891="","",SUMIF(OUTBOUND!$G:$G,WMS!E891,OUTBOUND!$M:$M))</f>
        <v/>
      </c>
      <c r="X891" s="76" t="str">
        <f>IF(E891="","",SUMIF(OUTBOUND!$G:$G,WMS!E891,OUTBOUND!$O:$O))</f>
        <v/>
      </c>
      <c r="Y891" s="76" t="str">
        <f>IF(E891="","",SUMIF(OUTBOUND!$G:$G,WMS!E891,OUTBOUND!$AC:$AC))</f>
        <v/>
      </c>
      <c r="Z891" s="76" t="str">
        <f>IF(E891="","",SUMIF(OUTBOUND!$G:$G,WMS!E891,OUTBOUND!$P:$P))</f>
        <v/>
      </c>
      <c r="AA891" s="23" t="str">
        <f t="shared" si="171"/>
        <v/>
      </c>
      <c r="AB891" s="23" t="str">
        <f t="shared" si="172"/>
        <v/>
      </c>
      <c r="AC891" s="76" t="str">
        <f t="shared" si="173"/>
        <v/>
      </c>
      <c r="AD891" s="76" t="str">
        <f t="shared" si="174"/>
        <v/>
      </c>
      <c r="AE891" s="76" t="str">
        <f t="shared" si="175"/>
        <v/>
      </c>
      <c r="AF891" s="81" t="str">
        <f t="shared" si="176"/>
        <v/>
      </c>
    </row>
    <row r="892" spans="5:32">
      <c r="E892" s="58" t="str">
        <f t="shared" si="165"/>
        <v/>
      </c>
      <c r="K892" s="68" t="str">
        <f t="shared" si="166"/>
        <v/>
      </c>
      <c r="M892" s="69" t="str">
        <f t="shared" si="167"/>
        <v/>
      </c>
      <c r="Q892" s="76" t="str">
        <f t="shared" si="168"/>
        <v/>
      </c>
      <c r="R892" s="68" t="str">
        <f t="shared" si="169"/>
        <v/>
      </c>
      <c r="S892" s="76" t="str">
        <f t="shared" si="170"/>
        <v/>
      </c>
      <c r="V892" s="23" t="str">
        <f>IF(E892="","",SUMIF(OUTBOUND!$G:$G,WMS!E892,OUTBOUND!$L:$L))</f>
        <v/>
      </c>
      <c r="W892" s="23" t="str">
        <f>IF(E892="","",SUMIF(OUTBOUND!$G:$G,WMS!E892,OUTBOUND!$M:$M))</f>
        <v/>
      </c>
      <c r="X892" s="76" t="str">
        <f>IF(E892="","",SUMIF(OUTBOUND!$G:$G,WMS!E892,OUTBOUND!$O:$O))</f>
        <v/>
      </c>
      <c r="Y892" s="76" t="str">
        <f>IF(E892="","",SUMIF(OUTBOUND!$G:$G,WMS!E892,OUTBOUND!$AC:$AC))</f>
        <v/>
      </c>
      <c r="Z892" s="76" t="str">
        <f>IF(E892="","",SUMIF(OUTBOUND!$G:$G,WMS!E892,OUTBOUND!$P:$P))</f>
        <v/>
      </c>
      <c r="AA892" s="23" t="str">
        <f t="shared" si="171"/>
        <v/>
      </c>
      <c r="AB892" s="23" t="str">
        <f t="shared" si="172"/>
        <v/>
      </c>
      <c r="AC892" s="76" t="str">
        <f t="shared" si="173"/>
        <v/>
      </c>
      <c r="AD892" s="76" t="str">
        <f t="shared" si="174"/>
        <v/>
      </c>
      <c r="AE892" s="76" t="str">
        <f t="shared" si="175"/>
        <v/>
      </c>
      <c r="AF892" s="81" t="str">
        <f t="shared" si="176"/>
        <v/>
      </c>
    </row>
    <row r="893" spans="5:32">
      <c r="E893" s="58" t="str">
        <f t="shared" si="165"/>
        <v/>
      </c>
      <c r="K893" s="68" t="str">
        <f t="shared" si="166"/>
        <v/>
      </c>
      <c r="M893" s="69" t="str">
        <f t="shared" si="167"/>
        <v/>
      </c>
      <c r="Q893" s="76" t="str">
        <f t="shared" si="168"/>
        <v/>
      </c>
      <c r="R893" s="68" t="str">
        <f t="shared" si="169"/>
        <v/>
      </c>
      <c r="S893" s="76" t="str">
        <f t="shared" si="170"/>
        <v/>
      </c>
      <c r="V893" s="23" t="str">
        <f>IF(E893="","",SUMIF(OUTBOUND!$G:$G,WMS!E893,OUTBOUND!$L:$L))</f>
        <v/>
      </c>
      <c r="W893" s="23" t="str">
        <f>IF(E893="","",SUMIF(OUTBOUND!$G:$G,WMS!E893,OUTBOUND!$M:$M))</f>
        <v/>
      </c>
      <c r="X893" s="76" t="str">
        <f>IF(E893="","",SUMIF(OUTBOUND!$G:$G,WMS!E893,OUTBOUND!$O:$O))</f>
        <v/>
      </c>
      <c r="Y893" s="76" t="str">
        <f>IF(E893="","",SUMIF(OUTBOUND!$G:$G,WMS!E893,OUTBOUND!$AC:$AC))</f>
        <v/>
      </c>
      <c r="Z893" s="76" t="str">
        <f>IF(E893="","",SUMIF(OUTBOUND!$G:$G,WMS!E893,OUTBOUND!$P:$P))</f>
        <v/>
      </c>
      <c r="AA893" s="23" t="str">
        <f t="shared" si="171"/>
        <v/>
      </c>
      <c r="AB893" s="23" t="str">
        <f t="shared" si="172"/>
        <v/>
      </c>
      <c r="AC893" s="76" t="str">
        <f t="shared" si="173"/>
        <v/>
      </c>
      <c r="AD893" s="76" t="str">
        <f t="shared" si="174"/>
        <v/>
      </c>
      <c r="AE893" s="76" t="str">
        <f t="shared" si="175"/>
        <v/>
      </c>
      <c r="AF893" s="81" t="str">
        <f t="shared" si="176"/>
        <v/>
      </c>
    </row>
    <row r="894" spans="5:32">
      <c r="E894" s="58" t="str">
        <f t="shared" si="165"/>
        <v/>
      </c>
      <c r="K894" s="68" t="str">
        <f t="shared" si="166"/>
        <v/>
      </c>
      <c r="M894" s="69" t="str">
        <f t="shared" si="167"/>
        <v/>
      </c>
      <c r="Q894" s="76" t="str">
        <f t="shared" si="168"/>
        <v/>
      </c>
      <c r="R894" s="68" t="str">
        <f t="shared" si="169"/>
        <v/>
      </c>
      <c r="S894" s="76" t="str">
        <f t="shared" si="170"/>
        <v/>
      </c>
      <c r="V894" s="23" t="str">
        <f>IF(E894="","",SUMIF(OUTBOUND!$G:$G,WMS!E894,OUTBOUND!$L:$L))</f>
        <v/>
      </c>
      <c r="W894" s="23" t="str">
        <f>IF(E894="","",SUMIF(OUTBOUND!$G:$G,WMS!E894,OUTBOUND!$M:$M))</f>
        <v/>
      </c>
      <c r="X894" s="76" t="str">
        <f>IF(E894="","",SUMIF(OUTBOUND!$G:$G,WMS!E894,OUTBOUND!$O:$O))</f>
        <v/>
      </c>
      <c r="Y894" s="76" t="str">
        <f>IF(E894="","",SUMIF(OUTBOUND!$G:$G,WMS!E894,OUTBOUND!$AC:$AC))</f>
        <v/>
      </c>
      <c r="Z894" s="76" t="str">
        <f>IF(E894="","",SUMIF(OUTBOUND!$G:$G,WMS!E894,OUTBOUND!$P:$P))</f>
        <v/>
      </c>
      <c r="AA894" s="23" t="str">
        <f t="shared" si="171"/>
        <v/>
      </c>
      <c r="AB894" s="23" t="str">
        <f t="shared" si="172"/>
        <v/>
      </c>
      <c r="AC894" s="76" t="str">
        <f t="shared" si="173"/>
        <v/>
      </c>
      <c r="AD894" s="76" t="str">
        <f t="shared" si="174"/>
        <v/>
      </c>
      <c r="AE894" s="76" t="str">
        <f t="shared" si="175"/>
        <v/>
      </c>
      <c r="AF894" s="81" t="str">
        <f t="shared" si="176"/>
        <v/>
      </c>
    </row>
    <row r="895" spans="5:32">
      <c r="E895" s="58" t="str">
        <f t="shared" si="165"/>
        <v/>
      </c>
      <c r="K895" s="68" t="str">
        <f t="shared" si="166"/>
        <v/>
      </c>
      <c r="M895" s="69" t="str">
        <f t="shared" si="167"/>
        <v/>
      </c>
      <c r="Q895" s="76" t="str">
        <f t="shared" si="168"/>
        <v/>
      </c>
      <c r="R895" s="68" t="str">
        <f t="shared" si="169"/>
        <v/>
      </c>
      <c r="S895" s="76" t="str">
        <f t="shared" si="170"/>
        <v/>
      </c>
      <c r="V895" s="23" t="str">
        <f>IF(E895="","",SUMIF(OUTBOUND!$G:$G,WMS!E895,OUTBOUND!$L:$L))</f>
        <v/>
      </c>
      <c r="W895" s="23" t="str">
        <f>IF(E895="","",SUMIF(OUTBOUND!$G:$G,WMS!E895,OUTBOUND!$M:$M))</f>
        <v/>
      </c>
      <c r="X895" s="76" t="str">
        <f>IF(E895="","",SUMIF(OUTBOUND!$G:$G,WMS!E895,OUTBOUND!$O:$O))</f>
        <v/>
      </c>
      <c r="Y895" s="76" t="str">
        <f>IF(E895="","",SUMIF(OUTBOUND!$G:$G,WMS!E895,OUTBOUND!$AC:$AC))</f>
        <v/>
      </c>
      <c r="Z895" s="76" t="str">
        <f>IF(E895="","",SUMIF(OUTBOUND!$G:$G,WMS!E895,OUTBOUND!$P:$P))</f>
        <v/>
      </c>
      <c r="AA895" s="23" t="str">
        <f t="shared" si="171"/>
        <v/>
      </c>
      <c r="AB895" s="23" t="str">
        <f t="shared" si="172"/>
        <v/>
      </c>
      <c r="AC895" s="76" t="str">
        <f t="shared" si="173"/>
        <v/>
      </c>
      <c r="AD895" s="76" t="str">
        <f t="shared" si="174"/>
        <v/>
      </c>
      <c r="AE895" s="76" t="str">
        <f t="shared" si="175"/>
        <v/>
      </c>
      <c r="AF895" s="81" t="str">
        <f t="shared" si="176"/>
        <v/>
      </c>
    </row>
    <row r="896" spans="5:32">
      <c r="E896" s="58" t="str">
        <f t="shared" si="165"/>
        <v/>
      </c>
      <c r="K896" s="68" t="str">
        <f t="shared" si="166"/>
        <v/>
      </c>
      <c r="M896" s="69" t="str">
        <f t="shared" si="167"/>
        <v/>
      </c>
      <c r="Q896" s="76" t="str">
        <f t="shared" si="168"/>
        <v/>
      </c>
      <c r="R896" s="68" t="str">
        <f t="shared" si="169"/>
        <v/>
      </c>
      <c r="S896" s="76" t="str">
        <f t="shared" si="170"/>
        <v/>
      </c>
      <c r="V896" s="23" t="str">
        <f>IF(E896="","",SUMIF(OUTBOUND!$G:$G,WMS!E896,OUTBOUND!$L:$L))</f>
        <v/>
      </c>
      <c r="W896" s="23" t="str">
        <f>IF(E896="","",SUMIF(OUTBOUND!$G:$G,WMS!E896,OUTBOUND!$M:$M))</f>
        <v/>
      </c>
      <c r="X896" s="76" t="str">
        <f>IF(E896="","",SUMIF(OUTBOUND!$G:$G,WMS!E896,OUTBOUND!$O:$O))</f>
        <v/>
      </c>
      <c r="Y896" s="76" t="str">
        <f>IF(E896="","",SUMIF(OUTBOUND!$G:$G,WMS!E896,OUTBOUND!$AC:$AC))</f>
        <v/>
      </c>
      <c r="Z896" s="76" t="str">
        <f>IF(E896="","",SUMIF(OUTBOUND!$G:$G,WMS!E896,OUTBOUND!$P:$P))</f>
        <v/>
      </c>
      <c r="AA896" s="23" t="str">
        <f t="shared" si="171"/>
        <v/>
      </c>
      <c r="AB896" s="23" t="str">
        <f t="shared" si="172"/>
        <v/>
      </c>
      <c r="AC896" s="76" t="str">
        <f t="shared" si="173"/>
        <v/>
      </c>
      <c r="AD896" s="76" t="str">
        <f t="shared" si="174"/>
        <v/>
      </c>
      <c r="AE896" s="76" t="str">
        <f t="shared" si="175"/>
        <v/>
      </c>
      <c r="AF896" s="81" t="str">
        <f t="shared" si="176"/>
        <v/>
      </c>
    </row>
    <row r="897" spans="5:32">
      <c r="E897" s="58" t="str">
        <f t="shared" si="165"/>
        <v/>
      </c>
      <c r="K897" s="68" t="str">
        <f t="shared" si="166"/>
        <v/>
      </c>
      <c r="M897" s="69" t="str">
        <f t="shared" si="167"/>
        <v/>
      </c>
      <c r="Q897" s="76" t="str">
        <f t="shared" si="168"/>
        <v/>
      </c>
      <c r="R897" s="68" t="str">
        <f t="shared" si="169"/>
        <v/>
      </c>
      <c r="S897" s="76" t="str">
        <f t="shared" si="170"/>
        <v/>
      </c>
      <c r="V897" s="23" t="str">
        <f>IF(E897="","",SUMIF(OUTBOUND!$G:$G,WMS!E897,OUTBOUND!$L:$L))</f>
        <v/>
      </c>
      <c r="W897" s="23" t="str">
        <f>IF(E897="","",SUMIF(OUTBOUND!$G:$G,WMS!E897,OUTBOUND!$M:$M))</f>
        <v/>
      </c>
      <c r="X897" s="76" t="str">
        <f>IF(E897="","",SUMIF(OUTBOUND!$G:$G,WMS!E897,OUTBOUND!$O:$O))</f>
        <v/>
      </c>
      <c r="Y897" s="76" t="str">
        <f>IF(E897="","",SUMIF(OUTBOUND!$G:$G,WMS!E897,OUTBOUND!$AC:$AC))</f>
        <v/>
      </c>
      <c r="Z897" s="76" t="str">
        <f>IF(E897="","",SUMIF(OUTBOUND!$G:$G,WMS!E897,OUTBOUND!$P:$P))</f>
        <v/>
      </c>
      <c r="AA897" s="23" t="str">
        <f t="shared" si="171"/>
        <v/>
      </c>
      <c r="AB897" s="23" t="str">
        <f t="shared" si="172"/>
        <v/>
      </c>
      <c r="AC897" s="76" t="str">
        <f t="shared" si="173"/>
        <v/>
      </c>
      <c r="AD897" s="76" t="str">
        <f t="shared" si="174"/>
        <v/>
      </c>
      <c r="AE897" s="76" t="str">
        <f t="shared" si="175"/>
        <v/>
      </c>
      <c r="AF897" s="81" t="str">
        <f t="shared" si="176"/>
        <v/>
      </c>
    </row>
    <row r="898" spans="5:32">
      <c r="E898" s="58" t="str">
        <f t="shared" si="165"/>
        <v/>
      </c>
      <c r="K898" s="68" t="str">
        <f t="shared" si="166"/>
        <v/>
      </c>
      <c r="M898" s="69" t="str">
        <f t="shared" si="167"/>
        <v/>
      </c>
      <c r="Q898" s="76" t="str">
        <f t="shared" si="168"/>
        <v/>
      </c>
      <c r="R898" s="68" t="str">
        <f t="shared" si="169"/>
        <v/>
      </c>
      <c r="S898" s="76" t="str">
        <f t="shared" si="170"/>
        <v/>
      </c>
      <c r="V898" s="23" t="str">
        <f>IF(E898="","",SUMIF(OUTBOUND!$G:$G,WMS!E898,OUTBOUND!$L:$L))</f>
        <v/>
      </c>
      <c r="W898" s="23" t="str">
        <f>IF(E898="","",SUMIF(OUTBOUND!$G:$G,WMS!E898,OUTBOUND!$M:$M))</f>
        <v/>
      </c>
      <c r="X898" s="76" t="str">
        <f>IF(E898="","",SUMIF(OUTBOUND!$G:$G,WMS!E898,OUTBOUND!$O:$O))</f>
        <v/>
      </c>
      <c r="Y898" s="76" t="str">
        <f>IF(E898="","",SUMIF(OUTBOUND!$G:$G,WMS!E898,OUTBOUND!$AC:$AC))</f>
        <v/>
      </c>
      <c r="Z898" s="76" t="str">
        <f>IF(E898="","",SUMIF(OUTBOUND!$G:$G,WMS!E898,OUTBOUND!$P:$P))</f>
        <v/>
      </c>
      <c r="AA898" s="23" t="str">
        <f t="shared" si="171"/>
        <v/>
      </c>
      <c r="AB898" s="23" t="str">
        <f t="shared" si="172"/>
        <v/>
      </c>
      <c r="AC898" s="76" t="str">
        <f t="shared" si="173"/>
        <v/>
      </c>
      <c r="AD898" s="76" t="str">
        <f t="shared" si="174"/>
        <v/>
      </c>
      <c r="AE898" s="76" t="str">
        <f t="shared" si="175"/>
        <v/>
      </c>
      <c r="AF898" s="81" t="str">
        <f t="shared" si="176"/>
        <v/>
      </c>
    </row>
    <row r="899" spans="5:32">
      <c r="E899" s="58" t="str">
        <f t="shared" si="165"/>
        <v/>
      </c>
      <c r="K899" s="68" t="str">
        <f t="shared" si="166"/>
        <v/>
      </c>
      <c r="M899" s="69" t="str">
        <f t="shared" si="167"/>
        <v/>
      </c>
      <c r="Q899" s="76" t="str">
        <f t="shared" si="168"/>
        <v/>
      </c>
      <c r="R899" s="68" t="str">
        <f t="shared" si="169"/>
        <v/>
      </c>
      <c r="S899" s="76" t="str">
        <f t="shared" si="170"/>
        <v/>
      </c>
      <c r="V899" s="23" t="str">
        <f>IF(E899="","",SUMIF(OUTBOUND!$G:$G,WMS!E899,OUTBOUND!$L:$L))</f>
        <v/>
      </c>
      <c r="W899" s="23" t="str">
        <f>IF(E899="","",SUMIF(OUTBOUND!$G:$G,WMS!E899,OUTBOUND!$M:$M))</f>
        <v/>
      </c>
      <c r="X899" s="76" t="str">
        <f>IF(E899="","",SUMIF(OUTBOUND!$G:$G,WMS!E899,OUTBOUND!$O:$O))</f>
        <v/>
      </c>
      <c r="Y899" s="76" t="str">
        <f>IF(E899="","",SUMIF(OUTBOUND!$G:$G,WMS!E899,OUTBOUND!$AC:$AC))</f>
        <v/>
      </c>
      <c r="Z899" s="76" t="str">
        <f>IF(E899="","",SUMIF(OUTBOUND!$G:$G,WMS!E899,OUTBOUND!$P:$P))</f>
        <v/>
      </c>
      <c r="AA899" s="23" t="str">
        <f t="shared" si="171"/>
        <v/>
      </c>
      <c r="AB899" s="23" t="str">
        <f t="shared" si="172"/>
        <v/>
      </c>
      <c r="AC899" s="76" t="str">
        <f t="shared" si="173"/>
        <v/>
      </c>
      <c r="AD899" s="76" t="str">
        <f t="shared" si="174"/>
        <v/>
      </c>
      <c r="AE899" s="76" t="str">
        <f t="shared" si="175"/>
        <v/>
      </c>
      <c r="AF899" s="81" t="str">
        <f t="shared" si="176"/>
        <v/>
      </c>
    </row>
    <row r="900" spans="5:32">
      <c r="E900" s="58" t="str">
        <f t="shared" ref="E900:E963" si="177">IF(D900="","",B900&amp;"/"&amp;C900&amp;"/"&amp;D900)</f>
        <v/>
      </c>
      <c r="K900" s="68" t="str">
        <f t="shared" ref="K900:K963" si="178">IF(J900="","",J900/I900)</f>
        <v/>
      </c>
      <c r="M900" s="69" t="str">
        <f t="shared" ref="M900:M963" si="179">IF(L900="","",ROUND(I900*L900,3))</f>
        <v/>
      </c>
      <c r="Q900" s="76" t="str">
        <f t="shared" si="168"/>
        <v/>
      </c>
      <c r="R900" s="68" t="str">
        <f t="shared" si="169"/>
        <v/>
      </c>
      <c r="S900" s="76" t="str">
        <f t="shared" si="170"/>
        <v/>
      </c>
      <c r="V900" s="23" t="str">
        <f>IF(E900="","",SUMIF(OUTBOUND!$G:$G,WMS!E900,OUTBOUND!$L:$L))</f>
        <v/>
      </c>
      <c r="W900" s="23" t="str">
        <f>IF(E900="","",SUMIF(OUTBOUND!$G:$G,WMS!E900,OUTBOUND!$M:$M))</f>
        <v/>
      </c>
      <c r="X900" s="76" t="str">
        <f>IF(E900="","",SUMIF(OUTBOUND!$G:$G,WMS!E900,OUTBOUND!$O:$O))</f>
        <v/>
      </c>
      <c r="Y900" s="76" t="str">
        <f>IF(E900="","",SUMIF(OUTBOUND!$G:$G,WMS!E900,OUTBOUND!$AC:$AC))</f>
        <v/>
      </c>
      <c r="Z900" s="76" t="str">
        <f>IF(E900="","",SUMIF(OUTBOUND!$G:$G,WMS!E900,OUTBOUND!$P:$P))</f>
        <v/>
      </c>
      <c r="AA900" s="23" t="str">
        <f t="shared" si="171"/>
        <v/>
      </c>
      <c r="AB900" s="23" t="str">
        <f t="shared" si="172"/>
        <v/>
      </c>
      <c r="AC900" s="76" t="str">
        <f t="shared" si="173"/>
        <v/>
      </c>
      <c r="AD900" s="76" t="str">
        <f t="shared" si="174"/>
        <v/>
      </c>
      <c r="AE900" s="76" t="str">
        <f t="shared" si="175"/>
        <v/>
      </c>
      <c r="AF900" s="81" t="str">
        <f t="shared" si="176"/>
        <v/>
      </c>
    </row>
    <row r="901" spans="5:32">
      <c r="E901" s="58" t="str">
        <f t="shared" si="177"/>
        <v/>
      </c>
      <c r="K901" s="68" t="str">
        <f t="shared" si="178"/>
        <v/>
      </c>
      <c r="M901" s="69" t="str">
        <f t="shared" si="179"/>
        <v/>
      </c>
      <c r="Q901" s="76" t="str">
        <f t="shared" si="168"/>
        <v/>
      </c>
      <c r="R901" s="68" t="str">
        <f t="shared" si="169"/>
        <v/>
      </c>
      <c r="S901" s="76" t="str">
        <f t="shared" si="170"/>
        <v/>
      </c>
      <c r="V901" s="23" t="str">
        <f>IF(E901="","",SUMIF(OUTBOUND!$G:$G,WMS!E901,OUTBOUND!$L:$L))</f>
        <v/>
      </c>
      <c r="W901" s="23" t="str">
        <f>IF(E901="","",SUMIF(OUTBOUND!$G:$G,WMS!E901,OUTBOUND!$M:$M))</f>
        <v/>
      </c>
      <c r="X901" s="76" t="str">
        <f>IF(E901="","",SUMIF(OUTBOUND!$G:$G,WMS!E901,OUTBOUND!$O:$O))</f>
        <v/>
      </c>
      <c r="Y901" s="76" t="str">
        <f>IF(E901="","",SUMIF(OUTBOUND!$G:$G,WMS!E901,OUTBOUND!$AC:$AC))</f>
        <v/>
      </c>
      <c r="Z901" s="76" t="str">
        <f>IF(E901="","",SUMIF(OUTBOUND!$G:$G,WMS!E901,OUTBOUND!$P:$P))</f>
        <v/>
      </c>
      <c r="AA901" s="23" t="str">
        <f t="shared" si="171"/>
        <v/>
      </c>
      <c r="AB901" s="23" t="str">
        <f t="shared" si="172"/>
        <v/>
      </c>
      <c r="AC901" s="76" t="str">
        <f t="shared" si="173"/>
        <v/>
      </c>
      <c r="AD901" s="76" t="str">
        <f t="shared" si="174"/>
        <v/>
      </c>
      <c r="AE901" s="76" t="str">
        <f t="shared" si="175"/>
        <v/>
      </c>
      <c r="AF901" s="81" t="str">
        <f t="shared" si="176"/>
        <v/>
      </c>
    </row>
    <row r="902" spans="5:32">
      <c r="E902" s="58" t="str">
        <f t="shared" si="177"/>
        <v/>
      </c>
      <c r="K902" s="68" t="str">
        <f t="shared" si="178"/>
        <v/>
      </c>
      <c r="M902" s="69" t="str">
        <f t="shared" si="179"/>
        <v/>
      </c>
      <c r="Q902" s="76" t="str">
        <f t="shared" si="168"/>
        <v/>
      </c>
      <c r="R902" s="68" t="str">
        <f t="shared" si="169"/>
        <v/>
      </c>
      <c r="S902" s="76" t="str">
        <f t="shared" si="170"/>
        <v/>
      </c>
      <c r="V902" s="23" t="str">
        <f>IF(E902="","",SUMIF(OUTBOUND!$G:$G,WMS!E902,OUTBOUND!$L:$L))</f>
        <v/>
      </c>
      <c r="W902" s="23" t="str">
        <f>IF(E902="","",SUMIF(OUTBOUND!$G:$G,WMS!E902,OUTBOUND!$M:$M))</f>
        <v/>
      </c>
      <c r="X902" s="76" t="str">
        <f>IF(E902="","",SUMIF(OUTBOUND!$G:$G,WMS!E902,OUTBOUND!$O:$O))</f>
        <v/>
      </c>
      <c r="Y902" s="76" t="str">
        <f>IF(E902="","",SUMIF(OUTBOUND!$G:$G,WMS!E902,OUTBOUND!$AC:$AC))</f>
        <v/>
      </c>
      <c r="Z902" s="76" t="str">
        <f>IF(E902="","",SUMIF(OUTBOUND!$G:$G,WMS!E902,OUTBOUND!$P:$P))</f>
        <v/>
      </c>
      <c r="AA902" s="23" t="str">
        <f t="shared" si="171"/>
        <v/>
      </c>
      <c r="AB902" s="23" t="str">
        <f t="shared" si="172"/>
        <v/>
      </c>
      <c r="AC902" s="76" t="str">
        <f t="shared" si="173"/>
        <v/>
      </c>
      <c r="AD902" s="76" t="str">
        <f t="shared" si="174"/>
        <v/>
      </c>
      <c r="AE902" s="76" t="str">
        <f t="shared" si="175"/>
        <v/>
      </c>
      <c r="AF902" s="81" t="str">
        <f t="shared" si="176"/>
        <v/>
      </c>
    </row>
    <row r="903" spans="5:32">
      <c r="E903" s="58" t="str">
        <f t="shared" si="177"/>
        <v/>
      </c>
      <c r="K903" s="68" t="str">
        <f t="shared" si="178"/>
        <v/>
      </c>
      <c r="M903" s="69" t="str">
        <f t="shared" si="179"/>
        <v/>
      </c>
      <c r="Q903" s="76" t="str">
        <f t="shared" si="168"/>
        <v/>
      </c>
      <c r="R903" s="68" t="str">
        <f t="shared" si="169"/>
        <v/>
      </c>
      <c r="S903" s="76" t="str">
        <f t="shared" si="170"/>
        <v/>
      </c>
      <c r="V903" s="23" t="str">
        <f>IF(E903="","",SUMIF(OUTBOUND!$G:$G,WMS!E903,OUTBOUND!$L:$L))</f>
        <v/>
      </c>
      <c r="W903" s="23" t="str">
        <f>IF(E903="","",SUMIF(OUTBOUND!$G:$G,WMS!E903,OUTBOUND!$M:$M))</f>
        <v/>
      </c>
      <c r="X903" s="76" t="str">
        <f>IF(E903="","",SUMIF(OUTBOUND!$G:$G,WMS!E903,OUTBOUND!$O:$O))</f>
        <v/>
      </c>
      <c r="Y903" s="76" t="str">
        <f>IF(E903="","",SUMIF(OUTBOUND!$G:$G,WMS!E903,OUTBOUND!$AC:$AC))</f>
        <v/>
      </c>
      <c r="Z903" s="76" t="str">
        <f>IF(E903="","",SUMIF(OUTBOUND!$G:$G,WMS!E903,OUTBOUND!$P:$P))</f>
        <v/>
      </c>
      <c r="AA903" s="23" t="str">
        <f t="shared" si="171"/>
        <v/>
      </c>
      <c r="AB903" s="23" t="str">
        <f t="shared" si="172"/>
        <v/>
      </c>
      <c r="AC903" s="76" t="str">
        <f t="shared" si="173"/>
        <v/>
      </c>
      <c r="AD903" s="76" t="str">
        <f t="shared" si="174"/>
        <v/>
      </c>
      <c r="AE903" s="76" t="str">
        <f t="shared" si="175"/>
        <v/>
      </c>
      <c r="AF903" s="81" t="str">
        <f t="shared" si="176"/>
        <v/>
      </c>
    </row>
    <row r="904" spans="5:32">
      <c r="E904" s="58" t="str">
        <f t="shared" si="177"/>
        <v/>
      </c>
      <c r="K904" s="68" t="str">
        <f t="shared" si="178"/>
        <v/>
      </c>
      <c r="M904" s="69" t="str">
        <f t="shared" si="179"/>
        <v/>
      </c>
      <c r="Q904" s="76" t="str">
        <f t="shared" si="168"/>
        <v/>
      </c>
      <c r="R904" s="68" t="str">
        <f t="shared" si="169"/>
        <v/>
      </c>
      <c r="S904" s="76" t="str">
        <f t="shared" si="170"/>
        <v/>
      </c>
      <c r="V904" s="23" t="str">
        <f>IF(E904="","",SUMIF(OUTBOUND!$G:$G,WMS!E904,OUTBOUND!$L:$L))</f>
        <v/>
      </c>
      <c r="W904" s="23" t="str">
        <f>IF(E904="","",SUMIF(OUTBOUND!$G:$G,WMS!E904,OUTBOUND!$M:$M))</f>
        <v/>
      </c>
      <c r="X904" s="76" t="str">
        <f>IF(E904="","",SUMIF(OUTBOUND!$G:$G,WMS!E904,OUTBOUND!$O:$O))</f>
        <v/>
      </c>
      <c r="Y904" s="76" t="str">
        <f>IF(E904="","",SUMIF(OUTBOUND!$G:$G,WMS!E904,OUTBOUND!$AC:$AC))</f>
        <v/>
      </c>
      <c r="Z904" s="76" t="str">
        <f>IF(E904="","",SUMIF(OUTBOUND!$G:$G,WMS!E904,OUTBOUND!$P:$P))</f>
        <v/>
      </c>
      <c r="AA904" s="23" t="str">
        <f t="shared" si="171"/>
        <v/>
      </c>
      <c r="AB904" s="23" t="str">
        <f t="shared" si="172"/>
        <v/>
      </c>
      <c r="AC904" s="76" t="str">
        <f t="shared" si="173"/>
        <v/>
      </c>
      <c r="AD904" s="76" t="str">
        <f t="shared" si="174"/>
        <v/>
      </c>
      <c r="AE904" s="76" t="str">
        <f t="shared" si="175"/>
        <v/>
      </c>
      <c r="AF904" s="81" t="str">
        <f t="shared" si="176"/>
        <v/>
      </c>
    </row>
    <row r="905" spans="5:32">
      <c r="E905" s="58" t="str">
        <f t="shared" si="177"/>
        <v/>
      </c>
      <c r="K905" s="68" t="str">
        <f t="shared" si="178"/>
        <v/>
      </c>
      <c r="M905" s="69" t="str">
        <f t="shared" si="179"/>
        <v/>
      </c>
      <c r="Q905" s="76" t="str">
        <f t="shared" si="168"/>
        <v/>
      </c>
      <c r="R905" s="68" t="str">
        <f t="shared" si="169"/>
        <v/>
      </c>
      <c r="S905" s="76" t="str">
        <f t="shared" si="170"/>
        <v/>
      </c>
      <c r="V905" s="23" t="str">
        <f>IF(E905="","",SUMIF(OUTBOUND!$G:$G,WMS!E905,OUTBOUND!$L:$L))</f>
        <v/>
      </c>
      <c r="W905" s="23" t="str">
        <f>IF(E905="","",SUMIF(OUTBOUND!$G:$G,WMS!E905,OUTBOUND!$M:$M))</f>
        <v/>
      </c>
      <c r="X905" s="76" t="str">
        <f>IF(E905="","",SUMIF(OUTBOUND!$G:$G,WMS!E905,OUTBOUND!$O:$O))</f>
        <v/>
      </c>
      <c r="Y905" s="76" t="str">
        <f>IF(E905="","",SUMIF(OUTBOUND!$G:$G,WMS!E905,OUTBOUND!$AC:$AC))</f>
        <v/>
      </c>
      <c r="Z905" s="76" t="str">
        <f>IF(E905="","",SUMIF(OUTBOUND!$G:$G,WMS!E905,OUTBOUND!$P:$P))</f>
        <v/>
      </c>
      <c r="AA905" s="23" t="str">
        <f t="shared" si="171"/>
        <v/>
      </c>
      <c r="AB905" s="23" t="str">
        <f t="shared" si="172"/>
        <v/>
      </c>
      <c r="AC905" s="76" t="str">
        <f t="shared" si="173"/>
        <v/>
      </c>
      <c r="AD905" s="76" t="str">
        <f t="shared" si="174"/>
        <v/>
      </c>
      <c r="AE905" s="76" t="str">
        <f t="shared" si="175"/>
        <v/>
      </c>
      <c r="AF905" s="81" t="str">
        <f t="shared" si="176"/>
        <v/>
      </c>
    </row>
    <row r="906" spans="5:32">
      <c r="E906" s="58" t="str">
        <f t="shared" si="177"/>
        <v/>
      </c>
      <c r="K906" s="68" t="str">
        <f t="shared" si="178"/>
        <v/>
      </c>
      <c r="M906" s="69" t="str">
        <f t="shared" si="179"/>
        <v/>
      </c>
      <c r="Q906" s="76" t="str">
        <f t="shared" si="168"/>
        <v/>
      </c>
      <c r="R906" s="68" t="str">
        <f t="shared" si="169"/>
        <v/>
      </c>
      <c r="S906" s="76" t="str">
        <f t="shared" si="170"/>
        <v/>
      </c>
      <c r="V906" s="23" t="str">
        <f>IF(E906="","",SUMIF(OUTBOUND!$G:$G,WMS!E906,OUTBOUND!$L:$L))</f>
        <v/>
      </c>
      <c r="W906" s="23" t="str">
        <f>IF(E906="","",SUMIF(OUTBOUND!$G:$G,WMS!E906,OUTBOUND!$M:$M))</f>
        <v/>
      </c>
      <c r="X906" s="76" t="str">
        <f>IF(E906="","",SUMIF(OUTBOUND!$G:$G,WMS!E906,OUTBOUND!$O:$O))</f>
        <v/>
      </c>
      <c r="Y906" s="76" t="str">
        <f>IF(E906="","",SUMIF(OUTBOUND!$G:$G,WMS!E906,OUTBOUND!$AC:$AC))</f>
        <v/>
      </c>
      <c r="Z906" s="76" t="str">
        <f>IF(E906="","",SUMIF(OUTBOUND!$G:$G,WMS!E906,OUTBOUND!$P:$P))</f>
        <v/>
      </c>
      <c r="AA906" s="23" t="str">
        <f t="shared" si="171"/>
        <v/>
      </c>
      <c r="AB906" s="23" t="str">
        <f t="shared" si="172"/>
        <v/>
      </c>
      <c r="AC906" s="76" t="str">
        <f t="shared" si="173"/>
        <v/>
      </c>
      <c r="AD906" s="76" t="str">
        <f t="shared" si="174"/>
        <v/>
      </c>
      <c r="AE906" s="76" t="str">
        <f t="shared" si="175"/>
        <v/>
      </c>
      <c r="AF906" s="81" t="str">
        <f t="shared" si="176"/>
        <v/>
      </c>
    </row>
    <row r="907" spans="5:32">
      <c r="E907" s="58" t="str">
        <f t="shared" si="177"/>
        <v/>
      </c>
      <c r="K907" s="68" t="str">
        <f t="shared" si="178"/>
        <v/>
      </c>
      <c r="M907" s="69" t="str">
        <f t="shared" si="179"/>
        <v/>
      </c>
      <c r="Q907" s="76" t="str">
        <f t="shared" si="168"/>
        <v/>
      </c>
      <c r="R907" s="68" t="str">
        <f t="shared" si="169"/>
        <v/>
      </c>
      <c r="S907" s="76" t="str">
        <f t="shared" si="170"/>
        <v/>
      </c>
      <c r="V907" s="23" t="str">
        <f>IF(E907="","",SUMIF(OUTBOUND!$G:$G,WMS!E907,OUTBOUND!$L:$L))</f>
        <v/>
      </c>
      <c r="W907" s="23" t="str">
        <f>IF(E907="","",SUMIF(OUTBOUND!$G:$G,WMS!E907,OUTBOUND!$M:$M))</f>
        <v/>
      </c>
      <c r="X907" s="76" t="str">
        <f>IF(E907="","",SUMIF(OUTBOUND!$G:$G,WMS!E907,OUTBOUND!$O:$O))</f>
        <v/>
      </c>
      <c r="Y907" s="76" t="str">
        <f>IF(E907="","",SUMIF(OUTBOUND!$G:$G,WMS!E907,OUTBOUND!$AC:$AC))</f>
        <v/>
      </c>
      <c r="Z907" s="76" t="str">
        <f>IF(E907="","",SUMIF(OUTBOUND!$G:$G,WMS!E907,OUTBOUND!$P:$P))</f>
        <v/>
      </c>
      <c r="AA907" s="23" t="str">
        <f t="shared" si="171"/>
        <v/>
      </c>
      <c r="AB907" s="23" t="str">
        <f t="shared" si="172"/>
        <v/>
      </c>
      <c r="AC907" s="76" t="str">
        <f t="shared" si="173"/>
        <v/>
      </c>
      <c r="AD907" s="76" t="str">
        <f t="shared" si="174"/>
        <v/>
      </c>
      <c r="AE907" s="76" t="str">
        <f t="shared" si="175"/>
        <v/>
      </c>
      <c r="AF907" s="81" t="str">
        <f t="shared" si="176"/>
        <v/>
      </c>
    </row>
    <row r="908" spans="5:32">
      <c r="E908" s="58" t="str">
        <f t="shared" si="177"/>
        <v/>
      </c>
      <c r="K908" s="68" t="str">
        <f t="shared" si="178"/>
        <v/>
      </c>
      <c r="M908" s="69" t="str">
        <f t="shared" si="179"/>
        <v/>
      </c>
      <c r="Q908" s="76" t="str">
        <f t="shared" si="168"/>
        <v/>
      </c>
      <c r="R908" s="68" t="str">
        <f t="shared" si="169"/>
        <v/>
      </c>
      <c r="S908" s="76" t="str">
        <f t="shared" si="170"/>
        <v/>
      </c>
      <c r="V908" s="23" t="str">
        <f>IF(E908="","",SUMIF(OUTBOUND!$G:$G,WMS!E908,OUTBOUND!$L:$L))</f>
        <v/>
      </c>
      <c r="W908" s="23" t="str">
        <f>IF(E908="","",SUMIF(OUTBOUND!$G:$G,WMS!E908,OUTBOUND!$M:$M))</f>
        <v/>
      </c>
      <c r="X908" s="76" t="str">
        <f>IF(E908="","",SUMIF(OUTBOUND!$G:$G,WMS!E908,OUTBOUND!$O:$O))</f>
        <v/>
      </c>
      <c r="Y908" s="76" t="str">
        <f>IF(E908="","",SUMIF(OUTBOUND!$G:$G,WMS!E908,OUTBOUND!$AC:$AC))</f>
        <v/>
      </c>
      <c r="Z908" s="76" t="str">
        <f>IF(E908="","",SUMIF(OUTBOUND!$G:$G,WMS!E908,OUTBOUND!$P:$P))</f>
        <v/>
      </c>
      <c r="AA908" s="23" t="str">
        <f t="shared" si="171"/>
        <v/>
      </c>
      <c r="AB908" s="23" t="str">
        <f t="shared" si="172"/>
        <v/>
      </c>
      <c r="AC908" s="76" t="str">
        <f t="shared" si="173"/>
        <v/>
      </c>
      <c r="AD908" s="76" t="str">
        <f t="shared" si="174"/>
        <v/>
      </c>
      <c r="AE908" s="76" t="str">
        <f t="shared" si="175"/>
        <v/>
      </c>
      <c r="AF908" s="81" t="str">
        <f t="shared" si="176"/>
        <v/>
      </c>
    </row>
    <row r="909" spans="5:32">
      <c r="E909" s="58" t="str">
        <f t="shared" si="177"/>
        <v/>
      </c>
      <c r="K909" s="68" t="str">
        <f t="shared" si="178"/>
        <v/>
      </c>
      <c r="M909" s="69" t="str">
        <f t="shared" si="179"/>
        <v/>
      </c>
      <c r="Q909" s="76" t="str">
        <f t="shared" si="168"/>
        <v/>
      </c>
      <c r="R909" s="68" t="str">
        <f t="shared" si="169"/>
        <v/>
      </c>
      <c r="S909" s="76" t="str">
        <f t="shared" si="170"/>
        <v/>
      </c>
      <c r="V909" s="23" t="str">
        <f>IF(E909="","",SUMIF(OUTBOUND!$G:$G,WMS!E909,OUTBOUND!$L:$L))</f>
        <v/>
      </c>
      <c r="W909" s="23" t="str">
        <f>IF(E909="","",SUMIF(OUTBOUND!$G:$G,WMS!E909,OUTBOUND!$M:$M))</f>
        <v/>
      </c>
      <c r="X909" s="76" t="str">
        <f>IF(E909="","",SUMIF(OUTBOUND!$G:$G,WMS!E909,OUTBOUND!$O:$O))</f>
        <v/>
      </c>
      <c r="Y909" s="76" t="str">
        <f>IF(E909="","",SUMIF(OUTBOUND!$G:$G,WMS!E909,OUTBOUND!$AC:$AC))</f>
        <v/>
      </c>
      <c r="Z909" s="76" t="str">
        <f>IF(E909="","",SUMIF(OUTBOUND!$G:$G,WMS!E909,OUTBOUND!$P:$P))</f>
        <v/>
      </c>
      <c r="AA909" s="23" t="str">
        <f t="shared" si="171"/>
        <v/>
      </c>
      <c r="AB909" s="23" t="str">
        <f t="shared" si="172"/>
        <v/>
      </c>
      <c r="AC909" s="76" t="str">
        <f t="shared" si="173"/>
        <v/>
      </c>
      <c r="AD909" s="76" t="str">
        <f t="shared" si="174"/>
        <v/>
      </c>
      <c r="AE909" s="76" t="str">
        <f t="shared" si="175"/>
        <v/>
      </c>
      <c r="AF909" s="81" t="str">
        <f t="shared" si="176"/>
        <v/>
      </c>
    </row>
    <row r="910" spans="5:32">
      <c r="E910" s="58" t="str">
        <f t="shared" si="177"/>
        <v/>
      </c>
      <c r="K910" s="68" t="str">
        <f t="shared" si="178"/>
        <v/>
      </c>
      <c r="M910" s="69" t="str">
        <f t="shared" si="179"/>
        <v/>
      </c>
      <c r="Q910" s="76" t="str">
        <f t="shared" si="168"/>
        <v/>
      </c>
      <c r="R910" s="68" t="str">
        <f t="shared" si="169"/>
        <v/>
      </c>
      <c r="S910" s="76" t="str">
        <f t="shared" si="170"/>
        <v/>
      </c>
      <c r="V910" s="23" t="str">
        <f>IF(E910="","",SUMIF(OUTBOUND!$G:$G,WMS!E910,OUTBOUND!$L:$L))</f>
        <v/>
      </c>
      <c r="W910" s="23" t="str">
        <f>IF(E910="","",SUMIF(OUTBOUND!$G:$G,WMS!E910,OUTBOUND!$M:$M))</f>
        <v/>
      </c>
      <c r="X910" s="76" t="str">
        <f>IF(E910="","",SUMIF(OUTBOUND!$G:$G,WMS!E910,OUTBOUND!$O:$O))</f>
        <v/>
      </c>
      <c r="Y910" s="76" t="str">
        <f>IF(E910="","",SUMIF(OUTBOUND!$G:$G,WMS!E910,OUTBOUND!$AC:$AC))</f>
        <v/>
      </c>
      <c r="Z910" s="76" t="str">
        <f>IF(E910="","",SUMIF(OUTBOUND!$G:$G,WMS!E910,OUTBOUND!$P:$P))</f>
        <v/>
      </c>
      <c r="AA910" s="23" t="str">
        <f t="shared" si="171"/>
        <v/>
      </c>
      <c r="AB910" s="23" t="str">
        <f t="shared" si="172"/>
        <v/>
      </c>
      <c r="AC910" s="76" t="str">
        <f t="shared" si="173"/>
        <v/>
      </c>
      <c r="AD910" s="76" t="str">
        <f t="shared" si="174"/>
        <v/>
      </c>
      <c r="AE910" s="76" t="str">
        <f t="shared" si="175"/>
        <v/>
      </c>
      <c r="AF910" s="81" t="str">
        <f t="shared" si="176"/>
        <v/>
      </c>
    </row>
    <row r="911" spans="5:32">
      <c r="E911" s="58" t="str">
        <f t="shared" si="177"/>
        <v/>
      </c>
      <c r="K911" s="68" t="str">
        <f t="shared" si="178"/>
        <v/>
      </c>
      <c r="M911" s="69" t="str">
        <f t="shared" si="179"/>
        <v/>
      </c>
      <c r="Q911" s="76" t="str">
        <f t="shared" si="168"/>
        <v/>
      </c>
      <c r="R911" s="68" t="str">
        <f t="shared" si="169"/>
        <v/>
      </c>
      <c r="S911" s="76" t="str">
        <f t="shared" si="170"/>
        <v/>
      </c>
      <c r="V911" s="23" t="str">
        <f>IF(E911="","",SUMIF(OUTBOUND!$G:$G,WMS!E911,OUTBOUND!$L:$L))</f>
        <v/>
      </c>
      <c r="W911" s="23" t="str">
        <f>IF(E911="","",SUMIF(OUTBOUND!$G:$G,WMS!E911,OUTBOUND!$M:$M))</f>
        <v/>
      </c>
      <c r="X911" s="76" t="str">
        <f>IF(E911="","",SUMIF(OUTBOUND!$G:$G,WMS!E911,OUTBOUND!$O:$O))</f>
        <v/>
      </c>
      <c r="Y911" s="76" t="str">
        <f>IF(E911="","",SUMIF(OUTBOUND!$G:$G,WMS!E911,OUTBOUND!$AC:$AC))</f>
        <v/>
      </c>
      <c r="Z911" s="76" t="str">
        <f>IF(E911="","",SUMIF(OUTBOUND!$G:$G,WMS!E911,OUTBOUND!$P:$P))</f>
        <v/>
      </c>
      <c r="AA911" s="23" t="str">
        <f t="shared" si="171"/>
        <v/>
      </c>
      <c r="AB911" s="23" t="str">
        <f t="shared" si="172"/>
        <v/>
      </c>
      <c r="AC911" s="76" t="str">
        <f t="shared" si="173"/>
        <v/>
      </c>
      <c r="AD911" s="76" t="str">
        <f t="shared" si="174"/>
        <v/>
      </c>
      <c r="AE911" s="76" t="str">
        <f t="shared" si="175"/>
        <v/>
      </c>
      <c r="AF911" s="81" t="str">
        <f t="shared" si="176"/>
        <v/>
      </c>
    </row>
    <row r="912" spans="5:32">
      <c r="E912" s="58" t="str">
        <f t="shared" si="177"/>
        <v/>
      </c>
      <c r="K912" s="68" t="str">
        <f t="shared" si="178"/>
        <v/>
      </c>
      <c r="M912" s="69" t="str">
        <f t="shared" si="179"/>
        <v/>
      </c>
      <c r="Q912" s="76" t="str">
        <f t="shared" si="168"/>
        <v/>
      </c>
      <c r="R912" s="68" t="str">
        <f t="shared" si="169"/>
        <v/>
      </c>
      <c r="S912" s="76" t="str">
        <f t="shared" si="170"/>
        <v/>
      </c>
      <c r="V912" s="23" t="str">
        <f>IF(E912="","",SUMIF(OUTBOUND!$G:$G,WMS!E912,OUTBOUND!$L:$L))</f>
        <v/>
      </c>
      <c r="W912" s="23" t="str">
        <f>IF(E912="","",SUMIF(OUTBOUND!$G:$G,WMS!E912,OUTBOUND!$M:$M))</f>
        <v/>
      </c>
      <c r="X912" s="76" t="str">
        <f>IF(E912="","",SUMIF(OUTBOUND!$G:$G,WMS!E912,OUTBOUND!$O:$O))</f>
        <v/>
      </c>
      <c r="Y912" s="76" t="str">
        <f>IF(E912="","",SUMIF(OUTBOUND!$G:$G,WMS!E912,OUTBOUND!$AC:$AC))</f>
        <v/>
      </c>
      <c r="Z912" s="76" t="str">
        <f>IF(E912="","",SUMIF(OUTBOUND!$G:$G,WMS!E912,OUTBOUND!$P:$P))</f>
        <v/>
      </c>
      <c r="AA912" s="23" t="str">
        <f t="shared" si="171"/>
        <v/>
      </c>
      <c r="AB912" s="23" t="str">
        <f t="shared" si="172"/>
        <v/>
      </c>
      <c r="AC912" s="76" t="str">
        <f t="shared" si="173"/>
        <v/>
      </c>
      <c r="AD912" s="76" t="str">
        <f t="shared" si="174"/>
        <v/>
      </c>
      <c r="AE912" s="76" t="str">
        <f t="shared" si="175"/>
        <v/>
      </c>
      <c r="AF912" s="81" t="str">
        <f t="shared" si="176"/>
        <v/>
      </c>
    </row>
    <row r="913" spans="5:32">
      <c r="E913" s="58" t="str">
        <f t="shared" si="177"/>
        <v/>
      </c>
      <c r="K913" s="68" t="str">
        <f t="shared" si="178"/>
        <v/>
      </c>
      <c r="M913" s="69" t="str">
        <f t="shared" si="179"/>
        <v/>
      </c>
      <c r="Q913" s="76" t="str">
        <f t="shared" si="168"/>
        <v/>
      </c>
      <c r="R913" s="68" t="str">
        <f t="shared" si="169"/>
        <v/>
      </c>
      <c r="S913" s="76" t="str">
        <f t="shared" si="170"/>
        <v/>
      </c>
      <c r="V913" s="23" t="str">
        <f>IF(E913="","",SUMIF(OUTBOUND!$G:$G,WMS!E913,OUTBOUND!$L:$L))</f>
        <v/>
      </c>
      <c r="W913" s="23" t="str">
        <f>IF(E913="","",SUMIF(OUTBOUND!$G:$G,WMS!E913,OUTBOUND!$M:$M))</f>
        <v/>
      </c>
      <c r="X913" s="76" t="str">
        <f>IF(E913="","",SUMIF(OUTBOUND!$G:$G,WMS!E913,OUTBOUND!$O:$O))</f>
        <v/>
      </c>
      <c r="Y913" s="76" t="str">
        <f>IF(E913="","",SUMIF(OUTBOUND!$G:$G,WMS!E913,OUTBOUND!$AC:$AC))</f>
        <v/>
      </c>
      <c r="Z913" s="76" t="str">
        <f>IF(E913="","",SUMIF(OUTBOUND!$G:$G,WMS!E913,OUTBOUND!$P:$P))</f>
        <v/>
      </c>
      <c r="AA913" s="23" t="str">
        <f t="shared" si="171"/>
        <v/>
      </c>
      <c r="AB913" s="23" t="str">
        <f t="shared" si="172"/>
        <v/>
      </c>
      <c r="AC913" s="76" t="str">
        <f t="shared" si="173"/>
        <v/>
      </c>
      <c r="AD913" s="76" t="str">
        <f t="shared" si="174"/>
        <v/>
      </c>
      <c r="AE913" s="76" t="str">
        <f t="shared" si="175"/>
        <v/>
      </c>
      <c r="AF913" s="81" t="str">
        <f t="shared" si="176"/>
        <v/>
      </c>
    </row>
    <row r="914" spans="5:32">
      <c r="E914" s="58" t="str">
        <f t="shared" si="177"/>
        <v/>
      </c>
      <c r="K914" s="68" t="str">
        <f t="shared" si="178"/>
        <v/>
      </c>
      <c r="M914" s="69" t="str">
        <f t="shared" si="179"/>
        <v/>
      </c>
      <c r="Q914" s="76" t="str">
        <f t="shared" si="168"/>
        <v/>
      </c>
      <c r="R914" s="68" t="str">
        <f t="shared" si="169"/>
        <v/>
      </c>
      <c r="S914" s="76" t="str">
        <f t="shared" si="170"/>
        <v/>
      </c>
      <c r="V914" s="23" t="str">
        <f>IF(E914="","",SUMIF(OUTBOUND!$G:$G,WMS!E914,OUTBOUND!$L:$L))</f>
        <v/>
      </c>
      <c r="W914" s="23" t="str">
        <f>IF(E914="","",SUMIF(OUTBOUND!$G:$G,WMS!E914,OUTBOUND!$M:$M))</f>
        <v/>
      </c>
      <c r="X914" s="76" t="str">
        <f>IF(E914="","",SUMIF(OUTBOUND!$G:$G,WMS!E914,OUTBOUND!$O:$O))</f>
        <v/>
      </c>
      <c r="Y914" s="76" t="str">
        <f>IF(E914="","",SUMIF(OUTBOUND!$G:$G,WMS!E914,OUTBOUND!$AC:$AC))</f>
        <v/>
      </c>
      <c r="Z914" s="76" t="str">
        <f>IF(E914="","",SUMIF(OUTBOUND!$G:$G,WMS!E914,OUTBOUND!$P:$P))</f>
        <v/>
      </c>
      <c r="AA914" s="23" t="str">
        <f t="shared" si="171"/>
        <v/>
      </c>
      <c r="AB914" s="23" t="str">
        <f t="shared" si="172"/>
        <v/>
      </c>
      <c r="AC914" s="76" t="str">
        <f t="shared" si="173"/>
        <v/>
      </c>
      <c r="AD914" s="76" t="str">
        <f t="shared" si="174"/>
        <v/>
      </c>
      <c r="AE914" s="76" t="str">
        <f t="shared" si="175"/>
        <v/>
      </c>
      <c r="AF914" s="81" t="str">
        <f t="shared" si="176"/>
        <v/>
      </c>
    </row>
    <row r="915" spans="5:32">
      <c r="E915" s="58" t="str">
        <f t="shared" si="177"/>
        <v/>
      </c>
      <c r="K915" s="68" t="str">
        <f t="shared" si="178"/>
        <v/>
      </c>
      <c r="M915" s="69" t="str">
        <f t="shared" si="179"/>
        <v/>
      </c>
      <c r="Q915" s="76" t="str">
        <f t="shared" si="168"/>
        <v/>
      </c>
      <c r="R915" s="68" t="str">
        <f t="shared" si="169"/>
        <v/>
      </c>
      <c r="S915" s="76" t="str">
        <f t="shared" si="170"/>
        <v/>
      </c>
      <c r="V915" s="23" t="str">
        <f>IF(E915="","",SUMIF(OUTBOUND!$G:$G,WMS!E915,OUTBOUND!$L:$L))</f>
        <v/>
      </c>
      <c r="W915" s="23" t="str">
        <f>IF(E915="","",SUMIF(OUTBOUND!$G:$G,WMS!E915,OUTBOUND!$M:$M))</f>
        <v/>
      </c>
      <c r="X915" s="76" t="str">
        <f>IF(E915="","",SUMIF(OUTBOUND!$G:$G,WMS!E915,OUTBOUND!$O:$O))</f>
        <v/>
      </c>
      <c r="Y915" s="76" t="str">
        <f>IF(E915="","",SUMIF(OUTBOUND!$G:$G,WMS!E915,OUTBOUND!$AC:$AC))</f>
        <v/>
      </c>
      <c r="Z915" s="76" t="str">
        <f>IF(E915="","",SUMIF(OUTBOUND!$G:$G,WMS!E915,OUTBOUND!$P:$P))</f>
        <v/>
      </c>
      <c r="AA915" s="23" t="str">
        <f t="shared" si="171"/>
        <v/>
      </c>
      <c r="AB915" s="23" t="str">
        <f t="shared" si="172"/>
        <v/>
      </c>
      <c r="AC915" s="76" t="str">
        <f t="shared" si="173"/>
        <v/>
      </c>
      <c r="AD915" s="76" t="str">
        <f t="shared" si="174"/>
        <v/>
      </c>
      <c r="AE915" s="76" t="str">
        <f t="shared" si="175"/>
        <v/>
      </c>
      <c r="AF915" s="81" t="str">
        <f t="shared" si="176"/>
        <v/>
      </c>
    </row>
    <row r="916" spans="5:32">
      <c r="E916" s="58" t="str">
        <f t="shared" si="177"/>
        <v/>
      </c>
      <c r="K916" s="68" t="str">
        <f t="shared" si="178"/>
        <v/>
      </c>
      <c r="M916" s="69" t="str">
        <f t="shared" si="179"/>
        <v/>
      </c>
      <c r="Q916" s="76" t="str">
        <f t="shared" si="168"/>
        <v/>
      </c>
      <c r="R916" s="68" t="str">
        <f t="shared" si="169"/>
        <v/>
      </c>
      <c r="S916" s="76" t="str">
        <f t="shared" si="170"/>
        <v/>
      </c>
      <c r="V916" s="23" t="str">
        <f>IF(E916="","",SUMIF(OUTBOUND!$G:$G,WMS!E916,OUTBOUND!$L:$L))</f>
        <v/>
      </c>
      <c r="W916" s="23" t="str">
        <f>IF(E916="","",SUMIF(OUTBOUND!$G:$G,WMS!E916,OUTBOUND!$M:$M))</f>
        <v/>
      </c>
      <c r="X916" s="76" t="str">
        <f>IF(E916="","",SUMIF(OUTBOUND!$G:$G,WMS!E916,OUTBOUND!$O:$O))</f>
        <v/>
      </c>
      <c r="Y916" s="76" t="str">
        <f>IF(E916="","",SUMIF(OUTBOUND!$G:$G,WMS!E916,OUTBOUND!$AC:$AC))</f>
        <v/>
      </c>
      <c r="Z916" s="76" t="str">
        <f>IF(E916="","",SUMIF(OUTBOUND!$G:$G,WMS!E916,OUTBOUND!$P:$P))</f>
        <v/>
      </c>
      <c r="AA916" s="23" t="str">
        <f t="shared" si="171"/>
        <v/>
      </c>
      <c r="AB916" s="23" t="str">
        <f t="shared" si="172"/>
        <v/>
      </c>
      <c r="AC916" s="76" t="str">
        <f t="shared" si="173"/>
        <v/>
      </c>
      <c r="AD916" s="76" t="str">
        <f t="shared" si="174"/>
        <v/>
      </c>
      <c r="AE916" s="76" t="str">
        <f t="shared" si="175"/>
        <v/>
      </c>
      <c r="AF916" s="81" t="str">
        <f t="shared" si="176"/>
        <v/>
      </c>
    </row>
    <row r="917" spans="5:32">
      <c r="E917" s="58" t="str">
        <f t="shared" si="177"/>
        <v/>
      </c>
      <c r="K917" s="68" t="str">
        <f t="shared" si="178"/>
        <v/>
      </c>
      <c r="M917" s="69" t="str">
        <f t="shared" si="179"/>
        <v/>
      </c>
      <c r="Q917" s="76" t="str">
        <f t="shared" si="168"/>
        <v/>
      </c>
      <c r="R917" s="68" t="str">
        <f t="shared" si="169"/>
        <v/>
      </c>
      <c r="S917" s="76" t="str">
        <f t="shared" si="170"/>
        <v/>
      </c>
      <c r="V917" s="23" t="str">
        <f>IF(E917="","",SUMIF(OUTBOUND!$G:$G,WMS!E917,OUTBOUND!$L:$L))</f>
        <v/>
      </c>
      <c r="W917" s="23" t="str">
        <f>IF(E917="","",SUMIF(OUTBOUND!$G:$G,WMS!E917,OUTBOUND!$M:$M))</f>
        <v/>
      </c>
      <c r="X917" s="76" t="str">
        <f>IF(E917="","",SUMIF(OUTBOUND!$G:$G,WMS!E917,OUTBOUND!$O:$O))</f>
        <v/>
      </c>
      <c r="Y917" s="76" t="str">
        <f>IF(E917="","",SUMIF(OUTBOUND!$G:$G,WMS!E917,OUTBOUND!$AC:$AC))</f>
        <v/>
      </c>
      <c r="Z917" s="76" t="str">
        <f>IF(E917="","",SUMIF(OUTBOUND!$G:$G,WMS!E917,OUTBOUND!$P:$P))</f>
        <v/>
      </c>
      <c r="AA917" s="23" t="str">
        <f t="shared" si="171"/>
        <v/>
      </c>
      <c r="AB917" s="23" t="str">
        <f t="shared" si="172"/>
        <v/>
      </c>
      <c r="AC917" s="76" t="str">
        <f t="shared" si="173"/>
        <v/>
      </c>
      <c r="AD917" s="76" t="str">
        <f t="shared" si="174"/>
        <v/>
      </c>
      <c r="AE917" s="76" t="str">
        <f t="shared" si="175"/>
        <v/>
      </c>
      <c r="AF917" s="81" t="str">
        <f t="shared" si="176"/>
        <v/>
      </c>
    </row>
    <row r="918" spans="5:32">
      <c r="E918" s="58" t="str">
        <f t="shared" si="177"/>
        <v/>
      </c>
      <c r="K918" s="68" t="str">
        <f t="shared" si="178"/>
        <v/>
      </c>
      <c r="M918" s="69" t="str">
        <f t="shared" si="179"/>
        <v/>
      </c>
      <c r="Q918" s="76" t="str">
        <f t="shared" si="168"/>
        <v/>
      </c>
      <c r="R918" s="68" t="str">
        <f t="shared" si="169"/>
        <v/>
      </c>
      <c r="S918" s="76" t="str">
        <f t="shared" si="170"/>
        <v/>
      </c>
      <c r="V918" s="23" t="str">
        <f>IF(E918="","",SUMIF(OUTBOUND!$G:$G,WMS!E918,OUTBOUND!$L:$L))</f>
        <v/>
      </c>
      <c r="W918" s="23" t="str">
        <f>IF(E918="","",SUMIF(OUTBOUND!$G:$G,WMS!E918,OUTBOUND!$M:$M))</f>
        <v/>
      </c>
      <c r="X918" s="76" t="str">
        <f>IF(E918="","",SUMIF(OUTBOUND!$G:$G,WMS!E918,OUTBOUND!$O:$O))</f>
        <v/>
      </c>
      <c r="Y918" s="76" t="str">
        <f>IF(E918="","",SUMIF(OUTBOUND!$G:$G,WMS!E918,OUTBOUND!$AC:$AC))</f>
        <v/>
      </c>
      <c r="Z918" s="76" t="str">
        <f>IF(E918="","",SUMIF(OUTBOUND!$G:$G,WMS!E918,OUTBOUND!$P:$P))</f>
        <v/>
      </c>
      <c r="AA918" s="23" t="str">
        <f t="shared" si="171"/>
        <v/>
      </c>
      <c r="AB918" s="23" t="str">
        <f t="shared" si="172"/>
        <v/>
      </c>
      <c r="AC918" s="76" t="str">
        <f t="shared" si="173"/>
        <v/>
      </c>
      <c r="AD918" s="76" t="str">
        <f t="shared" si="174"/>
        <v/>
      </c>
      <c r="AE918" s="76" t="str">
        <f t="shared" si="175"/>
        <v/>
      </c>
      <c r="AF918" s="81" t="str">
        <f t="shared" si="176"/>
        <v/>
      </c>
    </row>
    <row r="919" spans="5:32">
      <c r="E919" s="58" t="str">
        <f t="shared" si="177"/>
        <v/>
      </c>
      <c r="K919" s="68" t="str">
        <f t="shared" si="178"/>
        <v/>
      </c>
      <c r="M919" s="69" t="str">
        <f t="shared" si="179"/>
        <v/>
      </c>
      <c r="Q919" s="76" t="str">
        <f t="shared" si="168"/>
        <v/>
      </c>
      <c r="R919" s="68" t="str">
        <f t="shared" si="169"/>
        <v/>
      </c>
      <c r="S919" s="76" t="str">
        <f t="shared" si="170"/>
        <v/>
      </c>
      <c r="V919" s="23" t="str">
        <f>IF(E919="","",SUMIF(OUTBOUND!$G:$G,WMS!E919,OUTBOUND!$L:$L))</f>
        <v/>
      </c>
      <c r="W919" s="23" t="str">
        <f>IF(E919="","",SUMIF(OUTBOUND!$G:$G,WMS!E919,OUTBOUND!$M:$M))</f>
        <v/>
      </c>
      <c r="X919" s="76" t="str">
        <f>IF(E919="","",SUMIF(OUTBOUND!$G:$G,WMS!E919,OUTBOUND!$O:$O))</f>
        <v/>
      </c>
      <c r="Y919" s="76" t="str">
        <f>IF(E919="","",SUMIF(OUTBOUND!$G:$G,WMS!E919,OUTBOUND!$AC:$AC))</f>
        <v/>
      </c>
      <c r="Z919" s="76" t="str">
        <f>IF(E919="","",SUMIF(OUTBOUND!$G:$G,WMS!E919,OUTBOUND!$P:$P))</f>
        <v/>
      </c>
      <c r="AA919" s="23" t="str">
        <f t="shared" si="171"/>
        <v/>
      </c>
      <c r="AB919" s="23" t="str">
        <f t="shared" si="172"/>
        <v/>
      </c>
      <c r="AC919" s="76" t="str">
        <f t="shared" si="173"/>
        <v/>
      </c>
      <c r="AD919" s="76" t="str">
        <f t="shared" si="174"/>
        <v/>
      </c>
      <c r="AE919" s="76" t="str">
        <f t="shared" si="175"/>
        <v/>
      </c>
      <c r="AF919" s="81" t="str">
        <f t="shared" si="176"/>
        <v/>
      </c>
    </row>
    <row r="920" spans="5:32">
      <c r="E920" s="58" t="str">
        <f t="shared" si="177"/>
        <v/>
      </c>
      <c r="K920" s="68" t="str">
        <f t="shared" si="178"/>
        <v/>
      </c>
      <c r="M920" s="69" t="str">
        <f t="shared" si="179"/>
        <v/>
      </c>
      <c r="Q920" s="76" t="str">
        <f t="shared" si="168"/>
        <v/>
      </c>
      <c r="R920" s="68" t="str">
        <f t="shared" si="169"/>
        <v/>
      </c>
      <c r="S920" s="76" t="str">
        <f t="shared" si="170"/>
        <v/>
      </c>
      <c r="V920" s="23" t="str">
        <f>IF(E920="","",SUMIF(OUTBOUND!$G:$G,WMS!E920,OUTBOUND!$L:$L))</f>
        <v/>
      </c>
      <c r="W920" s="23" t="str">
        <f>IF(E920="","",SUMIF(OUTBOUND!$G:$G,WMS!E920,OUTBOUND!$M:$M))</f>
        <v/>
      </c>
      <c r="X920" s="76" t="str">
        <f>IF(E920="","",SUMIF(OUTBOUND!$G:$G,WMS!E920,OUTBOUND!$O:$O))</f>
        <v/>
      </c>
      <c r="Y920" s="76" t="str">
        <f>IF(E920="","",SUMIF(OUTBOUND!$G:$G,WMS!E920,OUTBOUND!$AC:$AC))</f>
        <v/>
      </c>
      <c r="Z920" s="76" t="str">
        <f>IF(E920="","",SUMIF(OUTBOUND!$G:$G,WMS!E920,OUTBOUND!$P:$P))</f>
        <v/>
      </c>
      <c r="AA920" s="23" t="str">
        <f t="shared" si="171"/>
        <v/>
      </c>
      <c r="AB920" s="23" t="str">
        <f t="shared" si="172"/>
        <v/>
      </c>
      <c r="AC920" s="76" t="str">
        <f t="shared" si="173"/>
        <v/>
      </c>
      <c r="AD920" s="76" t="str">
        <f t="shared" si="174"/>
        <v/>
      </c>
      <c r="AE920" s="76" t="str">
        <f t="shared" si="175"/>
        <v/>
      </c>
      <c r="AF920" s="81" t="str">
        <f t="shared" si="176"/>
        <v/>
      </c>
    </row>
    <row r="921" spans="5:32">
      <c r="E921" s="58" t="str">
        <f t="shared" si="177"/>
        <v/>
      </c>
      <c r="K921" s="68" t="str">
        <f t="shared" si="178"/>
        <v/>
      </c>
      <c r="M921" s="69" t="str">
        <f t="shared" si="179"/>
        <v/>
      </c>
      <c r="Q921" s="76" t="str">
        <f t="shared" si="168"/>
        <v/>
      </c>
      <c r="R921" s="68" t="str">
        <f t="shared" si="169"/>
        <v/>
      </c>
      <c r="S921" s="76" t="str">
        <f t="shared" si="170"/>
        <v/>
      </c>
      <c r="V921" s="23" t="str">
        <f>IF(E921="","",SUMIF(OUTBOUND!$G:$G,WMS!E921,OUTBOUND!$L:$L))</f>
        <v/>
      </c>
      <c r="W921" s="23" t="str">
        <f>IF(E921="","",SUMIF(OUTBOUND!$G:$G,WMS!E921,OUTBOUND!$M:$M))</f>
        <v/>
      </c>
      <c r="X921" s="76" t="str">
        <f>IF(E921="","",SUMIF(OUTBOUND!$G:$G,WMS!E921,OUTBOUND!$O:$O))</f>
        <v/>
      </c>
      <c r="Y921" s="76" t="str">
        <f>IF(E921="","",SUMIF(OUTBOUND!$G:$G,WMS!E921,OUTBOUND!$AC:$AC))</f>
        <v/>
      </c>
      <c r="Z921" s="76" t="str">
        <f>IF(E921="","",SUMIF(OUTBOUND!$G:$G,WMS!E921,OUTBOUND!$P:$P))</f>
        <v/>
      </c>
      <c r="AA921" s="23" t="str">
        <f t="shared" si="171"/>
        <v/>
      </c>
      <c r="AB921" s="23" t="str">
        <f t="shared" si="172"/>
        <v/>
      </c>
      <c r="AC921" s="76" t="str">
        <f t="shared" si="173"/>
        <v/>
      </c>
      <c r="AD921" s="76" t="str">
        <f t="shared" si="174"/>
        <v/>
      </c>
      <c r="AE921" s="76" t="str">
        <f t="shared" si="175"/>
        <v/>
      </c>
      <c r="AF921" s="81" t="str">
        <f t="shared" si="176"/>
        <v/>
      </c>
    </row>
    <row r="922" spans="5:32">
      <c r="E922" s="58" t="str">
        <f t="shared" si="177"/>
        <v/>
      </c>
      <c r="K922" s="68" t="str">
        <f t="shared" si="178"/>
        <v/>
      </c>
      <c r="M922" s="69" t="str">
        <f t="shared" si="179"/>
        <v/>
      </c>
      <c r="Q922" s="76" t="str">
        <f t="shared" si="168"/>
        <v/>
      </c>
      <c r="R922" s="68" t="str">
        <f t="shared" si="169"/>
        <v/>
      </c>
      <c r="S922" s="76" t="str">
        <f t="shared" si="170"/>
        <v/>
      </c>
      <c r="V922" s="23" t="str">
        <f>IF(E922="","",SUMIF(OUTBOUND!$G:$G,WMS!E922,OUTBOUND!$L:$L))</f>
        <v/>
      </c>
      <c r="W922" s="23" t="str">
        <f>IF(E922="","",SUMIF(OUTBOUND!$G:$G,WMS!E922,OUTBOUND!$M:$M))</f>
        <v/>
      </c>
      <c r="X922" s="76" t="str">
        <f>IF(E922="","",SUMIF(OUTBOUND!$G:$G,WMS!E922,OUTBOUND!$O:$O))</f>
        <v/>
      </c>
      <c r="Y922" s="76" t="str">
        <f>IF(E922="","",SUMIF(OUTBOUND!$G:$G,WMS!E922,OUTBOUND!$AC:$AC))</f>
        <v/>
      </c>
      <c r="Z922" s="76" t="str">
        <f>IF(E922="","",SUMIF(OUTBOUND!$G:$G,WMS!E922,OUTBOUND!$P:$P))</f>
        <v/>
      </c>
      <c r="AA922" s="23" t="str">
        <f t="shared" si="171"/>
        <v/>
      </c>
      <c r="AB922" s="23" t="str">
        <f t="shared" si="172"/>
        <v/>
      </c>
      <c r="AC922" s="76" t="str">
        <f t="shared" si="173"/>
        <v/>
      </c>
      <c r="AD922" s="76" t="str">
        <f t="shared" si="174"/>
        <v/>
      </c>
      <c r="AE922" s="76" t="str">
        <f t="shared" si="175"/>
        <v/>
      </c>
      <c r="AF922" s="81" t="str">
        <f t="shared" si="176"/>
        <v/>
      </c>
    </row>
    <row r="923" spans="5:32">
      <c r="E923" s="58" t="str">
        <f t="shared" si="177"/>
        <v/>
      </c>
      <c r="K923" s="68" t="str">
        <f t="shared" si="178"/>
        <v/>
      </c>
      <c r="M923" s="69" t="str">
        <f t="shared" si="179"/>
        <v/>
      </c>
      <c r="Q923" s="76" t="str">
        <f t="shared" si="168"/>
        <v/>
      </c>
      <c r="R923" s="68" t="str">
        <f t="shared" si="169"/>
        <v/>
      </c>
      <c r="S923" s="76" t="str">
        <f t="shared" si="170"/>
        <v/>
      </c>
      <c r="V923" s="23" t="str">
        <f>IF(E923="","",SUMIF(OUTBOUND!$G:$G,WMS!E923,OUTBOUND!$L:$L))</f>
        <v/>
      </c>
      <c r="W923" s="23" t="str">
        <f>IF(E923="","",SUMIF(OUTBOUND!$G:$G,WMS!E923,OUTBOUND!$M:$M))</f>
        <v/>
      </c>
      <c r="X923" s="76" t="str">
        <f>IF(E923="","",SUMIF(OUTBOUND!$G:$G,WMS!E923,OUTBOUND!$O:$O))</f>
        <v/>
      </c>
      <c r="Y923" s="76" t="str">
        <f>IF(E923="","",SUMIF(OUTBOUND!$G:$G,WMS!E923,OUTBOUND!$AC:$AC))</f>
        <v/>
      </c>
      <c r="Z923" s="76" t="str">
        <f>IF(E923="","",SUMIF(OUTBOUND!$G:$G,WMS!E923,OUTBOUND!$P:$P))</f>
        <v/>
      </c>
      <c r="AA923" s="23" t="str">
        <f t="shared" si="171"/>
        <v/>
      </c>
      <c r="AB923" s="23" t="str">
        <f t="shared" si="172"/>
        <v/>
      </c>
      <c r="AC923" s="76" t="str">
        <f t="shared" si="173"/>
        <v/>
      </c>
      <c r="AD923" s="76" t="str">
        <f t="shared" si="174"/>
        <v/>
      </c>
      <c r="AE923" s="76" t="str">
        <f t="shared" si="175"/>
        <v/>
      </c>
      <c r="AF923" s="81" t="str">
        <f t="shared" si="176"/>
        <v/>
      </c>
    </row>
    <row r="924" spans="5:32">
      <c r="E924" s="58" t="str">
        <f t="shared" si="177"/>
        <v/>
      </c>
      <c r="K924" s="68" t="str">
        <f t="shared" si="178"/>
        <v/>
      </c>
      <c r="M924" s="69" t="str">
        <f t="shared" si="179"/>
        <v/>
      </c>
      <c r="Q924" s="76" t="str">
        <f t="shared" si="168"/>
        <v/>
      </c>
      <c r="R924" s="68" t="str">
        <f t="shared" si="169"/>
        <v/>
      </c>
      <c r="S924" s="76" t="str">
        <f t="shared" si="170"/>
        <v/>
      </c>
      <c r="V924" s="23" t="str">
        <f>IF(E924="","",SUMIF(OUTBOUND!$G:$G,WMS!E924,OUTBOUND!$L:$L))</f>
        <v/>
      </c>
      <c r="W924" s="23" t="str">
        <f>IF(E924="","",SUMIF(OUTBOUND!$G:$G,WMS!E924,OUTBOUND!$M:$M))</f>
        <v/>
      </c>
      <c r="X924" s="76" t="str">
        <f>IF(E924="","",SUMIF(OUTBOUND!$G:$G,WMS!E924,OUTBOUND!$O:$O))</f>
        <v/>
      </c>
      <c r="Y924" s="76" t="str">
        <f>IF(E924="","",SUMIF(OUTBOUND!$G:$G,WMS!E924,OUTBOUND!$AC:$AC))</f>
        <v/>
      </c>
      <c r="Z924" s="76" t="str">
        <f>IF(E924="","",SUMIF(OUTBOUND!$G:$G,WMS!E924,OUTBOUND!$P:$P))</f>
        <v/>
      </c>
      <c r="AA924" s="23" t="str">
        <f t="shared" si="171"/>
        <v/>
      </c>
      <c r="AB924" s="23" t="str">
        <f t="shared" si="172"/>
        <v/>
      </c>
      <c r="AC924" s="76" t="str">
        <f t="shared" si="173"/>
        <v/>
      </c>
      <c r="AD924" s="76" t="str">
        <f t="shared" si="174"/>
        <v/>
      </c>
      <c r="AE924" s="76" t="str">
        <f t="shared" si="175"/>
        <v/>
      </c>
      <c r="AF924" s="81" t="str">
        <f t="shared" si="176"/>
        <v/>
      </c>
    </row>
    <row r="925" spans="5:32">
      <c r="E925" s="58" t="str">
        <f t="shared" si="177"/>
        <v/>
      </c>
      <c r="K925" s="68" t="str">
        <f t="shared" si="178"/>
        <v/>
      </c>
      <c r="M925" s="69" t="str">
        <f t="shared" si="179"/>
        <v/>
      </c>
      <c r="Q925" s="76" t="str">
        <f t="shared" si="168"/>
        <v/>
      </c>
      <c r="R925" s="68" t="str">
        <f t="shared" si="169"/>
        <v/>
      </c>
      <c r="S925" s="76" t="str">
        <f t="shared" si="170"/>
        <v/>
      </c>
      <c r="V925" s="23" t="str">
        <f>IF(E925="","",SUMIF(OUTBOUND!$G:$G,WMS!E925,OUTBOUND!$L:$L))</f>
        <v/>
      </c>
      <c r="W925" s="23" t="str">
        <f>IF(E925="","",SUMIF(OUTBOUND!$G:$G,WMS!E925,OUTBOUND!$M:$M))</f>
        <v/>
      </c>
      <c r="X925" s="76" t="str">
        <f>IF(E925="","",SUMIF(OUTBOUND!$G:$G,WMS!E925,OUTBOUND!$O:$O))</f>
        <v/>
      </c>
      <c r="Y925" s="76" t="str">
        <f>IF(E925="","",SUMIF(OUTBOUND!$G:$G,WMS!E925,OUTBOUND!$AC:$AC))</f>
        <v/>
      </c>
      <c r="Z925" s="76" t="str">
        <f>IF(E925="","",SUMIF(OUTBOUND!$G:$G,WMS!E925,OUTBOUND!$P:$P))</f>
        <v/>
      </c>
      <c r="AA925" s="23" t="str">
        <f t="shared" si="171"/>
        <v/>
      </c>
      <c r="AB925" s="23" t="str">
        <f t="shared" si="172"/>
        <v/>
      </c>
      <c r="AC925" s="76" t="str">
        <f t="shared" si="173"/>
        <v/>
      </c>
      <c r="AD925" s="76" t="str">
        <f t="shared" si="174"/>
        <v/>
      </c>
      <c r="AE925" s="76" t="str">
        <f t="shared" si="175"/>
        <v/>
      </c>
      <c r="AF925" s="81" t="str">
        <f t="shared" si="176"/>
        <v/>
      </c>
    </row>
    <row r="926" spans="5:32">
      <c r="E926" s="58" t="str">
        <f t="shared" si="177"/>
        <v/>
      </c>
      <c r="K926" s="68" t="str">
        <f t="shared" si="178"/>
        <v/>
      </c>
      <c r="M926" s="69" t="str">
        <f t="shared" si="179"/>
        <v/>
      </c>
      <c r="Q926" s="76" t="str">
        <f t="shared" si="168"/>
        <v/>
      </c>
      <c r="R926" s="68" t="str">
        <f t="shared" si="169"/>
        <v/>
      </c>
      <c r="S926" s="76" t="str">
        <f t="shared" si="170"/>
        <v/>
      </c>
      <c r="V926" s="23" t="str">
        <f>IF(E926="","",SUMIF(OUTBOUND!$G:$G,WMS!E926,OUTBOUND!$L:$L))</f>
        <v/>
      </c>
      <c r="W926" s="23" t="str">
        <f>IF(E926="","",SUMIF(OUTBOUND!$G:$G,WMS!E926,OUTBOUND!$M:$M))</f>
        <v/>
      </c>
      <c r="X926" s="76" t="str">
        <f>IF(E926="","",SUMIF(OUTBOUND!$G:$G,WMS!E926,OUTBOUND!$O:$O))</f>
        <v/>
      </c>
      <c r="Y926" s="76" t="str">
        <f>IF(E926="","",SUMIF(OUTBOUND!$G:$G,WMS!E926,OUTBOUND!$AC:$AC))</f>
        <v/>
      </c>
      <c r="Z926" s="76" t="str">
        <f>IF(E926="","",SUMIF(OUTBOUND!$G:$G,WMS!E926,OUTBOUND!$P:$P))</f>
        <v/>
      </c>
      <c r="AA926" s="23" t="str">
        <f t="shared" si="171"/>
        <v/>
      </c>
      <c r="AB926" s="23" t="str">
        <f t="shared" si="172"/>
        <v/>
      </c>
      <c r="AC926" s="76" t="str">
        <f t="shared" si="173"/>
        <v/>
      </c>
      <c r="AD926" s="76" t="str">
        <f t="shared" si="174"/>
        <v/>
      </c>
      <c r="AE926" s="76" t="str">
        <f t="shared" si="175"/>
        <v/>
      </c>
      <c r="AF926" s="81" t="str">
        <f t="shared" si="176"/>
        <v/>
      </c>
    </row>
    <row r="927" spans="5:32">
      <c r="E927" s="58" t="str">
        <f t="shared" si="177"/>
        <v/>
      </c>
      <c r="K927" s="68" t="str">
        <f t="shared" si="178"/>
        <v/>
      </c>
      <c r="M927" s="69" t="str">
        <f t="shared" si="179"/>
        <v/>
      </c>
      <c r="Q927" s="76" t="str">
        <f t="shared" si="168"/>
        <v/>
      </c>
      <c r="R927" s="68" t="str">
        <f t="shared" si="169"/>
        <v/>
      </c>
      <c r="S927" s="76" t="str">
        <f t="shared" si="170"/>
        <v/>
      </c>
      <c r="V927" s="23" t="str">
        <f>IF(E927="","",SUMIF(OUTBOUND!$G:$G,WMS!E927,OUTBOUND!$L:$L))</f>
        <v/>
      </c>
      <c r="W927" s="23" t="str">
        <f>IF(E927="","",SUMIF(OUTBOUND!$G:$G,WMS!E927,OUTBOUND!$M:$M))</f>
        <v/>
      </c>
      <c r="X927" s="76" t="str">
        <f>IF(E927="","",SUMIF(OUTBOUND!$G:$G,WMS!E927,OUTBOUND!$O:$O))</f>
        <v/>
      </c>
      <c r="Y927" s="76" t="str">
        <f>IF(E927="","",SUMIF(OUTBOUND!$G:$G,WMS!E927,OUTBOUND!$AC:$AC))</f>
        <v/>
      </c>
      <c r="Z927" s="76" t="str">
        <f>IF(E927="","",SUMIF(OUTBOUND!$G:$G,WMS!E927,OUTBOUND!$P:$P))</f>
        <v/>
      </c>
      <c r="AA927" s="23" t="str">
        <f t="shared" si="171"/>
        <v/>
      </c>
      <c r="AB927" s="23" t="str">
        <f t="shared" si="172"/>
        <v/>
      </c>
      <c r="AC927" s="76" t="str">
        <f t="shared" si="173"/>
        <v/>
      </c>
      <c r="AD927" s="76" t="str">
        <f t="shared" si="174"/>
        <v/>
      </c>
      <c r="AE927" s="76" t="str">
        <f t="shared" si="175"/>
        <v/>
      </c>
      <c r="AF927" s="81" t="str">
        <f t="shared" si="176"/>
        <v/>
      </c>
    </row>
    <row r="928" spans="5:32">
      <c r="E928" s="58" t="str">
        <f t="shared" si="177"/>
        <v/>
      </c>
      <c r="K928" s="68" t="str">
        <f t="shared" si="178"/>
        <v/>
      </c>
      <c r="M928" s="69" t="str">
        <f t="shared" si="179"/>
        <v/>
      </c>
      <c r="Q928" s="76" t="str">
        <f t="shared" si="168"/>
        <v/>
      </c>
      <c r="R928" s="68" t="str">
        <f t="shared" si="169"/>
        <v/>
      </c>
      <c r="S928" s="76" t="str">
        <f t="shared" si="170"/>
        <v/>
      </c>
      <c r="V928" s="23" t="str">
        <f>IF(E928="","",SUMIF(OUTBOUND!$G:$G,WMS!E928,OUTBOUND!$L:$L))</f>
        <v/>
      </c>
      <c r="W928" s="23" t="str">
        <f>IF(E928="","",SUMIF(OUTBOUND!$G:$G,WMS!E928,OUTBOUND!$M:$M))</f>
        <v/>
      </c>
      <c r="X928" s="76" t="str">
        <f>IF(E928="","",SUMIF(OUTBOUND!$G:$G,WMS!E928,OUTBOUND!$O:$O))</f>
        <v/>
      </c>
      <c r="Y928" s="76" t="str">
        <f>IF(E928="","",SUMIF(OUTBOUND!$G:$G,WMS!E928,OUTBOUND!$AC:$AC))</f>
        <v/>
      </c>
      <c r="Z928" s="76" t="str">
        <f>IF(E928="","",SUMIF(OUTBOUND!$G:$G,WMS!E928,OUTBOUND!$P:$P))</f>
        <v/>
      </c>
      <c r="AA928" s="23" t="str">
        <f t="shared" si="171"/>
        <v/>
      </c>
      <c r="AB928" s="23" t="str">
        <f t="shared" si="172"/>
        <v/>
      </c>
      <c r="AC928" s="76" t="str">
        <f t="shared" si="173"/>
        <v/>
      </c>
      <c r="AD928" s="76" t="str">
        <f t="shared" si="174"/>
        <v/>
      </c>
      <c r="AE928" s="76" t="str">
        <f t="shared" si="175"/>
        <v/>
      </c>
      <c r="AF928" s="81" t="str">
        <f t="shared" si="176"/>
        <v/>
      </c>
    </row>
    <row r="929" spans="5:32">
      <c r="E929" s="58" t="str">
        <f t="shared" si="177"/>
        <v/>
      </c>
      <c r="K929" s="68" t="str">
        <f t="shared" si="178"/>
        <v/>
      </c>
      <c r="M929" s="69" t="str">
        <f t="shared" si="179"/>
        <v/>
      </c>
      <c r="Q929" s="76" t="str">
        <f t="shared" si="168"/>
        <v/>
      </c>
      <c r="R929" s="68" t="str">
        <f t="shared" si="169"/>
        <v/>
      </c>
      <c r="S929" s="76" t="str">
        <f t="shared" si="170"/>
        <v/>
      </c>
      <c r="V929" s="23" t="str">
        <f>IF(E929="","",SUMIF(OUTBOUND!$G:$G,WMS!E929,OUTBOUND!$L:$L))</f>
        <v/>
      </c>
      <c r="W929" s="23" t="str">
        <f>IF(E929="","",SUMIF(OUTBOUND!$G:$G,WMS!E929,OUTBOUND!$M:$M))</f>
        <v/>
      </c>
      <c r="X929" s="76" t="str">
        <f>IF(E929="","",SUMIF(OUTBOUND!$G:$G,WMS!E929,OUTBOUND!$O:$O))</f>
        <v/>
      </c>
      <c r="Y929" s="76" t="str">
        <f>IF(E929="","",SUMIF(OUTBOUND!$G:$G,WMS!E929,OUTBOUND!$AC:$AC))</f>
        <v/>
      </c>
      <c r="Z929" s="76" t="str">
        <f>IF(E929="","",SUMIF(OUTBOUND!$G:$G,WMS!E929,OUTBOUND!$P:$P))</f>
        <v/>
      </c>
      <c r="AA929" s="23" t="str">
        <f t="shared" si="171"/>
        <v/>
      </c>
      <c r="AB929" s="23" t="str">
        <f t="shared" si="172"/>
        <v/>
      </c>
      <c r="AC929" s="76" t="str">
        <f t="shared" si="173"/>
        <v/>
      </c>
      <c r="AD929" s="76" t="str">
        <f t="shared" si="174"/>
        <v/>
      </c>
      <c r="AE929" s="76" t="str">
        <f t="shared" si="175"/>
        <v/>
      </c>
      <c r="AF929" s="81" t="str">
        <f t="shared" si="176"/>
        <v/>
      </c>
    </row>
    <row r="930" spans="5:32">
      <c r="E930" s="58" t="str">
        <f t="shared" si="177"/>
        <v/>
      </c>
      <c r="K930" s="68" t="str">
        <f t="shared" si="178"/>
        <v/>
      </c>
      <c r="M930" s="69" t="str">
        <f t="shared" si="179"/>
        <v/>
      </c>
      <c r="Q930" s="76" t="str">
        <f t="shared" si="168"/>
        <v/>
      </c>
      <c r="R930" s="68" t="str">
        <f t="shared" si="169"/>
        <v/>
      </c>
      <c r="S930" s="76" t="str">
        <f t="shared" si="170"/>
        <v/>
      </c>
      <c r="V930" s="23" t="str">
        <f>IF(E930="","",SUMIF(OUTBOUND!$G:$G,WMS!E930,OUTBOUND!$L:$L))</f>
        <v/>
      </c>
      <c r="W930" s="23" t="str">
        <f>IF(E930="","",SUMIF(OUTBOUND!$G:$G,WMS!E930,OUTBOUND!$M:$M))</f>
        <v/>
      </c>
      <c r="X930" s="76" t="str">
        <f>IF(E930="","",SUMIF(OUTBOUND!$G:$G,WMS!E930,OUTBOUND!$O:$O))</f>
        <v/>
      </c>
      <c r="Y930" s="76" t="str">
        <f>IF(E930="","",SUMIF(OUTBOUND!$G:$G,WMS!E930,OUTBOUND!$AC:$AC))</f>
        <v/>
      </c>
      <c r="Z930" s="76" t="str">
        <f>IF(E930="","",SUMIF(OUTBOUND!$G:$G,WMS!E930,OUTBOUND!$P:$P))</f>
        <v/>
      </c>
      <c r="AA930" s="23" t="str">
        <f t="shared" si="171"/>
        <v/>
      </c>
      <c r="AB930" s="23" t="str">
        <f t="shared" si="172"/>
        <v/>
      </c>
      <c r="AC930" s="76" t="str">
        <f t="shared" si="173"/>
        <v/>
      </c>
      <c r="AD930" s="76" t="str">
        <f t="shared" si="174"/>
        <v/>
      </c>
      <c r="AE930" s="76" t="str">
        <f t="shared" si="175"/>
        <v/>
      </c>
      <c r="AF930" s="81" t="str">
        <f t="shared" si="176"/>
        <v/>
      </c>
    </row>
    <row r="931" spans="5:32">
      <c r="E931" s="58" t="str">
        <f t="shared" si="177"/>
        <v/>
      </c>
      <c r="K931" s="68" t="str">
        <f t="shared" si="178"/>
        <v/>
      </c>
      <c r="M931" s="69" t="str">
        <f t="shared" si="179"/>
        <v/>
      </c>
      <c r="Q931" s="76" t="str">
        <f t="shared" si="168"/>
        <v/>
      </c>
      <c r="R931" s="68" t="str">
        <f t="shared" si="169"/>
        <v/>
      </c>
      <c r="S931" s="76" t="str">
        <f t="shared" si="170"/>
        <v/>
      </c>
      <c r="V931" s="23" t="str">
        <f>IF(E931="","",SUMIF(OUTBOUND!$G:$G,WMS!E931,OUTBOUND!$L:$L))</f>
        <v/>
      </c>
      <c r="W931" s="23" t="str">
        <f>IF(E931="","",SUMIF(OUTBOUND!$G:$G,WMS!E931,OUTBOUND!$M:$M))</f>
        <v/>
      </c>
      <c r="X931" s="76" t="str">
        <f>IF(E931="","",SUMIF(OUTBOUND!$G:$G,WMS!E931,OUTBOUND!$O:$O))</f>
        <v/>
      </c>
      <c r="Y931" s="76" t="str">
        <f>IF(E931="","",SUMIF(OUTBOUND!$G:$G,WMS!E931,OUTBOUND!$AC:$AC))</f>
        <v/>
      </c>
      <c r="Z931" s="76" t="str">
        <f>IF(E931="","",SUMIF(OUTBOUND!$G:$G,WMS!E931,OUTBOUND!$P:$P))</f>
        <v/>
      </c>
      <c r="AA931" s="23" t="str">
        <f t="shared" si="171"/>
        <v/>
      </c>
      <c r="AB931" s="23" t="str">
        <f t="shared" si="172"/>
        <v/>
      </c>
      <c r="AC931" s="76" t="str">
        <f t="shared" si="173"/>
        <v/>
      </c>
      <c r="AD931" s="76" t="str">
        <f t="shared" si="174"/>
        <v/>
      </c>
      <c r="AE931" s="76" t="str">
        <f t="shared" si="175"/>
        <v/>
      </c>
      <c r="AF931" s="81" t="str">
        <f t="shared" si="176"/>
        <v/>
      </c>
    </row>
    <row r="932" spans="5:32">
      <c r="E932" s="58" t="str">
        <f t="shared" si="177"/>
        <v/>
      </c>
      <c r="K932" s="68" t="str">
        <f t="shared" si="178"/>
        <v/>
      </c>
      <c r="M932" s="69" t="str">
        <f t="shared" si="179"/>
        <v/>
      </c>
      <c r="Q932" s="76" t="str">
        <f t="shared" si="168"/>
        <v/>
      </c>
      <c r="R932" s="68" t="str">
        <f t="shared" si="169"/>
        <v/>
      </c>
      <c r="S932" s="76" t="str">
        <f t="shared" si="170"/>
        <v/>
      </c>
      <c r="V932" s="23" t="str">
        <f>IF(E932="","",SUMIF(OUTBOUND!$G:$G,WMS!E932,OUTBOUND!$L:$L))</f>
        <v/>
      </c>
      <c r="W932" s="23" t="str">
        <f>IF(E932="","",SUMIF(OUTBOUND!$G:$G,WMS!E932,OUTBOUND!$M:$M))</f>
        <v/>
      </c>
      <c r="X932" s="76" t="str">
        <f>IF(E932="","",SUMIF(OUTBOUND!$G:$G,WMS!E932,OUTBOUND!$O:$O))</f>
        <v/>
      </c>
      <c r="Y932" s="76" t="str">
        <f>IF(E932="","",SUMIF(OUTBOUND!$G:$G,WMS!E932,OUTBOUND!$AC:$AC))</f>
        <v/>
      </c>
      <c r="Z932" s="76" t="str">
        <f>IF(E932="","",SUMIF(OUTBOUND!$G:$G,WMS!E932,OUTBOUND!$P:$P))</f>
        <v/>
      </c>
      <c r="AA932" s="23" t="str">
        <f t="shared" si="171"/>
        <v/>
      </c>
      <c r="AB932" s="23" t="str">
        <f t="shared" si="172"/>
        <v/>
      </c>
      <c r="AC932" s="76" t="str">
        <f t="shared" si="173"/>
        <v/>
      </c>
      <c r="AD932" s="76" t="str">
        <f t="shared" si="174"/>
        <v/>
      </c>
      <c r="AE932" s="76" t="str">
        <f t="shared" si="175"/>
        <v/>
      </c>
      <c r="AF932" s="81" t="str">
        <f t="shared" si="176"/>
        <v/>
      </c>
    </row>
    <row r="933" spans="5:32">
      <c r="E933" s="58" t="str">
        <f t="shared" si="177"/>
        <v/>
      </c>
      <c r="K933" s="68" t="str">
        <f t="shared" si="178"/>
        <v/>
      </c>
      <c r="M933" s="69" t="str">
        <f t="shared" si="179"/>
        <v/>
      </c>
      <c r="Q933" s="76" t="str">
        <f t="shared" si="168"/>
        <v/>
      </c>
      <c r="R933" s="68" t="str">
        <f t="shared" si="169"/>
        <v/>
      </c>
      <c r="S933" s="76" t="str">
        <f t="shared" si="170"/>
        <v/>
      </c>
      <c r="V933" s="23" t="str">
        <f>IF(E933="","",SUMIF(OUTBOUND!$G:$G,WMS!E933,OUTBOUND!$L:$L))</f>
        <v/>
      </c>
      <c r="W933" s="23" t="str">
        <f>IF(E933="","",SUMIF(OUTBOUND!$G:$G,WMS!E933,OUTBOUND!$M:$M))</f>
        <v/>
      </c>
      <c r="X933" s="76" t="str">
        <f>IF(E933="","",SUMIF(OUTBOUND!$G:$G,WMS!E933,OUTBOUND!$O:$O))</f>
        <v/>
      </c>
      <c r="Y933" s="76" t="str">
        <f>IF(E933="","",SUMIF(OUTBOUND!$G:$G,WMS!E933,OUTBOUND!$AC:$AC))</f>
        <v/>
      </c>
      <c r="Z933" s="76" t="str">
        <f>IF(E933="","",SUMIF(OUTBOUND!$G:$G,WMS!E933,OUTBOUND!$P:$P))</f>
        <v/>
      </c>
      <c r="AA933" s="23" t="str">
        <f t="shared" si="171"/>
        <v/>
      </c>
      <c r="AB933" s="23" t="str">
        <f t="shared" si="172"/>
        <v/>
      </c>
      <c r="AC933" s="76" t="str">
        <f t="shared" si="173"/>
        <v/>
      </c>
      <c r="AD933" s="76" t="str">
        <f t="shared" si="174"/>
        <v/>
      </c>
      <c r="AE933" s="76" t="str">
        <f t="shared" si="175"/>
        <v/>
      </c>
      <c r="AF933" s="81" t="str">
        <f t="shared" si="176"/>
        <v/>
      </c>
    </row>
    <row r="934" spans="5:32">
      <c r="E934" s="58" t="str">
        <f t="shared" si="177"/>
        <v/>
      </c>
      <c r="K934" s="68" t="str">
        <f t="shared" si="178"/>
        <v/>
      </c>
      <c r="M934" s="69" t="str">
        <f t="shared" si="179"/>
        <v/>
      </c>
      <c r="Q934" s="76" t="str">
        <f t="shared" si="168"/>
        <v/>
      </c>
      <c r="R934" s="68" t="str">
        <f t="shared" si="169"/>
        <v/>
      </c>
      <c r="S934" s="76" t="str">
        <f t="shared" si="170"/>
        <v/>
      </c>
      <c r="V934" s="23" t="str">
        <f>IF(E934="","",SUMIF(OUTBOUND!$G:$G,WMS!E934,OUTBOUND!$L:$L))</f>
        <v/>
      </c>
      <c r="W934" s="23" t="str">
        <f>IF(E934="","",SUMIF(OUTBOUND!$G:$G,WMS!E934,OUTBOUND!$M:$M))</f>
        <v/>
      </c>
      <c r="X934" s="76" t="str">
        <f>IF(E934="","",SUMIF(OUTBOUND!$G:$G,WMS!E934,OUTBOUND!$O:$O))</f>
        <v/>
      </c>
      <c r="Y934" s="76" t="str">
        <f>IF(E934="","",SUMIF(OUTBOUND!$G:$G,WMS!E934,OUTBOUND!$AC:$AC))</f>
        <v/>
      </c>
      <c r="Z934" s="76" t="str">
        <f>IF(E934="","",SUMIF(OUTBOUND!$G:$G,WMS!E934,OUTBOUND!$P:$P))</f>
        <v/>
      </c>
      <c r="AA934" s="23" t="str">
        <f t="shared" si="171"/>
        <v/>
      </c>
      <c r="AB934" s="23" t="str">
        <f t="shared" si="172"/>
        <v/>
      </c>
      <c r="AC934" s="76" t="str">
        <f t="shared" si="173"/>
        <v/>
      </c>
      <c r="AD934" s="76" t="str">
        <f t="shared" si="174"/>
        <v/>
      </c>
      <c r="AE934" s="76" t="str">
        <f t="shared" si="175"/>
        <v/>
      </c>
      <c r="AF934" s="81" t="str">
        <f t="shared" si="176"/>
        <v/>
      </c>
    </row>
    <row r="935" spans="5:32">
      <c r="E935" s="58" t="str">
        <f t="shared" si="177"/>
        <v/>
      </c>
      <c r="K935" s="68" t="str">
        <f t="shared" si="178"/>
        <v/>
      </c>
      <c r="M935" s="69" t="str">
        <f t="shared" si="179"/>
        <v/>
      </c>
      <c r="Q935" s="76" t="str">
        <f t="shared" si="168"/>
        <v/>
      </c>
      <c r="R935" s="68" t="str">
        <f t="shared" si="169"/>
        <v/>
      </c>
      <c r="S935" s="76" t="str">
        <f t="shared" si="170"/>
        <v/>
      </c>
      <c r="V935" s="23" t="str">
        <f>IF(E935="","",SUMIF(OUTBOUND!$G:$G,WMS!E935,OUTBOUND!$L:$L))</f>
        <v/>
      </c>
      <c r="W935" s="23" t="str">
        <f>IF(E935="","",SUMIF(OUTBOUND!$G:$G,WMS!E935,OUTBOUND!$M:$M))</f>
        <v/>
      </c>
      <c r="X935" s="76" t="str">
        <f>IF(E935="","",SUMIF(OUTBOUND!$G:$G,WMS!E935,OUTBOUND!$O:$O))</f>
        <v/>
      </c>
      <c r="Y935" s="76" t="str">
        <f>IF(E935="","",SUMIF(OUTBOUND!$G:$G,WMS!E935,OUTBOUND!$AC:$AC))</f>
        <v/>
      </c>
      <c r="Z935" s="76" t="str">
        <f>IF(E935="","",SUMIF(OUTBOUND!$G:$G,WMS!E935,OUTBOUND!$P:$P))</f>
        <v/>
      </c>
      <c r="AA935" s="23" t="str">
        <f t="shared" si="171"/>
        <v/>
      </c>
      <c r="AB935" s="23" t="str">
        <f t="shared" si="172"/>
        <v/>
      </c>
      <c r="AC935" s="76" t="str">
        <f t="shared" si="173"/>
        <v/>
      </c>
      <c r="AD935" s="76" t="str">
        <f t="shared" si="174"/>
        <v/>
      </c>
      <c r="AE935" s="76" t="str">
        <f t="shared" si="175"/>
        <v/>
      </c>
      <c r="AF935" s="81" t="str">
        <f t="shared" si="176"/>
        <v/>
      </c>
    </row>
    <row r="936" spans="5:32">
      <c r="E936" s="58" t="str">
        <f t="shared" si="177"/>
        <v/>
      </c>
      <c r="K936" s="68" t="str">
        <f t="shared" si="178"/>
        <v/>
      </c>
      <c r="M936" s="69" t="str">
        <f t="shared" si="179"/>
        <v/>
      </c>
      <c r="Q936" s="76" t="str">
        <f t="shared" si="168"/>
        <v/>
      </c>
      <c r="R936" s="68" t="str">
        <f t="shared" si="169"/>
        <v/>
      </c>
      <c r="S936" s="76" t="str">
        <f t="shared" si="170"/>
        <v/>
      </c>
      <c r="V936" s="23" t="str">
        <f>IF(E936="","",SUMIF(OUTBOUND!$G:$G,WMS!E936,OUTBOUND!$L:$L))</f>
        <v/>
      </c>
      <c r="W936" s="23" t="str">
        <f>IF(E936="","",SUMIF(OUTBOUND!$G:$G,WMS!E936,OUTBOUND!$M:$M))</f>
        <v/>
      </c>
      <c r="X936" s="76" t="str">
        <f>IF(E936="","",SUMIF(OUTBOUND!$G:$G,WMS!E936,OUTBOUND!$O:$O))</f>
        <v/>
      </c>
      <c r="Y936" s="76" t="str">
        <f>IF(E936="","",SUMIF(OUTBOUND!$G:$G,WMS!E936,OUTBOUND!$AC:$AC))</f>
        <v/>
      </c>
      <c r="Z936" s="76" t="str">
        <f>IF(E936="","",SUMIF(OUTBOUND!$G:$G,WMS!E936,OUTBOUND!$P:$P))</f>
        <v/>
      </c>
      <c r="AA936" s="23" t="str">
        <f t="shared" si="171"/>
        <v/>
      </c>
      <c r="AB936" s="23" t="str">
        <f t="shared" si="172"/>
        <v/>
      </c>
      <c r="AC936" s="76" t="str">
        <f t="shared" si="173"/>
        <v/>
      </c>
      <c r="AD936" s="76" t="str">
        <f t="shared" si="174"/>
        <v/>
      </c>
      <c r="AE936" s="76" t="str">
        <f t="shared" si="175"/>
        <v/>
      </c>
      <c r="AF936" s="81" t="str">
        <f t="shared" si="176"/>
        <v/>
      </c>
    </row>
    <row r="937" spans="5:32">
      <c r="E937" s="58" t="str">
        <f t="shared" si="177"/>
        <v/>
      </c>
      <c r="K937" s="68" t="str">
        <f t="shared" si="178"/>
        <v/>
      </c>
      <c r="M937" s="69" t="str">
        <f t="shared" si="179"/>
        <v/>
      </c>
      <c r="Q937" s="76" t="str">
        <f t="shared" si="168"/>
        <v/>
      </c>
      <c r="R937" s="68" t="str">
        <f t="shared" si="169"/>
        <v/>
      </c>
      <c r="S937" s="76" t="str">
        <f t="shared" si="170"/>
        <v/>
      </c>
      <c r="V937" s="23" t="str">
        <f>IF(E937="","",SUMIF(OUTBOUND!$G:$G,WMS!E937,OUTBOUND!$L:$L))</f>
        <v/>
      </c>
      <c r="W937" s="23" t="str">
        <f>IF(E937="","",SUMIF(OUTBOUND!$G:$G,WMS!E937,OUTBOUND!$M:$M))</f>
        <v/>
      </c>
      <c r="X937" s="76" t="str">
        <f>IF(E937="","",SUMIF(OUTBOUND!$G:$G,WMS!E937,OUTBOUND!$O:$O))</f>
        <v/>
      </c>
      <c r="Y937" s="76" t="str">
        <f>IF(E937="","",SUMIF(OUTBOUND!$G:$G,WMS!E937,OUTBOUND!$AC:$AC))</f>
        <v/>
      </c>
      <c r="Z937" s="76" t="str">
        <f>IF(E937="","",SUMIF(OUTBOUND!$G:$G,WMS!E937,OUTBOUND!$P:$P))</f>
        <v/>
      </c>
      <c r="AA937" s="23" t="str">
        <f t="shared" si="171"/>
        <v/>
      </c>
      <c r="AB937" s="23" t="str">
        <f t="shared" si="172"/>
        <v/>
      </c>
      <c r="AC937" s="76" t="str">
        <f t="shared" si="173"/>
        <v/>
      </c>
      <c r="AD937" s="76" t="str">
        <f t="shared" si="174"/>
        <v/>
      </c>
      <c r="AE937" s="76" t="str">
        <f t="shared" si="175"/>
        <v/>
      </c>
      <c r="AF937" s="81" t="str">
        <f t="shared" si="176"/>
        <v/>
      </c>
    </row>
    <row r="938" spans="5:32">
      <c r="E938" s="58" t="str">
        <f t="shared" si="177"/>
        <v/>
      </c>
      <c r="K938" s="68" t="str">
        <f t="shared" si="178"/>
        <v/>
      </c>
      <c r="M938" s="69" t="str">
        <f t="shared" si="179"/>
        <v/>
      </c>
      <c r="Q938" s="76" t="str">
        <f t="shared" si="168"/>
        <v/>
      </c>
      <c r="R938" s="68" t="str">
        <f t="shared" si="169"/>
        <v/>
      </c>
      <c r="S938" s="76" t="str">
        <f t="shared" si="170"/>
        <v/>
      </c>
      <c r="V938" s="23" t="str">
        <f>IF(E938="","",SUMIF(OUTBOUND!$G:$G,WMS!E938,OUTBOUND!$L:$L))</f>
        <v/>
      </c>
      <c r="W938" s="23" t="str">
        <f>IF(E938="","",SUMIF(OUTBOUND!$G:$G,WMS!E938,OUTBOUND!$M:$M))</f>
        <v/>
      </c>
      <c r="X938" s="76" t="str">
        <f>IF(E938="","",SUMIF(OUTBOUND!$G:$G,WMS!E938,OUTBOUND!$O:$O))</f>
        <v/>
      </c>
      <c r="Y938" s="76" t="str">
        <f>IF(E938="","",SUMIF(OUTBOUND!$G:$G,WMS!E938,OUTBOUND!$AC:$AC))</f>
        <v/>
      </c>
      <c r="Z938" s="76" t="str">
        <f>IF(E938="","",SUMIF(OUTBOUND!$G:$G,WMS!E938,OUTBOUND!$P:$P))</f>
        <v/>
      </c>
      <c r="AA938" s="23" t="str">
        <f t="shared" si="171"/>
        <v/>
      </c>
      <c r="AB938" s="23" t="str">
        <f t="shared" si="172"/>
        <v/>
      </c>
      <c r="AC938" s="76" t="str">
        <f t="shared" si="173"/>
        <v/>
      </c>
      <c r="AD938" s="76" t="str">
        <f t="shared" si="174"/>
        <v/>
      </c>
      <c r="AE938" s="76" t="str">
        <f t="shared" si="175"/>
        <v/>
      </c>
      <c r="AF938" s="81" t="str">
        <f t="shared" si="176"/>
        <v/>
      </c>
    </row>
    <row r="939" spans="5:32">
      <c r="E939" s="58" t="str">
        <f t="shared" si="177"/>
        <v/>
      </c>
      <c r="K939" s="68" t="str">
        <f t="shared" si="178"/>
        <v/>
      </c>
      <c r="M939" s="69" t="str">
        <f t="shared" si="179"/>
        <v/>
      </c>
      <c r="Q939" s="76" t="str">
        <f t="shared" si="168"/>
        <v/>
      </c>
      <c r="R939" s="68" t="str">
        <f t="shared" si="169"/>
        <v/>
      </c>
      <c r="S939" s="76" t="str">
        <f t="shared" si="170"/>
        <v/>
      </c>
      <c r="V939" s="23" t="str">
        <f>IF(E939="","",SUMIF(OUTBOUND!$G:$G,WMS!E939,OUTBOUND!$L:$L))</f>
        <v/>
      </c>
      <c r="W939" s="23" t="str">
        <f>IF(E939="","",SUMIF(OUTBOUND!$G:$G,WMS!E939,OUTBOUND!$M:$M))</f>
        <v/>
      </c>
      <c r="X939" s="76" t="str">
        <f>IF(E939="","",SUMIF(OUTBOUND!$G:$G,WMS!E939,OUTBOUND!$O:$O))</f>
        <v/>
      </c>
      <c r="Y939" s="76" t="str">
        <f>IF(E939="","",SUMIF(OUTBOUND!$G:$G,WMS!E939,OUTBOUND!$AC:$AC))</f>
        <v/>
      </c>
      <c r="Z939" s="76" t="str">
        <f>IF(E939="","",SUMIF(OUTBOUND!$G:$G,WMS!E939,OUTBOUND!$P:$P))</f>
        <v/>
      </c>
      <c r="AA939" s="23" t="str">
        <f t="shared" si="171"/>
        <v/>
      </c>
      <c r="AB939" s="23" t="str">
        <f t="shared" si="172"/>
        <v/>
      </c>
      <c r="AC939" s="76" t="str">
        <f t="shared" si="173"/>
        <v/>
      </c>
      <c r="AD939" s="76" t="str">
        <f t="shared" si="174"/>
        <v/>
      </c>
      <c r="AE939" s="76" t="str">
        <f t="shared" si="175"/>
        <v/>
      </c>
      <c r="AF939" s="81" t="str">
        <f t="shared" si="176"/>
        <v/>
      </c>
    </row>
    <row r="940" spans="5:32">
      <c r="E940" s="58" t="str">
        <f t="shared" si="177"/>
        <v/>
      </c>
      <c r="K940" s="68" t="str">
        <f t="shared" si="178"/>
        <v/>
      </c>
      <c r="M940" s="69" t="str">
        <f t="shared" si="179"/>
        <v/>
      </c>
      <c r="Q940" s="76" t="str">
        <f t="shared" si="168"/>
        <v/>
      </c>
      <c r="R940" s="68" t="str">
        <f t="shared" si="169"/>
        <v/>
      </c>
      <c r="S940" s="76" t="str">
        <f t="shared" si="170"/>
        <v/>
      </c>
      <c r="V940" s="23" t="str">
        <f>IF(E940="","",SUMIF(OUTBOUND!$G:$G,WMS!E940,OUTBOUND!$L:$L))</f>
        <v/>
      </c>
      <c r="W940" s="23" t="str">
        <f>IF(E940="","",SUMIF(OUTBOUND!$G:$G,WMS!E940,OUTBOUND!$M:$M))</f>
        <v/>
      </c>
      <c r="X940" s="76" t="str">
        <f>IF(E940="","",SUMIF(OUTBOUND!$G:$G,WMS!E940,OUTBOUND!$O:$O))</f>
        <v/>
      </c>
      <c r="Y940" s="76" t="str">
        <f>IF(E940="","",SUMIF(OUTBOUND!$G:$G,WMS!E940,OUTBOUND!$AC:$AC))</f>
        <v/>
      </c>
      <c r="Z940" s="76" t="str">
        <f>IF(E940="","",SUMIF(OUTBOUND!$G:$G,WMS!E940,OUTBOUND!$P:$P))</f>
        <v/>
      </c>
      <c r="AA940" s="23" t="str">
        <f t="shared" si="171"/>
        <v/>
      </c>
      <c r="AB940" s="23" t="str">
        <f t="shared" si="172"/>
        <v/>
      </c>
      <c r="AC940" s="76" t="str">
        <f t="shared" si="173"/>
        <v/>
      </c>
      <c r="AD940" s="76" t="str">
        <f t="shared" si="174"/>
        <v/>
      </c>
      <c r="AE940" s="76" t="str">
        <f t="shared" si="175"/>
        <v/>
      </c>
      <c r="AF940" s="81" t="str">
        <f t="shared" si="176"/>
        <v/>
      </c>
    </row>
    <row r="941" spans="5:32">
      <c r="E941" s="58" t="str">
        <f t="shared" si="177"/>
        <v/>
      </c>
      <c r="K941" s="68" t="str">
        <f t="shared" si="178"/>
        <v/>
      </c>
      <c r="M941" s="69" t="str">
        <f t="shared" si="179"/>
        <v/>
      </c>
      <c r="Q941" s="76" t="str">
        <f t="shared" si="168"/>
        <v/>
      </c>
      <c r="R941" s="68" t="str">
        <f t="shared" si="169"/>
        <v/>
      </c>
      <c r="S941" s="76" t="str">
        <f t="shared" si="170"/>
        <v/>
      </c>
      <c r="V941" s="23" t="str">
        <f>IF(E941="","",SUMIF(OUTBOUND!$G:$G,WMS!E941,OUTBOUND!$L:$L))</f>
        <v/>
      </c>
      <c r="W941" s="23" t="str">
        <f>IF(E941="","",SUMIF(OUTBOUND!$G:$G,WMS!E941,OUTBOUND!$M:$M))</f>
        <v/>
      </c>
      <c r="X941" s="76" t="str">
        <f>IF(E941="","",SUMIF(OUTBOUND!$G:$G,WMS!E941,OUTBOUND!$O:$O))</f>
        <v/>
      </c>
      <c r="Y941" s="76" t="str">
        <f>IF(E941="","",SUMIF(OUTBOUND!$G:$G,WMS!E941,OUTBOUND!$AC:$AC))</f>
        <v/>
      </c>
      <c r="Z941" s="76" t="str">
        <f>IF(E941="","",SUMIF(OUTBOUND!$G:$G,WMS!E941,OUTBOUND!$P:$P))</f>
        <v/>
      </c>
      <c r="AA941" s="23" t="str">
        <f t="shared" si="171"/>
        <v/>
      </c>
      <c r="AB941" s="23" t="str">
        <f t="shared" si="172"/>
        <v/>
      </c>
      <c r="AC941" s="76" t="str">
        <f t="shared" si="173"/>
        <v/>
      </c>
      <c r="AD941" s="76" t="str">
        <f t="shared" si="174"/>
        <v/>
      </c>
      <c r="AE941" s="76" t="str">
        <f t="shared" si="175"/>
        <v/>
      </c>
      <c r="AF941" s="81" t="str">
        <f t="shared" si="176"/>
        <v/>
      </c>
    </row>
    <row r="942" spans="5:32">
      <c r="E942" s="58" t="str">
        <f t="shared" si="177"/>
        <v/>
      </c>
      <c r="K942" s="68" t="str">
        <f t="shared" si="178"/>
        <v/>
      </c>
      <c r="M942" s="69" t="str">
        <f t="shared" si="179"/>
        <v/>
      </c>
      <c r="Q942" s="76" t="str">
        <f t="shared" si="168"/>
        <v/>
      </c>
      <c r="R942" s="68" t="str">
        <f t="shared" si="169"/>
        <v/>
      </c>
      <c r="S942" s="76" t="str">
        <f t="shared" si="170"/>
        <v/>
      </c>
      <c r="V942" s="23" t="str">
        <f>IF(E942="","",SUMIF(OUTBOUND!$G:$G,WMS!E942,OUTBOUND!$L:$L))</f>
        <v/>
      </c>
      <c r="W942" s="23" t="str">
        <f>IF(E942="","",SUMIF(OUTBOUND!$G:$G,WMS!E942,OUTBOUND!$M:$M))</f>
        <v/>
      </c>
      <c r="X942" s="76" t="str">
        <f>IF(E942="","",SUMIF(OUTBOUND!$G:$G,WMS!E942,OUTBOUND!$O:$O))</f>
        <v/>
      </c>
      <c r="Y942" s="76" t="str">
        <f>IF(E942="","",SUMIF(OUTBOUND!$G:$G,WMS!E942,OUTBOUND!$AC:$AC))</f>
        <v/>
      </c>
      <c r="Z942" s="76" t="str">
        <f>IF(E942="","",SUMIF(OUTBOUND!$G:$G,WMS!E942,OUTBOUND!$P:$P))</f>
        <v/>
      </c>
      <c r="AA942" s="23" t="str">
        <f t="shared" si="171"/>
        <v/>
      </c>
      <c r="AB942" s="23" t="str">
        <f t="shared" si="172"/>
        <v/>
      </c>
      <c r="AC942" s="76" t="str">
        <f t="shared" si="173"/>
        <v/>
      </c>
      <c r="AD942" s="76" t="str">
        <f t="shared" si="174"/>
        <v/>
      </c>
      <c r="AE942" s="76" t="str">
        <f t="shared" si="175"/>
        <v/>
      </c>
      <c r="AF942" s="81" t="str">
        <f t="shared" si="176"/>
        <v/>
      </c>
    </row>
    <row r="943" spans="5:32">
      <c r="E943" s="58" t="str">
        <f t="shared" si="177"/>
        <v/>
      </c>
      <c r="K943" s="68" t="str">
        <f t="shared" si="178"/>
        <v/>
      </c>
      <c r="M943" s="69" t="str">
        <f t="shared" si="179"/>
        <v/>
      </c>
      <c r="Q943" s="76" t="str">
        <f t="shared" si="168"/>
        <v/>
      </c>
      <c r="R943" s="68" t="str">
        <f t="shared" si="169"/>
        <v/>
      </c>
      <c r="S943" s="76" t="str">
        <f t="shared" si="170"/>
        <v/>
      </c>
      <c r="V943" s="23" t="str">
        <f>IF(E943="","",SUMIF(OUTBOUND!$G:$G,WMS!E943,OUTBOUND!$L:$L))</f>
        <v/>
      </c>
      <c r="W943" s="23" t="str">
        <f>IF(E943="","",SUMIF(OUTBOUND!$G:$G,WMS!E943,OUTBOUND!$M:$M))</f>
        <v/>
      </c>
      <c r="X943" s="76" t="str">
        <f>IF(E943="","",SUMIF(OUTBOUND!$G:$G,WMS!E943,OUTBOUND!$O:$O))</f>
        <v/>
      </c>
      <c r="Y943" s="76" t="str">
        <f>IF(E943="","",SUMIF(OUTBOUND!$G:$G,WMS!E943,OUTBOUND!$AC:$AC))</f>
        <v/>
      </c>
      <c r="Z943" s="76" t="str">
        <f>IF(E943="","",SUMIF(OUTBOUND!$G:$G,WMS!E943,OUTBOUND!$P:$P))</f>
        <v/>
      </c>
      <c r="AA943" s="23" t="str">
        <f t="shared" si="171"/>
        <v/>
      </c>
      <c r="AB943" s="23" t="str">
        <f t="shared" si="172"/>
        <v/>
      </c>
      <c r="AC943" s="76" t="str">
        <f t="shared" si="173"/>
        <v/>
      </c>
      <c r="AD943" s="76" t="str">
        <f t="shared" si="174"/>
        <v/>
      </c>
      <c r="AE943" s="76" t="str">
        <f t="shared" si="175"/>
        <v/>
      </c>
      <c r="AF943" s="81" t="str">
        <f t="shared" si="176"/>
        <v/>
      </c>
    </row>
    <row r="944" spans="5:32">
      <c r="E944" s="58" t="str">
        <f t="shared" si="177"/>
        <v/>
      </c>
      <c r="K944" s="68" t="str">
        <f t="shared" si="178"/>
        <v/>
      </c>
      <c r="M944" s="69" t="str">
        <f t="shared" si="179"/>
        <v/>
      </c>
      <c r="Q944" s="76" t="str">
        <f t="shared" si="168"/>
        <v/>
      </c>
      <c r="R944" s="68" t="str">
        <f t="shared" si="169"/>
        <v/>
      </c>
      <c r="S944" s="76" t="str">
        <f t="shared" si="170"/>
        <v/>
      </c>
      <c r="V944" s="23" t="str">
        <f>IF(E944="","",SUMIF(OUTBOUND!$G:$G,WMS!E944,OUTBOUND!$L:$L))</f>
        <v/>
      </c>
      <c r="W944" s="23" t="str">
        <f>IF(E944="","",SUMIF(OUTBOUND!$G:$G,WMS!E944,OUTBOUND!$M:$M))</f>
        <v/>
      </c>
      <c r="X944" s="76" t="str">
        <f>IF(E944="","",SUMIF(OUTBOUND!$G:$G,WMS!E944,OUTBOUND!$O:$O))</f>
        <v/>
      </c>
      <c r="Y944" s="76" t="str">
        <f>IF(E944="","",SUMIF(OUTBOUND!$G:$G,WMS!E944,OUTBOUND!$AC:$AC))</f>
        <v/>
      </c>
      <c r="Z944" s="76" t="str">
        <f>IF(E944="","",SUMIF(OUTBOUND!$G:$G,WMS!E944,OUTBOUND!$P:$P))</f>
        <v/>
      </c>
      <c r="AA944" s="23" t="str">
        <f t="shared" si="171"/>
        <v/>
      </c>
      <c r="AB944" s="23" t="str">
        <f t="shared" si="172"/>
        <v/>
      </c>
      <c r="AC944" s="76" t="str">
        <f t="shared" si="173"/>
        <v/>
      </c>
      <c r="AD944" s="76" t="str">
        <f t="shared" si="174"/>
        <v/>
      </c>
      <c r="AE944" s="76" t="str">
        <f t="shared" si="175"/>
        <v/>
      </c>
      <c r="AF944" s="81" t="str">
        <f t="shared" si="176"/>
        <v/>
      </c>
    </row>
    <row r="945" spans="5:32">
      <c r="E945" s="58" t="str">
        <f t="shared" si="177"/>
        <v/>
      </c>
      <c r="K945" s="68" t="str">
        <f t="shared" si="178"/>
        <v/>
      </c>
      <c r="M945" s="69" t="str">
        <f t="shared" si="179"/>
        <v/>
      </c>
      <c r="Q945" s="76" t="str">
        <f t="shared" si="168"/>
        <v/>
      </c>
      <c r="R945" s="68" t="str">
        <f t="shared" si="169"/>
        <v/>
      </c>
      <c r="S945" s="76" t="str">
        <f t="shared" si="170"/>
        <v/>
      </c>
      <c r="V945" s="23" t="str">
        <f>IF(E945="","",SUMIF(OUTBOUND!$G:$G,WMS!E945,OUTBOUND!$L:$L))</f>
        <v/>
      </c>
      <c r="W945" s="23" t="str">
        <f>IF(E945="","",SUMIF(OUTBOUND!$G:$G,WMS!E945,OUTBOUND!$M:$M))</f>
        <v/>
      </c>
      <c r="X945" s="76" t="str">
        <f>IF(E945="","",SUMIF(OUTBOUND!$G:$G,WMS!E945,OUTBOUND!$O:$O))</f>
        <v/>
      </c>
      <c r="Y945" s="76" t="str">
        <f>IF(E945="","",SUMIF(OUTBOUND!$G:$G,WMS!E945,OUTBOUND!$AC:$AC))</f>
        <v/>
      </c>
      <c r="Z945" s="76" t="str">
        <f>IF(E945="","",SUMIF(OUTBOUND!$G:$G,WMS!E945,OUTBOUND!$P:$P))</f>
        <v/>
      </c>
      <c r="AA945" s="23" t="str">
        <f t="shared" si="171"/>
        <v/>
      </c>
      <c r="AB945" s="23" t="str">
        <f t="shared" si="172"/>
        <v/>
      </c>
      <c r="AC945" s="76" t="str">
        <f t="shared" si="173"/>
        <v/>
      </c>
      <c r="AD945" s="76" t="str">
        <f t="shared" si="174"/>
        <v/>
      </c>
      <c r="AE945" s="76" t="str">
        <f t="shared" si="175"/>
        <v/>
      </c>
      <c r="AF945" s="81" t="str">
        <f t="shared" si="176"/>
        <v/>
      </c>
    </row>
    <row r="946" spans="5:32">
      <c r="E946" s="58" t="str">
        <f t="shared" si="177"/>
        <v/>
      </c>
      <c r="K946" s="68" t="str">
        <f t="shared" si="178"/>
        <v/>
      </c>
      <c r="M946" s="69" t="str">
        <f t="shared" si="179"/>
        <v/>
      </c>
      <c r="Q946" s="76" t="str">
        <f t="shared" si="168"/>
        <v/>
      </c>
      <c r="R946" s="68" t="str">
        <f t="shared" si="169"/>
        <v/>
      </c>
      <c r="S946" s="76" t="str">
        <f t="shared" si="170"/>
        <v/>
      </c>
      <c r="V946" s="23" t="str">
        <f>IF(E946="","",SUMIF(OUTBOUND!$G:$G,WMS!E946,OUTBOUND!$L:$L))</f>
        <v/>
      </c>
      <c r="W946" s="23" t="str">
        <f>IF(E946="","",SUMIF(OUTBOUND!$G:$G,WMS!E946,OUTBOUND!$M:$M))</f>
        <v/>
      </c>
      <c r="X946" s="76" t="str">
        <f>IF(E946="","",SUMIF(OUTBOUND!$G:$G,WMS!E946,OUTBOUND!$O:$O))</f>
        <v/>
      </c>
      <c r="Y946" s="76" t="str">
        <f>IF(E946="","",SUMIF(OUTBOUND!$G:$G,WMS!E946,OUTBOUND!$AC:$AC))</f>
        <v/>
      </c>
      <c r="Z946" s="76" t="str">
        <f>IF(E946="","",SUMIF(OUTBOUND!$G:$G,WMS!E946,OUTBOUND!$P:$P))</f>
        <v/>
      </c>
      <c r="AA946" s="23" t="str">
        <f t="shared" si="171"/>
        <v/>
      </c>
      <c r="AB946" s="23" t="str">
        <f t="shared" si="172"/>
        <v/>
      </c>
      <c r="AC946" s="76" t="str">
        <f t="shared" si="173"/>
        <v/>
      </c>
      <c r="AD946" s="76" t="str">
        <f t="shared" si="174"/>
        <v/>
      </c>
      <c r="AE946" s="76" t="str">
        <f t="shared" si="175"/>
        <v/>
      </c>
      <c r="AF946" s="81" t="str">
        <f t="shared" si="176"/>
        <v/>
      </c>
    </row>
    <row r="947" spans="5:32">
      <c r="E947" s="58" t="str">
        <f t="shared" si="177"/>
        <v/>
      </c>
      <c r="K947" s="68" t="str">
        <f t="shared" si="178"/>
        <v/>
      </c>
      <c r="M947" s="69" t="str">
        <f t="shared" si="179"/>
        <v/>
      </c>
      <c r="Q947" s="76" t="str">
        <f t="shared" si="168"/>
        <v/>
      </c>
      <c r="R947" s="68" t="str">
        <f t="shared" si="169"/>
        <v/>
      </c>
      <c r="S947" s="76" t="str">
        <f t="shared" si="170"/>
        <v/>
      </c>
      <c r="V947" s="23" t="str">
        <f>IF(E947="","",SUMIF(OUTBOUND!$G:$G,WMS!E947,OUTBOUND!$L:$L))</f>
        <v/>
      </c>
      <c r="W947" s="23" t="str">
        <f>IF(E947="","",SUMIF(OUTBOUND!$G:$G,WMS!E947,OUTBOUND!$M:$M))</f>
        <v/>
      </c>
      <c r="X947" s="76" t="str">
        <f>IF(E947="","",SUMIF(OUTBOUND!$G:$G,WMS!E947,OUTBOUND!$O:$O))</f>
        <v/>
      </c>
      <c r="Y947" s="76" t="str">
        <f>IF(E947="","",SUMIF(OUTBOUND!$G:$G,WMS!E947,OUTBOUND!$AC:$AC))</f>
        <v/>
      </c>
      <c r="Z947" s="76" t="str">
        <f>IF(E947="","",SUMIF(OUTBOUND!$G:$G,WMS!E947,OUTBOUND!$P:$P))</f>
        <v/>
      </c>
      <c r="AA947" s="23" t="str">
        <f t="shared" si="171"/>
        <v/>
      </c>
      <c r="AB947" s="23" t="str">
        <f t="shared" si="172"/>
        <v/>
      </c>
      <c r="AC947" s="76" t="str">
        <f t="shared" si="173"/>
        <v/>
      </c>
      <c r="AD947" s="76" t="str">
        <f t="shared" si="174"/>
        <v/>
      </c>
      <c r="AE947" s="76" t="str">
        <f t="shared" si="175"/>
        <v/>
      </c>
      <c r="AF947" s="81" t="str">
        <f t="shared" si="176"/>
        <v/>
      </c>
    </row>
    <row r="948" spans="5:32">
      <c r="E948" s="58" t="str">
        <f t="shared" si="177"/>
        <v/>
      </c>
      <c r="K948" s="68" t="str">
        <f t="shared" si="178"/>
        <v/>
      </c>
      <c r="M948" s="69" t="str">
        <f t="shared" si="179"/>
        <v/>
      </c>
      <c r="Q948" s="76" t="str">
        <f t="shared" si="168"/>
        <v/>
      </c>
      <c r="R948" s="68" t="str">
        <f t="shared" si="169"/>
        <v/>
      </c>
      <c r="S948" s="76" t="str">
        <f t="shared" si="170"/>
        <v/>
      </c>
      <c r="V948" s="23" t="str">
        <f>IF(E948="","",SUMIF(OUTBOUND!$G:$G,WMS!E948,OUTBOUND!$L:$L))</f>
        <v/>
      </c>
      <c r="W948" s="23" t="str">
        <f>IF(E948="","",SUMIF(OUTBOUND!$G:$G,WMS!E948,OUTBOUND!$M:$M))</f>
        <v/>
      </c>
      <c r="X948" s="76" t="str">
        <f>IF(E948="","",SUMIF(OUTBOUND!$G:$G,WMS!E948,OUTBOUND!$O:$O))</f>
        <v/>
      </c>
      <c r="Y948" s="76" t="str">
        <f>IF(E948="","",SUMIF(OUTBOUND!$G:$G,WMS!E948,OUTBOUND!$AC:$AC))</f>
        <v/>
      </c>
      <c r="Z948" s="76" t="str">
        <f>IF(E948="","",SUMIF(OUTBOUND!$G:$G,WMS!E948,OUTBOUND!$P:$P))</f>
        <v/>
      </c>
      <c r="AA948" s="23" t="str">
        <f t="shared" si="171"/>
        <v/>
      </c>
      <c r="AB948" s="23" t="str">
        <f t="shared" si="172"/>
        <v/>
      </c>
      <c r="AC948" s="76" t="str">
        <f t="shared" si="173"/>
        <v/>
      </c>
      <c r="AD948" s="76" t="str">
        <f t="shared" si="174"/>
        <v/>
      </c>
      <c r="AE948" s="76" t="str">
        <f t="shared" si="175"/>
        <v/>
      </c>
      <c r="AF948" s="81" t="str">
        <f t="shared" si="176"/>
        <v/>
      </c>
    </row>
    <row r="949" spans="5:32">
      <c r="E949" s="58" t="str">
        <f t="shared" si="177"/>
        <v/>
      </c>
      <c r="K949" s="68" t="str">
        <f t="shared" si="178"/>
        <v/>
      </c>
      <c r="M949" s="69" t="str">
        <f t="shared" si="179"/>
        <v/>
      </c>
      <c r="Q949" s="76" t="str">
        <f t="shared" ref="Q949:Q1012" si="180">IF(P949="","",ROUND(N949*O949*P949/1000000,3))</f>
        <v/>
      </c>
      <c r="R949" s="68" t="str">
        <f t="shared" ref="R949:R1012" si="181">IF(Q949="","",ROUND(N949*O949*P949/1000000*I949,2))</f>
        <v/>
      </c>
      <c r="S949" s="76" t="str">
        <f t="shared" ref="S949:S1012" si="182">IF(T949="","",ROUND(T949/J949,3))</f>
        <v/>
      </c>
      <c r="V949" s="23" t="str">
        <f>IF(E949="","",SUMIF(OUTBOUND!$G:$G,WMS!E949,OUTBOUND!$L:$L))</f>
        <v/>
      </c>
      <c r="W949" s="23" t="str">
        <f>IF(E949="","",SUMIF(OUTBOUND!$G:$G,WMS!E949,OUTBOUND!$M:$M))</f>
        <v/>
      </c>
      <c r="X949" s="76" t="str">
        <f>IF(E949="","",SUMIF(OUTBOUND!$G:$G,WMS!E949,OUTBOUND!$O:$O))</f>
        <v/>
      </c>
      <c r="Y949" s="76" t="str">
        <f>IF(E949="","",SUMIF(OUTBOUND!$G:$G,WMS!E949,OUTBOUND!$AC:$AC))</f>
        <v/>
      </c>
      <c r="Z949" s="76" t="str">
        <f>IF(E949="","",SUMIF(OUTBOUND!$G:$G,WMS!E949,OUTBOUND!$P:$P))</f>
        <v/>
      </c>
      <c r="AA949" s="23" t="str">
        <f t="shared" ref="AA949:AA1012" si="183">IF(I949="","",I949-V949)</f>
        <v/>
      </c>
      <c r="AB949" s="23" t="str">
        <f t="shared" ref="AB949:AB1012" si="184">IF(J949="","",J949-W949)</f>
        <v/>
      </c>
      <c r="AC949" s="76" t="str">
        <f t="shared" ref="AC949:AC1012" si="185">IF(M949="","",M949-X949)</f>
        <v/>
      </c>
      <c r="AD949" s="76" t="str">
        <f t="shared" ref="AD949:AD1012" si="186">IF(T949="","",T949-Y949)</f>
        <v/>
      </c>
      <c r="AE949" s="76" t="str">
        <f t="shared" ref="AE949:AE1012" si="187">IF(R949="","",R949-Z949)</f>
        <v/>
      </c>
      <c r="AF949" s="81" t="str">
        <f t="shared" ref="AF949:AF1012" si="188">IF(AB949="","",EXACT(K949,AB949/AA949))</f>
        <v/>
      </c>
    </row>
    <row r="950" spans="5:32">
      <c r="E950" s="58" t="str">
        <f t="shared" si="177"/>
        <v/>
      </c>
      <c r="K950" s="68" t="str">
        <f t="shared" si="178"/>
        <v/>
      </c>
      <c r="M950" s="69" t="str">
        <f t="shared" si="179"/>
        <v/>
      </c>
      <c r="Q950" s="76" t="str">
        <f t="shared" si="180"/>
        <v/>
      </c>
      <c r="R950" s="68" t="str">
        <f t="shared" si="181"/>
        <v/>
      </c>
      <c r="S950" s="76" t="str">
        <f t="shared" si="182"/>
        <v/>
      </c>
      <c r="V950" s="23" t="str">
        <f>IF(E950="","",SUMIF(OUTBOUND!$G:$G,WMS!E950,OUTBOUND!$L:$L))</f>
        <v/>
      </c>
      <c r="W950" s="23" t="str">
        <f>IF(E950="","",SUMIF(OUTBOUND!$G:$G,WMS!E950,OUTBOUND!$M:$M))</f>
        <v/>
      </c>
      <c r="X950" s="76" t="str">
        <f>IF(E950="","",SUMIF(OUTBOUND!$G:$G,WMS!E950,OUTBOUND!$O:$O))</f>
        <v/>
      </c>
      <c r="Y950" s="76" t="str">
        <f>IF(E950="","",SUMIF(OUTBOUND!$G:$G,WMS!E950,OUTBOUND!$AC:$AC))</f>
        <v/>
      </c>
      <c r="Z950" s="76" t="str">
        <f>IF(E950="","",SUMIF(OUTBOUND!$G:$G,WMS!E950,OUTBOUND!$P:$P))</f>
        <v/>
      </c>
      <c r="AA950" s="23" t="str">
        <f t="shared" si="183"/>
        <v/>
      </c>
      <c r="AB950" s="23" t="str">
        <f t="shared" si="184"/>
        <v/>
      </c>
      <c r="AC950" s="76" t="str">
        <f t="shared" si="185"/>
        <v/>
      </c>
      <c r="AD950" s="76" t="str">
        <f t="shared" si="186"/>
        <v/>
      </c>
      <c r="AE950" s="76" t="str">
        <f t="shared" si="187"/>
        <v/>
      </c>
      <c r="AF950" s="81" t="str">
        <f t="shared" si="188"/>
        <v/>
      </c>
    </row>
    <row r="951" spans="5:32">
      <c r="E951" s="58" t="str">
        <f t="shared" si="177"/>
        <v/>
      </c>
      <c r="K951" s="68" t="str">
        <f t="shared" si="178"/>
        <v/>
      </c>
      <c r="M951" s="69" t="str">
        <f t="shared" si="179"/>
        <v/>
      </c>
      <c r="Q951" s="76" t="str">
        <f t="shared" si="180"/>
        <v/>
      </c>
      <c r="R951" s="68" t="str">
        <f t="shared" si="181"/>
        <v/>
      </c>
      <c r="S951" s="76" t="str">
        <f t="shared" si="182"/>
        <v/>
      </c>
      <c r="V951" s="23" t="str">
        <f>IF(E951="","",SUMIF(OUTBOUND!$G:$G,WMS!E951,OUTBOUND!$L:$L))</f>
        <v/>
      </c>
      <c r="W951" s="23" t="str">
        <f>IF(E951="","",SUMIF(OUTBOUND!$G:$G,WMS!E951,OUTBOUND!$M:$M))</f>
        <v/>
      </c>
      <c r="X951" s="76" t="str">
        <f>IF(E951="","",SUMIF(OUTBOUND!$G:$G,WMS!E951,OUTBOUND!$O:$O))</f>
        <v/>
      </c>
      <c r="Y951" s="76" t="str">
        <f>IF(E951="","",SUMIF(OUTBOUND!$G:$G,WMS!E951,OUTBOUND!$AC:$AC))</f>
        <v/>
      </c>
      <c r="Z951" s="76" t="str">
        <f>IF(E951="","",SUMIF(OUTBOUND!$G:$G,WMS!E951,OUTBOUND!$P:$P))</f>
        <v/>
      </c>
      <c r="AA951" s="23" t="str">
        <f t="shared" si="183"/>
        <v/>
      </c>
      <c r="AB951" s="23" t="str">
        <f t="shared" si="184"/>
        <v/>
      </c>
      <c r="AC951" s="76" t="str">
        <f t="shared" si="185"/>
        <v/>
      </c>
      <c r="AD951" s="76" t="str">
        <f t="shared" si="186"/>
        <v/>
      </c>
      <c r="AE951" s="76" t="str">
        <f t="shared" si="187"/>
        <v/>
      </c>
      <c r="AF951" s="81" t="str">
        <f t="shared" si="188"/>
        <v/>
      </c>
    </row>
    <row r="952" spans="5:32">
      <c r="E952" s="58" t="str">
        <f t="shared" si="177"/>
        <v/>
      </c>
      <c r="K952" s="68" t="str">
        <f t="shared" si="178"/>
        <v/>
      </c>
      <c r="M952" s="69" t="str">
        <f t="shared" si="179"/>
        <v/>
      </c>
      <c r="Q952" s="76" t="str">
        <f t="shared" si="180"/>
        <v/>
      </c>
      <c r="R952" s="68" t="str">
        <f t="shared" si="181"/>
        <v/>
      </c>
      <c r="S952" s="76" t="str">
        <f t="shared" si="182"/>
        <v/>
      </c>
      <c r="V952" s="23" t="str">
        <f>IF(E952="","",SUMIF(OUTBOUND!$G:$G,WMS!E952,OUTBOUND!$L:$L))</f>
        <v/>
      </c>
      <c r="W952" s="23" t="str">
        <f>IF(E952="","",SUMIF(OUTBOUND!$G:$G,WMS!E952,OUTBOUND!$M:$M))</f>
        <v/>
      </c>
      <c r="X952" s="76" t="str">
        <f>IF(E952="","",SUMIF(OUTBOUND!$G:$G,WMS!E952,OUTBOUND!$O:$O))</f>
        <v/>
      </c>
      <c r="Y952" s="76" t="str">
        <f>IF(E952="","",SUMIF(OUTBOUND!$G:$G,WMS!E952,OUTBOUND!$AC:$AC))</f>
        <v/>
      </c>
      <c r="Z952" s="76" t="str">
        <f>IF(E952="","",SUMIF(OUTBOUND!$G:$G,WMS!E952,OUTBOUND!$P:$P))</f>
        <v/>
      </c>
      <c r="AA952" s="23" t="str">
        <f t="shared" si="183"/>
        <v/>
      </c>
      <c r="AB952" s="23" t="str">
        <f t="shared" si="184"/>
        <v/>
      </c>
      <c r="AC952" s="76" t="str">
        <f t="shared" si="185"/>
        <v/>
      </c>
      <c r="AD952" s="76" t="str">
        <f t="shared" si="186"/>
        <v/>
      </c>
      <c r="AE952" s="76" t="str">
        <f t="shared" si="187"/>
        <v/>
      </c>
      <c r="AF952" s="81" t="str">
        <f t="shared" si="188"/>
        <v/>
      </c>
    </row>
    <row r="953" spans="5:32">
      <c r="E953" s="58" t="str">
        <f t="shared" si="177"/>
        <v/>
      </c>
      <c r="K953" s="68" t="str">
        <f t="shared" si="178"/>
        <v/>
      </c>
      <c r="M953" s="69" t="str">
        <f t="shared" si="179"/>
        <v/>
      </c>
      <c r="Q953" s="76" t="str">
        <f t="shared" si="180"/>
        <v/>
      </c>
      <c r="R953" s="68" t="str">
        <f t="shared" si="181"/>
        <v/>
      </c>
      <c r="S953" s="76" t="str">
        <f t="shared" si="182"/>
        <v/>
      </c>
      <c r="V953" s="23" t="str">
        <f>IF(E953="","",SUMIF(OUTBOUND!$G:$G,WMS!E953,OUTBOUND!$L:$L))</f>
        <v/>
      </c>
      <c r="W953" s="23" t="str">
        <f>IF(E953="","",SUMIF(OUTBOUND!$G:$G,WMS!E953,OUTBOUND!$M:$M))</f>
        <v/>
      </c>
      <c r="X953" s="76" t="str">
        <f>IF(E953="","",SUMIF(OUTBOUND!$G:$G,WMS!E953,OUTBOUND!$O:$O))</f>
        <v/>
      </c>
      <c r="Y953" s="76" t="str">
        <f>IF(E953="","",SUMIF(OUTBOUND!$G:$G,WMS!E953,OUTBOUND!$AC:$AC))</f>
        <v/>
      </c>
      <c r="Z953" s="76" t="str">
        <f>IF(E953="","",SUMIF(OUTBOUND!$G:$G,WMS!E953,OUTBOUND!$P:$P))</f>
        <v/>
      </c>
      <c r="AA953" s="23" t="str">
        <f t="shared" si="183"/>
        <v/>
      </c>
      <c r="AB953" s="23" t="str">
        <f t="shared" si="184"/>
        <v/>
      </c>
      <c r="AC953" s="76" t="str">
        <f t="shared" si="185"/>
        <v/>
      </c>
      <c r="AD953" s="76" t="str">
        <f t="shared" si="186"/>
        <v/>
      </c>
      <c r="AE953" s="76" t="str">
        <f t="shared" si="187"/>
        <v/>
      </c>
      <c r="AF953" s="81" t="str">
        <f t="shared" si="188"/>
        <v/>
      </c>
    </row>
    <row r="954" spans="5:32">
      <c r="E954" s="58" t="str">
        <f t="shared" si="177"/>
        <v/>
      </c>
      <c r="K954" s="68" t="str">
        <f t="shared" si="178"/>
        <v/>
      </c>
      <c r="M954" s="69" t="str">
        <f t="shared" si="179"/>
        <v/>
      </c>
      <c r="Q954" s="76" t="str">
        <f t="shared" si="180"/>
        <v/>
      </c>
      <c r="R954" s="68" t="str">
        <f t="shared" si="181"/>
        <v/>
      </c>
      <c r="S954" s="76" t="str">
        <f t="shared" si="182"/>
        <v/>
      </c>
      <c r="V954" s="23" t="str">
        <f>IF(E954="","",SUMIF(OUTBOUND!$G:$G,WMS!E954,OUTBOUND!$L:$L))</f>
        <v/>
      </c>
      <c r="W954" s="23" t="str">
        <f>IF(E954="","",SUMIF(OUTBOUND!$G:$G,WMS!E954,OUTBOUND!$M:$M))</f>
        <v/>
      </c>
      <c r="X954" s="76" t="str">
        <f>IF(E954="","",SUMIF(OUTBOUND!$G:$G,WMS!E954,OUTBOUND!$O:$O))</f>
        <v/>
      </c>
      <c r="Y954" s="76" t="str">
        <f>IF(E954="","",SUMIF(OUTBOUND!$G:$G,WMS!E954,OUTBOUND!$AC:$AC))</f>
        <v/>
      </c>
      <c r="Z954" s="76" t="str">
        <f>IF(E954="","",SUMIF(OUTBOUND!$G:$G,WMS!E954,OUTBOUND!$P:$P))</f>
        <v/>
      </c>
      <c r="AA954" s="23" t="str">
        <f t="shared" si="183"/>
        <v/>
      </c>
      <c r="AB954" s="23" t="str">
        <f t="shared" si="184"/>
        <v/>
      </c>
      <c r="AC954" s="76" t="str">
        <f t="shared" si="185"/>
        <v/>
      </c>
      <c r="AD954" s="76" t="str">
        <f t="shared" si="186"/>
        <v/>
      </c>
      <c r="AE954" s="76" t="str">
        <f t="shared" si="187"/>
        <v/>
      </c>
      <c r="AF954" s="81" t="str">
        <f t="shared" si="188"/>
        <v/>
      </c>
    </row>
    <row r="955" spans="5:32">
      <c r="E955" s="58" t="str">
        <f t="shared" si="177"/>
        <v/>
      </c>
      <c r="K955" s="68" t="str">
        <f t="shared" si="178"/>
        <v/>
      </c>
      <c r="M955" s="69" t="str">
        <f t="shared" si="179"/>
        <v/>
      </c>
      <c r="Q955" s="76" t="str">
        <f t="shared" si="180"/>
        <v/>
      </c>
      <c r="R955" s="68" t="str">
        <f t="shared" si="181"/>
        <v/>
      </c>
      <c r="S955" s="76" t="str">
        <f t="shared" si="182"/>
        <v/>
      </c>
      <c r="V955" s="23" t="str">
        <f>IF(E955="","",SUMIF(OUTBOUND!$G:$G,WMS!E955,OUTBOUND!$L:$L))</f>
        <v/>
      </c>
      <c r="W955" s="23" t="str">
        <f>IF(E955="","",SUMIF(OUTBOUND!$G:$G,WMS!E955,OUTBOUND!$M:$M))</f>
        <v/>
      </c>
      <c r="X955" s="76" t="str">
        <f>IF(E955="","",SUMIF(OUTBOUND!$G:$G,WMS!E955,OUTBOUND!$O:$O))</f>
        <v/>
      </c>
      <c r="Y955" s="76" t="str">
        <f>IF(E955="","",SUMIF(OUTBOUND!$G:$G,WMS!E955,OUTBOUND!$AC:$AC))</f>
        <v/>
      </c>
      <c r="Z955" s="76" t="str">
        <f>IF(E955="","",SUMIF(OUTBOUND!$G:$G,WMS!E955,OUTBOUND!$P:$P))</f>
        <v/>
      </c>
      <c r="AA955" s="23" t="str">
        <f t="shared" si="183"/>
        <v/>
      </c>
      <c r="AB955" s="23" t="str">
        <f t="shared" si="184"/>
        <v/>
      </c>
      <c r="AC955" s="76" t="str">
        <f t="shared" si="185"/>
        <v/>
      </c>
      <c r="AD955" s="76" t="str">
        <f t="shared" si="186"/>
        <v/>
      </c>
      <c r="AE955" s="76" t="str">
        <f t="shared" si="187"/>
        <v/>
      </c>
      <c r="AF955" s="81" t="str">
        <f t="shared" si="188"/>
        <v/>
      </c>
    </row>
    <row r="956" spans="5:32">
      <c r="E956" s="58" t="str">
        <f t="shared" si="177"/>
        <v/>
      </c>
      <c r="K956" s="68" t="str">
        <f t="shared" si="178"/>
        <v/>
      </c>
      <c r="M956" s="69" t="str">
        <f t="shared" si="179"/>
        <v/>
      </c>
      <c r="Q956" s="76" t="str">
        <f t="shared" si="180"/>
        <v/>
      </c>
      <c r="R956" s="68" t="str">
        <f t="shared" si="181"/>
        <v/>
      </c>
      <c r="S956" s="76" t="str">
        <f t="shared" si="182"/>
        <v/>
      </c>
      <c r="V956" s="23" t="str">
        <f>IF(E956="","",SUMIF(OUTBOUND!$G:$G,WMS!E956,OUTBOUND!$L:$L))</f>
        <v/>
      </c>
      <c r="W956" s="23" t="str">
        <f>IF(E956="","",SUMIF(OUTBOUND!$G:$G,WMS!E956,OUTBOUND!$M:$M))</f>
        <v/>
      </c>
      <c r="X956" s="76" t="str">
        <f>IF(E956="","",SUMIF(OUTBOUND!$G:$G,WMS!E956,OUTBOUND!$O:$O))</f>
        <v/>
      </c>
      <c r="Y956" s="76" t="str">
        <f>IF(E956="","",SUMIF(OUTBOUND!$G:$G,WMS!E956,OUTBOUND!$AC:$AC))</f>
        <v/>
      </c>
      <c r="Z956" s="76" t="str">
        <f>IF(E956="","",SUMIF(OUTBOUND!$G:$G,WMS!E956,OUTBOUND!$P:$P))</f>
        <v/>
      </c>
      <c r="AA956" s="23" t="str">
        <f t="shared" si="183"/>
        <v/>
      </c>
      <c r="AB956" s="23" t="str">
        <f t="shared" si="184"/>
        <v/>
      </c>
      <c r="AC956" s="76" t="str">
        <f t="shared" si="185"/>
        <v/>
      </c>
      <c r="AD956" s="76" t="str">
        <f t="shared" si="186"/>
        <v/>
      </c>
      <c r="AE956" s="76" t="str">
        <f t="shared" si="187"/>
        <v/>
      </c>
      <c r="AF956" s="81" t="str">
        <f t="shared" si="188"/>
        <v/>
      </c>
    </row>
    <row r="957" spans="5:32">
      <c r="E957" s="58" t="str">
        <f t="shared" si="177"/>
        <v/>
      </c>
      <c r="K957" s="68" t="str">
        <f t="shared" si="178"/>
        <v/>
      </c>
      <c r="M957" s="69" t="str">
        <f t="shared" si="179"/>
        <v/>
      </c>
      <c r="Q957" s="76" t="str">
        <f t="shared" si="180"/>
        <v/>
      </c>
      <c r="R957" s="68" t="str">
        <f t="shared" si="181"/>
        <v/>
      </c>
      <c r="S957" s="76" t="str">
        <f t="shared" si="182"/>
        <v/>
      </c>
      <c r="V957" s="23" t="str">
        <f>IF(E957="","",SUMIF(OUTBOUND!$G:$G,WMS!E957,OUTBOUND!$L:$L))</f>
        <v/>
      </c>
      <c r="W957" s="23" t="str">
        <f>IF(E957="","",SUMIF(OUTBOUND!$G:$G,WMS!E957,OUTBOUND!$M:$M))</f>
        <v/>
      </c>
      <c r="X957" s="76" t="str">
        <f>IF(E957="","",SUMIF(OUTBOUND!$G:$G,WMS!E957,OUTBOUND!$O:$O))</f>
        <v/>
      </c>
      <c r="Y957" s="76" t="str">
        <f>IF(E957="","",SUMIF(OUTBOUND!$G:$G,WMS!E957,OUTBOUND!$AC:$AC))</f>
        <v/>
      </c>
      <c r="Z957" s="76" t="str">
        <f>IF(E957="","",SUMIF(OUTBOUND!$G:$G,WMS!E957,OUTBOUND!$P:$P))</f>
        <v/>
      </c>
      <c r="AA957" s="23" t="str">
        <f t="shared" si="183"/>
        <v/>
      </c>
      <c r="AB957" s="23" t="str">
        <f t="shared" si="184"/>
        <v/>
      </c>
      <c r="AC957" s="76" t="str">
        <f t="shared" si="185"/>
        <v/>
      </c>
      <c r="AD957" s="76" t="str">
        <f t="shared" si="186"/>
        <v/>
      </c>
      <c r="AE957" s="76" t="str">
        <f t="shared" si="187"/>
        <v/>
      </c>
      <c r="AF957" s="81" t="str">
        <f t="shared" si="188"/>
        <v/>
      </c>
    </row>
    <row r="958" spans="5:32">
      <c r="E958" s="58" t="str">
        <f t="shared" si="177"/>
        <v/>
      </c>
      <c r="K958" s="68" t="str">
        <f t="shared" si="178"/>
        <v/>
      </c>
      <c r="M958" s="69" t="str">
        <f t="shared" si="179"/>
        <v/>
      </c>
      <c r="Q958" s="76" t="str">
        <f t="shared" si="180"/>
        <v/>
      </c>
      <c r="R958" s="68" t="str">
        <f t="shared" si="181"/>
        <v/>
      </c>
      <c r="S958" s="76" t="str">
        <f t="shared" si="182"/>
        <v/>
      </c>
      <c r="V958" s="23" t="str">
        <f>IF(E958="","",SUMIF(OUTBOUND!$G:$G,WMS!E958,OUTBOUND!$L:$L))</f>
        <v/>
      </c>
      <c r="W958" s="23" t="str">
        <f>IF(E958="","",SUMIF(OUTBOUND!$G:$G,WMS!E958,OUTBOUND!$M:$M))</f>
        <v/>
      </c>
      <c r="X958" s="76" t="str">
        <f>IF(E958="","",SUMIF(OUTBOUND!$G:$G,WMS!E958,OUTBOUND!$O:$O))</f>
        <v/>
      </c>
      <c r="Y958" s="76" t="str">
        <f>IF(E958="","",SUMIF(OUTBOUND!$G:$G,WMS!E958,OUTBOUND!$AC:$AC))</f>
        <v/>
      </c>
      <c r="Z958" s="76" t="str">
        <f>IF(E958="","",SUMIF(OUTBOUND!$G:$G,WMS!E958,OUTBOUND!$P:$P))</f>
        <v/>
      </c>
      <c r="AA958" s="23" t="str">
        <f t="shared" si="183"/>
        <v/>
      </c>
      <c r="AB958" s="23" t="str">
        <f t="shared" si="184"/>
        <v/>
      </c>
      <c r="AC958" s="76" t="str">
        <f t="shared" si="185"/>
        <v/>
      </c>
      <c r="AD958" s="76" t="str">
        <f t="shared" si="186"/>
        <v/>
      </c>
      <c r="AE958" s="76" t="str">
        <f t="shared" si="187"/>
        <v/>
      </c>
      <c r="AF958" s="81" t="str">
        <f t="shared" si="188"/>
        <v/>
      </c>
    </row>
    <row r="959" spans="5:32">
      <c r="E959" s="58" t="str">
        <f t="shared" si="177"/>
        <v/>
      </c>
      <c r="K959" s="68" t="str">
        <f t="shared" si="178"/>
        <v/>
      </c>
      <c r="M959" s="69" t="str">
        <f t="shared" si="179"/>
        <v/>
      </c>
      <c r="Q959" s="76" t="str">
        <f t="shared" si="180"/>
        <v/>
      </c>
      <c r="R959" s="68" t="str">
        <f t="shared" si="181"/>
        <v/>
      </c>
      <c r="S959" s="76" t="str">
        <f t="shared" si="182"/>
        <v/>
      </c>
      <c r="V959" s="23" t="str">
        <f>IF(E959="","",SUMIF(OUTBOUND!$G:$G,WMS!E959,OUTBOUND!$L:$L))</f>
        <v/>
      </c>
      <c r="W959" s="23" t="str">
        <f>IF(E959="","",SUMIF(OUTBOUND!$G:$G,WMS!E959,OUTBOUND!$M:$M))</f>
        <v/>
      </c>
      <c r="X959" s="76" t="str">
        <f>IF(E959="","",SUMIF(OUTBOUND!$G:$G,WMS!E959,OUTBOUND!$O:$O))</f>
        <v/>
      </c>
      <c r="Y959" s="76" t="str">
        <f>IF(E959="","",SUMIF(OUTBOUND!$G:$G,WMS!E959,OUTBOUND!$AC:$AC))</f>
        <v/>
      </c>
      <c r="Z959" s="76" t="str">
        <f>IF(E959="","",SUMIF(OUTBOUND!$G:$G,WMS!E959,OUTBOUND!$P:$P))</f>
        <v/>
      </c>
      <c r="AA959" s="23" t="str">
        <f t="shared" si="183"/>
        <v/>
      </c>
      <c r="AB959" s="23" t="str">
        <f t="shared" si="184"/>
        <v/>
      </c>
      <c r="AC959" s="76" t="str">
        <f t="shared" si="185"/>
        <v/>
      </c>
      <c r="AD959" s="76" t="str">
        <f t="shared" si="186"/>
        <v/>
      </c>
      <c r="AE959" s="76" t="str">
        <f t="shared" si="187"/>
        <v/>
      </c>
      <c r="AF959" s="81" t="str">
        <f t="shared" si="188"/>
        <v/>
      </c>
    </row>
    <row r="960" spans="5:32">
      <c r="E960" s="58" t="str">
        <f t="shared" si="177"/>
        <v/>
      </c>
      <c r="K960" s="68" t="str">
        <f t="shared" si="178"/>
        <v/>
      </c>
      <c r="M960" s="69" t="str">
        <f t="shared" si="179"/>
        <v/>
      </c>
      <c r="Q960" s="76" t="str">
        <f t="shared" si="180"/>
        <v/>
      </c>
      <c r="R960" s="68" t="str">
        <f t="shared" si="181"/>
        <v/>
      </c>
      <c r="S960" s="76" t="str">
        <f t="shared" si="182"/>
        <v/>
      </c>
      <c r="V960" s="23" t="str">
        <f>IF(E960="","",SUMIF(OUTBOUND!$G:$G,WMS!E960,OUTBOUND!$L:$L))</f>
        <v/>
      </c>
      <c r="W960" s="23" t="str">
        <f>IF(E960="","",SUMIF(OUTBOUND!$G:$G,WMS!E960,OUTBOUND!$M:$M))</f>
        <v/>
      </c>
      <c r="X960" s="76" t="str">
        <f>IF(E960="","",SUMIF(OUTBOUND!$G:$G,WMS!E960,OUTBOUND!$O:$O))</f>
        <v/>
      </c>
      <c r="Y960" s="76" t="str">
        <f>IF(E960="","",SUMIF(OUTBOUND!$G:$G,WMS!E960,OUTBOUND!$AC:$AC))</f>
        <v/>
      </c>
      <c r="Z960" s="76" t="str">
        <f>IF(E960="","",SUMIF(OUTBOUND!$G:$G,WMS!E960,OUTBOUND!$P:$P))</f>
        <v/>
      </c>
      <c r="AA960" s="23" t="str">
        <f t="shared" si="183"/>
        <v/>
      </c>
      <c r="AB960" s="23" t="str">
        <f t="shared" si="184"/>
        <v/>
      </c>
      <c r="AC960" s="76" t="str">
        <f t="shared" si="185"/>
        <v/>
      </c>
      <c r="AD960" s="76" t="str">
        <f t="shared" si="186"/>
        <v/>
      </c>
      <c r="AE960" s="76" t="str">
        <f t="shared" si="187"/>
        <v/>
      </c>
      <c r="AF960" s="81" t="str">
        <f t="shared" si="188"/>
        <v/>
      </c>
    </row>
    <row r="961" spans="5:32">
      <c r="E961" s="58" t="str">
        <f t="shared" si="177"/>
        <v/>
      </c>
      <c r="K961" s="68" t="str">
        <f t="shared" si="178"/>
        <v/>
      </c>
      <c r="M961" s="69" t="str">
        <f t="shared" si="179"/>
        <v/>
      </c>
      <c r="Q961" s="76" t="str">
        <f t="shared" si="180"/>
        <v/>
      </c>
      <c r="R961" s="68" t="str">
        <f t="shared" si="181"/>
        <v/>
      </c>
      <c r="S961" s="76" t="str">
        <f t="shared" si="182"/>
        <v/>
      </c>
      <c r="V961" s="23" t="str">
        <f>IF(E961="","",SUMIF(OUTBOUND!$G:$G,WMS!E961,OUTBOUND!$L:$L))</f>
        <v/>
      </c>
      <c r="W961" s="23" t="str">
        <f>IF(E961="","",SUMIF(OUTBOUND!$G:$G,WMS!E961,OUTBOUND!$M:$M))</f>
        <v/>
      </c>
      <c r="X961" s="76" t="str">
        <f>IF(E961="","",SUMIF(OUTBOUND!$G:$G,WMS!E961,OUTBOUND!$O:$O))</f>
        <v/>
      </c>
      <c r="Y961" s="76" t="str">
        <f>IF(E961="","",SUMIF(OUTBOUND!$G:$G,WMS!E961,OUTBOUND!$AC:$AC))</f>
        <v/>
      </c>
      <c r="Z961" s="76" t="str">
        <f>IF(E961="","",SUMIF(OUTBOUND!$G:$G,WMS!E961,OUTBOUND!$P:$P))</f>
        <v/>
      </c>
      <c r="AA961" s="23" t="str">
        <f t="shared" si="183"/>
        <v/>
      </c>
      <c r="AB961" s="23" t="str">
        <f t="shared" si="184"/>
        <v/>
      </c>
      <c r="AC961" s="76" t="str">
        <f t="shared" si="185"/>
        <v/>
      </c>
      <c r="AD961" s="76" t="str">
        <f t="shared" si="186"/>
        <v/>
      </c>
      <c r="AE961" s="76" t="str">
        <f t="shared" si="187"/>
        <v/>
      </c>
      <c r="AF961" s="81" t="str">
        <f t="shared" si="188"/>
        <v/>
      </c>
    </row>
    <row r="962" spans="5:32">
      <c r="E962" s="58" t="str">
        <f t="shared" si="177"/>
        <v/>
      </c>
      <c r="K962" s="68" t="str">
        <f t="shared" si="178"/>
        <v/>
      </c>
      <c r="M962" s="69" t="str">
        <f t="shared" si="179"/>
        <v/>
      </c>
      <c r="Q962" s="76" t="str">
        <f t="shared" si="180"/>
        <v/>
      </c>
      <c r="R962" s="68" t="str">
        <f t="shared" si="181"/>
        <v/>
      </c>
      <c r="S962" s="76" t="str">
        <f t="shared" si="182"/>
        <v/>
      </c>
      <c r="V962" s="23" t="str">
        <f>IF(E962="","",SUMIF(OUTBOUND!$G:$G,WMS!E962,OUTBOUND!$L:$L))</f>
        <v/>
      </c>
      <c r="W962" s="23" t="str">
        <f>IF(E962="","",SUMIF(OUTBOUND!$G:$G,WMS!E962,OUTBOUND!$M:$M))</f>
        <v/>
      </c>
      <c r="X962" s="76" t="str">
        <f>IF(E962="","",SUMIF(OUTBOUND!$G:$G,WMS!E962,OUTBOUND!$O:$O))</f>
        <v/>
      </c>
      <c r="Y962" s="76" t="str">
        <f>IF(E962="","",SUMIF(OUTBOUND!$G:$G,WMS!E962,OUTBOUND!$AC:$AC))</f>
        <v/>
      </c>
      <c r="Z962" s="76" t="str">
        <f>IF(E962="","",SUMIF(OUTBOUND!$G:$G,WMS!E962,OUTBOUND!$P:$P))</f>
        <v/>
      </c>
      <c r="AA962" s="23" t="str">
        <f t="shared" si="183"/>
        <v/>
      </c>
      <c r="AB962" s="23" t="str">
        <f t="shared" si="184"/>
        <v/>
      </c>
      <c r="AC962" s="76" t="str">
        <f t="shared" si="185"/>
        <v/>
      </c>
      <c r="AD962" s="76" t="str">
        <f t="shared" si="186"/>
        <v/>
      </c>
      <c r="AE962" s="76" t="str">
        <f t="shared" si="187"/>
        <v/>
      </c>
      <c r="AF962" s="81" t="str">
        <f t="shared" si="188"/>
        <v/>
      </c>
    </row>
    <row r="963" spans="5:32">
      <c r="E963" s="58" t="str">
        <f t="shared" si="177"/>
        <v/>
      </c>
      <c r="K963" s="68" t="str">
        <f t="shared" si="178"/>
        <v/>
      </c>
      <c r="M963" s="69" t="str">
        <f t="shared" si="179"/>
        <v/>
      </c>
      <c r="Q963" s="76" t="str">
        <f t="shared" si="180"/>
        <v/>
      </c>
      <c r="R963" s="68" t="str">
        <f t="shared" si="181"/>
        <v/>
      </c>
      <c r="S963" s="76" t="str">
        <f t="shared" si="182"/>
        <v/>
      </c>
      <c r="V963" s="23" t="str">
        <f>IF(E963="","",SUMIF(OUTBOUND!$G:$G,WMS!E963,OUTBOUND!$L:$L))</f>
        <v/>
      </c>
      <c r="W963" s="23" t="str">
        <f>IF(E963="","",SUMIF(OUTBOUND!$G:$G,WMS!E963,OUTBOUND!$M:$M))</f>
        <v/>
      </c>
      <c r="X963" s="76" t="str">
        <f>IF(E963="","",SUMIF(OUTBOUND!$G:$G,WMS!E963,OUTBOUND!$O:$O))</f>
        <v/>
      </c>
      <c r="Y963" s="76" t="str">
        <f>IF(E963="","",SUMIF(OUTBOUND!$G:$G,WMS!E963,OUTBOUND!$AC:$AC))</f>
        <v/>
      </c>
      <c r="Z963" s="76" t="str">
        <f>IF(E963="","",SUMIF(OUTBOUND!$G:$G,WMS!E963,OUTBOUND!$P:$P))</f>
        <v/>
      </c>
      <c r="AA963" s="23" t="str">
        <f t="shared" si="183"/>
        <v/>
      </c>
      <c r="AB963" s="23" t="str">
        <f t="shared" si="184"/>
        <v/>
      </c>
      <c r="AC963" s="76" t="str">
        <f t="shared" si="185"/>
        <v/>
      </c>
      <c r="AD963" s="76" t="str">
        <f t="shared" si="186"/>
        <v/>
      </c>
      <c r="AE963" s="76" t="str">
        <f t="shared" si="187"/>
        <v/>
      </c>
      <c r="AF963" s="81" t="str">
        <f t="shared" si="188"/>
        <v/>
      </c>
    </row>
    <row r="964" spans="5:32">
      <c r="E964" s="58" t="str">
        <f t="shared" ref="E964:E1027" si="189">IF(D964="","",B964&amp;"/"&amp;C964&amp;"/"&amp;D964)</f>
        <v/>
      </c>
      <c r="K964" s="68" t="str">
        <f t="shared" ref="K964:K1027" si="190">IF(J964="","",J964/I964)</f>
        <v/>
      </c>
      <c r="M964" s="69" t="str">
        <f t="shared" ref="M964:M1027" si="191">IF(L964="","",ROUND(I964*L964,3))</f>
        <v/>
      </c>
      <c r="Q964" s="76" t="str">
        <f t="shared" si="180"/>
        <v/>
      </c>
      <c r="R964" s="68" t="str">
        <f t="shared" si="181"/>
        <v/>
      </c>
      <c r="S964" s="76" t="str">
        <f t="shared" si="182"/>
        <v/>
      </c>
      <c r="V964" s="23" t="str">
        <f>IF(E964="","",SUMIF(OUTBOUND!$G:$G,WMS!E964,OUTBOUND!$L:$L))</f>
        <v/>
      </c>
      <c r="W964" s="23" t="str">
        <f>IF(E964="","",SUMIF(OUTBOUND!$G:$G,WMS!E964,OUTBOUND!$M:$M))</f>
        <v/>
      </c>
      <c r="X964" s="76" t="str">
        <f>IF(E964="","",SUMIF(OUTBOUND!$G:$G,WMS!E964,OUTBOUND!$O:$O))</f>
        <v/>
      </c>
      <c r="Y964" s="76" t="str">
        <f>IF(E964="","",SUMIF(OUTBOUND!$G:$G,WMS!E964,OUTBOUND!$AC:$AC))</f>
        <v/>
      </c>
      <c r="Z964" s="76" t="str">
        <f>IF(E964="","",SUMIF(OUTBOUND!$G:$G,WMS!E964,OUTBOUND!$P:$P))</f>
        <v/>
      </c>
      <c r="AA964" s="23" t="str">
        <f t="shared" si="183"/>
        <v/>
      </c>
      <c r="AB964" s="23" t="str">
        <f t="shared" si="184"/>
        <v/>
      </c>
      <c r="AC964" s="76" t="str">
        <f t="shared" si="185"/>
        <v/>
      </c>
      <c r="AD964" s="76" t="str">
        <f t="shared" si="186"/>
        <v/>
      </c>
      <c r="AE964" s="76" t="str">
        <f t="shared" si="187"/>
        <v/>
      </c>
      <c r="AF964" s="81" t="str">
        <f t="shared" si="188"/>
        <v/>
      </c>
    </row>
    <row r="965" spans="5:32">
      <c r="E965" s="58" t="str">
        <f t="shared" si="189"/>
        <v/>
      </c>
      <c r="K965" s="68" t="str">
        <f t="shared" si="190"/>
        <v/>
      </c>
      <c r="M965" s="69" t="str">
        <f t="shared" si="191"/>
        <v/>
      </c>
      <c r="Q965" s="76" t="str">
        <f t="shared" si="180"/>
        <v/>
      </c>
      <c r="R965" s="68" t="str">
        <f t="shared" si="181"/>
        <v/>
      </c>
      <c r="S965" s="76" t="str">
        <f t="shared" si="182"/>
        <v/>
      </c>
      <c r="V965" s="23" t="str">
        <f>IF(E965="","",SUMIF(OUTBOUND!$G:$G,WMS!E965,OUTBOUND!$L:$L))</f>
        <v/>
      </c>
      <c r="W965" s="23" t="str">
        <f>IF(E965="","",SUMIF(OUTBOUND!$G:$G,WMS!E965,OUTBOUND!$M:$M))</f>
        <v/>
      </c>
      <c r="X965" s="76" t="str">
        <f>IF(E965="","",SUMIF(OUTBOUND!$G:$G,WMS!E965,OUTBOUND!$O:$O))</f>
        <v/>
      </c>
      <c r="Y965" s="76" t="str">
        <f>IF(E965="","",SUMIF(OUTBOUND!$G:$G,WMS!E965,OUTBOUND!$AC:$AC))</f>
        <v/>
      </c>
      <c r="Z965" s="76" t="str">
        <f>IF(E965="","",SUMIF(OUTBOUND!$G:$G,WMS!E965,OUTBOUND!$P:$P))</f>
        <v/>
      </c>
      <c r="AA965" s="23" t="str">
        <f t="shared" si="183"/>
        <v/>
      </c>
      <c r="AB965" s="23" t="str">
        <f t="shared" si="184"/>
        <v/>
      </c>
      <c r="AC965" s="76" t="str">
        <f t="shared" si="185"/>
        <v/>
      </c>
      <c r="AD965" s="76" t="str">
        <f t="shared" si="186"/>
        <v/>
      </c>
      <c r="AE965" s="76" t="str">
        <f t="shared" si="187"/>
        <v/>
      </c>
      <c r="AF965" s="81" t="str">
        <f t="shared" si="188"/>
        <v/>
      </c>
    </row>
    <row r="966" spans="5:32">
      <c r="E966" s="58" t="str">
        <f t="shared" si="189"/>
        <v/>
      </c>
      <c r="K966" s="68" t="str">
        <f t="shared" si="190"/>
        <v/>
      </c>
      <c r="M966" s="69" t="str">
        <f t="shared" si="191"/>
        <v/>
      </c>
      <c r="Q966" s="76" t="str">
        <f t="shared" si="180"/>
        <v/>
      </c>
      <c r="R966" s="68" t="str">
        <f t="shared" si="181"/>
        <v/>
      </c>
      <c r="S966" s="76" t="str">
        <f t="shared" si="182"/>
        <v/>
      </c>
      <c r="V966" s="23" t="str">
        <f>IF(E966="","",SUMIF(OUTBOUND!$G:$G,WMS!E966,OUTBOUND!$L:$L))</f>
        <v/>
      </c>
      <c r="W966" s="23" t="str">
        <f>IF(E966="","",SUMIF(OUTBOUND!$G:$G,WMS!E966,OUTBOUND!$M:$M))</f>
        <v/>
      </c>
      <c r="X966" s="76" t="str">
        <f>IF(E966="","",SUMIF(OUTBOUND!$G:$G,WMS!E966,OUTBOUND!$O:$O))</f>
        <v/>
      </c>
      <c r="Y966" s="76" t="str">
        <f>IF(E966="","",SUMIF(OUTBOUND!$G:$G,WMS!E966,OUTBOUND!$AC:$AC))</f>
        <v/>
      </c>
      <c r="Z966" s="76" t="str">
        <f>IF(E966="","",SUMIF(OUTBOUND!$G:$G,WMS!E966,OUTBOUND!$P:$P))</f>
        <v/>
      </c>
      <c r="AA966" s="23" t="str">
        <f t="shared" si="183"/>
        <v/>
      </c>
      <c r="AB966" s="23" t="str">
        <f t="shared" si="184"/>
        <v/>
      </c>
      <c r="AC966" s="76" t="str">
        <f t="shared" si="185"/>
        <v/>
      </c>
      <c r="AD966" s="76" t="str">
        <f t="shared" si="186"/>
        <v/>
      </c>
      <c r="AE966" s="76" t="str">
        <f t="shared" si="187"/>
        <v/>
      </c>
      <c r="AF966" s="81" t="str">
        <f t="shared" si="188"/>
        <v/>
      </c>
    </row>
    <row r="967" spans="5:32">
      <c r="E967" s="58" t="str">
        <f t="shared" si="189"/>
        <v/>
      </c>
      <c r="K967" s="68" t="str">
        <f t="shared" si="190"/>
        <v/>
      </c>
      <c r="M967" s="69" t="str">
        <f t="shared" si="191"/>
        <v/>
      </c>
      <c r="Q967" s="76" t="str">
        <f t="shared" si="180"/>
        <v/>
      </c>
      <c r="R967" s="68" t="str">
        <f t="shared" si="181"/>
        <v/>
      </c>
      <c r="S967" s="76" t="str">
        <f t="shared" si="182"/>
        <v/>
      </c>
      <c r="V967" s="23" t="str">
        <f>IF(E967="","",SUMIF(OUTBOUND!$G:$G,WMS!E967,OUTBOUND!$L:$L))</f>
        <v/>
      </c>
      <c r="W967" s="23" t="str">
        <f>IF(E967="","",SUMIF(OUTBOUND!$G:$G,WMS!E967,OUTBOUND!$M:$M))</f>
        <v/>
      </c>
      <c r="X967" s="76" t="str">
        <f>IF(E967="","",SUMIF(OUTBOUND!$G:$G,WMS!E967,OUTBOUND!$O:$O))</f>
        <v/>
      </c>
      <c r="Y967" s="76" t="str">
        <f>IF(E967="","",SUMIF(OUTBOUND!$G:$G,WMS!E967,OUTBOUND!$AC:$AC))</f>
        <v/>
      </c>
      <c r="Z967" s="76" t="str">
        <f>IF(E967="","",SUMIF(OUTBOUND!$G:$G,WMS!E967,OUTBOUND!$P:$P))</f>
        <v/>
      </c>
      <c r="AA967" s="23" t="str">
        <f t="shared" si="183"/>
        <v/>
      </c>
      <c r="AB967" s="23" t="str">
        <f t="shared" si="184"/>
        <v/>
      </c>
      <c r="AC967" s="76" t="str">
        <f t="shared" si="185"/>
        <v/>
      </c>
      <c r="AD967" s="76" t="str">
        <f t="shared" si="186"/>
        <v/>
      </c>
      <c r="AE967" s="76" t="str">
        <f t="shared" si="187"/>
        <v/>
      </c>
      <c r="AF967" s="81" t="str">
        <f t="shared" si="188"/>
        <v/>
      </c>
    </row>
    <row r="968" spans="5:32">
      <c r="E968" s="58" t="str">
        <f t="shared" si="189"/>
        <v/>
      </c>
      <c r="K968" s="68" t="str">
        <f t="shared" si="190"/>
        <v/>
      </c>
      <c r="M968" s="69" t="str">
        <f t="shared" si="191"/>
        <v/>
      </c>
      <c r="Q968" s="76" t="str">
        <f t="shared" si="180"/>
        <v/>
      </c>
      <c r="R968" s="68" t="str">
        <f t="shared" si="181"/>
        <v/>
      </c>
      <c r="S968" s="76" t="str">
        <f t="shared" si="182"/>
        <v/>
      </c>
      <c r="V968" s="23" t="str">
        <f>IF(E968="","",SUMIF(OUTBOUND!$G:$G,WMS!E968,OUTBOUND!$L:$L))</f>
        <v/>
      </c>
      <c r="W968" s="23" t="str">
        <f>IF(E968="","",SUMIF(OUTBOUND!$G:$G,WMS!E968,OUTBOUND!$M:$M))</f>
        <v/>
      </c>
      <c r="X968" s="76" t="str">
        <f>IF(E968="","",SUMIF(OUTBOUND!$G:$G,WMS!E968,OUTBOUND!$O:$O))</f>
        <v/>
      </c>
      <c r="Y968" s="76" t="str">
        <f>IF(E968="","",SUMIF(OUTBOUND!$G:$G,WMS!E968,OUTBOUND!$AC:$AC))</f>
        <v/>
      </c>
      <c r="Z968" s="76" t="str">
        <f>IF(E968="","",SUMIF(OUTBOUND!$G:$G,WMS!E968,OUTBOUND!$P:$P))</f>
        <v/>
      </c>
      <c r="AA968" s="23" t="str">
        <f t="shared" si="183"/>
        <v/>
      </c>
      <c r="AB968" s="23" t="str">
        <f t="shared" si="184"/>
        <v/>
      </c>
      <c r="AC968" s="76" t="str">
        <f t="shared" si="185"/>
        <v/>
      </c>
      <c r="AD968" s="76" t="str">
        <f t="shared" si="186"/>
        <v/>
      </c>
      <c r="AE968" s="76" t="str">
        <f t="shared" si="187"/>
        <v/>
      </c>
      <c r="AF968" s="81" t="str">
        <f t="shared" si="188"/>
        <v/>
      </c>
    </row>
    <row r="969" spans="5:32">
      <c r="E969" s="58" t="str">
        <f t="shared" si="189"/>
        <v/>
      </c>
      <c r="K969" s="68" t="str">
        <f t="shared" si="190"/>
        <v/>
      </c>
      <c r="M969" s="69" t="str">
        <f t="shared" si="191"/>
        <v/>
      </c>
      <c r="Q969" s="76" t="str">
        <f t="shared" si="180"/>
        <v/>
      </c>
      <c r="R969" s="68" t="str">
        <f t="shared" si="181"/>
        <v/>
      </c>
      <c r="S969" s="76" t="str">
        <f t="shared" si="182"/>
        <v/>
      </c>
      <c r="V969" s="23" t="str">
        <f>IF(E969="","",SUMIF(OUTBOUND!$G:$G,WMS!E969,OUTBOUND!$L:$L))</f>
        <v/>
      </c>
      <c r="W969" s="23" t="str">
        <f>IF(E969="","",SUMIF(OUTBOUND!$G:$G,WMS!E969,OUTBOUND!$M:$M))</f>
        <v/>
      </c>
      <c r="X969" s="76" t="str">
        <f>IF(E969="","",SUMIF(OUTBOUND!$G:$G,WMS!E969,OUTBOUND!$O:$O))</f>
        <v/>
      </c>
      <c r="Y969" s="76" t="str">
        <f>IF(E969="","",SUMIF(OUTBOUND!$G:$G,WMS!E969,OUTBOUND!$AC:$AC))</f>
        <v/>
      </c>
      <c r="Z969" s="76" t="str">
        <f>IF(E969="","",SUMIF(OUTBOUND!$G:$G,WMS!E969,OUTBOUND!$P:$P))</f>
        <v/>
      </c>
      <c r="AA969" s="23" t="str">
        <f t="shared" si="183"/>
        <v/>
      </c>
      <c r="AB969" s="23" t="str">
        <f t="shared" si="184"/>
        <v/>
      </c>
      <c r="AC969" s="76" t="str">
        <f t="shared" si="185"/>
        <v/>
      </c>
      <c r="AD969" s="76" t="str">
        <f t="shared" si="186"/>
        <v/>
      </c>
      <c r="AE969" s="76" t="str">
        <f t="shared" si="187"/>
        <v/>
      </c>
      <c r="AF969" s="81" t="str">
        <f t="shared" si="188"/>
        <v/>
      </c>
    </row>
    <row r="970" spans="5:32">
      <c r="E970" s="58" t="str">
        <f t="shared" si="189"/>
        <v/>
      </c>
      <c r="K970" s="68" t="str">
        <f t="shared" si="190"/>
        <v/>
      </c>
      <c r="M970" s="69" t="str">
        <f t="shared" si="191"/>
        <v/>
      </c>
      <c r="Q970" s="76" t="str">
        <f t="shared" si="180"/>
        <v/>
      </c>
      <c r="R970" s="68" t="str">
        <f t="shared" si="181"/>
        <v/>
      </c>
      <c r="S970" s="76" t="str">
        <f t="shared" si="182"/>
        <v/>
      </c>
      <c r="V970" s="23" t="str">
        <f>IF(E970="","",SUMIF(OUTBOUND!$G:$G,WMS!E970,OUTBOUND!$L:$L))</f>
        <v/>
      </c>
      <c r="W970" s="23" t="str">
        <f>IF(E970="","",SUMIF(OUTBOUND!$G:$G,WMS!E970,OUTBOUND!$M:$M))</f>
        <v/>
      </c>
      <c r="X970" s="76" t="str">
        <f>IF(E970="","",SUMIF(OUTBOUND!$G:$G,WMS!E970,OUTBOUND!$O:$O))</f>
        <v/>
      </c>
      <c r="Y970" s="76" t="str">
        <f>IF(E970="","",SUMIF(OUTBOUND!$G:$G,WMS!E970,OUTBOUND!$AC:$AC))</f>
        <v/>
      </c>
      <c r="Z970" s="76" t="str">
        <f>IF(E970="","",SUMIF(OUTBOUND!$G:$G,WMS!E970,OUTBOUND!$P:$P))</f>
        <v/>
      </c>
      <c r="AA970" s="23" t="str">
        <f t="shared" si="183"/>
        <v/>
      </c>
      <c r="AB970" s="23" t="str">
        <f t="shared" si="184"/>
        <v/>
      </c>
      <c r="AC970" s="76" t="str">
        <f t="shared" si="185"/>
        <v/>
      </c>
      <c r="AD970" s="76" t="str">
        <f t="shared" si="186"/>
        <v/>
      </c>
      <c r="AE970" s="76" t="str">
        <f t="shared" si="187"/>
        <v/>
      </c>
      <c r="AF970" s="81" t="str">
        <f t="shared" si="188"/>
        <v/>
      </c>
    </row>
    <row r="971" spans="5:32">
      <c r="E971" s="58" t="str">
        <f t="shared" si="189"/>
        <v/>
      </c>
      <c r="K971" s="68" t="str">
        <f t="shared" si="190"/>
        <v/>
      </c>
      <c r="M971" s="69" t="str">
        <f t="shared" si="191"/>
        <v/>
      </c>
      <c r="Q971" s="76" t="str">
        <f t="shared" si="180"/>
        <v/>
      </c>
      <c r="R971" s="68" t="str">
        <f t="shared" si="181"/>
        <v/>
      </c>
      <c r="S971" s="76" t="str">
        <f t="shared" si="182"/>
        <v/>
      </c>
      <c r="V971" s="23" t="str">
        <f>IF(E971="","",SUMIF(OUTBOUND!$G:$G,WMS!E971,OUTBOUND!$L:$L))</f>
        <v/>
      </c>
      <c r="W971" s="23" t="str">
        <f>IF(E971="","",SUMIF(OUTBOUND!$G:$G,WMS!E971,OUTBOUND!$M:$M))</f>
        <v/>
      </c>
      <c r="X971" s="76" t="str">
        <f>IF(E971="","",SUMIF(OUTBOUND!$G:$G,WMS!E971,OUTBOUND!$O:$O))</f>
        <v/>
      </c>
      <c r="Y971" s="76" t="str">
        <f>IF(E971="","",SUMIF(OUTBOUND!$G:$G,WMS!E971,OUTBOUND!$AC:$AC))</f>
        <v/>
      </c>
      <c r="Z971" s="76" t="str">
        <f>IF(E971="","",SUMIF(OUTBOUND!$G:$G,WMS!E971,OUTBOUND!$P:$P))</f>
        <v/>
      </c>
      <c r="AA971" s="23" t="str">
        <f t="shared" si="183"/>
        <v/>
      </c>
      <c r="AB971" s="23" t="str">
        <f t="shared" si="184"/>
        <v/>
      </c>
      <c r="AC971" s="76" t="str">
        <f t="shared" si="185"/>
        <v/>
      </c>
      <c r="AD971" s="76" t="str">
        <f t="shared" si="186"/>
        <v/>
      </c>
      <c r="AE971" s="76" t="str">
        <f t="shared" si="187"/>
        <v/>
      </c>
      <c r="AF971" s="81" t="str">
        <f t="shared" si="188"/>
        <v/>
      </c>
    </row>
    <row r="972" spans="5:32">
      <c r="E972" s="58" t="str">
        <f t="shared" si="189"/>
        <v/>
      </c>
      <c r="K972" s="68" t="str">
        <f t="shared" si="190"/>
        <v/>
      </c>
      <c r="M972" s="69" t="str">
        <f t="shared" si="191"/>
        <v/>
      </c>
      <c r="Q972" s="76" t="str">
        <f t="shared" si="180"/>
        <v/>
      </c>
      <c r="R972" s="68" t="str">
        <f t="shared" si="181"/>
        <v/>
      </c>
      <c r="S972" s="76" t="str">
        <f t="shared" si="182"/>
        <v/>
      </c>
      <c r="V972" s="23" t="str">
        <f>IF(E972="","",SUMIF(OUTBOUND!$G:$G,WMS!E972,OUTBOUND!$L:$L))</f>
        <v/>
      </c>
      <c r="W972" s="23" t="str">
        <f>IF(E972="","",SUMIF(OUTBOUND!$G:$G,WMS!E972,OUTBOUND!$M:$M))</f>
        <v/>
      </c>
      <c r="X972" s="76" t="str">
        <f>IF(E972="","",SUMIF(OUTBOUND!$G:$G,WMS!E972,OUTBOUND!$O:$O))</f>
        <v/>
      </c>
      <c r="Y972" s="76" t="str">
        <f>IF(E972="","",SUMIF(OUTBOUND!$G:$G,WMS!E972,OUTBOUND!$AC:$AC))</f>
        <v/>
      </c>
      <c r="Z972" s="76" t="str">
        <f>IF(E972="","",SUMIF(OUTBOUND!$G:$G,WMS!E972,OUTBOUND!$P:$P))</f>
        <v/>
      </c>
      <c r="AA972" s="23" t="str">
        <f t="shared" si="183"/>
        <v/>
      </c>
      <c r="AB972" s="23" t="str">
        <f t="shared" si="184"/>
        <v/>
      </c>
      <c r="AC972" s="76" t="str">
        <f t="shared" si="185"/>
        <v/>
      </c>
      <c r="AD972" s="76" t="str">
        <f t="shared" si="186"/>
        <v/>
      </c>
      <c r="AE972" s="76" t="str">
        <f t="shared" si="187"/>
        <v/>
      </c>
      <c r="AF972" s="81" t="str">
        <f t="shared" si="188"/>
        <v/>
      </c>
    </row>
    <row r="973" spans="5:32">
      <c r="E973" s="58" t="str">
        <f t="shared" si="189"/>
        <v/>
      </c>
      <c r="K973" s="68" t="str">
        <f t="shared" si="190"/>
        <v/>
      </c>
      <c r="M973" s="69" t="str">
        <f t="shared" si="191"/>
        <v/>
      </c>
      <c r="Q973" s="76" t="str">
        <f t="shared" si="180"/>
        <v/>
      </c>
      <c r="R973" s="68" t="str">
        <f t="shared" si="181"/>
        <v/>
      </c>
      <c r="S973" s="76" t="str">
        <f t="shared" si="182"/>
        <v/>
      </c>
      <c r="V973" s="23" t="str">
        <f>IF(E973="","",SUMIF(OUTBOUND!$G:$G,WMS!E973,OUTBOUND!$L:$L))</f>
        <v/>
      </c>
      <c r="W973" s="23" t="str">
        <f>IF(E973="","",SUMIF(OUTBOUND!$G:$G,WMS!E973,OUTBOUND!$M:$M))</f>
        <v/>
      </c>
      <c r="X973" s="76" t="str">
        <f>IF(E973="","",SUMIF(OUTBOUND!$G:$G,WMS!E973,OUTBOUND!$O:$O))</f>
        <v/>
      </c>
      <c r="Y973" s="76" t="str">
        <f>IF(E973="","",SUMIF(OUTBOUND!$G:$G,WMS!E973,OUTBOUND!$AC:$AC))</f>
        <v/>
      </c>
      <c r="Z973" s="76" t="str">
        <f>IF(E973="","",SUMIF(OUTBOUND!$G:$G,WMS!E973,OUTBOUND!$P:$P))</f>
        <v/>
      </c>
      <c r="AA973" s="23" t="str">
        <f t="shared" si="183"/>
        <v/>
      </c>
      <c r="AB973" s="23" t="str">
        <f t="shared" si="184"/>
        <v/>
      </c>
      <c r="AC973" s="76" t="str">
        <f t="shared" si="185"/>
        <v/>
      </c>
      <c r="AD973" s="76" t="str">
        <f t="shared" si="186"/>
        <v/>
      </c>
      <c r="AE973" s="76" t="str">
        <f t="shared" si="187"/>
        <v/>
      </c>
      <c r="AF973" s="81" t="str">
        <f t="shared" si="188"/>
        <v/>
      </c>
    </row>
    <row r="974" spans="5:32">
      <c r="E974" s="58" t="str">
        <f t="shared" si="189"/>
        <v/>
      </c>
      <c r="K974" s="68" t="str">
        <f t="shared" si="190"/>
        <v/>
      </c>
      <c r="M974" s="69" t="str">
        <f t="shared" si="191"/>
        <v/>
      </c>
      <c r="Q974" s="76" t="str">
        <f t="shared" si="180"/>
        <v/>
      </c>
      <c r="R974" s="68" t="str">
        <f t="shared" si="181"/>
        <v/>
      </c>
      <c r="S974" s="76" t="str">
        <f t="shared" si="182"/>
        <v/>
      </c>
      <c r="V974" s="23" t="str">
        <f>IF(E974="","",SUMIF(OUTBOUND!$G:$G,WMS!E974,OUTBOUND!$L:$L))</f>
        <v/>
      </c>
      <c r="W974" s="23" t="str">
        <f>IF(E974="","",SUMIF(OUTBOUND!$G:$G,WMS!E974,OUTBOUND!$M:$M))</f>
        <v/>
      </c>
      <c r="X974" s="76" t="str">
        <f>IF(E974="","",SUMIF(OUTBOUND!$G:$G,WMS!E974,OUTBOUND!$O:$O))</f>
        <v/>
      </c>
      <c r="Y974" s="76" t="str">
        <f>IF(E974="","",SUMIF(OUTBOUND!$G:$G,WMS!E974,OUTBOUND!$AC:$AC))</f>
        <v/>
      </c>
      <c r="Z974" s="76" t="str">
        <f>IF(E974="","",SUMIF(OUTBOUND!$G:$G,WMS!E974,OUTBOUND!$P:$P))</f>
        <v/>
      </c>
      <c r="AA974" s="23" t="str">
        <f t="shared" si="183"/>
        <v/>
      </c>
      <c r="AB974" s="23" t="str">
        <f t="shared" si="184"/>
        <v/>
      </c>
      <c r="AC974" s="76" t="str">
        <f t="shared" si="185"/>
        <v/>
      </c>
      <c r="AD974" s="76" t="str">
        <f t="shared" si="186"/>
        <v/>
      </c>
      <c r="AE974" s="76" t="str">
        <f t="shared" si="187"/>
        <v/>
      </c>
      <c r="AF974" s="81" t="str">
        <f t="shared" si="188"/>
        <v/>
      </c>
    </row>
    <row r="975" spans="5:32">
      <c r="E975" s="58" t="str">
        <f t="shared" si="189"/>
        <v/>
      </c>
      <c r="K975" s="68" t="str">
        <f t="shared" si="190"/>
        <v/>
      </c>
      <c r="M975" s="69" t="str">
        <f t="shared" si="191"/>
        <v/>
      </c>
      <c r="Q975" s="76" t="str">
        <f t="shared" si="180"/>
        <v/>
      </c>
      <c r="R975" s="68" t="str">
        <f t="shared" si="181"/>
        <v/>
      </c>
      <c r="S975" s="76" t="str">
        <f t="shared" si="182"/>
        <v/>
      </c>
      <c r="V975" s="23" t="str">
        <f>IF(E975="","",SUMIF(OUTBOUND!$G:$G,WMS!E975,OUTBOUND!$L:$L))</f>
        <v/>
      </c>
      <c r="W975" s="23" t="str">
        <f>IF(E975="","",SUMIF(OUTBOUND!$G:$G,WMS!E975,OUTBOUND!$M:$M))</f>
        <v/>
      </c>
      <c r="X975" s="76" t="str">
        <f>IF(E975="","",SUMIF(OUTBOUND!$G:$G,WMS!E975,OUTBOUND!$O:$O))</f>
        <v/>
      </c>
      <c r="Y975" s="76" t="str">
        <f>IF(E975="","",SUMIF(OUTBOUND!$G:$G,WMS!E975,OUTBOUND!$AC:$AC))</f>
        <v/>
      </c>
      <c r="Z975" s="76" t="str">
        <f>IF(E975="","",SUMIF(OUTBOUND!$G:$G,WMS!E975,OUTBOUND!$P:$P))</f>
        <v/>
      </c>
      <c r="AA975" s="23" t="str">
        <f t="shared" si="183"/>
        <v/>
      </c>
      <c r="AB975" s="23" t="str">
        <f t="shared" si="184"/>
        <v/>
      </c>
      <c r="AC975" s="76" t="str">
        <f t="shared" si="185"/>
        <v/>
      </c>
      <c r="AD975" s="76" t="str">
        <f t="shared" si="186"/>
        <v/>
      </c>
      <c r="AE975" s="76" t="str">
        <f t="shared" si="187"/>
        <v/>
      </c>
      <c r="AF975" s="81" t="str">
        <f t="shared" si="188"/>
        <v/>
      </c>
    </row>
    <row r="976" spans="5:32">
      <c r="E976" s="58" t="str">
        <f t="shared" si="189"/>
        <v/>
      </c>
      <c r="K976" s="68" t="str">
        <f t="shared" si="190"/>
        <v/>
      </c>
      <c r="M976" s="69" t="str">
        <f t="shared" si="191"/>
        <v/>
      </c>
      <c r="Q976" s="76" t="str">
        <f t="shared" si="180"/>
        <v/>
      </c>
      <c r="R976" s="68" t="str">
        <f t="shared" si="181"/>
        <v/>
      </c>
      <c r="S976" s="76" t="str">
        <f t="shared" si="182"/>
        <v/>
      </c>
      <c r="V976" s="23" t="str">
        <f>IF(E976="","",SUMIF(OUTBOUND!$G:$G,WMS!E976,OUTBOUND!$L:$L))</f>
        <v/>
      </c>
      <c r="W976" s="23" t="str">
        <f>IF(E976="","",SUMIF(OUTBOUND!$G:$G,WMS!E976,OUTBOUND!$M:$M))</f>
        <v/>
      </c>
      <c r="X976" s="76" t="str">
        <f>IF(E976="","",SUMIF(OUTBOUND!$G:$G,WMS!E976,OUTBOUND!$O:$O))</f>
        <v/>
      </c>
      <c r="Y976" s="76" t="str">
        <f>IF(E976="","",SUMIF(OUTBOUND!$G:$G,WMS!E976,OUTBOUND!$AC:$AC))</f>
        <v/>
      </c>
      <c r="Z976" s="76" t="str">
        <f>IF(E976="","",SUMIF(OUTBOUND!$G:$G,WMS!E976,OUTBOUND!$P:$P))</f>
        <v/>
      </c>
      <c r="AA976" s="23" t="str">
        <f t="shared" si="183"/>
        <v/>
      </c>
      <c r="AB976" s="23" t="str">
        <f t="shared" si="184"/>
        <v/>
      </c>
      <c r="AC976" s="76" t="str">
        <f t="shared" si="185"/>
        <v/>
      </c>
      <c r="AD976" s="76" t="str">
        <f t="shared" si="186"/>
        <v/>
      </c>
      <c r="AE976" s="76" t="str">
        <f t="shared" si="187"/>
        <v/>
      </c>
      <c r="AF976" s="81" t="str">
        <f t="shared" si="188"/>
        <v/>
      </c>
    </row>
    <row r="977" spans="5:32">
      <c r="E977" s="58" t="str">
        <f t="shared" si="189"/>
        <v/>
      </c>
      <c r="K977" s="68" t="str">
        <f t="shared" si="190"/>
        <v/>
      </c>
      <c r="M977" s="69" t="str">
        <f t="shared" si="191"/>
        <v/>
      </c>
      <c r="Q977" s="76" t="str">
        <f t="shared" si="180"/>
        <v/>
      </c>
      <c r="R977" s="68" t="str">
        <f t="shared" si="181"/>
        <v/>
      </c>
      <c r="S977" s="76" t="str">
        <f t="shared" si="182"/>
        <v/>
      </c>
      <c r="V977" s="23" t="str">
        <f>IF(E977="","",SUMIF(OUTBOUND!$G:$G,WMS!E977,OUTBOUND!$L:$L))</f>
        <v/>
      </c>
      <c r="W977" s="23" t="str">
        <f>IF(E977="","",SUMIF(OUTBOUND!$G:$G,WMS!E977,OUTBOUND!$M:$M))</f>
        <v/>
      </c>
      <c r="X977" s="76" t="str">
        <f>IF(E977="","",SUMIF(OUTBOUND!$G:$G,WMS!E977,OUTBOUND!$O:$O))</f>
        <v/>
      </c>
      <c r="Y977" s="76" t="str">
        <f>IF(E977="","",SUMIF(OUTBOUND!$G:$G,WMS!E977,OUTBOUND!$AC:$AC))</f>
        <v/>
      </c>
      <c r="Z977" s="76" t="str">
        <f>IF(E977="","",SUMIF(OUTBOUND!$G:$G,WMS!E977,OUTBOUND!$P:$P))</f>
        <v/>
      </c>
      <c r="AA977" s="23" t="str">
        <f t="shared" si="183"/>
        <v/>
      </c>
      <c r="AB977" s="23" t="str">
        <f t="shared" si="184"/>
        <v/>
      </c>
      <c r="AC977" s="76" t="str">
        <f t="shared" si="185"/>
        <v/>
      </c>
      <c r="AD977" s="76" t="str">
        <f t="shared" si="186"/>
        <v/>
      </c>
      <c r="AE977" s="76" t="str">
        <f t="shared" si="187"/>
        <v/>
      </c>
      <c r="AF977" s="81" t="str">
        <f t="shared" si="188"/>
        <v/>
      </c>
    </row>
    <row r="978" spans="5:32">
      <c r="E978" s="58" t="str">
        <f t="shared" si="189"/>
        <v/>
      </c>
      <c r="K978" s="68" t="str">
        <f t="shared" si="190"/>
        <v/>
      </c>
      <c r="M978" s="69" t="str">
        <f t="shared" si="191"/>
        <v/>
      </c>
      <c r="Q978" s="76" t="str">
        <f t="shared" si="180"/>
        <v/>
      </c>
      <c r="R978" s="68" t="str">
        <f t="shared" si="181"/>
        <v/>
      </c>
      <c r="S978" s="76" t="str">
        <f t="shared" si="182"/>
        <v/>
      </c>
      <c r="V978" s="23" t="str">
        <f>IF(E978="","",SUMIF(OUTBOUND!$G:$G,WMS!E978,OUTBOUND!$L:$L))</f>
        <v/>
      </c>
      <c r="W978" s="23" t="str">
        <f>IF(E978="","",SUMIF(OUTBOUND!$G:$G,WMS!E978,OUTBOUND!$M:$M))</f>
        <v/>
      </c>
      <c r="X978" s="76" t="str">
        <f>IF(E978="","",SUMIF(OUTBOUND!$G:$G,WMS!E978,OUTBOUND!$O:$O))</f>
        <v/>
      </c>
      <c r="Y978" s="76" t="str">
        <f>IF(E978="","",SUMIF(OUTBOUND!$G:$G,WMS!E978,OUTBOUND!$AC:$AC))</f>
        <v/>
      </c>
      <c r="Z978" s="76" t="str">
        <f>IF(E978="","",SUMIF(OUTBOUND!$G:$G,WMS!E978,OUTBOUND!$P:$P))</f>
        <v/>
      </c>
      <c r="AA978" s="23" t="str">
        <f t="shared" si="183"/>
        <v/>
      </c>
      <c r="AB978" s="23" t="str">
        <f t="shared" si="184"/>
        <v/>
      </c>
      <c r="AC978" s="76" t="str">
        <f t="shared" si="185"/>
        <v/>
      </c>
      <c r="AD978" s="76" t="str">
        <f t="shared" si="186"/>
        <v/>
      </c>
      <c r="AE978" s="76" t="str">
        <f t="shared" si="187"/>
        <v/>
      </c>
      <c r="AF978" s="81" t="str">
        <f t="shared" si="188"/>
        <v/>
      </c>
    </row>
    <row r="979" spans="5:32">
      <c r="E979" s="58" t="str">
        <f t="shared" si="189"/>
        <v/>
      </c>
      <c r="K979" s="68" t="str">
        <f t="shared" si="190"/>
        <v/>
      </c>
      <c r="M979" s="69" t="str">
        <f t="shared" si="191"/>
        <v/>
      </c>
      <c r="Q979" s="76" t="str">
        <f t="shared" si="180"/>
        <v/>
      </c>
      <c r="R979" s="68" t="str">
        <f t="shared" si="181"/>
        <v/>
      </c>
      <c r="S979" s="76" t="str">
        <f t="shared" si="182"/>
        <v/>
      </c>
      <c r="V979" s="23" t="str">
        <f>IF(E979="","",SUMIF(OUTBOUND!$G:$G,WMS!E979,OUTBOUND!$L:$L))</f>
        <v/>
      </c>
      <c r="W979" s="23" t="str">
        <f>IF(E979="","",SUMIF(OUTBOUND!$G:$G,WMS!E979,OUTBOUND!$M:$M))</f>
        <v/>
      </c>
      <c r="X979" s="76" t="str">
        <f>IF(E979="","",SUMIF(OUTBOUND!$G:$G,WMS!E979,OUTBOUND!$O:$O))</f>
        <v/>
      </c>
      <c r="Y979" s="76" t="str">
        <f>IF(E979="","",SUMIF(OUTBOUND!$G:$G,WMS!E979,OUTBOUND!$AC:$AC))</f>
        <v/>
      </c>
      <c r="Z979" s="76" t="str">
        <f>IF(E979="","",SUMIF(OUTBOUND!$G:$G,WMS!E979,OUTBOUND!$P:$P))</f>
        <v/>
      </c>
      <c r="AA979" s="23" t="str">
        <f t="shared" si="183"/>
        <v/>
      </c>
      <c r="AB979" s="23" t="str">
        <f t="shared" si="184"/>
        <v/>
      </c>
      <c r="AC979" s="76" t="str">
        <f t="shared" si="185"/>
        <v/>
      </c>
      <c r="AD979" s="76" t="str">
        <f t="shared" si="186"/>
        <v/>
      </c>
      <c r="AE979" s="76" t="str">
        <f t="shared" si="187"/>
        <v/>
      </c>
      <c r="AF979" s="81" t="str">
        <f t="shared" si="188"/>
        <v/>
      </c>
    </row>
    <row r="980" spans="5:32">
      <c r="E980" s="58" t="str">
        <f t="shared" si="189"/>
        <v/>
      </c>
      <c r="K980" s="68" t="str">
        <f t="shared" si="190"/>
        <v/>
      </c>
      <c r="M980" s="69" t="str">
        <f t="shared" si="191"/>
        <v/>
      </c>
      <c r="Q980" s="76" t="str">
        <f t="shared" si="180"/>
        <v/>
      </c>
      <c r="R980" s="68" t="str">
        <f t="shared" si="181"/>
        <v/>
      </c>
      <c r="S980" s="76" t="str">
        <f t="shared" si="182"/>
        <v/>
      </c>
      <c r="V980" s="23" t="str">
        <f>IF(E980="","",SUMIF(OUTBOUND!$G:$G,WMS!E980,OUTBOUND!$L:$L))</f>
        <v/>
      </c>
      <c r="W980" s="23" t="str">
        <f>IF(E980="","",SUMIF(OUTBOUND!$G:$G,WMS!E980,OUTBOUND!$M:$M))</f>
        <v/>
      </c>
      <c r="X980" s="76" t="str">
        <f>IF(E980="","",SUMIF(OUTBOUND!$G:$G,WMS!E980,OUTBOUND!$O:$O))</f>
        <v/>
      </c>
      <c r="Y980" s="76" t="str">
        <f>IF(E980="","",SUMIF(OUTBOUND!$G:$G,WMS!E980,OUTBOUND!$AC:$AC))</f>
        <v/>
      </c>
      <c r="Z980" s="76" t="str">
        <f>IF(E980="","",SUMIF(OUTBOUND!$G:$G,WMS!E980,OUTBOUND!$P:$P))</f>
        <v/>
      </c>
      <c r="AA980" s="23" t="str">
        <f t="shared" si="183"/>
        <v/>
      </c>
      <c r="AB980" s="23" t="str">
        <f t="shared" si="184"/>
        <v/>
      </c>
      <c r="AC980" s="76" t="str">
        <f t="shared" si="185"/>
        <v/>
      </c>
      <c r="AD980" s="76" t="str">
        <f t="shared" si="186"/>
        <v/>
      </c>
      <c r="AE980" s="76" t="str">
        <f t="shared" si="187"/>
        <v/>
      </c>
      <c r="AF980" s="81" t="str">
        <f t="shared" si="188"/>
        <v/>
      </c>
    </row>
    <row r="981" spans="5:32">
      <c r="E981" s="58" t="str">
        <f t="shared" si="189"/>
        <v/>
      </c>
      <c r="K981" s="68" t="str">
        <f t="shared" si="190"/>
        <v/>
      </c>
      <c r="M981" s="69" t="str">
        <f t="shared" si="191"/>
        <v/>
      </c>
      <c r="Q981" s="76" t="str">
        <f t="shared" si="180"/>
        <v/>
      </c>
      <c r="R981" s="68" t="str">
        <f t="shared" si="181"/>
        <v/>
      </c>
      <c r="S981" s="76" t="str">
        <f t="shared" si="182"/>
        <v/>
      </c>
      <c r="V981" s="23" t="str">
        <f>IF(E981="","",SUMIF(OUTBOUND!$G:$G,WMS!E981,OUTBOUND!$L:$L))</f>
        <v/>
      </c>
      <c r="W981" s="23" t="str">
        <f>IF(E981="","",SUMIF(OUTBOUND!$G:$G,WMS!E981,OUTBOUND!$M:$M))</f>
        <v/>
      </c>
      <c r="X981" s="76" t="str">
        <f>IF(E981="","",SUMIF(OUTBOUND!$G:$G,WMS!E981,OUTBOUND!$O:$O))</f>
        <v/>
      </c>
      <c r="Y981" s="76" t="str">
        <f>IF(E981="","",SUMIF(OUTBOUND!$G:$G,WMS!E981,OUTBOUND!$AC:$AC))</f>
        <v/>
      </c>
      <c r="Z981" s="76" t="str">
        <f>IF(E981="","",SUMIF(OUTBOUND!$G:$G,WMS!E981,OUTBOUND!$P:$P))</f>
        <v/>
      </c>
      <c r="AA981" s="23" t="str">
        <f t="shared" si="183"/>
        <v/>
      </c>
      <c r="AB981" s="23" t="str">
        <f t="shared" si="184"/>
        <v/>
      </c>
      <c r="AC981" s="76" t="str">
        <f t="shared" si="185"/>
        <v/>
      </c>
      <c r="AD981" s="76" t="str">
        <f t="shared" si="186"/>
        <v/>
      </c>
      <c r="AE981" s="76" t="str">
        <f t="shared" si="187"/>
        <v/>
      </c>
      <c r="AF981" s="81" t="str">
        <f t="shared" si="188"/>
        <v/>
      </c>
    </row>
    <row r="982" spans="5:32">
      <c r="E982" s="58" t="str">
        <f t="shared" si="189"/>
        <v/>
      </c>
      <c r="K982" s="68" t="str">
        <f t="shared" si="190"/>
        <v/>
      </c>
      <c r="M982" s="69" t="str">
        <f t="shared" si="191"/>
        <v/>
      </c>
      <c r="Q982" s="76" t="str">
        <f t="shared" si="180"/>
        <v/>
      </c>
      <c r="R982" s="68" t="str">
        <f t="shared" si="181"/>
        <v/>
      </c>
      <c r="S982" s="76" t="str">
        <f t="shared" si="182"/>
        <v/>
      </c>
      <c r="V982" s="23" t="str">
        <f>IF(E982="","",SUMIF(OUTBOUND!$G:$G,WMS!E982,OUTBOUND!$L:$L))</f>
        <v/>
      </c>
      <c r="W982" s="23" t="str">
        <f>IF(E982="","",SUMIF(OUTBOUND!$G:$G,WMS!E982,OUTBOUND!$M:$M))</f>
        <v/>
      </c>
      <c r="X982" s="76" t="str">
        <f>IF(E982="","",SUMIF(OUTBOUND!$G:$G,WMS!E982,OUTBOUND!$O:$O))</f>
        <v/>
      </c>
      <c r="Y982" s="76" t="str">
        <f>IF(E982="","",SUMIF(OUTBOUND!$G:$G,WMS!E982,OUTBOUND!$AC:$AC))</f>
        <v/>
      </c>
      <c r="Z982" s="76" t="str">
        <f>IF(E982="","",SUMIF(OUTBOUND!$G:$G,WMS!E982,OUTBOUND!$P:$P))</f>
        <v/>
      </c>
      <c r="AA982" s="23" t="str">
        <f t="shared" si="183"/>
        <v/>
      </c>
      <c r="AB982" s="23" t="str">
        <f t="shared" si="184"/>
        <v/>
      </c>
      <c r="AC982" s="76" t="str">
        <f t="shared" si="185"/>
        <v/>
      </c>
      <c r="AD982" s="76" t="str">
        <f t="shared" si="186"/>
        <v/>
      </c>
      <c r="AE982" s="76" t="str">
        <f t="shared" si="187"/>
        <v/>
      </c>
      <c r="AF982" s="81" t="str">
        <f t="shared" si="188"/>
        <v/>
      </c>
    </row>
    <row r="983" spans="5:32">
      <c r="E983" s="58" t="str">
        <f t="shared" si="189"/>
        <v/>
      </c>
      <c r="K983" s="68" t="str">
        <f t="shared" si="190"/>
        <v/>
      </c>
      <c r="M983" s="69" t="str">
        <f t="shared" si="191"/>
        <v/>
      </c>
      <c r="Q983" s="76" t="str">
        <f t="shared" si="180"/>
        <v/>
      </c>
      <c r="R983" s="68" t="str">
        <f t="shared" si="181"/>
        <v/>
      </c>
      <c r="S983" s="76" t="str">
        <f t="shared" si="182"/>
        <v/>
      </c>
      <c r="V983" s="23" t="str">
        <f>IF(E983="","",SUMIF(OUTBOUND!$G:$G,WMS!E983,OUTBOUND!$L:$L))</f>
        <v/>
      </c>
      <c r="W983" s="23" t="str">
        <f>IF(E983="","",SUMIF(OUTBOUND!$G:$G,WMS!E983,OUTBOUND!$M:$M))</f>
        <v/>
      </c>
      <c r="X983" s="76" t="str">
        <f>IF(E983="","",SUMIF(OUTBOUND!$G:$G,WMS!E983,OUTBOUND!$O:$O))</f>
        <v/>
      </c>
      <c r="Y983" s="76" t="str">
        <f>IF(E983="","",SUMIF(OUTBOUND!$G:$G,WMS!E983,OUTBOUND!$AC:$AC))</f>
        <v/>
      </c>
      <c r="Z983" s="76" t="str">
        <f>IF(E983="","",SUMIF(OUTBOUND!$G:$G,WMS!E983,OUTBOUND!$P:$P))</f>
        <v/>
      </c>
      <c r="AA983" s="23" t="str">
        <f t="shared" si="183"/>
        <v/>
      </c>
      <c r="AB983" s="23" t="str">
        <f t="shared" si="184"/>
        <v/>
      </c>
      <c r="AC983" s="76" t="str">
        <f t="shared" si="185"/>
        <v/>
      </c>
      <c r="AD983" s="76" t="str">
        <f t="shared" si="186"/>
        <v/>
      </c>
      <c r="AE983" s="76" t="str">
        <f t="shared" si="187"/>
        <v/>
      </c>
      <c r="AF983" s="81" t="str">
        <f t="shared" si="188"/>
        <v/>
      </c>
    </row>
    <row r="984" spans="5:32">
      <c r="E984" s="58" t="str">
        <f t="shared" si="189"/>
        <v/>
      </c>
      <c r="K984" s="68" t="str">
        <f t="shared" si="190"/>
        <v/>
      </c>
      <c r="M984" s="69" t="str">
        <f t="shared" si="191"/>
        <v/>
      </c>
      <c r="Q984" s="76" t="str">
        <f t="shared" si="180"/>
        <v/>
      </c>
      <c r="R984" s="68" t="str">
        <f t="shared" si="181"/>
        <v/>
      </c>
      <c r="S984" s="76" t="str">
        <f t="shared" si="182"/>
        <v/>
      </c>
      <c r="V984" s="23" t="str">
        <f>IF(E984="","",SUMIF(OUTBOUND!$G:$G,WMS!E984,OUTBOUND!$L:$L))</f>
        <v/>
      </c>
      <c r="W984" s="23" t="str">
        <f>IF(E984="","",SUMIF(OUTBOUND!$G:$G,WMS!E984,OUTBOUND!$M:$M))</f>
        <v/>
      </c>
      <c r="X984" s="76" t="str">
        <f>IF(E984="","",SUMIF(OUTBOUND!$G:$G,WMS!E984,OUTBOUND!$O:$O))</f>
        <v/>
      </c>
      <c r="Y984" s="76" t="str">
        <f>IF(E984="","",SUMIF(OUTBOUND!$G:$G,WMS!E984,OUTBOUND!$AC:$AC))</f>
        <v/>
      </c>
      <c r="Z984" s="76" t="str">
        <f>IF(E984="","",SUMIF(OUTBOUND!$G:$G,WMS!E984,OUTBOUND!$P:$P))</f>
        <v/>
      </c>
      <c r="AA984" s="23" t="str">
        <f t="shared" si="183"/>
        <v/>
      </c>
      <c r="AB984" s="23" t="str">
        <f t="shared" si="184"/>
        <v/>
      </c>
      <c r="AC984" s="76" t="str">
        <f t="shared" si="185"/>
        <v/>
      </c>
      <c r="AD984" s="76" t="str">
        <f t="shared" si="186"/>
        <v/>
      </c>
      <c r="AE984" s="76" t="str">
        <f t="shared" si="187"/>
        <v/>
      </c>
      <c r="AF984" s="81" t="str">
        <f t="shared" si="188"/>
        <v/>
      </c>
    </row>
    <row r="985" spans="5:32">
      <c r="E985" s="58" t="str">
        <f t="shared" si="189"/>
        <v/>
      </c>
      <c r="K985" s="68" t="str">
        <f t="shared" si="190"/>
        <v/>
      </c>
      <c r="M985" s="69" t="str">
        <f t="shared" si="191"/>
        <v/>
      </c>
      <c r="Q985" s="76" t="str">
        <f t="shared" si="180"/>
        <v/>
      </c>
      <c r="R985" s="68" t="str">
        <f t="shared" si="181"/>
        <v/>
      </c>
      <c r="S985" s="76" t="str">
        <f t="shared" si="182"/>
        <v/>
      </c>
      <c r="V985" s="23" t="str">
        <f>IF(E985="","",SUMIF(OUTBOUND!$G:$G,WMS!E985,OUTBOUND!$L:$L))</f>
        <v/>
      </c>
      <c r="W985" s="23" t="str">
        <f>IF(E985="","",SUMIF(OUTBOUND!$G:$G,WMS!E985,OUTBOUND!$M:$M))</f>
        <v/>
      </c>
      <c r="X985" s="76" t="str">
        <f>IF(E985="","",SUMIF(OUTBOUND!$G:$G,WMS!E985,OUTBOUND!$O:$O))</f>
        <v/>
      </c>
      <c r="Y985" s="76" t="str">
        <f>IF(E985="","",SUMIF(OUTBOUND!$G:$G,WMS!E985,OUTBOUND!$AC:$AC))</f>
        <v/>
      </c>
      <c r="Z985" s="76" t="str">
        <f>IF(E985="","",SUMIF(OUTBOUND!$G:$G,WMS!E985,OUTBOUND!$P:$P))</f>
        <v/>
      </c>
      <c r="AA985" s="23" t="str">
        <f t="shared" si="183"/>
        <v/>
      </c>
      <c r="AB985" s="23" t="str">
        <f t="shared" si="184"/>
        <v/>
      </c>
      <c r="AC985" s="76" t="str">
        <f t="shared" si="185"/>
        <v/>
      </c>
      <c r="AD985" s="76" t="str">
        <f t="shared" si="186"/>
        <v/>
      </c>
      <c r="AE985" s="76" t="str">
        <f t="shared" si="187"/>
        <v/>
      </c>
      <c r="AF985" s="81" t="str">
        <f t="shared" si="188"/>
        <v/>
      </c>
    </row>
    <row r="986" spans="5:32">
      <c r="E986" s="58" t="str">
        <f t="shared" si="189"/>
        <v/>
      </c>
      <c r="K986" s="68" t="str">
        <f t="shared" si="190"/>
        <v/>
      </c>
      <c r="M986" s="69" t="str">
        <f t="shared" si="191"/>
        <v/>
      </c>
      <c r="Q986" s="76" t="str">
        <f t="shared" si="180"/>
        <v/>
      </c>
      <c r="R986" s="68" t="str">
        <f t="shared" si="181"/>
        <v/>
      </c>
      <c r="S986" s="76" t="str">
        <f t="shared" si="182"/>
        <v/>
      </c>
      <c r="V986" s="23" t="str">
        <f>IF(E986="","",SUMIF(OUTBOUND!$G:$G,WMS!E986,OUTBOUND!$L:$L))</f>
        <v/>
      </c>
      <c r="W986" s="23" t="str">
        <f>IF(E986="","",SUMIF(OUTBOUND!$G:$G,WMS!E986,OUTBOUND!$M:$M))</f>
        <v/>
      </c>
      <c r="X986" s="76" t="str">
        <f>IF(E986="","",SUMIF(OUTBOUND!$G:$G,WMS!E986,OUTBOUND!$O:$O))</f>
        <v/>
      </c>
      <c r="Y986" s="76" t="str">
        <f>IF(E986="","",SUMIF(OUTBOUND!$G:$G,WMS!E986,OUTBOUND!$AC:$AC))</f>
        <v/>
      </c>
      <c r="Z986" s="76" t="str">
        <f>IF(E986="","",SUMIF(OUTBOUND!$G:$G,WMS!E986,OUTBOUND!$P:$P))</f>
        <v/>
      </c>
      <c r="AA986" s="23" t="str">
        <f t="shared" si="183"/>
        <v/>
      </c>
      <c r="AB986" s="23" t="str">
        <f t="shared" si="184"/>
        <v/>
      </c>
      <c r="AC986" s="76" t="str">
        <f t="shared" si="185"/>
        <v/>
      </c>
      <c r="AD986" s="76" t="str">
        <f t="shared" si="186"/>
        <v/>
      </c>
      <c r="AE986" s="76" t="str">
        <f t="shared" si="187"/>
        <v/>
      </c>
      <c r="AF986" s="81" t="str">
        <f t="shared" si="188"/>
        <v/>
      </c>
    </row>
    <row r="987" spans="5:32">
      <c r="E987" s="58" t="str">
        <f t="shared" si="189"/>
        <v/>
      </c>
      <c r="K987" s="68" t="str">
        <f t="shared" si="190"/>
        <v/>
      </c>
      <c r="M987" s="69" t="str">
        <f t="shared" si="191"/>
        <v/>
      </c>
      <c r="Q987" s="76" t="str">
        <f t="shared" si="180"/>
        <v/>
      </c>
      <c r="R987" s="68" t="str">
        <f t="shared" si="181"/>
        <v/>
      </c>
      <c r="S987" s="76" t="str">
        <f t="shared" si="182"/>
        <v/>
      </c>
      <c r="V987" s="23" t="str">
        <f>IF(E987="","",SUMIF(OUTBOUND!$G:$G,WMS!E987,OUTBOUND!$L:$L))</f>
        <v/>
      </c>
      <c r="W987" s="23" t="str">
        <f>IF(E987="","",SUMIF(OUTBOUND!$G:$G,WMS!E987,OUTBOUND!$M:$M))</f>
        <v/>
      </c>
      <c r="X987" s="76" t="str">
        <f>IF(E987="","",SUMIF(OUTBOUND!$G:$G,WMS!E987,OUTBOUND!$O:$O))</f>
        <v/>
      </c>
      <c r="Y987" s="76" t="str">
        <f>IF(E987="","",SUMIF(OUTBOUND!$G:$G,WMS!E987,OUTBOUND!$AC:$AC))</f>
        <v/>
      </c>
      <c r="Z987" s="76" t="str">
        <f>IF(E987="","",SUMIF(OUTBOUND!$G:$G,WMS!E987,OUTBOUND!$P:$P))</f>
        <v/>
      </c>
      <c r="AA987" s="23" t="str">
        <f t="shared" si="183"/>
        <v/>
      </c>
      <c r="AB987" s="23" t="str">
        <f t="shared" si="184"/>
        <v/>
      </c>
      <c r="AC987" s="76" t="str">
        <f t="shared" si="185"/>
        <v/>
      </c>
      <c r="AD987" s="76" t="str">
        <f t="shared" si="186"/>
        <v/>
      </c>
      <c r="AE987" s="76" t="str">
        <f t="shared" si="187"/>
        <v/>
      </c>
      <c r="AF987" s="81" t="str">
        <f t="shared" si="188"/>
        <v/>
      </c>
    </row>
    <row r="988" spans="5:32">
      <c r="E988" s="58" t="str">
        <f t="shared" si="189"/>
        <v/>
      </c>
      <c r="K988" s="68" t="str">
        <f t="shared" si="190"/>
        <v/>
      </c>
      <c r="M988" s="69" t="str">
        <f t="shared" si="191"/>
        <v/>
      </c>
      <c r="Q988" s="76" t="str">
        <f t="shared" si="180"/>
        <v/>
      </c>
      <c r="R988" s="68" t="str">
        <f t="shared" si="181"/>
        <v/>
      </c>
      <c r="S988" s="76" t="str">
        <f t="shared" si="182"/>
        <v/>
      </c>
      <c r="V988" s="23" t="str">
        <f>IF(E988="","",SUMIF(OUTBOUND!$G:$G,WMS!E988,OUTBOUND!$L:$L))</f>
        <v/>
      </c>
      <c r="W988" s="23" t="str">
        <f>IF(E988="","",SUMIF(OUTBOUND!$G:$G,WMS!E988,OUTBOUND!$M:$M))</f>
        <v/>
      </c>
      <c r="X988" s="76" t="str">
        <f>IF(E988="","",SUMIF(OUTBOUND!$G:$G,WMS!E988,OUTBOUND!$O:$O))</f>
        <v/>
      </c>
      <c r="Y988" s="76" t="str">
        <f>IF(E988="","",SUMIF(OUTBOUND!$G:$G,WMS!E988,OUTBOUND!$AC:$AC))</f>
        <v/>
      </c>
      <c r="Z988" s="76" t="str">
        <f>IF(E988="","",SUMIF(OUTBOUND!$G:$G,WMS!E988,OUTBOUND!$P:$P))</f>
        <v/>
      </c>
      <c r="AA988" s="23" t="str">
        <f t="shared" si="183"/>
        <v/>
      </c>
      <c r="AB988" s="23" t="str">
        <f t="shared" si="184"/>
        <v/>
      </c>
      <c r="AC988" s="76" t="str">
        <f t="shared" si="185"/>
        <v/>
      </c>
      <c r="AD988" s="76" t="str">
        <f t="shared" si="186"/>
        <v/>
      </c>
      <c r="AE988" s="76" t="str">
        <f t="shared" si="187"/>
        <v/>
      </c>
      <c r="AF988" s="81" t="str">
        <f t="shared" si="188"/>
        <v/>
      </c>
    </row>
    <row r="989" spans="5:32">
      <c r="E989" s="58" t="str">
        <f t="shared" si="189"/>
        <v/>
      </c>
      <c r="K989" s="68" t="str">
        <f t="shared" si="190"/>
        <v/>
      </c>
      <c r="M989" s="69" t="str">
        <f t="shared" si="191"/>
        <v/>
      </c>
      <c r="Q989" s="76" t="str">
        <f t="shared" si="180"/>
        <v/>
      </c>
      <c r="R989" s="68" t="str">
        <f t="shared" si="181"/>
        <v/>
      </c>
      <c r="S989" s="76" t="str">
        <f t="shared" si="182"/>
        <v/>
      </c>
      <c r="V989" s="23" t="str">
        <f>IF(E989="","",SUMIF(OUTBOUND!$G:$G,WMS!E989,OUTBOUND!$L:$L))</f>
        <v/>
      </c>
      <c r="W989" s="23" t="str">
        <f>IF(E989="","",SUMIF(OUTBOUND!$G:$G,WMS!E989,OUTBOUND!$M:$M))</f>
        <v/>
      </c>
      <c r="X989" s="76" t="str">
        <f>IF(E989="","",SUMIF(OUTBOUND!$G:$G,WMS!E989,OUTBOUND!$O:$O))</f>
        <v/>
      </c>
      <c r="Y989" s="76" t="str">
        <f>IF(E989="","",SUMIF(OUTBOUND!$G:$G,WMS!E989,OUTBOUND!$AC:$AC))</f>
        <v/>
      </c>
      <c r="Z989" s="76" t="str">
        <f>IF(E989="","",SUMIF(OUTBOUND!$G:$G,WMS!E989,OUTBOUND!$P:$P))</f>
        <v/>
      </c>
      <c r="AA989" s="23" t="str">
        <f t="shared" si="183"/>
        <v/>
      </c>
      <c r="AB989" s="23" t="str">
        <f t="shared" si="184"/>
        <v/>
      </c>
      <c r="AC989" s="76" t="str">
        <f t="shared" si="185"/>
        <v/>
      </c>
      <c r="AD989" s="76" t="str">
        <f t="shared" si="186"/>
        <v/>
      </c>
      <c r="AE989" s="76" t="str">
        <f t="shared" si="187"/>
        <v/>
      </c>
      <c r="AF989" s="81" t="str">
        <f t="shared" si="188"/>
        <v/>
      </c>
    </row>
    <row r="990" spans="5:32">
      <c r="E990" s="58" t="str">
        <f t="shared" si="189"/>
        <v/>
      </c>
      <c r="K990" s="68" t="str">
        <f t="shared" si="190"/>
        <v/>
      </c>
      <c r="M990" s="69" t="str">
        <f t="shared" si="191"/>
        <v/>
      </c>
      <c r="Q990" s="76" t="str">
        <f t="shared" si="180"/>
        <v/>
      </c>
      <c r="R990" s="68" t="str">
        <f t="shared" si="181"/>
        <v/>
      </c>
      <c r="S990" s="76" t="str">
        <f t="shared" si="182"/>
        <v/>
      </c>
      <c r="V990" s="23" t="str">
        <f>IF(E990="","",SUMIF(OUTBOUND!$G:$G,WMS!E990,OUTBOUND!$L:$L))</f>
        <v/>
      </c>
      <c r="W990" s="23" t="str">
        <f>IF(E990="","",SUMIF(OUTBOUND!$G:$G,WMS!E990,OUTBOUND!$M:$M))</f>
        <v/>
      </c>
      <c r="X990" s="76" t="str">
        <f>IF(E990="","",SUMIF(OUTBOUND!$G:$G,WMS!E990,OUTBOUND!$O:$O))</f>
        <v/>
      </c>
      <c r="Y990" s="76" t="str">
        <f>IF(E990="","",SUMIF(OUTBOUND!$G:$G,WMS!E990,OUTBOUND!$AC:$AC))</f>
        <v/>
      </c>
      <c r="Z990" s="76" t="str">
        <f>IF(E990="","",SUMIF(OUTBOUND!$G:$G,WMS!E990,OUTBOUND!$P:$P))</f>
        <v/>
      </c>
      <c r="AA990" s="23" t="str">
        <f t="shared" si="183"/>
        <v/>
      </c>
      <c r="AB990" s="23" t="str">
        <f t="shared" si="184"/>
        <v/>
      </c>
      <c r="AC990" s="76" t="str">
        <f t="shared" si="185"/>
        <v/>
      </c>
      <c r="AD990" s="76" t="str">
        <f t="shared" si="186"/>
        <v/>
      </c>
      <c r="AE990" s="76" t="str">
        <f t="shared" si="187"/>
        <v/>
      </c>
      <c r="AF990" s="81" t="str">
        <f t="shared" si="188"/>
        <v/>
      </c>
    </row>
    <row r="991" spans="5:32">
      <c r="E991" s="58" t="str">
        <f t="shared" si="189"/>
        <v/>
      </c>
      <c r="K991" s="68" t="str">
        <f t="shared" si="190"/>
        <v/>
      </c>
      <c r="M991" s="69" t="str">
        <f t="shared" si="191"/>
        <v/>
      </c>
      <c r="Q991" s="76" t="str">
        <f t="shared" si="180"/>
        <v/>
      </c>
      <c r="R991" s="68" t="str">
        <f t="shared" si="181"/>
        <v/>
      </c>
      <c r="S991" s="76" t="str">
        <f t="shared" si="182"/>
        <v/>
      </c>
      <c r="V991" s="23" t="str">
        <f>IF(E991="","",SUMIF(OUTBOUND!$G:$G,WMS!E991,OUTBOUND!$L:$L))</f>
        <v/>
      </c>
      <c r="W991" s="23" t="str">
        <f>IF(E991="","",SUMIF(OUTBOUND!$G:$G,WMS!E991,OUTBOUND!$M:$M))</f>
        <v/>
      </c>
      <c r="X991" s="76" t="str">
        <f>IF(E991="","",SUMIF(OUTBOUND!$G:$G,WMS!E991,OUTBOUND!$O:$O))</f>
        <v/>
      </c>
      <c r="Y991" s="76" t="str">
        <f>IF(E991="","",SUMIF(OUTBOUND!$G:$G,WMS!E991,OUTBOUND!$AC:$AC))</f>
        <v/>
      </c>
      <c r="Z991" s="76" t="str">
        <f>IF(E991="","",SUMIF(OUTBOUND!$G:$G,WMS!E991,OUTBOUND!$P:$P))</f>
        <v/>
      </c>
      <c r="AA991" s="23" t="str">
        <f t="shared" si="183"/>
        <v/>
      </c>
      <c r="AB991" s="23" t="str">
        <f t="shared" si="184"/>
        <v/>
      </c>
      <c r="AC991" s="76" t="str">
        <f t="shared" si="185"/>
        <v/>
      </c>
      <c r="AD991" s="76" t="str">
        <f t="shared" si="186"/>
        <v/>
      </c>
      <c r="AE991" s="76" t="str">
        <f t="shared" si="187"/>
        <v/>
      </c>
      <c r="AF991" s="81" t="str">
        <f t="shared" si="188"/>
        <v/>
      </c>
    </row>
    <row r="992" spans="5:32">
      <c r="E992" s="58" t="str">
        <f t="shared" si="189"/>
        <v/>
      </c>
      <c r="K992" s="68" t="str">
        <f t="shared" si="190"/>
        <v/>
      </c>
      <c r="M992" s="69" t="str">
        <f t="shared" si="191"/>
        <v/>
      </c>
      <c r="Q992" s="76" t="str">
        <f t="shared" si="180"/>
        <v/>
      </c>
      <c r="R992" s="68" t="str">
        <f t="shared" si="181"/>
        <v/>
      </c>
      <c r="S992" s="76" t="str">
        <f t="shared" si="182"/>
        <v/>
      </c>
      <c r="V992" s="23" t="str">
        <f>IF(E992="","",SUMIF(OUTBOUND!$G:$G,WMS!E992,OUTBOUND!$L:$L))</f>
        <v/>
      </c>
      <c r="W992" s="23" t="str">
        <f>IF(E992="","",SUMIF(OUTBOUND!$G:$G,WMS!E992,OUTBOUND!$M:$M))</f>
        <v/>
      </c>
      <c r="X992" s="76" t="str">
        <f>IF(E992="","",SUMIF(OUTBOUND!$G:$G,WMS!E992,OUTBOUND!$O:$O))</f>
        <v/>
      </c>
      <c r="Y992" s="76" t="str">
        <f>IF(E992="","",SUMIF(OUTBOUND!$G:$G,WMS!E992,OUTBOUND!$AC:$AC))</f>
        <v/>
      </c>
      <c r="Z992" s="76" t="str">
        <f>IF(E992="","",SUMIF(OUTBOUND!$G:$G,WMS!E992,OUTBOUND!$P:$P))</f>
        <v/>
      </c>
      <c r="AA992" s="23" t="str">
        <f t="shared" si="183"/>
        <v/>
      </c>
      <c r="AB992" s="23" t="str">
        <f t="shared" si="184"/>
        <v/>
      </c>
      <c r="AC992" s="76" t="str">
        <f t="shared" si="185"/>
        <v/>
      </c>
      <c r="AD992" s="76" t="str">
        <f t="shared" si="186"/>
        <v/>
      </c>
      <c r="AE992" s="76" t="str">
        <f t="shared" si="187"/>
        <v/>
      </c>
      <c r="AF992" s="81" t="str">
        <f t="shared" si="188"/>
        <v/>
      </c>
    </row>
    <row r="993" spans="5:32">
      <c r="E993" s="58" t="str">
        <f t="shared" si="189"/>
        <v/>
      </c>
      <c r="K993" s="68" t="str">
        <f t="shared" si="190"/>
        <v/>
      </c>
      <c r="M993" s="69" t="str">
        <f t="shared" si="191"/>
        <v/>
      </c>
      <c r="Q993" s="76" t="str">
        <f t="shared" si="180"/>
        <v/>
      </c>
      <c r="R993" s="68" t="str">
        <f t="shared" si="181"/>
        <v/>
      </c>
      <c r="S993" s="76" t="str">
        <f t="shared" si="182"/>
        <v/>
      </c>
      <c r="V993" s="23" t="str">
        <f>IF(E993="","",SUMIF(OUTBOUND!$G:$G,WMS!E993,OUTBOUND!$L:$L))</f>
        <v/>
      </c>
      <c r="W993" s="23" t="str">
        <f>IF(E993="","",SUMIF(OUTBOUND!$G:$G,WMS!E993,OUTBOUND!$M:$M))</f>
        <v/>
      </c>
      <c r="X993" s="76" t="str">
        <f>IF(E993="","",SUMIF(OUTBOUND!$G:$G,WMS!E993,OUTBOUND!$O:$O))</f>
        <v/>
      </c>
      <c r="Y993" s="76" t="str">
        <f>IF(E993="","",SUMIF(OUTBOUND!$G:$G,WMS!E993,OUTBOUND!$AC:$AC))</f>
        <v/>
      </c>
      <c r="Z993" s="76" t="str">
        <f>IF(E993="","",SUMIF(OUTBOUND!$G:$G,WMS!E993,OUTBOUND!$P:$P))</f>
        <v/>
      </c>
      <c r="AA993" s="23" t="str">
        <f t="shared" si="183"/>
        <v/>
      </c>
      <c r="AB993" s="23" t="str">
        <f t="shared" si="184"/>
        <v/>
      </c>
      <c r="AC993" s="76" t="str">
        <f t="shared" si="185"/>
        <v/>
      </c>
      <c r="AD993" s="76" t="str">
        <f t="shared" si="186"/>
        <v/>
      </c>
      <c r="AE993" s="76" t="str">
        <f t="shared" si="187"/>
        <v/>
      </c>
      <c r="AF993" s="81" t="str">
        <f t="shared" si="188"/>
        <v/>
      </c>
    </row>
    <row r="994" spans="5:32">
      <c r="E994" s="58" t="str">
        <f t="shared" si="189"/>
        <v/>
      </c>
      <c r="K994" s="68" t="str">
        <f t="shared" si="190"/>
        <v/>
      </c>
      <c r="M994" s="69" t="str">
        <f t="shared" si="191"/>
        <v/>
      </c>
      <c r="Q994" s="76" t="str">
        <f t="shared" si="180"/>
        <v/>
      </c>
      <c r="R994" s="68" t="str">
        <f t="shared" si="181"/>
        <v/>
      </c>
      <c r="S994" s="76" t="str">
        <f t="shared" si="182"/>
        <v/>
      </c>
      <c r="V994" s="23" t="str">
        <f>IF(E994="","",SUMIF(OUTBOUND!$G:$G,WMS!E994,OUTBOUND!$L:$L))</f>
        <v/>
      </c>
      <c r="W994" s="23" t="str">
        <f>IF(E994="","",SUMIF(OUTBOUND!$G:$G,WMS!E994,OUTBOUND!$M:$M))</f>
        <v/>
      </c>
      <c r="X994" s="76" t="str">
        <f>IF(E994="","",SUMIF(OUTBOUND!$G:$G,WMS!E994,OUTBOUND!$O:$O))</f>
        <v/>
      </c>
      <c r="Y994" s="76" t="str">
        <f>IF(E994="","",SUMIF(OUTBOUND!$G:$G,WMS!E994,OUTBOUND!$AC:$AC))</f>
        <v/>
      </c>
      <c r="Z994" s="76" t="str">
        <f>IF(E994="","",SUMIF(OUTBOUND!$G:$G,WMS!E994,OUTBOUND!$P:$P))</f>
        <v/>
      </c>
      <c r="AA994" s="23" t="str">
        <f t="shared" si="183"/>
        <v/>
      </c>
      <c r="AB994" s="23" t="str">
        <f t="shared" si="184"/>
        <v/>
      </c>
      <c r="AC994" s="76" t="str">
        <f t="shared" si="185"/>
        <v/>
      </c>
      <c r="AD994" s="76" t="str">
        <f t="shared" si="186"/>
        <v/>
      </c>
      <c r="AE994" s="76" t="str">
        <f t="shared" si="187"/>
        <v/>
      </c>
      <c r="AF994" s="81" t="str">
        <f t="shared" si="188"/>
        <v/>
      </c>
    </row>
    <row r="995" spans="5:32">
      <c r="E995" s="58" t="str">
        <f t="shared" si="189"/>
        <v/>
      </c>
      <c r="K995" s="68" t="str">
        <f t="shared" si="190"/>
        <v/>
      </c>
      <c r="M995" s="69" t="str">
        <f t="shared" si="191"/>
        <v/>
      </c>
      <c r="Q995" s="76" t="str">
        <f t="shared" si="180"/>
        <v/>
      </c>
      <c r="R995" s="68" t="str">
        <f t="shared" si="181"/>
        <v/>
      </c>
      <c r="S995" s="76" t="str">
        <f t="shared" si="182"/>
        <v/>
      </c>
      <c r="V995" s="23" t="str">
        <f>IF(E995="","",SUMIF(OUTBOUND!$G:$G,WMS!E995,OUTBOUND!$L:$L))</f>
        <v/>
      </c>
      <c r="W995" s="23" t="str">
        <f>IF(E995="","",SUMIF(OUTBOUND!$G:$G,WMS!E995,OUTBOUND!$M:$M))</f>
        <v/>
      </c>
      <c r="X995" s="76" t="str">
        <f>IF(E995="","",SUMIF(OUTBOUND!$G:$G,WMS!E995,OUTBOUND!$O:$O))</f>
        <v/>
      </c>
      <c r="Y995" s="76" t="str">
        <f>IF(E995="","",SUMIF(OUTBOUND!$G:$G,WMS!E995,OUTBOUND!$AC:$AC))</f>
        <v/>
      </c>
      <c r="Z995" s="76" t="str">
        <f>IF(E995="","",SUMIF(OUTBOUND!$G:$G,WMS!E995,OUTBOUND!$P:$P))</f>
        <v/>
      </c>
      <c r="AA995" s="23" t="str">
        <f t="shared" si="183"/>
        <v/>
      </c>
      <c r="AB995" s="23" t="str">
        <f t="shared" si="184"/>
        <v/>
      </c>
      <c r="AC995" s="76" t="str">
        <f t="shared" si="185"/>
        <v/>
      </c>
      <c r="AD995" s="76" t="str">
        <f t="shared" si="186"/>
        <v/>
      </c>
      <c r="AE995" s="76" t="str">
        <f t="shared" si="187"/>
        <v/>
      </c>
      <c r="AF995" s="81" t="str">
        <f t="shared" si="188"/>
        <v/>
      </c>
    </row>
    <row r="996" spans="5:32">
      <c r="E996" s="58" t="str">
        <f t="shared" si="189"/>
        <v/>
      </c>
      <c r="K996" s="68" t="str">
        <f t="shared" si="190"/>
        <v/>
      </c>
      <c r="M996" s="69" t="str">
        <f t="shared" si="191"/>
        <v/>
      </c>
      <c r="Q996" s="76" t="str">
        <f t="shared" si="180"/>
        <v/>
      </c>
      <c r="R996" s="68" t="str">
        <f t="shared" si="181"/>
        <v/>
      </c>
      <c r="S996" s="76" t="str">
        <f t="shared" si="182"/>
        <v/>
      </c>
      <c r="V996" s="23" t="str">
        <f>IF(E996="","",SUMIF(OUTBOUND!$G:$G,WMS!E996,OUTBOUND!$L:$L))</f>
        <v/>
      </c>
      <c r="W996" s="23" t="str">
        <f>IF(E996="","",SUMIF(OUTBOUND!$G:$G,WMS!E996,OUTBOUND!$M:$M))</f>
        <v/>
      </c>
      <c r="X996" s="76" t="str">
        <f>IF(E996="","",SUMIF(OUTBOUND!$G:$G,WMS!E996,OUTBOUND!$O:$O))</f>
        <v/>
      </c>
      <c r="Y996" s="76" t="str">
        <f>IF(E996="","",SUMIF(OUTBOUND!$G:$G,WMS!E996,OUTBOUND!$AC:$AC))</f>
        <v/>
      </c>
      <c r="Z996" s="76" t="str">
        <f>IF(E996="","",SUMIF(OUTBOUND!$G:$G,WMS!E996,OUTBOUND!$P:$P))</f>
        <v/>
      </c>
      <c r="AA996" s="23" t="str">
        <f t="shared" si="183"/>
        <v/>
      </c>
      <c r="AB996" s="23" t="str">
        <f t="shared" si="184"/>
        <v/>
      </c>
      <c r="AC996" s="76" t="str">
        <f t="shared" si="185"/>
        <v/>
      </c>
      <c r="AD996" s="76" t="str">
        <f t="shared" si="186"/>
        <v/>
      </c>
      <c r="AE996" s="76" t="str">
        <f t="shared" si="187"/>
        <v/>
      </c>
      <c r="AF996" s="81" t="str">
        <f t="shared" si="188"/>
        <v/>
      </c>
    </row>
    <row r="997" spans="5:32">
      <c r="E997" s="58" t="str">
        <f t="shared" si="189"/>
        <v/>
      </c>
      <c r="K997" s="68" t="str">
        <f t="shared" si="190"/>
        <v/>
      </c>
      <c r="M997" s="69" t="str">
        <f t="shared" si="191"/>
        <v/>
      </c>
      <c r="Q997" s="76" t="str">
        <f t="shared" si="180"/>
        <v/>
      </c>
      <c r="R997" s="68" t="str">
        <f t="shared" si="181"/>
        <v/>
      </c>
      <c r="S997" s="76" t="str">
        <f t="shared" si="182"/>
        <v/>
      </c>
      <c r="V997" s="23" t="str">
        <f>IF(E997="","",SUMIF(OUTBOUND!$G:$G,WMS!E997,OUTBOUND!$L:$L))</f>
        <v/>
      </c>
      <c r="W997" s="23" t="str">
        <f>IF(E997="","",SUMIF(OUTBOUND!$G:$G,WMS!E997,OUTBOUND!$M:$M))</f>
        <v/>
      </c>
      <c r="X997" s="76" t="str">
        <f>IF(E997="","",SUMIF(OUTBOUND!$G:$G,WMS!E997,OUTBOUND!$O:$O))</f>
        <v/>
      </c>
      <c r="Y997" s="76" t="str">
        <f>IF(E997="","",SUMIF(OUTBOUND!$G:$G,WMS!E997,OUTBOUND!$AC:$AC))</f>
        <v/>
      </c>
      <c r="Z997" s="76" t="str">
        <f>IF(E997="","",SUMIF(OUTBOUND!$G:$G,WMS!E997,OUTBOUND!$P:$P))</f>
        <v/>
      </c>
      <c r="AA997" s="23" t="str">
        <f t="shared" si="183"/>
        <v/>
      </c>
      <c r="AB997" s="23" t="str">
        <f t="shared" si="184"/>
        <v/>
      </c>
      <c r="AC997" s="76" t="str">
        <f t="shared" si="185"/>
        <v/>
      </c>
      <c r="AD997" s="76" t="str">
        <f t="shared" si="186"/>
        <v/>
      </c>
      <c r="AE997" s="76" t="str">
        <f t="shared" si="187"/>
        <v/>
      </c>
      <c r="AF997" s="81" t="str">
        <f t="shared" si="188"/>
        <v/>
      </c>
    </row>
    <row r="998" spans="5:32">
      <c r="E998" s="58" t="str">
        <f t="shared" si="189"/>
        <v/>
      </c>
      <c r="K998" s="68" t="str">
        <f t="shared" si="190"/>
        <v/>
      </c>
      <c r="M998" s="69" t="str">
        <f t="shared" si="191"/>
        <v/>
      </c>
      <c r="Q998" s="76" t="str">
        <f t="shared" si="180"/>
        <v/>
      </c>
      <c r="R998" s="68" t="str">
        <f t="shared" si="181"/>
        <v/>
      </c>
      <c r="S998" s="76" t="str">
        <f t="shared" si="182"/>
        <v/>
      </c>
      <c r="V998" s="23" t="str">
        <f>IF(E998="","",SUMIF(OUTBOUND!$G:$G,WMS!E998,OUTBOUND!$L:$L))</f>
        <v/>
      </c>
      <c r="W998" s="23" t="str">
        <f>IF(E998="","",SUMIF(OUTBOUND!$G:$G,WMS!E998,OUTBOUND!$M:$M))</f>
        <v/>
      </c>
      <c r="X998" s="76" t="str">
        <f>IF(E998="","",SUMIF(OUTBOUND!$G:$G,WMS!E998,OUTBOUND!$O:$O))</f>
        <v/>
      </c>
      <c r="Y998" s="76" t="str">
        <f>IF(E998="","",SUMIF(OUTBOUND!$G:$G,WMS!E998,OUTBOUND!$AC:$AC))</f>
        <v/>
      </c>
      <c r="Z998" s="76" t="str">
        <f>IF(E998="","",SUMIF(OUTBOUND!$G:$G,WMS!E998,OUTBOUND!$P:$P))</f>
        <v/>
      </c>
      <c r="AA998" s="23" t="str">
        <f t="shared" si="183"/>
        <v/>
      </c>
      <c r="AB998" s="23" t="str">
        <f t="shared" si="184"/>
        <v/>
      </c>
      <c r="AC998" s="76" t="str">
        <f t="shared" si="185"/>
        <v/>
      </c>
      <c r="AD998" s="76" t="str">
        <f t="shared" si="186"/>
        <v/>
      </c>
      <c r="AE998" s="76" t="str">
        <f t="shared" si="187"/>
        <v/>
      </c>
      <c r="AF998" s="81" t="str">
        <f t="shared" si="188"/>
        <v/>
      </c>
    </row>
    <row r="999" spans="5:32">
      <c r="E999" s="58" t="str">
        <f t="shared" si="189"/>
        <v/>
      </c>
      <c r="K999" s="68" t="str">
        <f t="shared" si="190"/>
        <v/>
      </c>
      <c r="M999" s="69" t="str">
        <f t="shared" si="191"/>
        <v/>
      </c>
      <c r="Q999" s="76" t="str">
        <f t="shared" si="180"/>
        <v/>
      </c>
      <c r="R999" s="68" t="str">
        <f t="shared" si="181"/>
        <v/>
      </c>
      <c r="S999" s="76" t="str">
        <f t="shared" si="182"/>
        <v/>
      </c>
      <c r="V999" s="23" t="str">
        <f>IF(E999="","",SUMIF(OUTBOUND!$G:$G,WMS!E999,OUTBOUND!$L:$L))</f>
        <v/>
      </c>
      <c r="W999" s="23" t="str">
        <f>IF(E999="","",SUMIF(OUTBOUND!$G:$G,WMS!E999,OUTBOUND!$M:$M))</f>
        <v/>
      </c>
      <c r="X999" s="76" t="str">
        <f>IF(E999="","",SUMIF(OUTBOUND!$G:$G,WMS!E999,OUTBOUND!$O:$O))</f>
        <v/>
      </c>
      <c r="Y999" s="76" t="str">
        <f>IF(E999="","",SUMIF(OUTBOUND!$G:$G,WMS!E999,OUTBOUND!$AC:$AC))</f>
        <v/>
      </c>
      <c r="Z999" s="76" t="str">
        <f>IF(E999="","",SUMIF(OUTBOUND!$G:$G,WMS!E999,OUTBOUND!$P:$P))</f>
        <v/>
      </c>
      <c r="AA999" s="23" t="str">
        <f t="shared" si="183"/>
        <v/>
      </c>
      <c r="AB999" s="23" t="str">
        <f t="shared" si="184"/>
        <v/>
      </c>
      <c r="AC999" s="76" t="str">
        <f t="shared" si="185"/>
        <v/>
      </c>
      <c r="AD999" s="76" t="str">
        <f t="shared" si="186"/>
        <v/>
      </c>
      <c r="AE999" s="76" t="str">
        <f t="shared" si="187"/>
        <v/>
      </c>
      <c r="AF999" s="81" t="str">
        <f t="shared" si="188"/>
        <v/>
      </c>
    </row>
    <row r="1000" spans="5:32">
      <c r="E1000" s="58" t="str">
        <f t="shared" si="189"/>
        <v/>
      </c>
      <c r="K1000" s="68" t="str">
        <f t="shared" si="190"/>
        <v/>
      </c>
      <c r="M1000" s="69" t="str">
        <f t="shared" si="191"/>
        <v/>
      </c>
      <c r="Q1000" s="76" t="str">
        <f t="shared" si="180"/>
        <v/>
      </c>
      <c r="R1000" s="68" t="str">
        <f t="shared" si="181"/>
        <v/>
      </c>
      <c r="S1000" s="76" t="str">
        <f t="shared" si="182"/>
        <v/>
      </c>
      <c r="V1000" s="23" t="str">
        <f>IF(E1000="","",SUMIF(OUTBOUND!$G:$G,WMS!E1000,OUTBOUND!$L:$L))</f>
        <v/>
      </c>
      <c r="W1000" s="23" t="str">
        <f>IF(E1000="","",SUMIF(OUTBOUND!$G:$G,WMS!E1000,OUTBOUND!$M:$M))</f>
        <v/>
      </c>
      <c r="X1000" s="76" t="str">
        <f>IF(E1000="","",SUMIF(OUTBOUND!$G:$G,WMS!E1000,OUTBOUND!$O:$O))</f>
        <v/>
      </c>
      <c r="Y1000" s="76" t="str">
        <f>IF(E1000="","",SUMIF(OUTBOUND!$G:$G,WMS!E1000,OUTBOUND!$AC:$AC))</f>
        <v/>
      </c>
      <c r="Z1000" s="76" t="str">
        <f>IF(E1000="","",SUMIF(OUTBOUND!$G:$G,WMS!E1000,OUTBOUND!$P:$P))</f>
        <v/>
      </c>
      <c r="AA1000" s="23" t="str">
        <f t="shared" si="183"/>
        <v/>
      </c>
      <c r="AB1000" s="23" t="str">
        <f t="shared" si="184"/>
        <v/>
      </c>
      <c r="AC1000" s="76" t="str">
        <f t="shared" si="185"/>
        <v/>
      </c>
      <c r="AD1000" s="76" t="str">
        <f t="shared" si="186"/>
        <v/>
      </c>
      <c r="AE1000" s="76" t="str">
        <f t="shared" si="187"/>
        <v/>
      </c>
      <c r="AF1000" s="81" t="str">
        <f t="shared" si="188"/>
        <v/>
      </c>
    </row>
    <row r="1001" spans="5:32">
      <c r="E1001" s="58" t="str">
        <f t="shared" si="189"/>
        <v/>
      </c>
      <c r="K1001" s="68" t="str">
        <f t="shared" si="190"/>
        <v/>
      </c>
      <c r="M1001" s="69" t="str">
        <f t="shared" si="191"/>
        <v/>
      </c>
      <c r="Q1001" s="76" t="str">
        <f t="shared" si="180"/>
        <v/>
      </c>
      <c r="R1001" s="68" t="str">
        <f t="shared" si="181"/>
        <v/>
      </c>
      <c r="S1001" s="76" t="str">
        <f t="shared" si="182"/>
        <v/>
      </c>
      <c r="V1001" s="23" t="str">
        <f>IF(E1001="","",SUMIF(OUTBOUND!$G:$G,WMS!E1001,OUTBOUND!$L:$L))</f>
        <v/>
      </c>
      <c r="W1001" s="23" t="str">
        <f>IF(E1001="","",SUMIF(OUTBOUND!$G:$G,WMS!E1001,OUTBOUND!$M:$M))</f>
        <v/>
      </c>
      <c r="X1001" s="76" t="str">
        <f>IF(E1001="","",SUMIF(OUTBOUND!$G:$G,WMS!E1001,OUTBOUND!$O:$O))</f>
        <v/>
      </c>
      <c r="Y1001" s="76" t="str">
        <f>IF(E1001="","",SUMIF(OUTBOUND!$G:$G,WMS!E1001,OUTBOUND!$AC:$AC))</f>
        <v/>
      </c>
      <c r="Z1001" s="76" t="str">
        <f>IF(E1001="","",SUMIF(OUTBOUND!$G:$G,WMS!E1001,OUTBOUND!$P:$P))</f>
        <v/>
      </c>
      <c r="AA1001" s="23" t="str">
        <f t="shared" si="183"/>
        <v/>
      </c>
      <c r="AB1001" s="23" t="str">
        <f t="shared" si="184"/>
        <v/>
      </c>
      <c r="AC1001" s="76" t="str">
        <f t="shared" si="185"/>
        <v/>
      </c>
      <c r="AD1001" s="76" t="str">
        <f t="shared" si="186"/>
        <v/>
      </c>
      <c r="AE1001" s="76" t="str">
        <f t="shared" si="187"/>
        <v/>
      </c>
      <c r="AF1001" s="81" t="str">
        <f t="shared" si="188"/>
        <v/>
      </c>
    </row>
    <row r="1002" spans="5:32">
      <c r="E1002" s="58" t="str">
        <f t="shared" si="189"/>
        <v/>
      </c>
      <c r="K1002" s="68" t="str">
        <f t="shared" si="190"/>
        <v/>
      </c>
      <c r="M1002" s="69" t="str">
        <f t="shared" si="191"/>
        <v/>
      </c>
      <c r="Q1002" s="76" t="str">
        <f t="shared" si="180"/>
        <v/>
      </c>
      <c r="R1002" s="68" t="str">
        <f t="shared" si="181"/>
        <v/>
      </c>
      <c r="S1002" s="76" t="str">
        <f t="shared" si="182"/>
        <v/>
      </c>
      <c r="V1002" s="23" t="str">
        <f>IF(E1002="","",SUMIF(OUTBOUND!$G:$G,WMS!E1002,OUTBOUND!$L:$L))</f>
        <v/>
      </c>
      <c r="W1002" s="23" t="str">
        <f>IF(E1002="","",SUMIF(OUTBOUND!$G:$G,WMS!E1002,OUTBOUND!$M:$M))</f>
        <v/>
      </c>
      <c r="X1002" s="76" t="str">
        <f>IF(E1002="","",SUMIF(OUTBOUND!$G:$G,WMS!E1002,OUTBOUND!$O:$O))</f>
        <v/>
      </c>
      <c r="Y1002" s="76" t="str">
        <f>IF(E1002="","",SUMIF(OUTBOUND!$G:$G,WMS!E1002,OUTBOUND!$AC:$AC))</f>
        <v/>
      </c>
      <c r="Z1002" s="76" t="str">
        <f>IF(E1002="","",SUMIF(OUTBOUND!$G:$G,WMS!E1002,OUTBOUND!$P:$P))</f>
        <v/>
      </c>
      <c r="AA1002" s="23" t="str">
        <f t="shared" si="183"/>
        <v/>
      </c>
      <c r="AB1002" s="23" t="str">
        <f t="shared" si="184"/>
        <v/>
      </c>
      <c r="AC1002" s="76" t="str">
        <f t="shared" si="185"/>
        <v/>
      </c>
      <c r="AD1002" s="76" t="str">
        <f t="shared" si="186"/>
        <v/>
      </c>
      <c r="AE1002" s="76" t="str">
        <f t="shared" si="187"/>
        <v/>
      </c>
      <c r="AF1002" s="81" t="str">
        <f t="shared" si="188"/>
        <v/>
      </c>
    </row>
    <row r="1003" spans="5:32">
      <c r="E1003" s="58" t="str">
        <f t="shared" si="189"/>
        <v/>
      </c>
      <c r="K1003" s="68" t="str">
        <f t="shared" si="190"/>
        <v/>
      </c>
      <c r="M1003" s="69" t="str">
        <f t="shared" si="191"/>
        <v/>
      </c>
      <c r="Q1003" s="76" t="str">
        <f t="shared" si="180"/>
        <v/>
      </c>
      <c r="R1003" s="68" t="str">
        <f t="shared" si="181"/>
        <v/>
      </c>
      <c r="S1003" s="76" t="str">
        <f t="shared" si="182"/>
        <v/>
      </c>
      <c r="V1003" s="23" t="str">
        <f>IF(E1003="","",SUMIF(OUTBOUND!$G:$G,WMS!E1003,OUTBOUND!$L:$L))</f>
        <v/>
      </c>
      <c r="W1003" s="23" t="str">
        <f>IF(E1003="","",SUMIF(OUTBOUND!$G:$G,WMS!E1003,OUTBOUND!$M:$M))</f>
        <v/>
      </c>
      <c r="X1003" s="76" t="str">
        <f>IF(E1003="","",SUMIF(OUTBOUND!$G:$G,WMS!E1003,OUTBOUND!$O:$O))</f>
        <v/>
      </c>
      <c r="Y1003" s="76" t="str">
        <f>IF(E1003="","",SUMIF(OUTBOUND!$G:$G,WMS!E1003,OUTBOUND!$AC:$AC))</f>
        <v/>
      </c>
      <c r="Z1003" s="76" t="str">
        <f>IF(E1003="","",SUMIF(OUTBOUND!$G:$G,WMS!E1003,OUTBOUND!$P:$P))</f>
        <v/>
      </c>
      <c r="AA1003" s="23" t="str">
        <f t="shared" si="183"/>
        <v/>
      </c>
      <c r="AB1003" s="23" t="str">
        <f t="shared" si="184"/>
        <v/>
      </c>
      <c r="AC1003" s="76" t="str">
        <f t="shared" si="185"/>
        <v/>
      </c>
      <c r="AD1003" s="76" t="str">
        <f t="shared" si="186"/>
        <v/>
      </c>
      <c r="AE1003" s="76" t="str">
        <f t="shared" si="187"/>
        <v/>
      </c>
      <c r="AF1003" s="81" t="str">
        <f t="shared" si="188"/>
        <v/>
      </c>
    </row>
    <row r="1004" spans="5:32">
      <c r="E1004" s="58" t="str">
        <f t="shared" si="189"/>
        <v/>
      </c>
      <c r="K1004" s="68" t="str">
        <f t="shared" si="190"/>
        <v/>
      </c>
      <c r="M1004" s="69" t="str">
        <f t="shared" si="191"/>
        <v/>
      </c>
      <c r="Q1004" s="76" t="str">
        <f t="shared" si="180"/>
        <v/>
      </c>
      <c r="R1004" s="68" t="str">
        <f t="shared" si="181"/>
        <v/>
      </c>
      <c r="S1004" s="76" t="str">
        <f t="shared" si="182"/>
        <v/>
      </c>
      <c r="V1004" s="23" t="str">
        <f>IF(E1004="","",SUMIF(OUTBOUND!$G:$G,WMS!E1004,OUTBOUND!$L:$L))</f>
        <v/>
      </c>
      <c r="W1004" s="23" t="str">
        <f>IF(E1004="","",SUMIF(OUTBOUND!$G:$G,WMS!E1004,OUTBOUND!$M:$M))</f>
        <v/>
      </c>
      <c r="X1004" s="76" t="str">
        <f>IF(E1004="","",SUMIF(OUTBOUND!$G:$G,WMS!E1004,OUTBOUND!$O:$O))</f>
        <v/>
      </c>
      <c r="Y1004" s="76" t="str">
        <f>IF(E1004="","",SUMIF(OUTBOUND!$G:$G,WMS!E1004,OUTBOUND!$AC:$AC))</f>
        <v/>
      </c>
      <c r="Z1004" s="76" t="str">
        <f>IF(E1004="","",SUMIF(OUTBOUND!$G:$G,WMS!E1004,OUTBOUND!$P:$P))</f>
        <v/>
      </c>
      <c r="AA1004" s="23" t="str">
        <f t="shared" si="183"/>
        <v/>
      </c>
      <c r="AB1004" s="23" t="str">
        <f t="shared" si="184"/>
        <v/>
      </c>
      <c r="AC1004" s="76" t="str">
        <f t="shared" si="185"/>
        <v/>
      </c>
      <c r="AD1004" s="76" t="str">
        <f t="shared" si="186"/>
        <v/>
      </c>
      <c r="AE1004" s="76" t="str">
        <f t="shared" si="187"/>
        <v/>
      </c>
      <c r="AF1004" s="81" t="str">
        <f t="shared" si="188"/>
        <v/>
      </c>
    </row>
    <row r="1005" spans="5:32">
      <c r="E1005" s="58" t="str">
        <f t="shared" si="189"/>
        <v/>
      </c>
      <c r="K1005" s="68" t="str">
        <f t="shared" si="190"/>
        <v/>
      </c>
      <c r="M1005" s="69" t="str">
        <f t="shared" si="191"/>
        <v/>
      </c>
      <c r="Q1005" s="76" t="str">
        <f t="shared" si="180"/>
        <v/>
      </c>
      <c r="R1005" s="68" t="str">
        <f t="shared" si="181"/>
        <v/>
      </c>
      <c r="S1005" s="76" t="str">
        <f t="shared" si="182"/>
        <v/>
      </c>
      <c r="V1005" s="23" t="str">
        <f>IF(E1005="","",SUMIF(OUTBOUND!$G:$G,WMS!E1005,OUTBOUND!$L:$L))</f>
        <v/>
      </c>
      <c r="W1005" s="23" t="str">
        <f>IF(E1005="","",SUMIF(OUTBOUND!$G:$G,WMS!E1005,OUTBOUND!$M:$M))</f>
        <v/>
      </c>
      <c r="X1005" s="76" t="str">
        <f>IF(E1005="","",SUMIF(OUTBOUND!$G:$G,WMS!E1005,OUTBOUND!$O:$O))</f>
        <v/>
      </c>
      <c r="Y1005" s="76" t="str">
        <f>IF(E1005="","",SUMIF(OUTBOUND!$G:$G,WMS!E1005,OUTBOUND!$AC:$AC))</f>
        <v/>
      </c>
      <c r="Z1005" s="76" t="str">
        <f>IF(E1005="","",SUMIF(OUTBOUND!$G:$G,WMS!E1005,OUTBOUND!$P:$P))</f>
        <v/>
      </c>
      <c r="AA1005" s="23" t="str">
        <f t="shared" si="183"/>
        <v/>
      </c>
      <c r="AB1005" s="23" t="str">
        <f t="shared" si="184"/>
        <v/>
      </c>
      <c r="AC1005" s="76" t="str">
        <f t="shared" si="185"/>
        <v/>
      </c>
      <c r="AD1005" s="76" t="str">
        <f t="shared" si="186"/>
        <v/>
      </c>
      <c r="AE1005" s="76" t="str">
        <f t="shared" si="187"/>
        <v/>
      </c>
      <c r="AF1005" s="81" t="str">
        <f t="shared" si="188"/>
        <v/>
      </c>
    </row>
    <row r="1006" spans="5:32">
      <c r="E1006" s="58" t="str">
        <f t="shared" si="189"/>
        <v/>
      </c>
      <c r="K1006" s="68" t="str">
        <f t="shared" si="190"/>
        <v/>
      </c>
      <c r="M1006" s="69" t="str">
        <f t="shared" si="191"/>
        <v/>
      </c>
      <c r="Q1006" s="76" t="str">
        <f t="shared" si="180"/>
        <v/>
      </c>
      <c r="R1006" s="68" t="str">
        <f t="shared" si="181"/>
        <v/>
      </c>
      <c r="S1006" s="76" t="str">
        <f t="shared" si="182"/>
        <v/>
      </c>
      <c r="V1006" s="23" t="str">
        <f>IF(E1006="","",SUMIF(OUTBOUND!$G:$G,WMS!E1006,OUTBOUND!$L:$L))</f>
        <v/>
      </c>
      <c r="W1006" s="23" t="str">
        <f>IF(E1006="","",SUMIF(OUTBOUND!$G:$G,WMS!E1006,OUTBOUND!$M:$M))</f>
        <v/>
      </c>
      <c r="X1006" s="76" t="str">
        <f>IF(E1006="","",SUMIF(OUTBOUND!$G:$G,WMS!E1006,OUTBOUND!$O:$O))</f>
        <v/>
      </c>
      <c r="Y1006" s="76" t="str">
        <f>IF(E1006="","",SUMIF(OUTBOUND!$G:$G,WMS!E1006,OUTBOUND!$AC:$AC))</f>
        <v/>
      </c>
      <c r="Z1006" s="76" t="str">
        <f>IF(E1006="","",SUMIF(OUTBOUND!$G:$G,WMS!E1006,OUTBOUND!$P:$P))</f>
        <v/>
      </c>
      <c r="AA1006" s="23" t="str">
        <f t="shared" si="183"/>
        <v/>
      </c>
      <c r="AB1006" s="23" t="str">
        <f t="shared" si="184"/>
        <v/>
      </c>
      <c r="AC1006" s="76" t="str">
        <f t="shared" si="185"/>
        <v/>
      </c>
      <c r="AD1006" s="76" t="str">
        <f t="shared" si="186"/>
        <v/>
      </c>
      <c r="AE1006" s="76" t="str">
        <f t="shared" si="187"/>
        <v/>
      </c>
      <c r="AF1006" s="81" t="str">
        <f t="shared" si="188"/>
        <v/>
      </c>
    </row>
    <row r="1007" spans="5:32">
      <c r="E1007" s="58" t="str">
        <f t="shared" si="189"/>
        <v/>
      </c>
      <c r="K1007" s="68" t="str">
        <f t="shared" si="190"/>
        <v/>
      </c>
      <c r="M1007" s="69" t="str">
        <f t="shared" si="191"/>
        <v/>
      </c>
      <c r="Q1007" s="76" t="str">
        <f t="shared" si="180"/>
        <v/>
      </c>
      <c r="R1007" s="68" t="str">
        <f t="shared" si="181"/>
        <v/>
      </c>
      <c r="S1007" s="76" t="str">
        <f t="shared" si="182"/>
        <v/>
      </c>
      <c r="V1007" s="23" t="str">
        <f>IF(E1007="","",SUMIF(OUTBOUND!$G:$G,WMS!E1007,OUTBOUND!$L:$L))</f>
        <v/>
      </c>
      <c r="W1007" s="23" t="str">
        <f>IF(E1007="","",SUMIF(OUTBOUND!$G:$G,WMS!E1007,OUTBOUND!$M:$M))</f>
        <v/>
      </c>
      <c r="X1007" s="76" t="str">
        <f>IF(E1007="","",SUMIF(OUTBOUND!$G:$G,WMS!E1007,OUTBOUND!$O:$O))</f>
        <v/>
      </c>
      <c r="Y1007" s="76" t="str">
        <f>IF(E1007="","",SUMIF(OUTBOUND!$G:$G,WMS!E1007,OUTBOUND!$AC:$AC))</f>
        <v/>
      </c>
      <c r="Z1007" s="76" t="str">
        <f>IF(E1007="","",SUMIF(OUTBOUND!$G:$G,WMS!E1007,OUTBOUND!$P:$P))</f>
        <v/>
      </c>
      <c r="AA1007" s="23" t="str">
        <f t="shared" si="183"/>
        <v/>
      </c>
      <c r="AB1007" s="23" t="str">
        <f t="shared" si="184"/>
        <v/>
      </c>
      <c r="AC1007" s="76" t="str">
        <f t="shared" si="185"/>
        <v/>
      </c>
      <c r="AD1007" s="76" t="str">
        <f t="shared" si="186"/>
        <v/>
      </c>
      <c r="AE1007" s="76" t="str">
        <f t="shared" si="187"/>
        <v/>
      </c>
      <c r="AF1007" s="81" t="str">
        <f t="shared" si="188"/>
        <v/>
      </c>
    </row>
    <row r="1008" spans="5:32">
      <c r="E1008" s="58" t="str">
        <f t="shared" si="189"/>
        <v/>
      </c>
      <c r="K1008" s="68" t="str">
        <f t="shared" si="190"/>
        <v/>
      </c>
      <c r="M1008" s="69" t="str">
        <f t="shared" si="191"/>
        <v/>
      </c>
      <c r="Q1008" s="76" t="str">
        <f t="shared" si="180"/>
        <v/>
      </c>
      <c r="R1008" s="68" t="str">
        <f t="shared" si="181"/>
        <v/>
      </c>
      <c r="S1008" s="76" t="str">
        <f t="shared" si="182"/>
        <v/>
      </c>
      <c r="V1008" s="23" t="str">
        <f>IF(E1008="","",SUMIF(OUTBOUND!$G:$G,WMS!E1008,OUTBOUND!$L:$L))</f>
        <v/>
      </c>
      <c r="W1008" s="23" t="str">
        <f>IF(E1008="","",SUMIF(OUTBOUND!$G:$G,WMS!E1008,OUTBOUND!$M:$M))</f>
        <v/>
      </c>
      <c r="X1008" s="76" t="str">
        <f>IF(E1008="","",SUMIF(OUTBOUND!$G:$G,WMS!E1008,OUTBOUND!$O:$O))</f>
        <v/>
      </c>
      <c r="Y1008" s="76" t="str">
        <f>IF(E1008="","",SUMIF(OUTBOUND!$G:$G,WMS!E1008,OUTBOUND!$AC:$AC))</f>
        <v/>
      </c>
      <c r="Z1008" s="76" t="str">
        <f>IF(E1008="","",SUMIF(OUTBOUND!$G:$G,WMS!E1008,OUTBOUND!$P:$P))</f>
        <v/>
      </c>
      <c r="AA1008" s="23" t="str">
        <f t="shared" si="183"/>
        <v/>
      </c>
      <c r="AB1008" s="23" t="str">
        <f t="shared" si="184"/>
        <v/>
      </c>
      <c r="AC1008" s="76" t="str">
        <f t="shared" si="185"/>
        <v/>
      </c>
      <c r="AD1008" s="76" t="str">
        <f t="shared" si="186"/>
        <v/>
      </c>
      <c r="AE1008" s="76" t="str">
        <f t="shared" si="187"/>
        <v/>
      </c>
      <c r="AF1008" s="81" t="str">
        <f t="shared" si="188"/>
        <v/>
      </c>
    </row>
    <row r="1009" spans="5:32">
      <c r="E1009" s="58" t="str">
        <f t="shared" si="189"/>
        <v/>
      </c>
      <c r="K1009" s="68" t="str">
        <f t="shared" si="190"/>
        <v/>
      </c>
      <c r="M1009" s="69" t="str">
        <f t="shared" si="191"/>
        <v/>
      </c>
      <c r="Q1009" s="76" t="str">
        <f t="shared" si="180"/>
        <v/>
      </c>
      <c r="R1009" s="68" t="str">
        <f t="shared" si="181"/>
        <v/>
      </c>
      <c r="S1009" s="76" t="str">
        <f t="shared" si="182"/>
        <v/>
      </c>
      <c r="V1009" s="23" t="str">
        <f>IF(E1009="","",SUMIF(OUTBOUND!$G:$G,WMS!E1009,OUTBOUND!$L:$L))</f>
        <v/>
      </c>
      <c r="W1009" s="23" t="str">
        <f>IF(E1009="","",SUMIF(OUTBOUND!$G:$G,WMS!E1009,OUTBOUND!$M:$M))</f>
        <v/>
      </c>
      <c r="X1009" s="76" t="str">
        <f>IF(E1009="","",SUMIF(OUTBOUND!$G:$G,WMS!E1009,OUTBOUND!$O:$O))</f>
        <v/>
      </c>
      <c r="Y1009" s="76" t="str">
        <f>IF(E1009="","",SUMIF(OUTBOUND!$G:$G,WMS!E1009,OUTBOUND!$AC:$AC))</f>
        <v/>
      </c>
      <c r="Z1009" s="76" t="str">
        <f>IF(E1009="","",SUMIF(OUTBOUND!$G:$G,WMS!E1009,OUTBOUND!$P:$P))</f>
        <v/>
      </c>
      <c r="AA1009" s="23" t="str">
        <f t="shared" si="183"/>
        <v/>
      </c>
      <c r="AB1009" s="23" t="str">
        <f t="shared" si="184"/>
        <v/>
      </c>
      <c r="AC1009" s="76" t="str">
        <f t="shared" si="185"/>
        <v/>
      </c>
      <c r="AD1009" s="76" t="str">
        <f t="shared" si="186"/>
        <v/>
      </c>
      <c r="AE1009" s="76" t="str">
        <f t="shared" si="187"/>
        <v/>
      </c>
      <c r="AF1009" s="81" t="str">
        <f t="shared" si="188"/>
        <v/>
      </c>
    </row>
    <row r="1010" spans="5:32">
      <c r="E1010" s="58" t="str">
        <f t="shared" si="189"/>
        <v/>
      </c>
      <c r="K1010" s="68" t="str">
        <f t="shared" si="190"/>
        <v/>
      </c>
      <c r="M1010" s="69" t="str">
        <f t="shared" si="191"/>
        <v/>
      </c>
      <c r="Q1010" s="76" t="str">
        <f t="shared" si="180"/>
        <v/>
      </c>
      <c r="R1010" s="68" t="str">
        <f t="shared" si="181"/>
        <v/>
      </c>
      <c r="S1010" s="76" t="str">
        <f t="shared" si="182"/>
        <v/>
      </c>
      <c r="V1010" s="23" t="str">
        <f>IF(E1010="","",SUMIF(OUTBOUND!$G:$G,WMS!E1010,OUTBOUND!$L:$L))</f>
        <v/>
      </c>
      <c r="W1010" s="23" t="str">
        <f>IF(E1010="","",SUMIF(OUTBOUND!$G:$G,WMS!E1010,OUTBOUND!$M:$M))</f>
        <v/>
      </c>
      <c r="X1010" s="76" t="str">
        <f>IF(E1010="","",SUMIF(OUTBOUND!$G:$G,WMS!E1010,OUTBOUND!$O:$O))</f>
        <v/>
      </c>
      <c r="Y1010" s="76" t="str">
        <f>IF(E1010="","",SUMIF(OUTBOUND!$G:$G,WMS!E1010,OUTBOUND!$AC:$AC))</f>
        <v/>
      </c>
      <c r="Z1010" s="76" t="str">
        <f>IF(E1010="","",SUMIF(OUTBOUND!$G:$G,WMS!E1010,OUTBOUND!$P:$P))</f>
        <v/>
      </c>
      <c r="AA1010" s="23" t="str">
        <f t="shared" si="183"/>
        <v/>
      </c>
      <c r="AB1010" s="23" t="str">
        <f t="shared" si="184"/>
        <v/>
      </c>
      <c r="AC1010" s="76" t="str">
        <f t="shared" si="185"/>
        <v/>
      </c>
      <c r="AD1010" s="76" t="str">
        <f t="shared" si="186"/>
        <v/>
      </c>
      <c r="AE1010" s="76" t="str">
        <f t="shared" si="187"/>
        <v/>
      </c>
      <c r="AF1010" s="81" t="str">
        <f t="shared" si="188"/>
        <v/>
      </c>
    </row>
    <row r="1011" spans="5:32">
      <c r="E1011" s="58" t="str">
        <f t="shared" si="189"/>
        <v/>
      </c>
      <c r="K1011" s="68" t="str">
        <f t="shared" si="190"/>
        <v/>
      </c>
      <c r="M1011" s="69" t="str">
        <f t="shared" si="191"/>
        <v/>
      </c>
      <c r="Q1011" s="76" t="str">
        <f t="shared" si="180"/>
        <v/>
      </c>
      <c r="R1011" s="68" t="str">
        <f t="shared" si="181"/>
        <v/>
      </c>
      <c r="S1011" s="76" t="str">
        <f t="shared" si="182"/>
        <v/>
      </c>
      <c r="V1011" s="23" t="str">
        <f>IF(E1011="","",SUMIF(OUTBOUND!$G:$G,WMS!E1011,OUTBOUND!$L:$L))</f>
        <v/>
      </c>
      <c r="W1011" s="23" t="str">
        <f>IF(E1011="","",SUMIF(OUTBOUND!$G:$G,WMS!E1011,OUTBOUND!$M:$M))</f>
        <v/>
      </c>
      <c r="X1011" s="76" t="str">
        <f>IF(E1011="","",SUMIF(OUTBOUND!$G:$G,WMS!E1011,OUTBOUND!$O:$O))</f>
        <v/>
      </c>
      <c r="Y1011" s="76" t="str">
        <f>IF(E1011="","",SUMIF(OUTBOUND!$G:$G,WMS!E1011,OUTBOUND!$AC:$AC))</f>
        <v/>
      </c>
      <c r="Z1011" s="76" t="str">
        <f>IF(E1011="","",SUMIF(OUTBOUND!$G:$G,WMS!E1011,OUTBOUND!$P:$P))</f>
        <v/>
      </c>
      <c r="AA1011" s="23" t="str">
        <f t="shared" si="183"/>
        <v/>
      </c>
      <c r="AB1011" s="23" t="str">
        <f t="shared" si="184"/>
        <v/>
      </c>
      <c r="AC1011" s="76" t="str">
        <f t="shared" si="185"/>
        <v/>
      </c>
      <c r="AD1011" s="76" t="str">
        <f t="shared" si="186"/>
        <v/>
      </c>
      <c r="AE1011" s="76" t="str">
        <f t="shared" si="187"/>
        <v/>
      </c>
      <c r="AF1011" s="81" t="str">
        <f t="shared" si="188"/>
        <v/>
      </c>
    </row>
    <row r="1012" spans="5:32">
      <c r="E1012" s="58" t="str">
        <f t="shared" si="189"/>
        <v/>
      </c>
      <c r="K1012" s="68" t="str">
        <f t="shared" si="190"/>
        <v/>
      </c>
      <c r="M1012" s="69" t="str">
        <f t="shared" si="191"/>
        <v/>
      </c>
      <c r="Q1012" s="76" t="str">
        <f t="shared" si="180"/>
        <v/>
      </c>
      <c r="R1012" s="68" t="str">
        <f t="shared" si="181"/>
        <v/>
      </c>
      <c r="S1012" s="76" t="str">
        <f t="shared" si="182"/>
        <v/>
      </c>
      <c r="V1012" s="23" t="str">
        <f>IF(E1012="","",SUMIF(OUTBOUND!$G:$G,WMS!E1012,OUTBOUND!$L:$L))</f>
        <v/>
      </c>
      <c r="W1012" s="23" t="str">
        <f>IF(E1012="","",SUMIF(OUTBOUND!$G:$G,WMS!E1012,OUTBOUND!$M:$M))</f>
        <v/>
      </c>
      <c r="X1012" s="76" t="str">
        <f>IF(E1012="","",SUMIF(OUTBOUND!$G:$G,WMS!E1012,OUTBOUND!$O:$O))</f>
        <v/>
      </c>
      <c r="Y1012" s="76" t="str">
        <f>IF(E1012="","",SUMIF(OUTBOUND!$G:$G,WMS!E1012,OUTBOUND!$AC:$AC))</f>
        <v/>
      </c>
      <c r="Z1012" s="76" t="str">
        <f>IF(E1012="","",SUMIF(OUTBOUND!$G:$G,WMS!E1012,OUTBOUND!$P:$P))</f>
        <v/>
      </c>
      <c r="AA1012" s="23" t="str">
        <f t="shared" si="183"/>
        <v/>
      </c>
      <c r="AB1012" s="23" t="str">
        <f t="shared" si="184"/>
        <v/>
      </c>
      <c r="AC1012" s="76" t="str">
        <f t="shared" si="185"/>
        <v/>
      </c>
      <c r="AD1012" s="76" t="str">
        <f t="shared" si="186"/>
        <v/>
      </c>
      <c r="AE1012" s="76" t="str">
        <f t="shared" si="187"/>
        <v/>
      </c>
      <c r="AF1012" s="81" t="str">
        <f t="shared" si="188"/>
        <v/>
      </c>
    </row>
    <row r="1013" spans="5:32">
      <c r="E1013" s="58" t="str">
        <f t="shared" si="189"/>
        <v/>
      </c>
      <c r="K1013" s="68" t="str">
        <f t="shared" si="190"/>
        <v/>
      </c>
      <c r="M1013" s="69" t="str">
        <f t="shared" si="191"/>
        <v/>
      </c>
      <c r="Q1013" s="76" t="str">
        <f t="shared" ref="Q1013:Q1076" si="192">IF(P1013="","",ROUND(N1013*O1013*P1013/1000000,3))</f>
        <v/>
      </c>
      <c r="R1013" s="68" t="str">
        <f t="shared" ref="R1013:R1076" si="193">IF(Q1013="","",ROUND(N1013*O1013*P1013/1000000*I1013,2))</f>
        <v/>
      </c>
      <c r="S1013" s="76" t="str">
        <f t="shared" ref="S1013:S1076" si="194">IF(T1013="","",ROUND(T1013/J1013,3))</f>
        <v/>
      </c>
      <c r="V1013" s="23" t="str">
        <f>IF(E1013="","",SUMIF(OUTBOUND!$G:$G,WMS!E1013,OUTBOUND!$L:$L))</f>
        <v/>
      </c>
      <c r="W1013" s="23" t="str">
        <f>IF(E1013="","",SUMIF(OUTBOUND!$G:$G,WMS!E1013,OUTBOUND!$M:$M))</f>
        <v/>
      </c>
      <c r="X1013" s="76" t="str">
        <f>IF(E1013="","",SUMIF(OUTBOUND!$G:$G,WMS!E1013,OUTBOUND!$O:$O))</f>
        <v/>
      </c>
      <c r="Y1013" s="76" t="str">
        <f>IF(E1013="","",SUMIF(OUTBOUND!$G:$G,WMS!E1013,OUTBOUND!$AC:$AC))</f>
        <v/>
      </c>
      <c r="Z1013" s="76" t="str">
        <f>IF(E1013="","",SUMIF(OUTBOUND!$G:$G,WMS!E1013,OUTBOUND!$P:$P))</f>
        <v/>
      </c>
      <c r="AA1013" s="23" t="str">
        <f t="shared" ref="AA1013:AA1076" si="195">IF(I1013="","",I1013-V1013)</f>
        <v/>
      </c>
      <c r="AB1013" s="23" t="str">
        <f t="shared" ref="AB1013:AB1076" si="196">IF(J1013="","",J1013-W1013)</f>
        <v/>
      </c>
      <c r="AC1013" s="76" t="str">
        <f t="shared" ref="AC1013:AC1076" si="197">IF(M1013="","",M1013-X1013)</f>
        <v/>
      </c>
      <c r="AD1013" s="76" t="str">
        <f t="shared" ref="AD1013:AD1076" si="198">IF(T1013="","",T1013-Y1013)</f>
        <v/>
      </c>
      <c r="AE1013" s="76" t="str">
        <f t="shared" ref="AE1013:AE1076" si="199">IF(R1013="","",R1013-Z1013)</f>
        <v/>
      </c>
      <c r="AF1013" s="81" t="str">
        <f t="shared" ref="AF1013:AF1076" si="200">IF(AB1013="","",EXACT(K1013,AB1013/AA1013))</f>
        <v/>
      </c>
    </row>
    <row r="1014" spans="5:32">
      <c r="E1014" s="58" t="str">
        <f t="shared" si="189"/>
        <v/>
      </c>
      <c r="K1014" s="68" t="str">
        <f t="shared" si="190"/>
        <v/>
      </c>
      <c r="M1014" s="69" t="str">
        <f t="shared" si="191"/>
        <v/>
      </c>
      <c r="Q1014" s="76" t="str">
        <f t="shared" si="192"/>
        <v/>
      </c>
      <c r="R1014" s="68" t="str">
        <f t="shared" si="193"/>
        <v/>
      </c>
      <c r="S1014" s="76" t="str">
        <f t="shared" si="194"/>
        <v/>
      </c>
      <c r="V1014" s="23" t="str">
        <f>IF(E1014="","",SUMIF(OUTBOUND!$G:$G,WMS!E1014,OUTBOUND!$L:$L))</f>
        <v/>
      </c>
      <c r="W1014" s="23" t="str">
        <f>IF(E1014="","",SUMIF(OUTBOUND!$G:$G,WMS!E1014,OUTBOUND!$M:$M))</f>
        <v/>
      </c>
      <c r="X1014" s="76" t="str">
        <f>IF(E1014="","",SUMIF(OUTBOUND!$G:$G,WMS!E1014,OUTBOUND!$O:$O))</f>
        <v/>
      </c>
      <c r="Y1014" s="76" t="str">
        <f>IF(E1014="","",SUMIF(OUTBOUND!$G:$G,WMS!E1014,OUTBOUND!$AC:$AC))</f>
        <v/>
      </c>
      <c r="Z1014" s="76" t="str">
        <f>IF(E1014="","",SUMIF(OUTBOUND!$G:$G,WMS!E1014,OUTBOUND!$P:$P))</f>
        <v/>
      </c>
      <c r="AA1014" s="23" t="str">
        <f t="shared" si="195"/>
        <v/>
      </c>
      <c r="AB1014" s="23" t="str">
        <f t="shared" si="196"/>
        <v/>
      </c>
      <c r="AC1014" s="76" t="str">
        <f t="shared" si="197"/>
        <v/>
      </c>
      <c r="AD1014" s="76" t="str">
        <f t="shared" si="198"/>
        <v/>
      </c>
      <c r="AE1014" s="76" t="str">
        <f t="shared" si="199"/>
        <v/>
      </c>
      <c r="AF1014" s="81" t="str">
        <f t="shared" si="200"/>
        <v/>
      </c>
    </row>
    <row r="1015" spans="5:32">
      <c r="E1015" s="58" t="str">
        <f t="shared" si="189"/>
        <v/>
      </c>
      <c r="K1015" s="68" t="str">
        <f t="shared" si="190"/>
        <v/>
      </c>
      <c r="M1015" s="69" t="str">
        <f t="shared" si="191"/>
        <v/>
      </c>
      <c r="Q1015" s="76" t="str">
        <f t="shared" si="192"/>
        <v/>
      </c>
      <c r="R1015" s="68" t="str">
        <f t="shared" si="193"/>
        <v/>
      </c>
      <c r="S1015" s="76" t="str">
        <f t="shared" si="194"/>
        <v/>
      </c>
      <c r="V1015" s="23" t="str">
        <f>IF(E1015="","",SUMIF(OUTBOUND!$G:$G,WMS!E1015,OUTBOUND!$L:$L))</f>
        <v/>
      </c>
      <c r="W1015" s="23" t="str">
        <f>IF(E1015="","",SUMIF(OUTBOUND!$G:$G,WMS!E1015,OUTBOUND!$M:$M))</f>
        <v/>
      </c>
      <c r="X1015" s="76" t="str">
        <f>IF(E1015="","",SUMIF(OUTBOUND!$G:$G,WMS!E1015,OUTBOUND!$O:$O))</f>
        <v/>
      </c>
      <c r="Y1015" s="76" t="str">
        <f>IF(E1015="","",SUMIF(OUTBOUND!$G:$G,WMS!E1015,OUTBOUND!$AC:$AC))</f>
        <v/>
      </c>
      <c r="Z1015" s="76" t="str">
        <f>IF(E1015="","",SUMIF(OUTBOUND!$G:$G,WMS!E1015,OUTBOUND!$P:$P))</f>
        <v/>
      </c>
      <c r="AA1015" s="23" t="str">
        <f t="shared" si="195"/>
        <v/>
      </c>
      <c r="AB1015" s="23" t="str">
        <f t="shared" si="196"/>
        <v/>
      </c>
      <c r="AC1015" s="76" t="str">
        <f t="shared" si="197"/>
        <v/>
      </c>
      <c r="AD1015" s="76" t="str">
        <f t="shared" si="198"/>
        <v/>
      </c>
      <c r="AE1015" s="76" t="str">
        <f t="shared" si="199"/>
        <v/>
      </c>
      <c r="AF1015" s="81" t="str">
        <f t="shared" si="200"/>
        <v/>
      </c>
    </row>
    <row r="1016" spans="5:32">
      <c r="E1016" s="58" t="str">
        <f t="shared" si="189"/>
        <v/>
      </c>
      <c r="K1016" s="68" t="str">
        <f t="shared" si="190"/>
        <v/>
      </c>
      <c r="M1016" s="69" t="str">
        <f t="shared" si="191"/>
        <v/>
      </c>
      <c r="Q1016" s="76" t="str">
        <f t="shared" si="192"/>
        <v/>
      </c>
      <c r="R1016" s="68" t="str">
        <f t="shared" si="193"/>
        <v/>
      </c>
      <c r="S1016" s="76" t="str">
        <f t="shared" si="194"/>
        <v/>
      </c>
      <c r="V1016" s="23" t="str">
        <f>IF(E1016="","",SUMIF(OUTBOUND!$G:$G,WMS!E1016,OUTBOUND!$L:$L))</f>
        <v/>
      </c>
      <c r="W1016" s="23" t="str">
        <f>IF(E1016="","",SUMIF(OUTBOUND!$G:$G,WMS!E1016,OUTBOUND!$M:$M))</f>
        <v/>
      </c>
      <c r="X1016" s="76" t="str">
        <f>IF(E1016="","",SUMIF(OUTBOUND!$G:$G,WMS!E1016,OUTBOUND!$O:$O))</f>
        <v/>
      </c>
      <c r="Y1016" s="76" t="str">
        <f>IF(E1016="","",SUMIF(OUTBOUND!$G:$G,WMS!E1016,OUTBOUND!$AC:$AC))</f>
        <v/>
      </c>
      <c r="Z1016" s="76" t="str">
        <f>IF(E1016="","",SUMIF(OUTBOUND!$G:$G,WMS!E1016,OUTBOUND!$P:$P))</f>
        <v/>
      </c>
      <c r="AA1016" s="23" t="str">
        <f t="shared" si="195"/>
        <v/>
      </c>
      <c r="AB1016" s="23" t="str">
        <f t="shared" si="196"/>
        <v/>
      </c>
      <c r="AC1016" s="76" t="str">
        <f t="shared" si="197"/>
        <v/>
      </c>
      <c r="AD1016" s="76" t="str">
        <f t="shared" si="198"/>
        <v/>
      </c>
      <c r="AE1016" s="76" t="str">
        <f t="shared" si="199"/>
        <v/>
      </c>
      <c r="AF1016" s="81" t="str">
        <f t="shared" si="200"/>
        <v/>
      </c>
    </row>
    <row r="1017" spans="5:32">
      <c r="E1017" s="58" t="str">
        <f t="shared" si="189"/>
        <v/>
      </c>
      <c r="K1017" s="68" t="str">
        <f t="shared" si="190"/>
        <v/>
      </c>
      <c r="M1017" s="69" t="str">
        <f t="shared" si="191"/>
        <v/>
      </c>
      <c r="Q1017" s="76" t="str">
        <f t="shared" si="192"/>
        <v/>
      </c>
      <c r="R1017" s="68" t="str">
        <f t="shared" si="193"/>
        <v/>
      </c>
      <c r="S1017" s="76" t="str">
        <f t="shared" si="194"/>
        <v/>
      </c>
      <c r="V1017" s="23" t="str">
        <f>IF(E1017="","",SUMIF(OUTBOUND!$G:$G,WMS!E1017,OUTBOUND!$L:$L))</f>
        <v/>
      </c>
      <c r="W1017" s="23" t="str">
        <f>IF(E1017="","",SUMIF(OUTBOUND!$G:$G,WMS!E1017,OUTBOUND!$M:$M))</f>
        <v/>
      </c>
      <c r="X1017" s="76" t="str">
        <f>IF(E1017="","",SUMIF(OUTBOUND!$G:$G,WMS!E1017,OUTBOUND!$O:$O))</f>
        <v/>
      </c>
      <c r="Y1017" s="76" t="str">
        <f>IF(E1017="","",SUMIF(OUTBOUND!$G:$G,WMS!E1017,OUTBOUND!$AC:$AC))</f>
        <v/>
      </c>
      <c r="Z1017" s="76" t="str">
        <f>IF(E1017="","",SUMIF(OUTBOUND!$G:$G,WMS!E1017,OUTBOUND!$P:$P))</f>
        <v/>
      </c>
      <c r="AA1017" s="23" t="str">
        <f t="shared" si="195"/>
        <v/>
      </c>
      <c r="AB1017" s="23" t="str">
        <f t="shared" si="196"/>
        <v/>
      </c>
      <c r="AC1017" s="76" t="str">
        <f t="shared" si="197"/>
        <v/>
      </c>
      <c r="AD1017" s="76" t="str">
        <f t="shared" si="198"/>
        <v/>
      </c>
      <c r="AE1017" s="76" t="str">
        <f t="shared" si="199"/>
        <v/>
      </c>
      <c r="AF1017" s="81" t="str">
        <f t="shared" si="200"/>
        <v/>
      </c>
    </row>
    <row r="1018" spans="5:32">
      <c r="E1018" s="58" t="str">
        <f t="shared" si="189"/>
        <v/>
      </c>
      <c r="K1018" s="68" t="str">
        <f t="shared" si="190"/>
        <v/>
      </c>
      <c r="M1018" s="69" t="str">
        <f t="shared" si="191"/>
        <v/>
      </c>
      <c r="Q1018" s="76" t="str">
        <f t="shared" si="192"/>
        <v/>
      </c>
      <c r="R1018" s="68" t="str">
        <f t="shared" si="193"/>
        <v/>
      </c>
      <c r="S1018" s="76" t="str">
        <f t="shared" si="194"/>
        <v/>
      </c>
      <c r="V1018" s="23" t="str">
        <f>IF(E1018="","",SUMIF(OUTBOUND!$G:$G,WMS!E1018,OUTBOUND!$L:$L))</f>
        <v/>
      </c>
      <c r="W1018" s="23" t="str">
        <f>IF(E1018="","",SUMIF(OUTBOUND!$G:$G,WMS!E1018,OUTBOUND!$M:$M))</f>
        <v/>
      </c>
      <c r="X1018" s="76" t="str">
        <f>IF(E1018="","",SUMIF(OUTBOUND!$G:$G,WMS!E1018,OUTBOUND!$O:$O))</f>
        <v/>
      </c>
      <c r="Y1018" s="76" t="str">
        <f>IF(E1018="","",SUMIF(OUTBOUND!$G:$G,WMS!E1018,OUTBOUND!$AC:$AC))</f>
        <v/>
      </c>
      <c r="Z1018" s="76" t="str">
        <f>IF(E1018="","",SUMIF(OUTBOUND!$G:$G,WMS!E1018,OUTBOUND!$P:$P))</f>
        <v/>
      </c>
      <c r="AA1018" s="23" t="str">
        <f t="shared" si="195"/>
        <v/>
      </c>
      <c r="AB1018" s="23" t="str">
        <f t="shared" si="196"/>
        <v/>
      </c>
      <c r="AC1018" s="76" t="str">
        <f t="shared" si="197"/>
        <v/>
      </c>
      <c r="AD1018" s="76" t="str">
        <f t="shared" si="198"/>
        <v/>
      </c>
      <c r="AE1018" s="76" t="str">
        <f t="shared" si="199"/>
        <v/>
      </c>
      <c r="AF1018" s="81" t="str">
        <f t="shared" si="200"/>
        <v/>
      </c>
    </row>
    <row r="1019" spans="5:32">
      <c r="E1019" s="58" t="str">
        <f t="shared" si="189"/>
        <v/>
      </c>
      <c r="K1019" s="68" t="str">
        <f t="shared" si="190"/>
        <v/>
      </c>
      <c r="M1019" s="69" t="str">
        <f t="shared" si="191"/>
        <v/>
      </c>
      <c r="Q1019" s="76" t="str">
        <f t="shared" si="192"/>
        <v/>
      </c>
      <c r="R1019" s="68" t="str">
        <f t="shared" si="193"/>
        <v/>
      </c>
      <c r="S1019" s="76" t="str">
        <f t="shared" si="194"/>
        <v/>
      </c>
      <c r="V1019" s="23" t="str">
        <f>IF(E1019="","",SUMIF(OUTBOUND!$G:$G,WMS!E1019,OUTBOUND!$L:$L))</f>
        <v/>
      </c>
      <c r="W1019" s="23" t="str">
        <f>IF(E1019="","",SUMIF(OUTBOUND!$G:$G,WMS!E1019,OUTBOUND!$M:$M))</f>
        <v/>
      </c>
      <c r="X1019" s="76" t="str">
        <f>IF(E1019="","",SUMIF(OUTBOUND!$G:$G,WMS!E1019,OUTBOUND!$O:$O))</f>
        <v/>
      </c>
      <c r="Y1019" s="76" t="str">
        <f>IF(E1019="","",SUMIF(OUTBOUND!$G:$G,WMS!E1019,OUTBOUND!$AC:$AC))</f>
        <v/>
      </c>
      <c r="Z1019" s="76" t="str">
        <f>IF(E1019="","",SUMIF(OUTBOUND!$G:$G,WMS!E1019,OUTBOUND!$P:$P))</f>
        <v/>
      </c>
      <c r="AA1019" s="23" t="str">
        <f t="shared" si="195"/>
        <v/>
      </c>
      <c r="AB1019" s="23" t="str">
        <f t="shared" si="196"/>
        <v/>
      </c>
      <c r="AC1019" s="76" t="str">
        <f t="shared" si="197"/>
        <v/>
      </c>
      <c r="AD1019" s="76" t="str">
        <f t="shared" si="198"/>
        <v/>
      </c>
      <c r="AE1019" s="76" t="str">
        <f t="shared" si="199"/>
        <v/>
      </c>
      <c r="AF1019" s="81" t="str">
        <f t="shared" si="200"/>
        <v/>
      </c>
    </row>
    <row r="1020" spans="5:32">
      <c r="E1020" s="58" t="str">
        <f t="shared" si="189"/>
        <v/>
      </c>
      <c r="K1020" s="68" t="str">
        <f t="shared" si="190"/>
        <v/>
      </c>
      <c r="M1020" s="69" t="str">
        <f t="shared" si="191"/>
        <v/>
      </c>
      <c r="Q1020" s="76" t="str">
        <f t="shared" si="192"/>
        <v/>
      </c>
      <c r="R1020" s="68" t="str">
        <f t="shared" si="193"/>
        <v/>
      </c>
      <c r="S1020" s="76" t="str">
        <f t="shared" si="194"/>
        <v/>
      </c>
      <c r="V1020" s="23" t="str">
        <f>IF(E1020="","",SUMIF(OUTBOUND!$G:$G,WMS!E1020,OUTBOUND!$L:$L))</f>
        <v/>
      </c>
      <c r="W1020" s="23" t="str">
        <f>IF(E1020="","",SUMIF(OUTBOUND!$G:$G,WMS!E1020,OUTBOUND!$M:$M))</f>
        <v/>
      </c>
      <c r="X1020" s="76" t="str">
        <f>IF(E1020="","",SUMIF(OUTBOUND!$G:$G,WMS!E1020,OUTBOUND!$O:$O))</f>
        <v/>
      </c>
      <c r="Y1020" s="76" t="str">
        <f>IF(E1020="","",SUMIF(OUTBOUND!$G:$G,WMS!E1020,OUTBOUND!$AC:$AC))</f>
        <v/>
      </c>
      <c r="Z1020" s="76" t="str">
        <f>IF(E1020="","",SUMIF(OUTBOUND!$G:$G,WMS!E1020,OUTBOUND!$P:$P))</f>
        <v/>
      </c>
      <c r="AA1020" s="23" t="str">
        <f t="shared" si="195"/>
        <v/>
      </c>
      <c r="AB1020" s="23" t="str">
        <f t="shared" si="196"/>
        <v/>
      </c>
      <c r="AC1020" s="76" t="str">
        <f t="shared" si="197"/>
        <v/>
      </c>
      <c r="AD1020" s="76" t="str">
        <f t="shared" si="198"/>
        <v/>
      </c>
      <c r="AE1020" s="76" t="str">
        <f t="shared" si="199"/>
        <v/>
      </c>
      <c r="AF1020" s="81" t="str">
        <f t="shared" si="200"/>
        <v/>
      </c>
    </row>
    <row r="1021" spans="5:32">
      <c r="E1021" s="58" t="str">
        <f t="shared" si="189"/>
        <v/>
      </c>
      <c r="K1021" s="68" t="str">
        <f t="shared" si="190"/>
        <v/>
      </c>
      <c r="M1021" s="69" t="str">
        <f t="shared" si="191"/>
        <v/>
      </c>
      <c r="Q1021" s="76" t="str">
        <f t="shared" si="192"/>
        <v/>
      </c>
      <c r="R1021" s="68" t="str">
        <f t="shared" si="193"/>
        <v/>
      </c>
      <c r="S1021" s="76" t="str">
        <f t="shared" si="194"/>
        <v/>
      </c>
      <c r="V1021" s="23" t="str">
        <f>IF(E1021="","",SUMIF(OUTBOUND!$G:$G,WMS!E1021,OUTBOUND!$L:$L))</f>
        <v/>
      </c>
      <c r="W1021" s="23" t="str">
        <f>IF(E1021="","",SUMIF(OUTBOUND!$G:$G,WMS!E1021,OUTBOUND!$M:$M))</f>
        <v/>
      </c>
      <c r="X1021" s="76" t="str">
        <f>IF(E1021="","",SUMIF(OUTBOUND!$G:$G,WMS!E1021,OUTBOUND!$O:$O))</f>
        <v/>
      </c>
      <c r="Y1021" s="76" t="str">
        <f>IF(E1021="","",SUMIF(OUTBOUND!$G:$G,WMS!E1021,OUTBOUND!$AC:$AC))</f>
        <v/>
      </c>
      <c r="Z1021" s="76" t="str">
        <f>IF(E1021="","",SUMIF(OUTBOUND!$G:$G,WMS!E1021,OUTBOUND!$P:$P))</f>
        <v/>
      </c>
      <c r="AA1021" s="23" t="str">
        <f t="shared" si="195"/>
        <v/>
      </c>
      <c r="AB1021" s="23" t="str">
        <f t="shared" si="196"/>
        <v/>
      </c>
      <c r="AC1021" s="76" t="str">
        <f t="shared" si="197"/>
        <v/>
      </c>
      <c r="AD1021" s="76" t="str">
        <f t="shared" si="198"/>
        <v/>
      </c>
      <c r="AE1021" s="76" t="str">
        <f t="shared" si="199"/>
        <v/>
      </c>
      <c r="AF1021" s="81" t="str">
        <f t="shared" si="200"/>
        <v/>
      </c>
    </row>
    <row r="1022" spans="5:32">
      <c r="E1022" s="58" t="str">
        <f t="shared" si="189"/>
        <v/>
      </c>
      <c r="K1022" s="68" t="str">
        <f t="shared" si="190"/>
        <v/>
      </c>
      <c r="M1022" s="69" t="str">
        <f t="shared" si="191"/>
        <v/>
      </c>
      <c r="Q1022" s="76" t="str">
        <f t="shared" si="192"/>
        <v/>
      </c>
      <c r="R1022" s="68" t="str">
        <f t="shared" si="193"/>
        <v/>
      </c>
      <c r="S1022" s="76" t="str">
        <f t="shared" si="194"/>
        <v/>
      </c>
      <c r="V1022" s="23" t="str">
        <f>IF(E1022="","",SUMIF(OUTBOUND!$G:$G,WMS!E1022,OUTBOUND!$L:$L))</f>
        <v/>
      </c>
      <c r="W1022" s="23" t="str">
        <f>IF(E1022="","",SUMIF(OUTBOUND!$G:$G,WMS!E1022,OUTBOUND!$M:$M))</f>
        <v/>
      </c>
      <c r="X1022" s="76" t="str">
        <f>IF(E1022="","",SUMIF(OUTBOUND!$G:$G,WMS!E1022,OUTBOUND!$O:$O))</f>
        <v/>
      </c>
      <c r="Y1022" s="76" t="str">
        <f>IF(E1022="","",SUMIF(OUTBOUND!$G:$G,WMS!E1022,OUTBOUND!$AC:$AC))</f>
        <v/>
      </c>
      <c r="Z1022" s="76" t="str">
        <f>IF(E1022="","",SUMIF(OUTBOUND!$G:$G,WMS!E1022,OUTBOUND!$P:$P))</f>
        <v/>
      </c>
      <c r="AA1022" s="23" t="str">
        <f t="shared" si="195"/>
        <v/>
      </c>
      <c r="AB1022" s="23" t="str">
        <f t="shared" si="196"/>
        <v/>
      </c>
      <c r="AC1022" s="76" t="str">
        <f t="shared" si="197"/>
        <v/>
      </c>
      <c r="AD1022" s="76" t="str">
        <f t="shared" si="198"/>
        <v/>
      </c>
      <c r="AE1022" s="76" t="str">
        <f t="shared" si="199"/>
        <v/>
      </c>
      <c r="AF1022" s="81" t="str">
        <f t="shared" si="200"/>
        <v/>
      </c>
    </row>
    <row r="1023" spans="5:32">
      <c r="E1023" s="58" t="str">
        <f t="shared" si="189"/>
        <v/>
      </c>
      <c r="K1023" s="68" t="str">
        <f t="shared" si="190"/>
        <v/>
      </c>
      <c r="M1023" s="69" t="str">
        <f t="shared" si="191"/>
        <v/>
      </c>
      <c r="Q1023" s="76" t="str">
        <f t="shared" si="192"/>
        <v/>
      </c>
      <c r="R1023" s="68" t="str">
        <f t="shared" si="193"/>
        <v/>
      </c>
      <c r="S1023" s="76" t="str">
        <f t="shared" si="194"/>
        <v/>
      </c>
      <c r="V1023" s="23" t="str">
        <f>IF(E1023="","",SUMIF(OUTBOUND!$G:$G,WMS!E1023,OUTBOUND!$L:$L))</f>
        <v/>
      </c>
      <c r="W1023" s="23" t="str">
        <f>IF(E1023="","",SUMIF(OUTBOUND!$G:$G,WMS!E1023,OUTBOUND!$M:$M))</f>
        <v/>
      </c>
      <c r="X1023" s="76" t="str">
        <f>IF(E1023="","",SUMIF(OUTBOUND!$G:$G,WMS!E1023,OUTBOUND!$O:$O))</f>
        <v/>
      </c>
      <c r="Y1023" s="76" t="str">
        <f>IF(E1023="","",SUMIF(OUTBOUND!$G:$G,WMS!E1023,OUTBOUND!$AC:$AC))</f>
        <v/>
      </c>
      <c r="Z1023" s="76" t="str">
        <f>IF(E1023="","",SUMIF(OUTBOUND!$G:$G,WMS!E1023,OUTBOUND!$P:$P))</f>
        <v/>
      </c>
      <c r="AA1023" s="23" t="str">
        <f t="shared" si="195"/>
        <v/>
      </c>
      <c r="AB1023" s="23" t="str">
        <f t="shared" si="196"/>
        <v/>
      </c>
      <c r="AC1023" s="76" t="str">
        <f t="shared" si="197"/>
        <v/>
      </c>
      <c r="AD1023" s="76" t="str">
        <f t="shared" si="198"/>
        <v/>
      </c>
      <c r="AE1023" s="76" t="str">
        <f t="shared" si="199"/>
        <v/>
      </c>
      <c r="AF1023" s="81" t="str">
        <f t="shared" si="200"/>
        <v/>
      </c>
    </row>
    <row r="1024" spans="5:32">
      <c r="E1024" s="58" t="str">
        <f t="shared" si="189"/>
        <v/>
      </c>
      <c r="K1024" s="68" t="str">
        <f t="shared" si="190"/>
        <v/>
      </c>
      <c r="M1024" s="69" t="str">
        <f t="shared" si="191"/>
        <v/>
      </c>
      <c r="Q1024" s="76" t="str">
        <f t="shared" si="192"/>
        <v/>
      </c>
      <c r="R1024" s="68" t="str">
        <f t="shared" si="193"/>
        <v/>
      </c>
      <c r="S1024" s="76" t="str">
        <f t="shared" si="194"/>
        <v/>
      </c>
      <c r="V1024" s="23" t="str">
        <f>IF(E1024="","",SUMIF(OUTBOUND!$G:$G,WMS!E1024,OUTBOUND!$L:$L))</f>
        <v/>
      </c>
      <c r="W1024" s="23" t="str">
        <f>IF(E1024="","",SUMIF(OUTBOUND!$G:$G,WMS!E1024,OUTBOUND!$M:$M))</f>
        <v/>
      </c>
      <c r="X1024" s="76" t="str">
        <f>IF(E1024="","",SUMIF(OUTBOUND!$G:$G,WMS!E1024,OUTBOUND!$O:$O))</f>
        <v/>
      </c>
      <c r="Y1024" s="76" t="str">
        <f>IF(E1024="","",SUMIF(OUTBOUND!$G:$G,WMS!E1024,OUTBOUND!$AC:$AC))</f>
        <v/>
      </c>
      <c r="Z1024" s="76" t="str">
        <f>IF(E1024="","",SUMIF(OUTBOUND!$G:$G,WMS!E1024,OUTBOUND!$P:$P))</f>
        <v/>
      </c>
      <c r="AA1024" s="23" t="str">
        <f t="shared" si="195"/>
        <v/>
      </c>
      <c r="AB1024" s="23" t="str">
        <f t="shared" si="196"/>
        <v/>
      </c>
      <c r="AC1024" s="76" t="str">
        <f t="shared" si="197"/>
        <v/>
      </c>
      <c r="AD1024" s="76" t="str">
        <f t="shared" si="198"/>
        <v/>
      </c>
      <c r="AE1024" s="76" t="str">
        <f t="shared" si="199"/>
        <v/>
      </c>
      <c r="AF1024" s="81" t="str">
        <f t="shared" si="200"/>
        <v/>
      </c>
    </row>
    <row r="1025" spans="5:32">
      <c r="E1025" s="58" t="str">
        <f t="shared" si="189"/>
        <v/>
      </c>
      <c r="K1025" s="68" t="str">
        <f t="shared" si="190"/>
        <v/>
      </c>
      <c r="M1025" s="69" t="str">
        <f t="shared" si="191"/>
        <v/>
      </c>
      <c r="Q1025" s="76" t="str">
        <f t="shared" si="192"/>
        <v/>
      </c>
      <c r="R1025" s="68" t="str">
        <f t="shared" si="193"/>
        <v/>
      </c>
      <c r="S1025" s="76" t="str">
        <f t="shared" si="194"/>
        <v/>
      </c>
      <c r="V1025" s="23" t="str">
        <f>IF(E1025="","",SUMIF(OUTBOUND!$G:$G,WMS!E1025,OUTBOUND!$L:$L))</f>
        <v/>
      </c>
      <c r="W1025" s="23" t="str">
        <f>IF(E1025="","",SUMIF(OUTBOUND!$G:$G,WMS!E1025,OUTBOUND!$M:$M))</f>
        <v/>
      </c>
      <c r="X1025" s="76" t="str">
        <f>IF(E1025="","",SUMIF(OUTBOUND!$G:$G,WMS!E1025,OUTBOUND!$O:$O))</f>
        <v/>
      </c>
      <c r="Y1025" s="76" t="str">
        <f>IF(E1025="","",SUMIF(OUTBOUND!$G:$G,WMS!E1025,OUTBOUND!$AC:$AC))</f>
        <v/>
      </c>
      <c r="Z1025" s="76" t="str">
        <f>IF(E1025="","",SUMIF(OUTBOUND!$G:$G,WMS!E1025,OUTBOUND!$P:$P))</f>
        <v/>
      </c>
      <c r="AA1025" s="23" t="str">
        <f t="shared" si="195"/>
        <v/>
      </c>
      <c r="AB1025" s="23" t="str">
        <f t="shared" si="196"/>
        <v/>
      </c>
      <c r="AC1025" s="76" t="str">
        <f t="shared" si="197"/>
        <v/>
      </c>
      <c r="AD1025" s="76" t="str">
        <f t="shared" si="198"/>
        <v/>
      </c>
      <c r="AE1025" s="76" t="str">
        <f t="shared" si="199"/>
        <v/>
      </c>
      <c r="AF1025" s="81" t="str">
        <f t="shared" si="200"/>
        <v/>
      </c>
    </row>
    <row r="1026" spans="5:32">
      <c r="E1026" s="58" t="str">
        <f t="shared" si="189"/>
        <v/>
      </c>
      <c r="K1026" s="68" t="str">
        <f t="shared" si="190"/>
        <v/>
      </c>
      <c r="M1026" s="69" t="str">
        <f t="shared" si="191"/>
        <v/>
      </c>
      <c r="Q1026" s="76" t="str">
        <f t="shared" si="192"/>
        <v/>
      </c>
      <c r="R1026" s="68" t="str">
        <f t="shared" si="193"/>
        <v/>
      </c>
      <c r="S1026" s="76" t="str">
        <f t="shared" si="194"/>
        <v/>
      </c>
      <c r="V1026" s="23" t="str">
        <f>IF(E1026="","",SUMIF(OUTBOUND!$G:$G,WMS!E1026,OUTBOUND!$L:$L))</f>
        <v/>
      </c>
      <c r="W1026" s="23" t="str">
        <f>IF(E1026="","",SUMIF(OUTBOUND!$G:$G,WMS!E1026,OUTBOUND!$M:$M))</f>
        <v/>
      </c>
      <c r="X1026" s="76" t="str">
        <f>IF(E1026="","",SUMIF(OUTBOUND!$G:$G,WMS!E1026,OUTBOUND!$O:$O))</f>
        <v/>
      </c>
      <c r="Y1026" s="76" t="str">
        <f>IF(E1026="","",SUMIF(OUTBOUND!$G:$G,WMS!E1026,OUTBOUND!$AC:$AC))</f>
        <v/>
      </c>
      <c r="Z1026" s="76" t="str">
        <f>IF(E1026="","",SUMIF(OUTBOUND!$G:$G,WMS!E1026,OUTBOUND!$P:$P))</f>
        <v/>
      </c>
      <c r="AA1026" s="23" t="str">
        <f t="shared" si="195"/>
        <v/>
      </c>
      <c r="AB1026" s="23" t="str">
        <f t="shared" si="196"/>
        <v/>
      </c>
      <c r="AC1026" s="76" t="str">
        <f t="shared" si="197"/>
        <v/>
      </c>
      <c r="AD1026" s="76" t="str">
        <f t="shared" si="198"/>
        <v/>
      </c>
      <c r="AE1026" s="76" t="str">
        <f t="shared" si="199"/>
        <v/>
      </c>
      <c r="AF1026" s="81" t="str">
        <f t="shared" si="200"/>
        <v/>
      </c>
    </row>
    <row r="1027" spans="5:32">
      <c r="E1027" s="58" t="str">
        <f t="shared" si="189"/>
        <v/>
      </c>
      <c r="K1027" s="68" t="str">
        <f t="shared" si="190"/>
        <v/>
      </c>
      <c r="M1027" s="69" t="str">
        <f t="shared" si="191"/>
        <v/>
      </c>
      <c r="Q1027" s="76" t="str">
        <f t="shared" si="192"/>
        <v/>
      </c>
      <c r="R1027" s="68" t="str">
        <f t="shared" si="193"/>
        <v/>
      </c>
      <c r="S1027" s="76" t="str">
        <f t="shared" si="194"/>
        <v/>
      </c>
      <c r="V1027" s="23" t="str">
        <f>IF(E1027="","",SUMIF(OUTBOUND!$G:$G,WMS!E1027,OUTBOUND!$L:$L))</f>
        <v/>
      </c>
      <c r="W1027" s="23" t="str">
        <f>IF(E1027="","",SUMIF(OUTBOUND!$G:$G,WMS!E1027,OUTBOUND!$M:$M))</f>
        <v/>
      </c>
      <c r="X1027" s="76" t="str">
        <f>IF(E1027="","",SUMIF(OUTBOUND!$G:$G,WMS!E1027,OUTBOUND!$O:$O))</f>
        <v/>
      </c>
      <c r="Y1027" s="76" t="str">
        <f>IF(E1027="","",SUMIF(OUTBOUND!$G:$G,WMS!E1027,OUTBOUND!$AC:$AC))</f>
        <v/>
      </c>
      <c r="Z1027" s="76" t="str">
        <f>IF(E1027="","",SUMIF(OUTBOUND!$G:$G,WMS!E1027,OUTBOUND!$P:$P))</f>
        <v/>
      </c>
      <c r="AA1027" s="23" t="str">
        <f t="shared" si="195"/>
        <v/>
      </c>
      <c r="AB1027" s="23" t="str">
        <f t="shared" si="196"/>
        <v/>
      </c>
      <c r="AC1027" s="76" t="str">
        <f t="shared" si="197"/>
        <v/>
      </c>
      <c r="AD1027" s="76" t="str">
        <f t="shared" si="198"/>
        <v/>
      </c>
      <c r="AE1027" s="76" t="str">
        <f t="shared" si="199"/>
        <v/>
      </c>
      <c r="AF1027" s="81" t="str">
        <f t="shared" si="200"/>
        <v/>
      </c>
    </row>
    <row r="1028" spans="5:32">
      <c r="E1028" s="58" t="str">
        <f t="shared" ref="E1028:E1091" si="201">IF(D1028="","",B1028&amp;"/"&amp;C1028&amp;"/"&amp;D1028)</f>
        <v/>
      </c>
      <c r="K1028" s="68" t="str">
        <f t="shared" ref="K1028:K1091" si="202">IF(J1028="","",J1028/I1028)</f>
        <v/>
      </c>
      <c r="M1028" s="69" t="str">
        <f t="shared" ref="M1028:M1091" si="203">IF(L1028="","",ROUND(I1028*L1028,3))</f>
        <v/>
      </c>
      <c r="Q1028" s="76" t="str">
        <f t="shared" si="192"/>
        <v/>
      </c>
      <c r="R1028" s="68" t="str">
        <f t="shared" si="193"/>
        <v/>
      </c>
      <c r="S1028" s="76" t="str">
        <f t="shared" si="194"/>
        <v/>
      </c>
      <c r="V1028" s="23" t="str">
        <f>IF(E1028="","",SUMIF(OUTBOUND!$G:$G,WMS!E1028,OUTBOUND!$L:$L))</f>
        <v/>
      </c>
      <c r="W1028" s="23" t="str">
        <f>IF(E1028="","",SUMIF(OUTBOUND!$G:$G,WMS!E1028,OUTBOUND!$M:$M))</f>
        <v/>
      </c>
      <c r="X1028" s="76" t="str">
        <f>IF(E1028="","",SUMIF(OUTBOUND!$G:$G,WMS!E1028,OUTBOUND!$O:$O))</f>
        <v/>
      </c>
      <c r="Y1028" s="76" t="str">
        <f>IF(E1028="","",SUMIF(OUTBOUND!$G:$G,WMS!E1028,OUTBOUND!$AC:$AC))</f>
        <v/>
      </c>
      <c r="Z1028" s="76" t="str">
        <f>IF(E1028="","",SUMIF(OUTBOUND!$G:$G,WMS!E1028,OUTBOUND!$P:$P))</f>
        <v/>
      </c>
      <c r="AA1028" s="23" t="str">
        <f t="shared" si="195"/>
        <v/>
      </c>
      <c r="AB1028" s="23" t="str">
        <f t="shared" si="196"/>
        <v/>
      </c>
      <c r="AC1028" s="76" t="str">
        <f t="shared" si="197"/>
        <v/>
      </c>
      <c r="AD1028" s="76" t="str">
        <f t="shared" si="198"/>
        <v/>
      </c>
      <c r="AE1028" s="76" t="str">
        <f t="shared" si="199"/>
        <v/>
      </c>
      <c r="AF1028" s="81" t="str">
        <f t="shared" si="200"/>
        <v/>
      </c>
    </row>
    <row r="1029" spans="5:32">
      <c r="E1029" s="58" t="str">
        <f t="shared" si="201"/>
        <v/>
      </c>
      <c r="K1029" s="68" t="str">
        <f t="shared" si="202"/>
        <v/>
      </c>
      <c r="M1029" s="69" t="str">
        <f t="shared" si="203"/>
        <v/>
      </c>
      <c r="Q1029" s="76" t="str">
        <f t="shared" si="192"/>
        <v/>
      </c>
      <c r="R1029" s="68" t="str">
        <f t="shared" si="193"/>
        <v/>
      </c>
      <c r="S1029" s="76" t="str">
        <f t="shared" si="194"/>
        <v/>
      </c>
      <c r="V1029" s="23" t="str">
        <f>IF(E1029="","",SUMIF(OUTBOUND!$G:$G,WMS!E1029,OUTBOUND!$L:$L))</f>
        <v/>
      </c>
      <c r="W1029" s="23" t="str">
        <f>IF(E1029="","",SUMIF(OUTBOUND!$G:$G,WMS!E1029,OUTBOUND!$M:$M))</f>
        <v/>
      </c>
      <c r="X1029" s="76" t="str">
        <f>IF(E1029="","",SUMIF(OUTBOUND!$G:$G,WMS!E1029,OUTBOUND!$O:$O))</f>
        <v/>
      </c>
      <c r="Y1029" s="76" t="str">
        <f>IF(E1029="","",SUMIF(OUTBOUND!$G:$G,WMS!E1029,OUTBOUND!$AC:$AC))</f>
        <v/>
      </c>
      <c r="Z1029" s="76" t="str">
        <f>IF(E1029="","",SUMIF(OUTBOUND!$G:$G,WMS!E1029,OUTBOUND!$P:$P))</f>
        <v/>
      </c>
      <c r="AA1029" s="23" t="str">
        <f t="shared" si="195"/>
        <v/>
      </c>
      <c r="AB1029" s="23" t="str">
        <f t="shared" si="196"/>
        <v/>
      </c>
      <c r="AC1029" s="76" t="str">
        <f t="shared" si="197"/>
        <v/>
      </c>
      <c r="AD1029" s="76" t="str">
        <f t="shared" si="198"/>
        <v/>
      </c>
      <c r="AE1029" s="76" t="str">
        <f t="shared" si="199"/>
        <v/>
      </c>
      <c r="AF1029" s="81" t="str">
        <f t="shared" si="200"/>
        <v/>
      </c>
    </row>
    <row r="1030" spans="5:32">
      <c r="E1030" s="58" t="str">
        <f t="shared" si="201"/>
        <v/>
      </c>
      <c r="K1030" s="68" t="str">
        <f t="shared" si="202"/>
        <v/>
      </c>
      <c r="M1030" s="69" t="str">
        <f t="shared" si="203"/>
        <v/>
      </c>
      <c r="Q1030" s="76" t="str">
        <f t="shared" si="192"/>
        <v/>
      </c>
      <c r="R1030" s="68" t="str">
        <f t="shared" si="193"/>
        <v/>
      </c>
      <c r="S1030" s="76" t="str">
        <f t="shared" si="194"/>
        <v/>
      </c>
      <c r="V1030" s="23" t="str">
        <f>IF(E1030="","",SUMIF(OUTBOUND!$G:$G,WMS!E1030,OUTBOUND!$L:$L))</f>
        <v/>
      </c>
      <c r="W1030" s="23" t="str">
        <f>IF(E1030="","",SUMIF(OUTBOUND!$G:$G,WMS!E1030,OUTBOUND!$M:$M))</f>
        <v/>
      </c>
      <c r="X1030" s="76" t="str">
        <f>IF(E1030="","",SUMIF(OUTBOUND!$G:$G,WMS!E1030,OUTBOUND!$O:$O))</f>
        <v/>
      </c>
      <c r="Y1030" s="76" t="str">
        <f>IF(E1030="","",SUMIF(OUTBOUND!$G:$G,WMS!E1030,OUTBOUND!$AC:$AC))</f>
        <v/>
      </c>
      <c r="Z1030" s="76" t="str">
        <f>IF(E1030="","",SUMIF(OUTBOUND!$G:$G,WMS!E1030,OUTBOUND!$P:$P))</f>
        <v/>
      </c>
      <c r="AA1030" s="23" t="str">
        <f t="shared" si="195"/>
        <v/>
      </c>
      <c r="AB1030" s="23" t="str">
        <f t="shared" si="196"/>
        <v/>
      </c>
      <c r="AC1030" s="76" t="str">
        <f t="shared" si="197"/>
        <v/>
      </c>
      <c r="AD1030" s="76" t="str">
        <f t="shared" si="198"/>
        <v/>
      </c>
      <c r="AE1030" s="76" t="str">
        <f t="shared" si="199"/>
        <v/>
      </c>
      <c r="AF1030" s="81" t="str">
        <f t="shared" si="200"/>
        <v/>
      </c>
    </row>
    <row r="1031" spans="5:32">
      <c r="E1031" s="58" t="str">
        <f t="shared" si="201"/>
        <v/>
      </c>
      <c r="K1031" s="68" t="str">
        <f t="shared" si="202"/>
        <v/>
      </c>
      <c r="M1031" s="69" t="str">
        <f t="shared" si="203"/>
        <v/>
      </c>
      <c r="Q1031" s="76" t="str">
        <f t="shared" si="192"/>
        <v/>
      </c>
      <c r="R1031" s="68" t="str">
        <f t="shared" si="193"/>
        <v/>
      </c>
      <c r="S1031" s="76" t="str">
        <f t="shared" si="194"/>
        <v/>
      </c>
      <c r="V1031" s="23" t="str">
        <f>IF(E1031="","",SUMIF(OUTBOUND!$G:$G,WMS!E1031,OUTBOUND!$L:$L))</f>
        <v/>
      </c>
      <c r="W1031" s="23" t="str">
        <f>IF(E1031="","",SUMIF(OUTBOUND!$G:$G,WMS!E1031,OUTBOUND!$M:$M))</f>
        <v/>
      </c>
      <c r="X1031" s="76" t="str">
        <f>IF(E1031="","",SUMIF(OUTBOUND!$G:$G,WMS!E1031,OUTBOUND!$O:$O))</f>
        <v/>
      </c>
      <c r="Y1031" s="76" t="str">
        <f>IF(E1031="","",SUMIF(OUTBOUND!$G:$G,WMS!E1031,OUTBOUND!$AC:$AC))</f>
        <v/>
      </c>
      <c r="Z1031" s="76" t="str">
        <f>IF(E1031="","",SUMIF(OUTBOUND!$G:$G,WMS!E1031,OUTBOUND!$P:$P))</f>
        <v/>
      </c>
      <c r="AA1031" s="23" t="str">
        <f t="shared" si="195"/>
        <v/>
      </c>
      <c r="AB1031" s="23" t="str">
        <f t="shared" si="196"/>
        <v/>
      </c>
      <c r="AC1031" s="76" t="str">
        <f t="shared" si="197"/>
        <v/>
      </c>
      <c r="AD1031" s="76" t="str">
        <f t="shared" si="198"/>
        <v/>
      </c>
      <c r="AE1031" s="76" t="str">
        <f t="shared" si="199"/>
        <v/>
      </c>
      <c r="AF1031" s="81" t="str">
        <f t="shared" si="200"/>
        <v/>
      </c>
    </row>
    <row r="1032" spans="5:32">
      <c r="E1032" s="58" t="str">
        <f t="shared" si="201"/>
        <v/>
      </c>
      <c r="K1032" s="68" t="str">
        <f t="shared" si="202"/>
        <v/>
      </c>
      <c r="M1032" s="69" t="str">
        <f t="shared" si="203"/>
        <v/>
      </c>
      <c r="Q1032" s="76" t="str">
        <f t="shared" si="192"/>
        <v/>
      </c>
      <c r="R1032" s="68" t="str">
        <f t="shared" si="193"/>
        <v/>
      </c>
      <c r="S1032" s="76" t="str">
        <f t="shared" si="194"/>
        <v/>
      </c>
      <c r="V1032" s="23" t="str">
        <f>IF(E1032="","",SUMIF(OUTBOUND!$G:$G,WMS!E1032,OUTBOUND!$L:$L))</f>
        <v/>
      </c>
      <c r="W1032" s="23" t="str">
        <f>IF(E1032="","",SUMIF(OUTBOUND!$G:$G,WMS!E1032,OUTBOUND!$M:$M))</f>
        <v/>
      </c>
      <c r="X1032" s="76" t="str">
        <f>IF(E1032="","",SUMIF(OUTBOUND!$G:$G,WMS!E1032,OUTBOUND!$O:$O))</f>
        <v/>
      </c>
      <c r="Y1032" s="76" t="str">
        <f>IF(E1032="","",SUMIF(OUTBOUND!$G:$G,WMS!E1032,OUTBOUND!$AC:$AC))</f>
        <v/>
      </c>
      <c r="Z1032" s="76" t="str">
        <f>IF(E1032="","",SUMIF(OUTBOUND!$G:$G,WMS!E1032,OUTBOUND!$P:$P))</f>
        <v/>
      </c>
      <c r="AA1032" s="23" t="str">
        <f t="shared" si="195"/>
        <v/>
      </c>
      <c r="AB1032" s="23" t="str">
        <f t="shared" si="196"/>
        <v/>
      </c>
      <c r="AC1032" s="76" t="str">
        <f t="shared" si="197"/>
        <v/>
      </c>
      <c r="AD1032" s="76" t="str">
        <f t="shared" si="198"/>
        <v/>
      </c>
      <c r="AE1032" s="76" t="str">
        <f t="shared" si="199"/>
        <v/>
      </c>
      <c r="AF1032" s="81" t="str">
        <f t="shared" si="200"/>
        <v/>
      </c>
    </row>
    <row r="1033" spans="5:32">
      <c r="E1033" s="58" t="str">
        <f t="shared" si="201"/>
        <v/>
      </c>
      <c r="K1033" s="68" t="str">
        <f t="shared" si="202"/>
        <v/>
      </c>
      <c r="M1033" s="69" t="str">
        <f t="shared" si="203"/>
        <v/>
      </c>
      <c r="Q1033" s="76" t="str">
        <f t="shared" si="192"/>
        <v/>
      </c>
      <c r="R1033" s="68" t="str">
        <f t="shared" si="193"/>
        <v/>
      </c>
      <c r="S1033" s="76" t="str">
        <f t="shared" si="194"/>
        <v/>
      </c>
      <c r="V1033" s="23" t="str">
        <f>IF(E1033="","",SUMIF(OUTBOUND!$G:$G,WMS!E1033,OUTBOUND!$L:$L))</f>
        <v/>
      </c>
      <c r="W1033" s="23" t="str">
        <f>IF(E1033="","",SUMIF(OUTBOUND!$G:$G,WMS!E1033,OUTBOUND!$M:$M))</f>
        <v/>
      </c>
      <c r="X1033" s="76" t="str">
        <f>IF(E1033="","",SUMIF(OUTBOUND!$G:$G,WMS!E1033,OUTBOUND!$O:$O))</f>
        <v/>
      </c>
      <c r="Y1033" s="76" t="str">
        <f>IF(E1033="","",SUMIF(OUTBOUND!$G:$G,WMS!E1033,OUTBOUND!$AC:$AC))</f>
        <v/>
      </c>
      <c r="Z1033" s="76" t="str">
        <f>IF(E1033="","",SUMIF(OUTBOUND!$G:$G,WMS!E1033,OUTBOUND!$P:$P))</f>
        <v/>
      </c>
      <c r="AA1033" s="23" t="str">
        <f t="shared" si="195"/>
        <v/>
      </c>
      <c r="AB1033" s="23" t="str">
        <f t="shared" si="196"/>
        <v/>
      </c>
      <c r="AC1033" s="76" t="str">
        <f t="shared" si="197"/>
        <v/>
      </c>
      <c r="AD1033" s="76" t="str">
        <f t="shared" si="198"/>
        <v/>
      </c>
      <c r="AE1033" s="76" t="str">
        <f t="shared" si="199"/>
        <v/>
      </c>
      <c r="AF1033" s="81" t="str">
        <f t="shared" si="200"/>
        <v/>
      </c>
    </row>
    <row r="1034" spans="5:32">
      <c r="E1034" s="58" t="str">
        <f t="shared" si="201"/>
        <v/>
      </c>
      <c r="K1034" s="68" t="str">
        <f t="shared" si="202"/>
        <v/>
      </c>
      <c r="M1034" s="69" t="str">
        <f t="shared" si="203"/>
        <v/>
      </c>
      <c r="Q1034" s="76" t="str">
        <f t="shared" si="192"/>
        <v/>
      </c>
      <c r="R1034" s="68" t="str">
        <f t="shared" si="193"/>
        <v/>
      </c>
      <c r="S1034" s="76" t="str">
        <f t="shared" si="194"/>
        <v/>
      </c>
      <c r="V1034" s="23" t="str">
        <f>IF(E1034="","",SUMIF(OUTBOUND!$G:$G,WMS!E1034,OUTBOUND!$L:$L))</f>
        <v/>
      </c>
      <c r="W1034" s="23" t="str">
        <f>IF(E1034="","",SUMIF(OUTBOUND!$G:$G,WMS!E1034,OUTBOUND!$M:$M))</f>
        <v/>
      </c>
      <c r="X1034" s="76" t="str">
        <f>IF(E1034="","",SUMIF(OUTBOUND!$G:$G,WMS!E1034,OUTBOUND!$O:$O))</f>
        <v/>
      </c>
      <c r="Y1034" s="76" t="str">
        <f>IF(E1034="","",SUMIF(OUTBOUND!$G:$G,WMS!E1034,OUTBOUND!$AC:$AC))</f>
        <v/>
      </c>
      <c r="Z1034" s="76" t="str">
        <f>IF(E1034="","",SUMIF(OUTBOUND!$G:$G,WMS!E1034,OUTBOUND!$P:$P))</f>
        <v/>
      </c>
      <c r="AA1034" s="23" t="str">
        <f t="shared" si="195"/>
        <v/>
      </c>
      <c r="AB1034" s="23" t="str">
        <f t="shared" si="196"/>
        <v/>
      </c>
      <c r="AC1034" s="76" t="str">
        <f t="shared" si="197"/>
        <v/>
      </c>
      <c r="AD1034" s="76" t="str">
        <f t="shared" si="198"/>
        <v/>
      </c>
      <c r="AE1034" s="76" t="str">
        <f t="shared" si="199"/>
        <v/>
      </c>
      <c r="AF1034" s="81" t="str">
        <f t="shared" si="200"/>
        <v/>
      </c>
    </row>
    <row r="1035" spans="5:32">
      <c r="E1035" s="58" t="str">
        <f t="shared" si="201"/>
        <v/>
      </c>
      <c r="K1035" s="68" t="str">
        <f t="shared" si="202"/>
        <v/>
      </c>
      <c r="M1035" s="69" t="str">
        <f t="shared" si="203"/>
        <v/>
      </c>
      <c r="Q1035" s="76" t="str">
        <f t="shared" si="192"/>
        <v/>
      </c>
      <c r="R1035" s="68" t="str">
        <f t="shared" si="193"/>
        <v/>
      </c>
      <c r="S1035" s="76" t="str">
        <f t="shared" si="194"/>
        <v/>
      </c>
      <c r="V1035" s="23" t="str">
        <f>IF(E1035="","",SUMIF(OUTBOUND!$G:$G,WMS!E1035,OUTBOUND!$L:$L))</f>
        <v/>
      </c>
      <c r="W1035" s="23" t="str">
        <f>IF(E1035="","",SUMIF(OUTBOUND!$G:$G,WMS!E1035,OUTBOUND!$M:$M))</f>
        <v/>
      </c>
      <c r="X1035" s="76" t="str">
        <f>IF(E1035="","",SUMIF(OUTBOUND!$G:$G,WMS!E1035,OUTBOUND!$O:$O))</f>
        <v/>
      </c>
      <c r="Y1035" s="76" t="str">
        <f>IF(E1035="","",SUMIF(OUTBOUND!$G:$G,WMS!E1035,OUTBOUND!$AC:$AC))</f>
        <v/>
      </c>
      <c r="Z1035" s="76" t="str">
        <f>IF(E1035="","",SUMIF(OUTBOUND!$G:$G,WMS!E1035,OUTBOUND!$P:$P))</f>
        <v/>
      </c>
      <c r="AA1035" s="23" t="str">
        <f t="shared" si="195"/>
        <v/>
      </c>
      <c r="AB1035" s="23" t="str">
        <f t="shared" si="196"/>
        <v/>
      </c>
      <c r="AC1035" s="76" t="str">
        <f t="shared" si="197"/>
        <v/>
      </c>
      <c r="AD1035" s="76" t="str">
        <f t="shared" si="198"/>
        <v/>
      </c>
      <c r="AE1035" s="76" t="str">
        <f t="shared" si="199"/>
        <v/>
      </c>
      <c r="AF1035" s="81" t="str">
        <f t="shared" si="200"/>
        <v/>
      </c>
    </row>
    <row r="1036" spans="5:32">
      <c r="E1036" s="58" t="str">
        <f t="shared" si="201"/>
        <v/>
      </c>
      <c r="K1036" s="68" t="str">
        <f t="shared" si="202"/>
        <v/>
      </c>
      <c r="M1036" s="69" t="str">
        <f t="shared" si="203"/>
        <v/>
      </c>
      <c r="Q1036" s="76" t="str">
        <f t="shared" si="192"/>
        <v/>
      </c>
      <c r="R1036" s="68" t="str">
        <f t="shared" si="193"/>
        <v/>
      </c>
      <c r="S1036" s="76" t="str">
        <f t="shared" si="194"/>
        <v/>
      </c>
      <c r="V1036" s="23" t="str">
        <f>IF(E1036="","",SUMIF(OUTBOUND!$G:$G,WMS!E1036,OUTBOUND!$L:$L))</f>
        <v/>
      </c>
      <c r="W1036" s="23" t="str">
        <f>IF(E1036="","",SUMIF(OUTBOUND!$G:$G,WMS!E1036,OUTBOUND!$M:$M))</f>
        <v/>
      </c>
      <c r="X1036" s="76" t="str">
        <f>IF(E1036="","",SUMIF(OUTBOUND!$G:$G,WMS!E1036,OUTBOUND!$O:$O))</f>
        <v/>
      </c>
      <c r="Y1036" s="76" t="str">
        <f>IF(E1036="","",SUMIF(OUTBOUND!$G:$G,WMS!E1036,OUTBOUND!$AC:$AC))</f>
        <v/>
      </c>
      <c r="Z1036" s="76" t="str">
        <f>IF(E1036="","",SUMIF(OUTBOUND!$G:$G,WMS!E1036,OUTBOUND!$P:$P))</f>
        <v/>
      </c>
      <c r="AA1036" s="23" t="str">
        <f t="shared" si="195"/>
        <v/>
      </c>
      <c r="AB1036" s="23" t="str">
        <f t="shared" si="196"/>
        <v/>
      </c>
      <c r="AC1036" s="76" t="str">
        <f t="shared" si="197"/>
        <v/>
      </c>
      <c r="AD1036" s="76" t="str">
        <f t="shared" si="198"/>
        <v/>
      </c>
      <c r="AE1036" s="76" t="str">
        <f t="shared" si="199"/>
        <v/>
      </c>
      <c r="AF1036" s="81" t="str">
        <f t="shared" si="200"/>
        <v/>
      </c>
    </row>
    <row r="1037" spans="5:32">
      <c r="E1037" s="58" t="str">
        <f t="shared" si="201"/>
        <v/>
      </c>
      <c r="K1037" s="68" t="str">
        <f t="shared" si="202"/>
        <v/>
      </c>
      <c r="M1037" s="69" t="str">
        <f t="shared" si="203"/>
        <v/>
      </c>
      <c r="Q1037" s="76" t="str">
        <f t="shared" si="192"/>
        <v/>
      </c>
      <c r="R1037" s="68" t="str">
        <f t="shared" si="193"/>
        <v/>
      </c>
      <c r="S1037" s="76" t="str">
        <f t="shared" si="194"/>
        <v/>
      </c>
      <c r="V1037" s="23" t="str">
        <f>IF(E1037="","",SUMIF(OUTBOUND!$G:$G,WMS!E1037,OUTBOUND!$L:$L))</f>
        <v/>
      </c>
      <c r="W1037" s="23" t="str">
        <f>IF(E1037="","",SUMIF(OUTBOUND!$G:$G,WMS!E1037,OUTBOUND!$M:$M))</f>
        <v/>
      </c>
      <c r="X1037" s="76" t="str">
        <f>IF(E1037="","",SUMIF(OUTBOUND!$G:$G,WMS!E1037,OUTBOUND!$O:$O))</f>
        <v/>
      </c>
      <c r="Y1037" s="76" t="str">
        <f>IF(E1037="","",SUMIF(OUTBOUND!$G:$G,WMS!E1037,OUTBOUND!$AC:$AC))</f>
        <v/>
      </c>
      <c r="Z1037" s="76" t="str">
        <f>IF(E1037="","",SUMIF(OUTBOUND!$G:$G,WMS!E1037,OUTBOUND!$P:$P))</f>
        <v/>
      </c>
      <c r="AA1037" s="23" t="str">
        <f t="shared" si="195"/>
        <v/>
      </c>
      <c r="AB1037" s="23" t="str">
        <f t="shared" si="196"/>
        <v/>
      </c>
      <c r="AC1037" s="76" t="str">
        <f t="shared" si="197"/>
        <v/>
      </c>
      <c r="AD1037" s="76" t="str">
        <f t="shared" si="198"/>
        <v/>
      </c>
      <c r="AE1037" s="76" t="str">
        <f t="shared" si="199"/>
        <v/>
      </c>
      <c r="AF1037" s="81" t="str">
        <f t="shared" si="200"/>
        <v/>
      </c>
    </row>
    <row r="1038" spans="5:32">
      <c r="E1038" s="58" t="str">
        <f t="shared" si="201"/>
        <v/>
      </c>
      <c r="K1038" s="68" t="str">
        <f t="shared" si="202"/>
        <v/>
      </c>
      <c r="M1038" s="69" t="str">
        <f t="shared" si="203"/>
        <v/>
      </c>
      <c r="Q1038" s="76" t="str">
        <f t="shared" si="192"/>
        <v/>
      </c>
      <c r="R1038" s="68" t="str">
        <f t="shared" si="193"/>
        <v/>
      </c>
      <c r="S1038" s="76" t="str">
        <f t="shared" si="194"/>
        <v/>
      </c>
      <c r="V1038" s="23" t="str">
        <f>IF(E1038="","",SUMIF(OUTBOUND!$G:$G,WMS!E1038,OUTBOUND!$L:$L))</f>
        <v/>
      </c>
      <c r="W1038" s="23" t="str">
        <f>IF(E1038="","",SUMIF(OUTBOUND!$G:$G,WMS!E1038,OUTBOUND!$M:$M))</f>
        <v/>
      </c>
      <c r="X1038" s="76" t="str">
        <f>IF(E1038="","",SUMIF(OUTBOUND!$G:$G,WMS!E1038,OUTBOUND!$O:$O))</f>
        <v/>
      </c>
      <c r="Y1038" s="76" t="str">
        <f>IF(E1038="","",SUMIF(OUTBOUND!$G:$G,WMS!E1038,OUTBOUND!$AC:$AC))</f>
        <v/>
      </c>
      <c r="Z1038" s="76" t="str">
        <f>IF(E1038="","",SUMIF(OUTBOUND!$G:$G,WMS!E1038,OUTBOUND!$P:$P))</f>
        <v/>
      </c>
      <c r="AA1038" s="23" t="str">
        <f t="shared" si="195"/>
        <v/>
      </c>
      <c r="AB1038" s="23" t="str">
        <f t="shared" si="196"/>
        <v/>
      </c>
      <c r="AC1038" s="76" t="str">
        <f t="shared" si="197"/>
        <v/>
      </c>
      <c r="AD1038" s="76" t="str">
        <f t="shared" si="198"/>
        <v/>
      </c>
      <c r="AE1038" s="76" t="str">
        <f t="shared" si="199"/>
        <v/>
      </c>
      <c r="AF1038" s="81" t="str">
        <f t="shared" si="200"/>
        <v/>
      </c>
    </row>
    <row r="1039" spans="5:32">
      <c r="E1039" s="58" t="str">
        <f t="shared" si="201"/>
        <v/>
      </c>
      <c r="K1039" s="68" t="str">
        <f t="shared" si="202"/>
        <v/>
      </c>
      <c r="M1039" s="69" t="str">
        <f t="shared" si="203"/>
        <v/>
      </c>
      <c r="Q1039" s="76" t="str">
        <f t="shared" si="192"/>
        <v/>
      </c>
      <c r="R1039" s="68" t="str">
        <f t="shared" si="193"/>
        <v/>
      </c>
      <c r="S1039" s="76" t="str">
        <f t="shared" si="194"/>
        <v/>
      </c>
      <c r="V1039" s="23" t="str">
        <f>IF(E1039="","",SUMIF(OUTBOUND!$G:$G,WMS!E1039,OUTBOUND!$L:$L))</f>
        <v/>
      </c>
      <c r="W1039" s="23" t="str">
        <f>IF(E1039="","",SUMIF(OUTBOUND!$G:$G,WMS!E1039,OUTBOUND!$M:$M))</f>
        <v/>
      </c>
      <c r="X1039" s="76" t="str">
        <f>IF(E1039="","",SUMIF(OUTBOUND!$G:$G,WMS!E1039,OUTBOUND!$O:$O))</f>
        <v/>
      </c>
      <c r="Y1039" s="76" t="str">
        <f>IF(E1039="","",SUMIF(OUTBOUND!$G:$G,WMS!E1039,OUTBOUND!$AC:$AC))</f>
        <v/>
      </c>
      <c r="Z1039" s="76" t="str">
        <f>IF(E1039="","",SUMIF(OUTBOUND!$G:$G,WMS!E1039,OUTBOUND!$P:$P))</f>
        <v/>
      </c>
      <c r="AA1039" s="23" t="str">
        <f t="shared" si="195"/>
        <v/>
      </c>
      <c r="AB1039" s="23" t="str">
        <f t="shared" si="196"/>
        <v/>
      </c>
      <c r="AC1039" s="76" t="str">
        <f t="shared" si="197"/>
        <v/>
      </c>
      <c r="AD1039" s="76" t="str">
        <f t="shared" si="198"/>
        <v/>
      </c>
      <c r="AE1039" s="76" t="str">
        <f t="shared" si="199"/>
        <v/>
      </c>
      <c r="AF1039" s="81" t="str">
        <f t="shared" si="200"/>
        <v/>
      </c>
    </row>
    <row r="1040" spans="5:32">
      <c r="E1040" s="58" t="str">
        <f t="shared" si="201"/>
        <v/>
      </c>
      <c r="K1040" s="68" t="str">
        <f t="shared" si="202"/>
        <v/>
      </c>
      <c r="M1040" s="69" t="str">
        <f t="shared" si="203"/>
        <v/>
      </c>
      <c r="Q1040" s="76" t="str">
        <f t="shared" si="192"/>
        <v/>
      </c>
      <c r="R1040" s="68" t="str">
        <f t="shared" si="193"/>
        <v/>
      </c>
      <c r="S1040" s="76" t="str">
        <f t="shared" si="194"/>
        <v/>
      </c>
      <c r="V1040" s="23" t="str">
        <f>IF(E1040="","",SUMIF(OUTBOUND!$G:$G,WMS!E1040,OUTBOUND!$L:$L))</f>
        <v/>
      </c>
      <c r="W1040" s="23" t="str">
        <f>IF(E1040="","",SUMIF(OUTBOUND!$G:$G,WMS!E1040,OUTBOUND!$M:$M))</f>
        <v/>
      </c>
      <c r="X1040" s="76" t="str">
        <f>IF(E1040="","",SUMIF(OUTBOUND!$G:$G,WMS!E1040,OUTBOUND!$O:$O))</f>
        <v/>
      </c>
      <c r="Y1040" s="76" t="str">
        <f>IF(E1040="","",SUMIF(OUTBOUND!$G:$G,WMS!E1040,OUTBOUND!$AC:$AC))</f>
        <v/>
      </c>
      <c r="Z1040" s="76" t="str">
        <f>IF(E1040="","",SUMIF(OUTBOUND!$G:$G,WMS!E1040,OUTBOUND!$P:$P))</f>
        <v/>
      </c>
      <c r="AA1040" s="23" t="str">
        <f t="shared" si="195"/>
        <v/>
      </c>
      <c r="AB1040" s="23" t="str">
        <f t="shared" si="196"/>
        <v/>
      </c>
      <c r="AC1040" s="76" t="str">
        <f t="shared" si="197"/>
        <v/>
      </c>
      <c r="AD1040" s="76" t="str">
        <f t="shared" si="198"/>
        <v/>
      </c>
      <c r="AE1040" s="76" t="str">
        <f t="shared" si="199"/>
        <v/>
      </c>
      <c r="AF1040" s="81" t="str">
        <f t="shared" si="200"/>
        <v/>
      </c>
    </row>
    <row r="1041" spans="5:32">
      <c r="E1041" s="58" t="str">
        <f t="shared" si="201"/>
        <v/>
      </c>
      <c r="K1041" s="68" t="str">
        <f t="shared" si="202"/>
        <v/>
      </c>
      <c r="M1041" s="69" t="str">
        <f t="shared" si="203"/>
        <v/>
      </c>
      <c r="Q1041" s="76" t="str">
        <f t="shared" si="192"/>
        <v/>
      </c>
      <c r="R1041" s="68" t="str">
        <f t="shared" si="193"/>
        <v/>
      </c>
      <c r="S1041" s="76" t="str">
        <f t="shared" si="194"/>
        <v/>
      </c>
      <c r="V1041" s="23" t="str">
        <f>IF(E1041="","",SUMIF(OUTBOUND!$G:$G,WMS!E1041,OUTBOUND!$L:$L))</f>
        <v/>
      </c>
      <c r="W1041" s="23" t="str">
        <f>IF(E1041="","",SUMIF(OUTBOUND!$G:$G,WMS!E1041,OUTBOUND!$M:$M))</f>
        <v/>
      </c>
      <c r="X1041" s="76" t="str">
        <f>IF(E1041="","",SUMIF(OUTBOUND!$G:$G,WMS!E1041,OUTBOUND!$O:$O))</f>
        <v/>
      </c>
      <c r="Y1041" s="76" t="str">
        <f>IF(E1041="","",SUMIF(OUTBOUND!$G:$G,WMS!E1041,OUTBOUND!$AC:$AC))</f>
        <v/>
      </c>
      <c r="Z1041" s="76" t="str">
        <f>IF(E1041="","",SUMIF(OUTBOUND!$G:$G,WMS!E1041,OUTBOUND!$P:$P))</f>
        <v/>
      </c>
      <c r="AA1041" s="23" t="str">
        <f t="shared" si="195"/>
        <v/>
      </c>
      <c r="AB1041" s="23" t="str">
        <f t="shared" si="196"/>
        <v/>
      </c>
      <c r="AC1041" s="76" t="str">
        <f t="shared" si="197"/>
        <v/>
      </c>
      <c r="AD1041" s="76" t="str">
        <f t="shared" si="198"/>
        <v/>
      </c>
      <c r="AE1041" s="76" t="str">
        <f t="shared" si="199"/>
        <v/>
      </c>
      <c r="AF1041" s="81" t="str">
        <f t="shared" si="200"/>
        <v/>
      </c>
    </row>
    <row r="1042" spans="5:32">
      <c r="E1042" s="58" t="str">
        <f t="shared" si="201"/>
        <v/>
      </c>
      <c r="K1042" s="68" t="str">
        <f t="shared" si="202"/>
        <v/>
      </c>
      <c r="M1042" s="69" t="str">
        <f t="shared" si="203"/>
        <v/>
      </c>
      <c r="Q1042" s="76" t="str">
        <f t="shared" si="192"/>
        <v/>
      </c>
      <c r="R1042" s="68" t="str">
        <f t="shared" si="193"/>
        <v/>
      </c>
      <c r="S1042" s="76" t="str">
        <f t="shared" si="194"/>
        <v/>
      </c>
      <c r="V1042" s="23" t="str">
        <f>IF(E1042="","",SUMIF(OUTBOUND!$G:$G,WMS!E1042,OUTBOUND!$L:$L))</f>
        <v/>
      </c>
      <c r="W1042" s="23" t="str">
        <f>IF(E1042="","",SUMIF(OUTBOUND!$G:$G,WMS!E1042,OUTBOUND!$M:$M))</f>
        <v/>
      </c>
      <c r="X1042" s="76" t="str">
        <f>IF(E1042="","",SUMIF(OUTBOUND!$G:$G,WMS!E1042,OUTBOUND!$O:$O))</f>
        <v/>
      </c>
      <c r="Y1042" s="76" t="str">
        <f>IF(E1042="","",SUMIF(OUTBOUND!$G:$G,WMS!E1042,OUTBOUND!$AC:$AC))</f>
        <v/>
      </c>
      <c r="Z1042" s="76" t="str">
        <f>IF(E1042="","",SUMIF(OUTBOUND!$G:$G,WMS!E1042,OUTBOUND!$P:$P))</f>
        <v/>
      </c>
      <c r="AA1042" s="23" t="str">
        <f t="shared" si="195"/>
        <v/>
      </c>
      <c r="AB1042" s="23" t="str">
        <f t="shared" si="196"/>
        <v/>
      </c>
      <c r="AC1042" s="76" t="str">
        <f t="shared" si="197"/>
        <v/>
      </c>
      <c r="AD1042" s="76" t="str">
        <f t="shared" si="198"/>
        <v/>
      </c>
      <c r="AE1042" s="76" t="str">
        <f t="shared" si="199"/>
        <v/>
      </c>
      <c r="AF1042" s="81" t="str">
        <f t="shared" si="200"/>
        <v/>
      </c>
    </row>
    <row r="1043" spans="5:32">
      <c r="E1043" s="58" t="str">
        <f t="shared" si="201"/>
        <v/>
      </c>
      <c r="K1043" s="68" t="str">
        <f t="shared" si="202"/>
        <v/>
      </c>
      <c r="M1043" s="69" t="str">
        <f t="shared" si="203"/>
        <v/>
      </c>
      <c r="Q1043" s="76" t="str">
        <f t="shared" si="192"/>
        <v/>
      </c>
      <c r="R1043" s="68" t="str">
        <f t="shared" si="193"/>
        <v/>
      </c>
      <c r="S1043" s="76" t="str">
        <f t="shared" si="194"/>
        <v/>
      </c>
      <c r="V1043" s="23" t="str">
        <f>IF(E1043="","",SUMIF(OUTBOUND!$G:$G,WMS!E1043,OUTBOUND!$L:$L))</f>
        <v/>
      </c>
      <c r="W1043" s="23" t="str">
        <f>IF(E1043="","",SUMIF(OUTBOUND!$G:$G,WMS!E1043,OUTBOUND!$M:$M))</f>
        <v/>
      </c>
      <c r="X1043" s="76" t="str">
        <f>IF(E1043="","",SUMIF(OUTBOUND!$G:$G,WMS!E1043,OUTBOUND!$O:$O))</f>
        <v/>
      </c>
      <c r="Y1043" s="76" t="str">
        <f>IF(E1043="","",SUMIF(OUTBOUND!$G:$G,WMS!E1043,OUTBOUND!$AC:$AC))</f>
        <v/>
      </c>
      <c r="Z1043" s="76" t="str">
        <f>IF(E1043="","",SUMIF(OUTBOUND!$G:$G,WMS!E1043,OUTBOUND!$P:$P))</f>
        <v/>
      </c>
      <c r="AA1043" s="23" t="str">
        <f t="shared" si="195"/>
        <v/>
      </c>
      <c r="AB1043" s="23" t="str">
        <f t="shared" si="196"/>
        <v/>
      </c>
      <c r="AC1043" s="76" t="str">
        <f t="shared" si="197"/>
        <v/>
      </c>
      <c r="AD1043" s="76" t="str">
        <f t="shared" si="198"/>
        <v/>
      </c>
      <c r="AE1043" s="76" t="str">
        <f t="shared" si="199"/>
        <v/>
      </c>
      <c r="AF1043" s="81" t="str">
        <f t="shared" si="200"/>
        <v/>
      </c>
    </row>
    <row r="1044" spans="5:32">
      <c r="E1044" s="58" t="str">
        <f t="shared" si="201"/>
        <v/>
      </c>
      <c r="K1044" s="68" t="str">
        <f t="shared" si="202"/>
        <v/>
      </c>
      <c r="M1044" s="69" t="str">
        <f t="shared" si="203"/>
        <v/>
      </c>
      <c r="Q1044" s="76" t="str">
        <f t="shared" si="192"/>
        <v/>
      </c>
      <c r="R1044" s="68" t="str">
        <f t="shared" si="193"/>
        <v/>
      </c>
      <c r="S1044" s="76" t="str">
        <f t="shared" si="194"/>
        <v/>
      </c>
      <c r="V1044" s="23" t="str">
        <f>IF(E1044="","",SUMIF(OUTBOUND!$G:$G,WMS!E1044,OUTBOUND!$L:$L))</f>
        <v/>
      </c>
      <c r="W1044" s="23" t="str">
        <f>IF(E1044="","",SUMIF(OUTBOUND!$G:$G,WMS!E1044,OUTBOUND!$M:$M))</f>
        <v/>
      </c>
      <c r="X1044" s="76" t="str">
        <f>IF(E1044="","",SUMIF(OUTBOUND!$G:$G,WMS!E1044,OUTBOUND!$O:$O))</f>
        <v/>
      </c>
      <c r="Y1044" s="76" t="str">
        <f>IF(E1044="","",SUMIF(OUTBOUND!$G:$G,WMS!E1044,OUTBOUND!$AC:$AC))</f>
        <v/>
      </c>
      <c r="Z1044" s="76" t="str">
        <f>IF(E1044="","",SUMIF(OUTBOUND!$G:$G,WMS!E1044,OUTBOUND!$P:$P))</f>
        <v/>
      </c>
      <c r="AA1044" s="23" t="str">
        <f t="shared" si="195"/>
        <v/>
      </c>
      <c r="AB1044" s="23" t="str">
        <f t="shared" si="196"/>
        <v/>
      </c>
      <c r="AC1044" s="76" t="str">
        <f t="shared" si="197"/>
        <v/>
      </c>
      <c r="AD1044" s="76" t="str">
        <f t="shared" si="198"/>
        <v/>
      </c>
      <c r="AE1044" s="76" t="str">
        <f t="shared" si="199"/>
        <v/>
      </c>
      <c r="AF1044" s="81" t="str">
        <f t="shared" si="200"/>
        <v/>
      </c>
    </row>
    <row r="1045" spans="5:32">
      <c r="E1045" s="58" t="str">
        <f t="shared" si="201"/>
        <v/>
      </c>
      <c r="K1045" s="68" t="str">
        <f t="shared" si="202"/>
        <v/>
      </c>
      <c r="M1045" s="69" t="str">
        <f t="shared" si="203"/>
        <v/>
      </c>
      <c r="Q1045" s="76" t="str">
        <f t="shared" si="192"/>
        <v/>
      </c>
      <c r="R1045" s="68" t="str">
        <f t="shared" si="193"/>
        <v/>
      </c>
      <c r="S1045" s="76" t="str">
        <f t="shared" si="194"/>
        <v/>
      </c>
      <c r="V1045" s="23" t="str">
        <f>IF(E1045="","",SUMIF(OUTBOUND!$G:$G,WMS!E1045,OUTBOUND!$L:$L))</f>
        <v/>
      </c>
      <c r="W1045" s="23" t="str">
        <f>IF(E1045="","",SUMIF(OUTBOUND!$G:$G,WMS!E1045,OUTBOUND!$M:$M))</f>
        <v/>
      </c>
      <c r="X1045" s="76" t="str">
        <f>IF(E1045="","",SUMIF(OUTBOUND!$G:$G,WMS!E1045,OUTBOUND!$O:$O))</f>
        <v/>
      </c>
      <c r="Y1045" s="76" t="str">
        <f>IF(E1045="","",SUMIF(OUTBOUND!$G:$G,WMS!E1045,OUTBOUND!$AC:$AC))</f>
        <v/>
      </c>
      <c r="Z1045" s="76" t="str">
        <f>IF(E1045="","",SUMIF(OUTBOUND!$G:$G,WMS!E1045,OUTBOUND!$P:$P))</f>
        <v/>
      </c>
      <c r="AA1045" s="23" t="str">
        <f t="shared" si="195"/>
        <v/>
      </c>
      <c r="AB1045" s="23" t="str">
        <f t="shared" si="196"/>
        <v/>
      </c>
      <c r="AC1045" s="76" t="str">
        <f t="shared" si="197"/>
        <v/>
      </c>
      <c r="AD1045" s="76" t="str">
        <f t="shared" si="198"/>
        <v/>
      </c>
      <c r="AE1045" s="76" t="str">
        <f t="shared" si="199"/>
        <v/>
      </c>
      <c r="AF1045" s="81" t="str">
        <f t="shared" si="200"/>
        <v/>
      </c>
    </row>
    <row r="1046" spans="5:32">
      <c r="E1046" s="58" t="str">
        <f t="shared" si="201"/>
        <v/>
      </c>
      <c r="K1046" s="68" t="str">
        <f t="shared" si="202"/>
        <v/>
      </c>
      <c r="M1046" s="69" t="str">
        <f t="shared" si="203"/>
        <v/>
      </c>
      <c r="Q1046" s="76" t="str">
        <f t="shared" si="192"/>
        <v/>
      </c>
      <c r="R1046" s="68" t="str">
        <f t="shared" si="193"/>
        <v/>
      </c>
      <c r="S1046" s="76" t="str">
        <f t="shared" si="194"/>
        <v/>
      </c>
      <c r="V1046" s="23" t="str">
        <f>IF(E1046="","",SUMIF(OUTBOUND!$G:$G,WMS!E1046,OUTBOUND!$L:$L))</f>
        <v/>
      </c>
      <c r="W1046" s="23" t="str">
        <f>IF(E1046="","",SUMIF(OUTBOUND!$G:$G,WMS!E1046,OUTBOUND!$M:$M))</f>
        <v/>
      </c>
      <c r="X1046" s="76" t="str">
        <f>IF(E1046="","",SUMIF(OUTBOUND!$G:$G,WMS!E1046,OUTBOUND!$O:$O))</f>
        <v/>
      </c>
      <c r="Y1046" s="76" t="str">
        <f>IF(E1046="","",SUMIF(OUTBOUND!$G:$G,WMS!E1046,OUTBOUND!$AC:$AC))</f>
        <v/>
      </c>
      <c r="Z1046" s="76" t="str">
        <f>IF(E1046="","",SUMIF(OUTBOUND!$G:$G,WMS!E1046,OUTBOUND!$P:$P))</f>
        <v/>
      </c>
      <c r="AA1046" s="23" t="str">
        <f t="shared" si="195"/>
        <v/>
      </c>
      <c r="AB1046" s="23" t="str">
        <f t="shared" si="196"/>
        <v/>
      </c>
      <c r="AC1046" s="76" t="str">
        <f t="shared" si="197"/>
        <v/>
      </c>
      <c r="AD1046" s="76" t="str">
        <f t="shared" si="198"/>
        <v/>
      </c>
      <c r="AE1046" s="76" t="str">
        <f t="shared" si="199"/>
        <v/>
      </c>
      <c r="AF1046" s="81" t="str">
        <f t="shared" si="200"/>
        <v/>
      </c>
    </row>
    <row r="1047" spans="5:32">
      <c r="E1047" s="58" t="str">
        <f t="shared" si="201"/>
        <v/>
      </c>
      <c r="K1047" s="68" t="str">
        <f t="shared" si="202"/>
        <v/>
      </c>
      <c r="M1047" s="69" t="str">
        <f t="shared" si="203"/>
        <v/>
      </c>
      <c r="Q1047" s="76" t="str">
        <f t="shared" si="192"/>
        <v/>
      </c>
      <c r="R1047" s="68" t="str">
        <f t="shared" si="193"/>
        <v/>
      </c>
      <c r="S1047" s="76" t="str">
        <f t="shared" si="194"/>
        <v/>
      </c>
      <c r="V1047" s="23" t="str">
        <f>IF(E1047="","",SUMIF(OUTBOUND!$G:$G,WMS!E1047,OUTBOUND!$L:$L))</f>
        <v/>
      </c>
      <c r="W1047" s="23" t="str">
        <f>IF(E1047="","",SUMIF(OUTBOUND!$G:$G,WMS!E1047,OUTBOUND!$M:$M))</f>
        <v/>
      </c>
      <c r="X1047" s="76" t="str">
        <f>IF(E1047="","",SUMIF(OUTBOUND!$G:$G,WMS!E1047,OUTBOUND!$O:$O))</f>
        <v/>
      </c>
      <c r="Y1047" s="76" t="str">
        <f>IF(E1047="","",SUMIF(OUTBOUND!$G:$G,WMS!E1047,OUTBOUND!$AC:$AC))</f>
        <v/>
      </c>
      <c r="Z1047" s="76" t="str">
        <f>IF(E1047="","",SUMIF(OUTBOUND!$G:$G,WMS!E1047,OUTBOUND!$P:$P))</f>
        <v/>
      </c>
      <c r="AA1047" s="23" t="str">
        <f t="shared" si="195"/>
        <v/>
      </c>
      <c r="AB1047" s="23" t="str">
        <f t="shared" si="196"/>
        <v/>
      </c>
      <c r="AC1047" s="76" t="str">
        <f t="shared" si="197"/>
        <v/>
      </c>
      <c r="AD1047" s="76" t="str">
        <f t="shared" si="198"/>
        <v/>
      </c>
      <c r="AE1047" s="76" t="str">
        <f t="shared" si="199"/>
        <v/>
      </c>
      <c r="AF1047" s="81" t="str">
        <f t="shared" si="200"/>
        <v/>
      </c>
    </row>
    <row r="1048" spans="5:32">
      <c r="E1048" s="58" t="str">
        <f t="shared" si="201"/>
        <v/>
      </c>
      <c r="K1048" s="68" t="str">
        <f t="shared" si="202"/>
        <v/>
      </c>
      <c r="M1048" s="69" t="str">
        <f t="shared" si="203"/>
        <v/>
      </c>
      <c r="Q1048" s="76" t="str">
        <f t="shared" si="192"/>
        <v/>
      </c>
      <c r="R1048" s="68" t="str">
        <f t="shared" si="193"/>
        <v/>
      </c>
      <c r="S1048" s="76" t="str">
        <f t="shared" si="194"/>
        <v/>
      </c>
      <c r="V1048" s="23" t="str">
        <f>IF(E1048="","",SUMIF(OUTBOUND!$G:$G,WMS!E1048,OUTBOUND!$L:$L))</f>
        <v/>
      </c>
      <c r="W1048" s="23" t="str">
        <f>IF(E1048="","",SUMIF(OUTBOUND!$G:$G,WMS!E1048,OUTBOUND!$M:$M))</f>
        <v/>
      </c>
      <c r="X1048" s="76" t="str">
        <f>IF(E1048="","",SUMIF(OUTBOUND!$G:$G,WMS!E1048,OUTBOUND!$O:$O))</f>
        <v/>
      </c>
      <c r="Y1048" s="76" t="str">
        <f>IF(E1048="","",SUMIF(OUTBOUND!$G:$G,WMS!E1048,OUTBOUND!$AC:$AC))</f>
        <v/>
      </c>
      <c r="Z1048" s="76" t="str">
        <f>IF(E1048="","",SUMIF(OUTBOUND!$G:$G,WMS!E1048,OUTBOUND!$P:$P))</f>
        <v/>
      </c>
      <c r="AA1048" s="23" t="str">
        <f t="shared" si="195"/>
        <v/>
      </c>
      <c r="AB1048" s="23" t="str">
        <f t="shared" si="196"/>
        <v/>
      </c>
      <c r="AC1048" s="76" t="str">
        <f t="shared" si="197"/>
        <v/>
      </c>
      <c r="AD1048" s="76" t="str">
        <f t="shared" si="198"/>
        <v/>
      </c>
      <c r="AE1048" s="76" t="str">
        <f t="shared" si="199"/>
        <v/>
      </c>
      <c r="AF1048" s="81" t="str">
        <f t="shared" si="200"/>
        <v/>
      </c>
    </row>
    <row r="1049" spans="5:32">
      <c r="E1049" s="58" t="str">
        <f t="shared" si="201"/>
        <v/>
      </c>
      <c r="K1049" s="68" t="str">
        <f t="shared" si="202"/>
        <v/>
      </c>
      <c r="M1049" s="69" t="str">
        <f t="shared" si="203"/>
        <v/>
      </c>
      <c r="Q1049" s="76" t="str">
        <f t="shared" si="192"/>
        <v/>
      </c>
      <c r="R1049" s="68" t="str">
        <f t="shared" si="193"/>
        <v/>
      </c>
      <c r="S1049" s="76" t="str">
        <f t="shared" si="194"/>
        <v/>
      </c>
      <c r="V1049" s="23" t="str">
        <f>IF(E1049="","",SUMIF(OUTBOUND!$G:$G,WMS!E1049,OUTBOUND!$L:$L))</f>
        <v/>
      </c>
      <c r="W1049" s="23" t="str">
        <f>IF(E1049="","",SUMIF(OUTBOUND!$G:$G,WMS!E1049,OUTBOUND!$M:$M))</f>
        <v/>
      </c>
      <c r="X1049" s="76" t="str">
        <f>IF(E1049="","",SUMIF(OUTBOUND!$G:$G,WMS!E1049,OUTBOUND!$O:$O))</f>
        <v/>
      </c>
      <c r="Y1049" s="76" t="str">
        <f>IF(E1049="","",SUMIF(OUTBOUND!$G:$G,WMS!E1049,OUTBOUND!$AC:$AC))</f>
        <v/>
      </c>
      <c r="Z1049" s="76" t="str">
        <f>IF(E1049="","",SUMIF(OUTBOUND!$G:$G,WMS!E1049,OUTBOUND!$P:$P))</f>
        <v/>
      </c>
      <c r="AA1049" s="23" t="str">
        <f t="shared" si="195"/>
        <v/>
      </c>
      <c r="AB1049" s="23" t="str">
        <f t="shared" si="196"/>
        <v/>
      </c>
      <c r="AC1049" s="76" t="str">
        <f t="shared" si="197"/>
        <v/>
      </c>
      <c r="AD1049" s="76" t="str">
        <f t="shared" si="198"/>
        <v/>
      </c>
      <c r="AE1049" s="76" t="str">
        <f t="shared" si="199"/>
        <v/>
      </c>
      <c r="AF1049" s="81" t="str">
        <f t="shared" si="200"/>
        <v/>
      </c>
    </row>
    <row r="1050" spans="5:32">
      <c r="E1050" s="58" t="str">
        <f t="shared" si="201"/>
        <v/>
      </c>
      <c r="K1050" s="68" t="str">
        <f t="shared" si="202"/>
        <v/>
      </c>
      <c r="M1050" s="69" t="str">
        <f t="shared" si="203"/>
        <v/>
      </c>
      <c r="Q1050" s="76" t="str">
        <f t="shared" si="192"/>
        <v/>
      </c>
      <c r="R1050" s="68" t="str">
        <f t="shared" si="193"/>
        <v/>
      </c>
      <c r="S1050" s="76" t="str">
        <f t="shared" si="194"/>
        <v/>
      </c>
      <c r="V1050" s="23" t="str">
        <f>IF(E1050="","",SUMIF(OUTBOUND!$G:$G,WMS!E1050,OUTBOUND!$L:$L))</f>
        <v/>
      </c>
      <c r="W1050" s="23" t="str">
        <f>IF(E1050="","",SUMIF(OUTBOUND!$G:$G,WMS!E1050,OUTBOUND!$M:$M))</f>
        <v/>
      </c>
      <c r="X1050" s="76" t="str">
        <f>IF(E1050="","",SUMIF(OUTBOUND!$G:$G,WMS!E1050,OUTBOUND!$O:$O))</f>
        <v/>
      </c>
      <c r="Y1050" s="76" t="str">
        <f>IF(E1050="","",SUMIF(OUTBOUND!$G:$G,WMS!E1050,OUTBOUND!$AC:$AC))</f>
        <v/>
      </c>
      <c r="Z1050" s="76" t="str">
        <f>IF(E1050="","",SUMIF(OUTBOUND!$G:$G,WMS!E1050,OUTBOUND!$P:$P))</f>
        <v/>
      </c>
      <c r="AA1050" s="23" t="str">
        <f t="shared" si="195"/>
        <v/>
      </c>
      <c r="AB1050" s="23" t="str">
        <f t="shared" si="196"/>
        <v/>
      </c>
      <c r="AC1050" s="76" t="str">
        <f t="shared" si="197"/>
        <v/>
      </c>
      <c r="AD1050" s="76" t="str">
        <f t="shared" si="198"/>
        <v/>
      </c>
      <c r="AE1050" s="76" t="str">
        <f t="shared" si="199"/>
        <v/>
      </c>
      <c r="AF1050" s="81" t="str">
        <f t="shared" si="200"/>
        <v/>
      </c>
    </row>
    <row r="1051" spans="5:32">
      <c r="E1051" s="58" t="str">
        <f t="shared" si="201"/>
        <v/>
      </c>
      <c r="K1051" s="68" t="str">
        <f t="shared" si="202"/>
        <v/>
      </c>
      <c r="M1051" s="69" t="str">
        <f t="shared" si="203"/>
        <v/>
      </c>
      <c r="Q1051" s="76" t="str">
        <f t="shared" si="192"/>
        <v/>
      </c>
      <c r="R1051" s="68" t="str">
        <f t="shared" si="193"/>
        <v/>
      </c>
      <c r="S1051" s="76" t="str">
        <f t="shared" si="194"/>
        <v/>
      </c>
      <c r="V1051" s="23" t="str">
        <f>IF(E1051="","",SUMIF(OUTBOUND!$G:$G,WMS!E1051,OUTBOUND!$L:$L))</f>
        <v/>
      </c>
      <c r="W1051" s="23" t="str">
        <f>IF(E1051="","",SUMIF(OUTBOUND!$G:$G,WMS!E1051,OUTBOUND!$M:$M))</f>
        <v/>
      </c>
      <c r="X1051" s="76" t="str">
        <f>IF(E1051="","",SUMIF(OUTBOUND!$G:$G,WMS!E1051,OUTBOUND!$O:$O))</f>
        <v/>
      </c>
      <c r="Y1051" s="76" t="str">
        <f>IF(E1051="","",SUMIF(OUTBOUND!$G:$G,WMS!E1051,OUTBOUND!$AC:$AC))</f>
        <v/>
      </c>
      <c r="Z1051" s="76" t="str">
        <f>IF(E1051="","",SUMIF(OUTBOUND!$G:$G,WMS!E1051,OUTBOUND!$P:$P))</f>
        <v/>
      </c>
      <c r="AA1051" s="23" t="str">
        <f t="shared" si="195"/>
        <v/>
      </c>
      <c r="AB1051" s="23" t="str">
        <f t="shared" si="196"/>
        <v/>
      </c>
      <c r="AC1051" s="76" t="str">
        <f t="shared" si="197"/>
        <v/>
      </c>
      <c r="AD1051" s="76" t="str">
        <f t="shared" si="198"/>
        <v/>
      </c>
      <c r="AE1051" s="76" t="str">
        <f t="shared" si="199"/>
        <v/>
      </c>
      <c r="AF1051" s="81" t="str">
        <f t="shared" si="200"/>
        <v/>
      </c>
    </row>
    <row r="1052" spans="5:32">
      <c r="E1052" s="58" t="str">
        <f t="shared" si="201"/>
        <v/>
      </c>
      <c r="K1052" s="68" t="str">
        <f t="shared" si="202"/>
        <v/>
      </c>
      <c r="M1052" s="69" t="str">
        <f t="shared" si="203"/>
        <v/>
      </c>
      <c r="Q1052" s="76" t="str">
        <f t="shared" si="192"/>
        <v/>
      </c>
      <c r="R1052" s="68" t="str">
        <f t="shared" si="193"/>
        <v/>
      </c>
      <c r="S1052" s="76" t="str">
        <f t="shared" si="194"/>
        <v/>
      </c>
      <c r="V1052" s="23" t="str">
        <f>IF(E1052="","",SUMIF(OUTBOUND!$G:$G,WMS!E1052,OUTBOUND!$L:$L))</f>
        <v/>
      </c>
      <c r="W1052" s="23" t="str">
        <f>IF(E1052="","",SUMIF(OUTBOUND!$G:$G,WMS!E1052,OUTBOUND!$M:$M))</f>
        <v/>
      </c>
      <c r="X1052" s="76" t="str">
        <f>IF(E1052="","",SUMIF(OUTBOUND!$G:$G,WMS!E1052,OUTBOUND!$O:$O))</f>
        <v/>
      </c>
      <c r="Y1052" s="76" t="str">
        <f>IF(E1052="","",SUMIF(OUTBOUND!$G:$G,WMS!E1052,OUTBOUND!$AC:$AC))</f>
        <v/>
      </c>
      <c r="Z1052" s="76" t="str">
        <f>IF(E1052="","",SUMIF(OUTBOUND!$G:$G,WMS!E1052,OUTBOUND!$P:$P))</f>
        <v/>
      </c>
      <c r="AA1052" s="23" t="str">
        <f t="shared" si="195"/>
        <v/>
      </c>
      <c r="AB1052" s="23" t="str">
        <f t="shared" si="196"/>
        <v/>
      </c>
      <c r="AC1052" s="76" t="str">
        <f t="shared" si="197"/>
        <v/>
      </c>
      <c r="AD1052" s="76" t="str">
        <f t="shared" si="198"/>
        <v/>
      </c>
      <c r="AE1052" s="76" t="str">
        <f t="shared" si="199"/>
        <v/>
      </c>
      <c r="AF1052" s="81" t="str">
        <f t="shared" si="200"/>
        <v/>
      </c>
    </row>
    <row r="1053" spans="5:32">
      <c r="E1053" s="58" t="str">
        <f t="shared" si="201"/>
        <v/>
      </c>
      <c r="K1053" s="68" t="str">
        <f t="shared" si="202"/>
        <v/>
      </c>
      <c r="M1053" s="69" t="str">
        <f t="shared" si="203"/>
        <v/>
      </c>
      <c r="Q1053" s="76" t="str">
        <f t="shared" si="192"/>
        <v/>
      </c>
      <c r="R1053" s="68" t="str">
        <f t="shared" si="193"/>
        <v/>
      </c>
      <c r="S1053" s="76" t="str">
        <f t="shared" si="194"/>
        <v/>
      </c>
      <c r="V1053" s="23" t="str">
        <f>IF(E1053="","",SUMIF(OUTBOUND!$G:$G,WMS!E1053,OUTBOUND!$L:$L))</f>
        <v/>
      </c>
      <c r="W1053" s="23" t="str">
        <f>IF(E1053="","",SUMIF(OUTBOUND!$G:$G,WMS!E1053,OUTBOUND!$M:$M))</f>
        <v/>
      </c>
      <c r="X1053" s="76" t="str">
        <f>IF(E1053="","",SUMIF(OUTBOUND!$G:$G,WMS!E1053,OUTBOUND!$O:$O))</f>
        <v/>
      </c>
      <c r="Y1053" s="76" t="str">
        <f>IF(E1053="","",SUMIF(OUTBOUND!$G:$G,WMS!E1053,OUTBOUND!$AC:$AC))</f>
        <v/>
      </c>
      <c r="Z1053" s="76" t="str">
        <f>IF(E1053="","",SUMIF(OUTBOUND!$G:$G,WMS!E1053,OUTBOUND!$P:$P))</f>
        <v/>
      </c>
      <c r="AA1053" s="23" t="str">
        <f t="shared" si="195"/>
        <v/>
      </c>
      <c r="AB1053" s="23" t="str">
        <f t="shared" si="196"/>
        <v/>
      </c>
      <c r="AC1053" s="76" t="str">
        <f t="shared" si="197"/>
        <v/>
      </c>
      <c r="AD1053" s="76" t="str">
        <f t="shared" si="198"/>
        <v/>
      </c>
      <c r="AE1053" s="76" t="str">
        <f t="shared" si="199"/>
        <v/>
      </c>
      <c r="AF1053" s="81" t="str">
        <f t="shared" si="200"/>
        <v/>
      </c>
    </row>
    <row r="1054" spans="5:32">
      <c r="E1054" s="58" t="str">
        <f t="shared" si="201"/>
        <v/>
      </c>
      <c r="K1054" s="68" t="str">
        <f t="shared" si="202"/>
        <v/>
      </c>
      <c r="M1054" s="69" t="str">
        <f t="shared" si="203"/>
        <v/>
      </c>
      <c r="Q1054" s="76" t="str">
        <f t="shared" si="192"/>
        <v/>
      </c>
      <c r="R1054" s="68" t="str">
        <f t="shared" si="193"/>
        <v/>
      </c>
      <c r="S1054" s="76" t="str">
        <f t="shared" si="194"/>
        <v/>
      </c>
      <c r="V1054" s="23" t="str">
        <f>IF(E1054="","",SUMIF(OUTBOUND!$G:$G,WMS!E1054,OUTBOUND!$L:$L))</f>
        <v/>
      </c>
      <c r="W1054" s="23" t="str">
        <f>IF(E1054="","",SUMIF(OUTBOUND!$G:$G,WMS!E1054,OUTBOUND!$M:$M))</f>
        <v/>
      </c>
      <c r="X1054" s="76" t="str">
        <f>IF(E1054="","",SUMIF(OUTBOUND!$G:$G,WMS!E1054,OUTBOUND!$O:$O))</f>
        <v/>
      </c>
      <c r="Y1054" s="76" t="str">
        <f>IF(E1054="","",SUMIF(OUTBOUND!$G:$G,WMS!E1054,OUTBOUND!$AC:$AC))</f>
        <v/>
      </c>
      <c r="Z1054" s="76" t="str">
        <f>IF(E1054="","",SUMIF(OUTBOUND!$G:$G,WMS!E1054,OUTBOUND!$P:$P))</f>
        <v/>
      </c>
      <c r="AA1054" s="23" t="str">
        <f t="shared" si="195"/>
        <v/>
      </c>
      <c r="AB1054" s="23" t="str">
        <f t="shared" si="196"/>
        <v/>
      </c>
      <c r="AC1054" s="76" t="str">
        <f t="shared" si="197"/>
        <v/>
      </c>
      <c r="AD1054" s="76" t="str">
        <f t="shared" si="198"/>
        <v/>
      </c>
      <c r="AE1054" s="76" t="str">
        <f t="shared" si="199"/>
        <v/>
      </c>
      <c r="AF1054" s="81" t="str">
        <f t="shared" si="200"/>
        <v/>
      </c>
    </row>
    <row r="1055" spans="5:32">
      <c r="E1055" s="58" t="str">
        <f t="shared" si="201"/>
        <v/>
      </c>
      <c r="K1055" s="68" t="str">
        <f t="shared" si="202"/>
        <v/>
      </c>
      <c r="M1055" s="69" t="str">
        <f t="shared" si="203"/>
        <v/>
      </c>
      <c r="Q1055" s="76" t="str">
        <f t="shared" si="192"/>
        <v/>
      </c>
      <c r="R1055" s="68" t="str">
        <f t="shared" si="193"/>
        <v/>
      </c>
      <c r="S1055" s="76" t="str">
        <f t="shared" si="194"/>
        <v/>
      </c>
      <c r="V1055" s="23" t="str">
        <f>IF(E1055="","",SUMIF(OUTBOUND!$G:$G,WMS!E1055,OUTBOUND!$L:$L))</f>
        <v/>
      </c>
      <c r="W1055" s="23" t="str">
        <f>IF(E1055="","",SUMIF(OUTBOUND!$G:$G,WMS!E1055,OUTBOUND!$M:$M))</f>
        <v/>
      </c>
      <c r="X1055" s="76" t="str">
        <f>IF(E1055="","",SUMIF(OUTBOUND!$G:$G,WMS!E1055,OUTBOUND!$O:$O))</f>
        <v/>
      </c>
      <c r="Y1055" s="76" t="str">
        <f>IF(E1055="","",SUMIF(OUTBOUND!$G:$G,WMS!E1055,OUTBOUND!$AC:$AC))</f>
        <v/>
      </c>
      <c r="Z1055" s="76" t="str">
        <f>IF(E1055="","",SUMIF(OUTBOUND!$G:$G,WMS!E1055,OUTBOUND!$P:$P))</f>
        <v/>
      </c>
      <c r="AA1055" s="23" t="str">
        <f t="shared" si="195"/>
        <v/>
      </c>
      <c r="AB1055" s="23" t="str">
        <f t="shared" si="196"/>
        <v/>
      </c>
      <c r="AC1055" s="76" t="str">
        <f t="shared" si="197"/>
        <v/>
      </c>
      <c r="AD1055" s="76" t="str">
        <f t="shared" si="198"/>
        <v/>
      </c>
      <c r="AE1055" s="76" t="str">
        <f t="shared" si="199"/>
        <v/>
      </c>
      <c r="AF1055" s="81" t="str">
        <f t="shared" si="200"/>
        <v/>
      </c>
    </row>
    <row r="1056" spans="5:32">
      <c r="E1056" s="58" t="str">
        <f t="shared" si="201"/>
        <v/>
      </c>
      <c r="K1056" s="68" t="str">
        <f t="shared" si="202"/>
        <v/>
      </c>
      <c r="M1056" s="69" t="str">
        <f t="shared" si="203"/>
        <v/>
      </c>
      <c r="Q1056" s="76" t="str">
        <f t="shared" si="192"/>
        <v/>
      </c>
      <c r="R1056" s="68" t="str">
        <f t="shared" si="193"/>
        <v/>
      </c>
      <c r="S1056" s="76" t="str">
        <f t="shared" si="194"/>
        <v/>
      </c>
      <c r="V1056" s="23" t="str">
        <f>IF(E1056="","",SUMIF(OUTBOUND!$G:$G,WMS!E1056,OUTBOUND!$L:$L))</f>
        <v/>
      </c>
      <c r="W1056" s="23" t="str">
        <f>IF(E1056="","",SUMIF(OUTBOUND!$G:$G,WMS!E1056,OUTBOUND!$M:$M))</f>
        <v/>
      </c>
      <c r="X1056" s="76" t="str">
        <f>IF(E1056="","",SUMIF(OUTBOUND!$G:$G,WMS!E1056,OUTBOUND!$O:$O))</f>
        <v/>
      </c>
      <c r="Y1056" s="76" t="str">
        <f>IF(E1056="","",SUMIF(OUTBOUND!$G:$G,WMS!E1056,OUTBOUND!$AC:$AC))</f>
        <v/>
      </c>
      <c r="Z1056" s="76" t="str">
        <f>IF(E1056="","",SUMIF(OUTBOUND!$G:$G,WMS!E1056,OUTBOUND!$P:$P))</f>
        <v/>
      </c>
      <c r="AA1056" s="23" t="str">
        <f t="shared" si="195"/>
        <v/>
      </c>
      <c r="AB1056" s="23" t="str">
        <f t="shared" si="196"/>
        <v/>
      </c>
      <c r="AC1056" s="76" t="str">
        <f t="shared" si="197"/>
        <v/>
      </c>
      <c r="AD1056" s="76" t="str">
        <f t="shared" si="198"/>
        <v/>
      </c>
      <c r="AE1056" s="76" t="str">
        <f t="shared" si="199"/>
        <v/>
      </c>
      <c r="AF1056" s="81" t="str">
        <f t="shared" si="200"/>
        <v/>
      </c>
    </row>
    <row r="1057" spans="5:32">
      <c r="E1057" s="58" t="str">
        <f t="shared" si="201"/>
        <v/>
      </c>
      <c r="K1057" s="68" t="str">
        <f t="shared" si="202"/>
        <v/>
      </c>
      <c r="M1057" s="69" t="str">
        <f t="shared" si="203"/>
        <v/>
      </c>
      <c r="Q1057" s="76" t="str">
        <f t="shared" si="192"/>
        <v/>
      </c>
      <c r="R1057" s="68" t="str">
        <f t="shared" si="193"/>
        <v/>
      </c>
      <c r="S1057" s="76" t="str">
        <f t="shared" si="194"/>
        <v/>
      </c>
      <c r="V1057" s="23" t="str">
        <f>IF(E1057="","",SUMIF(OUTBOUND!$G:$G,WMS!E1057,OUTBOUND!$L:$L))</f>
        <v/>
      </c>
      <c r="W1057" s="23" t="str">
        <f>IF(E1057="","",SUMIF(OUTBOUND!$G:$G,WMS!E1057,OUTBOUND!$M:$M))</f>
        <v/>
      </c>
      <c r="X1057" s="76" t="str">
        <f>IF(E1057="","",SUMIF(OUTBOUND!$G:$G,WMS!E1057,OUTBOUND!$O:$O))</f>
        <v/>
      </c>
      <c r="Y1057" s="76" t="str">
        <f>IF(E1057="","",SUMIF(OUTBOUND!$G:$G,WMS!E1057,OUTBOUND!$AC:$AC))</f>
        <v/>
      </c>
      <c r="Z1057" s="76" t="str">
        <f>IF(E1057="","",SUMIF(OUTBOUND!$G:$G,WMS!E1057,OUTBOUND!$P:$P))</f>
        <v/>
      </c>
      <c r="AA1057" s="23" t="str">
        <f t="shared" si="195"/>
        <v/>
      </c>
      <c r="AB1057" s="23" t="str">
        <f t="shared" si="196"/>
        <v/>
      </c>
      <c r="AC1057" s="76" t="str">
        <f t="shared" si="197"/>
        <v/>
      </c>
      <c r="AD1057" s="76" t="str">
        <f t="shared" si="198"/>
        <v/>
      </c>
      <c r="AE1057" s="76" t="str">
        <f t="shared" si="199"/>
        <v/>
      </c>
      <c r="AF1057" s="81" t="str">
        <f t="shared" si="200"/>
        <v/>
      </c>
    </row>
    <row r="1058" spans="5:32">
      <c r="E1058" s="58" t="str">
        <f t="shared" si="201"/>
        <v/>
      </c>
      <c r="K1058" s="68" t="str">
        <f t="shared" si="202"/>
        <v/>
      </c>
      <c r="M1058" s="69" t="str">
        <f t="shared" si="203"/>
        <v/>
      </c>
      <c r="Q1058" s="76" t="str">
        <f t="shared" si="192"/>
        <v/>
      </c>
      <c r="R1058" s="68" t="str">
        <f t="shared" si="193"/>
        <v/>
      </c>
      <c r="S1058" s="76" t="str">
        <f t="shared" si="194"/>
        <v/>
      </c>
      <c r="V1058" s="23" t="str">
        <f>IF(E1058="","",SUMIF(OUTBOUND!$G:$G,WMS!E1058,OUTBOUND!$L:$L))</f>
        <v/>
      </c>
      <c r="W1058" s="23" t="str">
        <f>IF(E1058="","",SUMIF(OUTBOUND!$G:$G,WMS!E1058,OUTBOUND!$M:$M))</f>
        <v/>
      </c>
      <c r="X1058" s="76" t="str">
        <f>IF(E1058="","",SUMIF(OUTBOUND!$G:$G,WMS!E1058,OUTBOUND!$O:$O))</f>
        <v/>
      </c>
      <c r="Y1058" s="76" t="str">
        <f>IF(E1058="","",SUMIF(OUTBOUND!$G:$G,WMS!E1058,OUTBOUND!$AC:$AC))</f>
        <v/>
      </c>
      <c r="Z1058" s="76" t="str">
        <f>IF(E1058="","",SUMIF(OUTBOUND!$G:$G,WMS!E1058,OUTBOUND!$P:$P))</f>
        <v/>
      </c>
      <c r="AA1058" s="23" t="str">
        <f t="shared" si="195"/>
        <v/>
      </c>
      <c r="AB1058" s="23" t="str">
        <f t="shared" si="196"/>
        <v/>
      </c>
      <c r="AC1058" s="76" t="str">
        <f t="shared" si="197"/>
        <v/>
      </c>
      <c r="AD1058" s="76" t="str">
        <f t="shared" si="198"/>
        <v/>
      </c>
      <c r="AE1058" s="76" t="str">
        <f t="shared" si="199"/>
        <v/>
      </c>
      <c r="AF1058" s="81" t="str">
        <f t="shared" si="200"/>
        <v/>
      </c>
    </row>
    <row r="1059" spans="5:32">
      <c r="E1059" s="58" t="str">
        <f t="shared" si="201"/>
        <v/>
      </c>
      <c r="K1059" s="68" t="str">
        <f t="shared" si="202"/>
        <v/>
      </c>
      <c r="M1059" s="69" t="str">
        <f t="shared" si="203"/>
        <v/>
      </c>
      <c r="Q1059" s="76" t="str">
        <f t="shared" si="192"/>
        <v/>
      </c>
      <c r="R1059" s="68" t="str">
        <f t="shared" si="193"/>
        <v/>
      </c>
      <c r="S1059" s="76" t="str">
        <f t="shared" si="194"/>
        <v/>
      </c>
      <c r="V1059" s="23" t="str">
        <f>IF(E1059="","",SUMIF(OUTBOUND!$G:$G,WMS!E1059,OUTBOUND!$L:$L))</f>
        <v/>
      </c>
      <c r="W1059" s="23" t="str">
        <f>IF(E1059="","",SUMIF(OUTBOUND!$G:$G,WMS!E1059,OUTBOUND!$M:$M))</f>
        <v/>
      </c>
      <c r="X1059" s="76" t="str">
        <f>IF(E1059="","",SUMIF(OUTBOUND!$G:$G,WMS!E1059,OUTBOUND!$O:$O))</f>
        <v/>
      </c>
      <c r="Y1059" s="76" t="str">
        <f>IF(E1059="","",SUMIF(OUTBOUND!$G:$G,WMS!E1059,OUTBOUND!$AC:$AC))</f>
        <v/>
      </c>
      <c r="Z1059" s="76" t="str">
        <f>IF(E1059="","",SUMIF(OUTBOUND!$G:$G,WMS!E1059,OUTBOUND!$P:$P))</f>
        <v/>
      </c>
      <c r="AA1059" s="23" t="str">
        <f t="shared" si="195"/>
        <v/>
      </c>
      <c r="AB1059" s="23" t="str">
        <f t="shared" si="196"/>
        <v/>
      </c>
      <c r="AC1059" s="76" t="str">
        <f t="shared" si="197"/>
        <v/>
      </c>
      <c r="AD1059" s="76" t="str">
        <f t="shared" si="198"/>
        <v/>
      </c>
      <c r="AE1059" s="76" t="str">
        <f t="shared" si="199"/>
        <v/>
      </c>
      <c r="AF1059" s="81" t="str">
        <f t="shared" si="200"/>
        <v/>
      </c>
    </row>
    <row r="1060" spans="5:32">
      <c r="E1060" s="58" t="str">
        <f t="shared" si="201"/>
        <v/>
      </c>
      <c r="K1060" s="68" t="str">
        <f t="shared" si="202"/>
        <v/>
      </c>
      <c r="M1060" s="69" t="str">
        <f t="shared" si="203"/>
        <v/>
      </c>
      <c r="Q1060" s="76" t="str">
        <f t="shared" si="192"/>
        <v/>
      </c>
      <c r="R1060" s="68" t="str">
        <f t="shared" si="193"/>
        <v/>
      </c>
      <c r="S1060" s="76" t="str">
        <f t="shared" si="194"/>
        <v/>
      </c>
      <c r="V1060" s="23" t="str">
        <f>IF(E1060="","",SUMIF(OUTBOUND!$G:$G,WMS!E1060,OUTBOUND!$L:$L))</f>
        <v/>
      </c>
      <c r="W1060" s="23" t="str">
        <f>IF(E1060="","",SUMIF(OUTBOUND!$G:$G,WMS!E1060,OUTBOUND!$M:$M))</f>
        <v/>
      </c>
      <c r="X1060" s="76" t="str">
        <f>IF(E1060="","",SUMIF(OUTBOUND!$G:$G,WMS!E1060,OUTBOUND!$O:$O))</f>
        <v/>
      </c>
      <c r="Y1060" s="76" t="str">
        <f>IF(E1060="","",SUMIF(OUTBOUND!$G:$G,WMS!E1060,OUTBOUND!$AC:$AC))</f>
        <v/>
      </c>
      <c r="Z1060" s="76" t="str">
        <f>IF(E1060="","",SUMIF(OUTBOUND!$G:$G,WMS!E1060,OUTBOUND!$P:$P))</f>
        <v/>
      </c>
      <c r="AA1060" s="23" t="str">
        <f t="shared" si="195"/>
        <v/>
      </c>
      <c r="AB1060" s="23" t="str">
        <f t="shared" si="196"/>
        <v/>
      </c>
      <c r="AC1060" s="76" t="str">
        <f t="shared" si="197"/>
        <v/>
      </c>
      <c r="AD1060" s="76" t="str">
        <f t="shared" si="198"/>
        <v/>
      </c>
      <c r="AE1060" s="76" t="str">
        <f t="shared" si="199"/>
        <v/>
      </c>
      <c r="AF1060" s="81" t="str">
        <f t="shared" si="200"/>
        <v/>
      </c>
    </row>
    <row r="1061" spans="5:32">
      <c r="E1061" s="58" t="str">
        <f t="shared" si="201"/>
        <v/>
      </c>
      <c r="K1061" s="68" t="str">
        <f t="shared" si="202"/>
        <v/>
      </c>
      <c r="M1061" s="69" t="str">
        <f t="shared" si="203"/>
        <v/>
      </c>
      <c r="Q1061" s="76" t="str">
        <f t="shared" si="192"/>
        <v/>
      </c>
      <c r="R1061" s="68" t="str">
        <f t="shared" si="193"/>
        <v/>
      </c>
      <c r="S1061" s="76" t="str">
        <f t="shared" si="194"/>
        <v/>
      </c>
      <c r="V1061" s="23" t="str">
        <f>IF(E1061="","",SUMIF(OUTBOUND!$G:$G,WMS!E1061,OUTBOUND!$L:$L))</f>
        <v/>
      </c>
      <c r="W1061" s="23" t="str">
        <f>IF(E1061="","",SUMIF(OUTBOUND!$G:$G,WMS!E1061,OUTBOUND!$M:$M))</f>
        <v/>
      </c>
      <c r="X1061" s="76" t="str">
        <f>IF(E1061="","",SUMIF(OUTBOUND!$G:$G,WMS!E1061,OUTBOUND!$O:$O))</f>
        <v/>
      </c>
      <c r="Y1061" s="76" t="str">
        <f>IF(E1061="","",SUMIF(OUTBOUND!$G:$G,WMS!E1061,OUTBOUND!$AC:$AC))</f>
        <v/>
      </c>
      <c r="Z1061" s="76" t="str">
        <f>IF(E1061="","",SUMIF(OUTBOUND!$G:$G,WMS!E1061,OUTBOUND!$P:$P))</f>
        <v/>
      </c>
      <c r="AA1061" s="23" t="str">
        <f t="shared" si="195"/>
        <v/>
      </c>
      <c r="AB1061" s="23" t="str">
        <f t="shared" si="196"/>
        <v/>
      </c>
      <c r="AC1061" s="76" t="str">
        <f t="shared" si="197"/>
        <v/>
      </c>
      <c r="AD1061" s="76" t="str">
        <f t="shared" si="198"/>
        <v/>
      </c>
      <c r="AE1061" s="76" t="str">
        <f t="shared" si="199"/>
        <v/>
      </c>
      <c r="AF1061" s="81" t="str">
        <f t="shared" si="200"/>
        <v/>
      </c>
    </row>
    <row r="1062" spans="5:32">
      <c r="E1062" s="58" t="str">
        <f t="shared" si="201"/>
        <v/>
      </c>
      <c r="K1062" s="68" t="str">
        <f t="shared" si="202"/>
        <v/>
      </c>
      <c r="M1062" s="69" t="str">
        <f t="shared" si="203"/>
        <v/>
      </c>
      <c r="Q1062" s="76" t="str">
        <f t="shared" si="192"/>
        <v/>
      </c>
      <c r="R1062" s="68" t="str">
        <f t="shared" si="193"/>
        <v/>
      </c>
      <c r="S1062" s="76" t="str">
        <f t="shared" si="194"/>
        <v/>
      </c>
      <c r="V1062" s="23" t="str">
        <f>IF(E1062="","",SUMIF(OUTBOUND!$G:$G,WMS!E1062,OUTBOUND!$L:$L))</f>
        <v/>
      </c>
      <c r="W1062" s="23" t="str">
        <f>IF(E1062="","",SUMIF(OUTBOUND!$G:$G,WMS!E1062,OUTBOUND!$M:$M))</f>
        <v/>
      </c>
      <c r="X1062" s="76" t="str">
        <f>IF(E1062="","",SUMIF(OUTBOUND!$G:$G,WMS!E1062,OUTBOUND!$O:$O))</f>
        <v/>
      </c>
      <c r="Y1062" s="76" t="str">
        <f>IF(E1062="","",SUMIF(OUTBOUND!$G:$G,WMS!E1062,OUTBOUND!$AC:$AC))</f>
        <v/>
      </c>
      <c r="Z1062" s="76" t="str">
        <f>IF(E1062="","",SUMIF(OUTBOUND!$G:$G,WMS!E1062,OUTBOUND!$P:$P))</f>
        <v/>
      </c>
      <c r="AA1062" s="23" t="str">
        <f t="shared" si="195"/>
        <v/>
      </c>
      <c r="AB1062" s="23" t="str">
        <f t="shared" si="196"/>
        <v/>
      </c>
      <c r="AC1062" s="76" t="str">
        <f t="shared" si="197"/>
        <v/>
      </c>
      <c r="AD1062" s="76" t="str">
        <f t="shared" si="198"/>
        <v/>
      </c>
      <c r="AE1062" s="76" t="str">
        <f t="shared" si="199"/>
        <v/>
      </c>
      <c r="AF1062" s="81" t="str">
        <f t="shared" si="200"/>
        <v/>
      </c>
    </row>
    <row r="1063" spans="5:32">
      <c r="E1063" s="58" t="str">
        <f t="shared" si="201"/>
        <v/>
      </c>
      <c r="K1063" s="68" t="str">
        <f t="shared" si="202"/>
        <v/>
      </c>
      <c r="M1063" s="69" t="str">
        <f t="shared" si="203"/>
        <v/>
      </c>
      <c r="Q1063" s="76" t="str">
        <f t="shared" si="192"/>
        <v/>
      </c>
      <c r="R1063" s="68" t="str">
        <f t="shared" si="193"/>
        <v/>
      </c>
      <c r="S1063" s="76" t="str">
        <f t="shared" si="194"/>
        <v/>
      </c>
      <c r="V1063" s="23" t="str">
        <f>IF(E1063="","",SUMIF(OUTBOUND!$G:$G,WMS!E1063,OUTBOUND!$L:$L))</f>
        <v/>
      </c>
      <c r="W1063" s="23" t="str">
        <f>IF(E1063="","",SUMIF(OUTBOUND!$G:$G,WMS!E1063,OUTBOUND!$M:$M))</f>
        <v/>
      </c>
      <c r="X1063" s="76" t="str">
        <f>IF(E1063="","",SUMIF(OUTBOUND!$G:$G,WMS!E1063,OUTBOUND!$O:$O))</f>
        <v/>
      </c>
      <c r="Y1063" s="76" t="str">
        <f>IF(E1063="","",SUMIF(OUTBOUND!$G:$G,WMS!E1063,OUTBOUND!$AC:$AC))</f>
        <v/>
      </c>
      <c r="Z1063" s="76" t="str">
        <f>IF(E1063="","",SUMIF(OUTBOUND!$G:$G,WMS!E1063,OUTBOUND!$P:$P))</f>
        <v/>
      </c>
      <c r="AA1063" s="23" t="str">
        <f t="shared" si="195"/>
        <v/>
      </c>
      <c r="AB1063" s="23" t="str">
        <f t="shared" si="196"/>
        <v/>
      </c>
      <c r="AC1063" s="76" t="str">
        <f t="shared" si="197"/>
        <v/>
      </c>
      <c r="AD1063" s="76" t="str">
        <f t="shared" si="198"/>
        <v/>
      </c>
      <c r="AE1063" s="76" t="str">
        <f t="shared" si="199"/>
        <v/>
      </c>
      <c r="AF1063" s="81" t="str">
        <f t="shared" si="200"/>
        <v/>
      </c>
    </row>
    <row r="1064" spans="5:32">
      <c r="E1064" s="58" t="str">
        <f t="shared" si="201"/>
        <v/>
      </c>
      <c r="K1064" s="68" t="str">
        <f t="shared" si="202"/>
        <v/>
      </c>
      <c r="M1064" s="69" t="str">
        <f t="shared" si="203"/>
        <v/>
      </c>
      <c r="Q1064" s="76" t="str">
        <f t="shared" si="192"/>
        <v/>
      </c>
      <c r="R1064" s="68" t="str">
        <f t="shared" si="193"/>
        <v/>
      </c>
      <c r="S1064" s="76" t="str">
        <f t="shared" si="194"/>
        <v/>
      </c>
      <c r="V1064" s="23" t="str">
        <f>IF(E1064="","",SUMIF(OUTBOUND!$G:$G,WMS!E1064,OUTBOUND!$L:$L))</f>
        <v/>
      </c>
      <c r="W1064" s="23" t="str">
        <f>IF(E1064="","",SUMIF(OUTBOUND!$G:$G,WMS!E1064,OUTBOUND!$M:$M))</f>
        <v/>
      </c>
      <c r="X1064" s="76" t="str">
        <f>IF(E1064="","",SUMIF(OUTBOUND!$G:$G,WMS!E1064,OUTBOUND!$O:$O))</f>
        <v/>
      </c>
      <c r="Y1064" s="76" t="str">
        <f>IF(E1064="","",SUMIF(OUTBOUND!$G:$G,WMS!E1064,OUTBOUND!$AC:$AC))</f>
        <v/>
      </c>
      <c r="Z1064" s="76" t="str">
        <f>IF(E1064="","",SUMIF(OUTBOUND!$G:$G,WMS!E1064,OUTBOUND!$P:$P))</f>
        <v/>
      </c>
      <c r="AA1064" s="23" t="str">
        <f t="shared" si="195"/>
        <v/>
      </c>
      <c r="AB1064" s="23" t="str">
        <f t="shared" si="196"/>
        <v/>
      </c>
      <c r="AC1064" s="76" t="str">
        <f t="shared" si="197"/>
        <v/>
      </c>
      <c r="AD1064" s="76" t="str">
        <f t="shared" si="198"/>
        <v/>
      </c>
      <c r="AE1064" s="76" t="str">
        <f t="shared" si="199"/>
        <v/>
      </c>
      <c r="AF1064" s="81" t="str">
        <f t="shared" si="200"/>
        <v/>
      </c>
    </row>
    <row r="1065" spans="5:32">
      <c r="E1065" s="58" t="str">
        <f t="shared" si="201"/>
        <v/>
      </c>
      <c r="K1065" s="68" t="str">
        <f t="shared" si="202"/>
        <v/>
      </c>
      <c r="M1065" s="69" t="str">
        <f t="shared" si="203"/>
        <v/>
      </c>
      <c r="Q1065" s="76" t="str">
        <f t="shared" si="192"/>
        <v/>
      </c>
      <c r="R1065" s="68" t="str">
        <f t="shared" si="193"/>
        <v/>
      </c>
      <c r="S1065" s="76" t="str">
        <f t="shared" si="194"/>
        <v/>
      </c>
      <c r="V1065" s="23" t="str">
        <f>IF(E1065="","",SUMIF(OUTBOUND!$G:$G,WMS!E1065,OUTBOUND!$L:$L))</f>
        <v/>
      </c>
      <c r="W1065" s="23" t="str">
        <f>IF(E1065="","",SUMIF(OUTBOUND!$G:$G,WMS!E1065,OUTBOUND!$M:$M))</f>
        <v/>
      </c>
      <c r="X1065" s="76" t="str">
        <f>IF(E1065="","",SUMIF(OUTBOUND!$G:$G,WMS!E1065,OUTBOUND!$O:$O))</f>
        <v/>
      </c>
      <c r="Y1065" s="76" t="str">
        <f>IF(E1065="","",SUMIF(OUTBOUND!$G:$G,WMS!E1065,OUTBOUND!$AC:$AC))</f>
        <v/>
      </c>
      <c r="Z1065" s="76" t="str">
        <f>IF(E1065="","",SUMIF(OUTBOUND!$G:$G,WMS!E1065,OUTBOUND!$P:$P))</f>
        <v/>
      </c>
      <c r="AA1065" s="23" t="str">
        <f t="shared" si="195"/>
        <v/>
      </c>
      <c r="AB1065" s="23" t="str">
        <f t="shared" si="196"/>
        <v/>
      </c>
      <c r="AC1065" s="76" t="str">
        <f t="shared" si="197"/>
        <v/>
      </c>
      <c r="AD1065" s="76" t="str">
        <f t="shared" si="198"/>
        <v/>
      </c>
      <c r="AE1065" s="76" t="str">
        <f t="shared" si="199"/>
        <v/>
      </c>
      <c r="AF1065" s="81" t="str">
        <f t="shared" si="200"/>
        <v/>
      </c>
    </row>
    <row r="1066" spans="5:32">
      <c r="E1066" s="58" t="str">
        <f t="shared" si="201"/>
        <v/>
      </c>
      <c r="K1066" s="68" t="str">
        <f t="shared" si="202"/>
        <v/>
      </c>
      <c r="M1066" s="69" t="str">
        <f t="shared" si="203"/>
        <v/>
      </c>
      <c r="Q1066" s="76" t="str">
        <f t="shared" si="192"/>
        <v/>
      </c>
      <c r="R1066" s="68" t="str">
        <f t="shared" si="193"/>
        <v/>
      </c>
      <c r="S1066" s="76" t="str">
        <f t="shared" si="194"/>
        <v/>
      </c>
      <c r="V1066" s="23" t="str">
        <f>IF(E1066="","",SUMIF(OUTBOUND!$G:$G,WMS!E1066,OUTBOUND!$L:$L))</f>
        <v/>
      </c>
      <c r="W1066" s="23" t="str">
        <f>IF(E1066="","",SUMIF(OUTBOUND!$G:$G,WMS!E1066,OUTBOUND!$M:$M))</f>
        <v/>
      </c>
      <c r="X1066" s="76" t="str">
        <f>IF(E1066="","",SUMIF(OUTBOUND!$G:$G,WMS!E1066,OUTBOUND!$O:$O))</f>
        <v/>
      </c>
      <c r="Y1066" s="76" t="str">
        <f>IF(E1066="","",SUMIF(OUTBOUND!$G:$G,WMS!E1066,OUTBOUND!$AC:$AC))</f>
        <v/>
      </c>
      <c r="Z1066" s="76" t="str">
        <f>IF(E1066="","",SUMIF(OUTBOUND!$G:$G,WMS!E1066,OUTBOUND!$P:$P))</f>
        <v/>
      </c>
      <c r="AA1066" s="23" t="str">
        <f t="shared" si="195"/>
        <v/>
      </c>
      <c r="AB1066" s="23" t="str">
        <f t="shared" si="196"/>
        <v/>
      </c>
      <c r="AC1066" s="76" t="str">
        <f t="shared" si="197"/>
        <v/>
      </c>
      <c r="AD1066" s="76" t="str">
        <f t="shared" si="198"/>
        <v/>
      </c>
      <c r="AE1066" s="76" t="str">
        <f t="shared" si="199"/>
        <v/>
      </c>
      <c r="AF1066" s="81" t="str">
        <f t="shared" si="200"/>
        <v/>
      </c>
    </row>
    <row r="1067" spans="5:32">
      <c r="E1067" s="58" t="str">
        <f t="shared" si="201"/>
        <v/>
      </c>
      <c r="K1067" s="68" t="str">
        <f t="shared" si="202"/>
        <v/>
      </c>
      <c r="M1067" s="69" t="str">
        <f t="shared" si="203"/>
        <v/>
      </c>
      <c r="Q1067" s="76" t="str">
        <f t="shared" si="192"/>
        <v/>
      </c>
      <c r="R1067" s="68" t="str">
        <f t="shared" si="193"/>
        <v/>
      </c>
      <c r="S1067" s="76" t="str">
        <f t="shared" si="194"/>
        <v/>
      </c>
      <c r="V1067" s="23" t="str">
        <f>IF(E1067="","",SUMIF(OUTBOUND!$G:$G,WMS!E1067,OUTBOUND!$L:$L))</f>
        <v/>
      </c>
      <c r="W1067" s="23" t="str">
        <f>IF(E1067="","",SUMIF(OUTBOUND!$G:$G,WMS!E1067,OUTBOUND!$M:$M))</f>
        <v/>
      </c>
      <c r="X1067" s="76" t="str">
        <f>IF(E1067="","",SUMIF(OUTBOUND!$G:$G,WMS!E1067,OUTBOUND!$O:$O))</f>
        <v/>
      </c>
      <c r="Y1067" s="76" t="str">
        <f>IF(E1067="","",SUMIF(OUTBOUND!$G:$G,WMS!E1067,OUTBOUND!$AC:$AC))</f>
        <v/>
      </c>
      <c r="Z1067" s="76" t="str">
        <f>IF(E1067="","",SUMIF(OUTBOUND!$G:$G,WMS!E1067,OUTBOUND!$P:$P))</f>
        <v/>
      </c>
      <c r="AA1067" s="23" t="str">
        <f t="shared" si="195"/>
        <v/>
      </c>
      <c r="AB1067" s="23" t="str">
        <f t="shared" si="196"/>
        <v/>
      </c>
      <c r="AC1067" s="76" t="str">
        <f t="shared" si="197"/>
        <v/>
      </c>
      <c r="AD1067" s="76" t="str">
        <f t="shared" si="198"/>
        <v/>
      </c>
      <c r="AE1067" s="76" t="str">
        <f t="shared" si="199"/>
        <v/>
      </c>
      <c r="AF1067" s="81" t="str">
        <f t="shared" si="200"/>
        <v/>
      </c>
    </row>
    <row r="1068" spans="5:32">
      <c r="E1068" s="58" t="str">
        <f t="shared" si="201"/>
        <v/>
      </c>
      <c r="K1068" s="68" t="str">
        <f t="shared" si="202"/>
        <v/>
      </c>
      <c r="M1068" s="69" t="str">
        <f t="shared" si="203"/>
        <v/>
      </c>
      <c r="Q1068" s="76" t="str">
        <f t="shared" si="192"/>
        <v/>
      </c>
      <c r="R1068" s="68" t="str">
        <f t="shared" si="193"/>
        <v/>
      </c>
      <c r="S1068" s="76" t="str">
        <f t="shared" si="194"/>
        <v/>
      </c>
      <c r="V1068" s="23" t="str">
        <f>IF(E1068="","",SUMIF(OUTBOUND!$G:$G,WMS!E1068,OUTBOUND!$L:$L))</f>
        <v/>
      </c>
      <c r="W1068" s="23" t="str">
        <f>IF(E1068="","",SUMIF(OUTBOUND!$G:$G,WMS!E1068,OUTBOUND!$M:$M))</f>
        <v/>
      </c>
      <c r="X1068" s="76" t="str">
        <f>IF(E1068="","",SUMIF(OUTBOUND!$G:$G,WMS!E1068,OUTBOUND!$O:$O))</f>
        <v/>
      </c>
      <c r="Y1068" s="76" t="str">
        <f>IF(E1068="","",SUMIF(OUTBOUND!$G:$G,WMS!E1068,OUTBOUND!$AC:$AC))</f>
        <v/>
      </c>
      <c r="Z1068" s="76" t="str">
        <f>IF(E1068="","",SUMIF(OUTBOUND!$G:$G,WMS!E1068,OUTBOUND!$P:$P))</f>
        <v/>
      </c>
      <c r="AA1068" s="23" t="str">
        <f t="shared" si="195"/>
        <v/>
      </c>
      <c r="AB1068" s="23" t="str">
        <f t="shared" si="196"/>
        <v/>
      </c>
      <c r="AC1068" s="76" t="str">
        <f t="shared" si="197"/>
        <v/>
      </c>
      <c r="AD1068" s="76" t="str">
        <f t="shared" si="198"/>
        <v/>
      </c>
      <c r="AE1068" s="76" t="str">
        <f t="shared" si="199"/>
        <v/>
      </c>
      <c r="AF1068" s="81" t="str">
        <f t="shared" si="200"/>
        <v/>
      </c>
    </row>
    <row r="1069" spans="5:32">
      <c r="E1069" s="58" t="str">
        <f t="shared" si="201"/>
        <v/>
      </c>
      <c r="K1069" s="68" t="str">
        <f t="shared" si="202"/>
        <v/>
      </c>
      <c r="M1069" s="69" t="str">
        <f t="shared" si="203"/>
        <v/>
      </c>
      <c r="Q1069" s="76" t="str">
        <f t="shared" si="192"/>
        <v/>
      </c>
      <c r="R1069" s="68" t="str">
        <f t="shared" si="193"/>
        <v/>
      </c>
      <c r="S1069" s="76" t="str">
        <f t="shared" si="194"/>
        <v/>
      </c>
      <c r="V1069" s="23" t="str">
        <f>IF(E1069="","",SUMIF(OUTBOUND!$G:$G,WMS!E1069,OUTBOUND!$L:$L))</f>
        <v/>
      </c>
      <c r="W1069" s="23" t="str">
        <f>IF(E1069="","",SUMIF(OUTBOUND!$G:$G,WMS!E1069,OUTBOUND!$M:$M))</f>
        <v/>
      </c>
      <c r="X1069" s="76" t="str">
        <f>IF(E1069="","",SUMIF(OUTBOUND!$G:$G,WMS!E1069,OUTBOUND!$O:$O))</f>
        <v/>
      </c>
      <c r="Y1069" s="76" t="str">
        <f>IF(E1069="","",SUMIF(OUTBOUND!$G:$G,WMS!E1069,OUTBOUND!$AC:$AC))</f>
        <v/>
      </c>
      <c r="Z1069" s="76" t="str">
        <f>IF(E1069="","",SUMIF(OUTBOUND!$G:$G,WMS!E1069,OUTBOUND!$P:$P))</f>
        <v/>
      </c>
      <c r="AA1069" s="23" t="str">
        <f t="shared" si="195"/>
        <v/>
      </c>
      <c r="AB1069" s="23" t="str">
        <f t="shared" si="196"/>
        <v/>
      </c>
      <c r="AC1069" s="76" t="str">
        <f t="shared" si="197"/>
        <v/>
      </c>
      <c r="AD1069" s="76" t="str">
        <f t="shared" si="198"/>
        <v/>
      </c>
      <c r="AE1069" s="76" t="str">
        <f t="shared" si="199"/>
        <v/>
      </c>
      <c r="AF1069" s="81" t="str">
        <f t="shared" si="200"/>
        <v/>
      </c>
    </row>
    <row r="1070" spans="5:32">
      <c r="E1070" s="58" t="str">
        <f t="shared" si="201"/>
        <v/>
      </c>
      <c r="K1070" s="68" t="str">
        <f t="shared" si="202"/>
        <v/>
      </c>
      <c r="M1070" s="69" t="str">
        <f t="shared" si="203"/>
        <v/>
      </c>
      <c r="Q1070" s="76" t="str">
        <f t="shared" si="192"/>
        <v/>
      </c>
      <c r="R1070" s="68" t="str">
        <f t="shared" si="193"/>
        <v/>
      </c>
      <c r="S1070" s="76" t="str">
        <f t="shared" si="194"/>
        <v/>
      </c>
      <c r="V1070" s="23" t="str">
        <f>IF(E1070="","",SUMIF(OUTBOUND!$G:$G,WMS!E1070,OUTBOUND!$L:$L))</f>
        <v/>
      </c>
      <c r="W1070" s="23" t="str">
        <f>IF(E1070="","",SUMIF(OUTBOUND!$G:$G,WMS!E1070,OUTBOUND!$M:$M))</f>
        <v/>
      </c>
      <c r="X1070" s="76" t="str">
        <f>IF(E1070="","",SUMIF(OUTBOUND!$G:$G,WMS!E1070,OUTBOUND!$O:$O))</f>
        <v/>
      </c>
      <c r="Y1070" s="76" t="str">
        <f>IF(E1070="","",SUMIF(OUTBOUND!$G:$G,WMS!E1070,OUTBOUND!$AC:$AC))</f>
        <v/>
      </c>
      <c r="Z1070" s="76" t="str">
        <f>IF(E1070="","",SUMIF(OUTBOUND!$G:$G,WMS!E1070,OUTBOUND!$P:$P))</f>
        <v/>
      </c>
      <c r="AA1070" s="23" t="str">
        <f t="shared" si="195"/>
        <v/>
      </c>
      <c r="AB1070" s="23" t="str">
        <f t="shared" si="196"/>
        <v/>
      </c>
      <c r="AC1070" s="76" t="str">
        <f t="shared" si="197"/>
        <v/>
      </c>
      <c r="AD1070" s="76" t="str">
        <f t="shared" si="198"/>
        <v/>
      </c>
      <c r="AE1070" s="76" t="str">
        <f t="shared" si="199"/>
        <v/>
      </c>
      <c r="AF1070" s="81" t="str">
        <f t="shared" si="200"/>
        <v/>
      </c>
    </row>
    <row r="1071" spans="5:32">
      <c r="E1071" s="58" t="str">
        <f t="shared" si="201"/>
        <v/>
      </c>
      <c r="K1071" s="68" t="str">
        <f t="shared" si="202"/>
        <v/>
      </c>
      <c r="M1071" s="69" t="str">
        <f t="shared" si="203"/>
        <v/>
      </c>
      <c r="Q1071" s="76" t="str">
        <f t="shared" si="192"/>
        <v/>
      </c>
      <c r="R1071" s="68" t="str">
        <f t="shared" si="193"/>
        <v/>
      </c>
      <c r="S1071" s="76" t="str">
        <f t="shared" si="194"/>
        <v/>
      </c>
      <c r="V1071" s="23" t="str">
        <f>IF(E1071="","",SUMIF(OUTBOUND!$G:$G,WMS!E1071,OUTBOUND!$L:$L))</f>
        <v/>
      </c>
      <c r="W1071" s="23" t="str">
        <f>IF(E1071="","",SUMIF(OUTBOUND!$G:$G,WMS!E1071,OUTBOUND!$M:$M))</f>
        <v/>
      </c>
      <c r="X1071" s="76" t="str">
        <f>IF(E1071="","",SUMIF(OUTBOUND!$G:$G,WMS!E1071,OUTBOUND!$O:$O))</f>
        <v/>
      </c>
      <c r="Y1071" s="76" t="str">
        <f>IF(E1071="","",SUMIF(OUTBOUND!$G:$G,WMS!E1071,OUTBOUND!$AC:$AC))</f>
        <v/>
      </c>
      <c r="Z1071" s="76" t="str">
        <f>IF(E1071="","",SUMIF(OUTBOUND!$G:$G,WMS!E1071,OUTBOUND!$P:$P))</f>
        <v/>
      </c>
      <c r="AA1071" s="23" t="str">
        <f t="shared" si="195"/>
        <v/>
      </c>
      <c r="AB1071" s="23" t="str">
        <f t="shared" si="196"/>
        <v/>
      </c>
      <c r="AC1071" s="76" t="str">
        <f t="shared" si="197"/>
        <v/>
      </c>
      <c r="AD1071" s="76" t="str">
        <f t="shared" si="198"/>
        <v/>
      </c>
      <c r="AE1071" s="76" t="str">
        <f t="shared" si="199"/>
        <v/>
      </c>
      <c r="AF1071" s="81" t="str">
        <f t="shared" si="200"/>
        <v/>
      </c>
    </row>
    <row r="1072" spans="5:32">
      <c r="E1072" s="58" t="str">
        <f t="shared" si="201"/>
        <v/>
      </c>
      <c r="K1072" s="68" t="str">
        <f t="shared" si="202"/>
        <v/>
      </c>
      <c r="M1072" s="69" t="str">
        <f t="shared" si="203"/>
        <v/>
      </c>
      <c r="Q1072" s="76" t="str">
        <f t="shared" si="192"/>
        <v/>
      </c>
      <c r="R1072" s="68" t="str">
        <f t="shared" si="193"/>
        <v/>
      </c>
      <c r="S1072" s="76" t="str">
        <f t="shared" si="194"/>
        <v/>
      </c>
      <c r="V1072" s="23" t="str">
        <f>IF(E1072="","",SUMIF(OUTBOUND!$G:$G,WMS!E1072,OUTBOUND!$L:$L))</f>
        <v/>
      </c>
      <c r="W1072" s="23" t="str">
        <f>IF(E1072="","",SUMIF(OUTBOUND!$G:$G,WMS!E1072,OUTBOUND!$M:$M))</f>
        <v/>
      </c>
      <c r="X1072" s="76" t="str">
        <f>IF(E1072="","",SUMIF(OUTBOUND!$G:$G,WMS!E1072,OUTBOUND!$O:$O))</f>
        <v/>
      </c>
      <c r="Y1072" s="76" t="str">
        <f>IF(E1072="","",SUMIF(OUTBOUND!$G:$G,WMS!E1072,OUTBOUND!$AC:$AC))</f>
        <v/>
      </c>
      <c r="Z1072" s="76" t="str">
        <f>IF(E1072="","",SUMIF(OUTBOUND!$G:$G,WMS!E1072,OUTBOUND!$P:$P))</f>
        <v/>
      </c>
      <c r="AA1072" s="23" t="str">
        <f t="shared" si="195"/>
        <v/>
      </c>
      <c r="AB1072" s="23" t="str">
        <f t="shared" si="196"/>
        <v/>
      </c>
      <c r="AC1072" s="76" t="str">
        <f t="shared" si="197"/>
        <v/>
      </c>
      <c r="AD1072" s="76" t="str">
        <f t="shared" si="198"/>
        <v/>
      </c>
      <c r="AE1072" s="76" t="str">
        <f t="shared" si="199"/>
        <v/>
      </c>
      <c r="AF1072" s="81" t="str">
        <f t="shared" si="200"/>
        <v/>
      </c>
    </row>
    <row r="1073" spans="5:32">
      <c r="E1073" s="58" t="str">
        <f t="shared" si="201"/>
        <v/>
      </c>
      <c r="K1073" s="68" t="str">
        <f t="shared" si="202"/>
        <v/>
      </c>
      <c r="M1073" s="69" t="str">
        <f t="shared" si="203"/>
        <v/>
      </c>
      <c r="Q1073" s="76" t="str">
        <f t="shared" si="192"/>
        <v/>
      </c>
      <c r="R1073" s="68" t="str">
        <f t="shared" si="193"/>
        <v/>
      </c>
      <c r="S1073" s="76" t="str">
        <f t="shared" si="194"/>
        <v/>
      </c>
      <c r="V1073" s="23" t="str">
        <f>IF(E1073="","",SUMIF(OUTBOUND!$G:$G,WMS!E1073,OUTBOUND!$L:$L))</f>
        <v/>
      </c>
      <c r="W1073" s="23" t="str">
        <f>IF(E1073="","",SUMIF(OUTBOUND!$G:$G,WMS!E1073,OUTBOUND!$M:$M))</f>
        <v/>
      </c>
      <c r="X1073" s="76" t="str">
        <f>IF(E1073="","",SUMIF(OUTBOUND!$G:$G,WMS!E1073,OUTBOUND!$O:$O))</f>
        <v/>
      </c>
      <c r="Y1073" s="76" t="str">
        <f>IF(E1073="","",SUMIF(OUTBOUND!$G:$G,WMS!E1073,OUTBOUND!$AC:$AC))</f>
        <v/>
      </c>
      <c r="Z1073" s="76" t="str">
        <f>IF(E1073="","",SUMIF(OUTBOUND!$G:$G,WMS!E1073,OUTBOUND!$P:$P))</f>
        <v/>
      </c>
      <c r="AA1073" s="23" t="str">
        <f t="shared" si="195"/>
        <v/>
      </c>
      <c r="AB1073" s="23" t="str">
        <f t="shared" si="196"/>
        <v/>
      </c>
      <c r="AC1073" s="76" t="str">
        <f t="shared" si="197"/>
        <v/>
      </c>
      <c r="AD1073" s="76" t="str">
        <f t="shared" si="198"/>
        <v/>
      </c>
      <c r="AE1073" s="76" t="str">
        <f t="shared" si="199"/>
        <v/>
      </c>
      <c r="AF1073" s="81" t="str">
        <f t="shared" si="200"/>
        <v/>
      </c>
    </row>
    <row r="1074" spans="5:32">
      <c r="E1074" s="58" t="str">
        <f t="shared" si="201"/>
        <v/>
      </c>
      <c r="K1074" s="68" t="str">
        <f t="shared" si="202"/>
        <v/>
      </c>
      <c r="M1074" s="69" t="str">
        <f t="shared" si="203"/>
        <v/>
      </c>
      <c r="Q1074" s="76" t="str">
        <f t="shared" si="192"/>
        <v/>
      </c>
      <c r="R1074" s="68" t="str">
        <f t="shared" si="193"/>
        <v/>
      </c>
      <c r="S1074" s="76" t="str">
        <f t="shared" si="194"/>
        <v/>
      </c>
      <c r="V1074" s="23" t="str">
        <f>IF(E1074="","",SUMIF(OUTBOUND!$G:$G,WMS!E1074,OUTBOUND!$L:$L))</f>
        <v/>
      </c>
      <c r="W1074" s="23" t="str">
        <f>IF(E1074="","",SUMIF(OUTBOUND!$G:$G,WMS!E1074,OUTBOUND!$M:$M))</f>
        <v/>
      </c>
      <c r="X1074" s="76" t="str">
        <f>IF(E1074="","",SUMIF(OUTBOUND!$G:$G,WMS!E1074,OUTBOUND!$O:$O))</f>
        <v/>
      </c>
      <c r="Y1074" s="76" t="str">
        <f>IF(E1074="","",SUMIF(OUTBOUND!$G:$G,WMS!E1074,OUTBOUND!$AC:$AC))</f>
        <v/>
      </c>
      <c r="Z1074" s="76" t="str">
        <f>IF(E1074="","",SUMIF(OUTBOUND!$G:$G,WMS!E1074,OUTBOUND!$P:$P))</f>
        <v/>
      </c>
      <c r="AA1074" s="23" t="str">
        <f t="shared" si="195"/>
        <v/>
      </c>
      <c r="AB1074" s="23" t="str">
        <f t="shared" si="196"/>
        <v/>
      </c>
      <c r="AC1074" s="76" t="str">
        <f t="shared" si="197"/>
        <v/>
      </c>
      <c r="AD1074" s="76" t="str">
        <f t="shared" si="198"/>
        <v/>
      </c>
      <c r="AE1074" s="76" t="str">
        <f t="shared" si="199"/>
        <v/>
      </c>
      <c r="AF1074" s="81" t="str">
        <f t="shared" si="200"/>
        <v/>
      </c>
    </row>
    <row r="1075" spans="5:32">
      <c r="E1075" s="58" t="str">
        <f t="shared" si="201"/>
        <v/>
      </c>
      <c r="K1075" s="68" t="str">
        <f t="shared" si="202"/>
        <v/>
      </c>
      <c r="M1075" s="69" t="str">
        <f t="shared" si="203"/>
        <v/>
      </c>
      <c r="Q1075" s="76" t="str">
        <f t="shared" si="192"/>
        <v/>
      </c>
      <c r="R1075" s="68" t="str">
        <f t="shared" si="193"/>
        <v/>
      </c>
      <c r="S1075" s="76" t="str">
        <f t="shared" si="194"/>
        <v/>
      </c>
      <c r="V1075" s="23" t="str">
        <f>IF(E1075="","",SUMIF(OUTBOUND!$G:$G,WMS!E1075,OUTBOUND!$L:$L))</f>
        <v/>
      </c>
      <c r="W1075" s="23" t="str">
        <f>IF(E1075="","",SUMIF(OUTBOUND!$G:$G,WMS!E1075,OUTBOUND!$M:$M))</f>
        <v/>
      </c>
      <c r="X1075" s="76" t="str">
        <f>IF(E1075="","",SUMIF(OUTBOUND!$G:$G,WMS!E1075,OUTBOUND!$O:$O))</f>
        <v/>
      </c>
      <c r="Y1075" s="76" t="str">
        <f>IF(E1075="","",SUMIF(OUTBOUND!$G:$G,WMS!E1075,OUTBOUND!$AC:$AC))</f>
        <v/>
      </c>
      <c r="Z1075" s="76" t="str">
        <f>IF(E1075="","",SUMIF(OUTBOUND!$G:$G,WMS!E1075,OUTBOUND!$P:$P))</f>
        <v/>
      </c>
      <c r="AA1075" s="23" t="str">
        <f t="shared" si="195"/>
        <v/>
      </c>
      <c r="AB1075" s="23" t="str">
        <f t="shared" si="196"/>
        <v/>
      </c>
      <c r="AC1075" s="76" t="str">
        <f t="shared" si="197"/>
        <v/>
      </c>
      <c r="AD1075" s="76" t="str">
        <f t="shared" si="198"/>
        <v/>
      </c>
      <c r="AE1075" s="76" t="str">
        <f t="shared" si="199"/>
        <v/>
      </c>
      <c r="AF1075" s="81" t="str">
        <f t="shared" si="200"/>
        <v/>
      </c>
    </row>
    <row r="1076" spans="5:32">
      <c r="E1076" s="58" t="str">
        <f t="shared" si="201"/>
        <v/>
      </c>
      <c r="K1076" s="68" t="str">
        <f t="shared" si="202"/>
        <v/>
      </c>
      <c r="M1076" s="69" t="str">
        <f t="shared" si="203"/>
        <v/>
      </c>
      <c r="Q1076" s="76" t="str">
        <f t="shared" si="192"/>
        <v/>
      </c>
      <c r="R1076" s="68" t="str">
        <f t="shared" si="193"/>
        <v/>
      </c>
      <c r="S1076" s="76" t="str">
        <f t="shared" si="194"/>
        <v/>
      </c>
      <c r="V1076" s="23" t="str">
        <f>IF(E1076="","",SUMIF(OUTBOUND!$G:$G,WMS!E1076,OUTBOUND!$L:$L))</f>
        <v/>
      </c>
      <c r="W1076" s="23" t="str">
        <f>IF(E1076="","",SUMIF(OUTBOUND!$G:$G,WMS!E1076,OUTBOUND!$M:$M))</f>
        <v/>
      </c>
      <c r="X1076" s="76" t="str">
        <f>IF(E1076="","",SUMIF(OUTBOUND!$G:$G,WMS!E1076,OUTBOUND!$O:$O))</f>
        <v/>
      </c>
      <c r="Y1076" s="76" t="str">
        <f>IF(E1076="","",SUMIF(OUTBOUND!$G:$G,WMS!E1076,OUTBOUND!$AC:$AC))</f>
        <v/>
      </c>
      <c r="Z1076" s="76" t="str">
        <f>IF(E1076="","",SUMIF(OUTBOUND!$G:$G,WMS!E1076,OUTBOUND!$P:$P))</f>
        <v/>
      </c>
      <c r="AA1076" s="23" t="str">
        <f t="shared" si="195"/>
        <v/>
      </c>
      <c r="AB1076" s="23" t="str">
        <f t="shared" si="196"/>
        <v/>
      </c>
      <c r="AC1076" s="76" t="str">
        <f t="shared" si="197"/>
        <v/>
      </c>
      <c r="AD1076" s="76" t="str">
        <f t="shared" si="198"/>
        <v/>
      </c>
      <c r="AE1076" s="76" t="str">
        <f t="shared" si="199"/>
        <v/>
      </c>
      <c r="AF1076" s="81" t="str">
        <f t="shared" si="200"/>
        <v/>
      </c>
    </row>
    <row r="1077" spans="5:32">
      <c r="E1077" s="58" t="str">
        <f t="shared" si="201"/>
        <v/>
      </c>
      <c r="K1077" s="68" t="str">
        <f t="shared" si="202"/>
        <v/>
      </c>
      <c r="M1077" s="69" t="str">
        <f t="shared" si="203"/>
        <v/>
      </c>
      <c r="Q1077" s="76" t="str">
        <f t="shared" ref="Q1077:Q1140" si="204">IF(P1077="","",ROUND(N1077*O1077*P1077/1000000,3))</f>
        <v/>
      </c>
      <c r="R1077" s="68" t="str">
        <f t="shared" ref="R1077:R1140" si="205">IF(Q1077="","",ROUND(N1077*O1077*P1077/1000000*I1077,2))</f>
        <v/>
      </c>
      <c r="S1077" s="76" t="str">
        <f t="shared" ref="S1077:S1140" si="206">IF(T1077="","",ROUND(T1077/J1077,3))</f>
        <v/>
      </c>
      <c r="V1077" s="23" t="str">
        <f>IF(E1077="","",SUMIF(OUTBOUND!$G:$G,WMS!E1077,OUTBOUND!$L:$L))</f>
        <v/>
      </c>
      <c r="W1077" s="23" t="str">
        <f>IF(E1077="","",SUMIF(OUTBOUND!$G:$G,WMS!E1077,OUTBOUND!$M:$M))</f>
        <v/>
      </c>
      <c r="X1077" s="76" t="str">
        <f>IF(E1077="","",SUMIF(OUTBOUND!$G:$G,WMS!E1077,OUTBOUND!$O:$O))</f>
        <v/>
      </c>
      <c r="Y1077" s="76" t="str">
        <f>IF(E1077="","",SUMIF(OUTBOUND!$G:$G,WMS!E1077,OUTBOUND!$AC:$AC))</f>
        <v/>
      </c>
      <c r="Z1077" s="76" t="str">
        <f>IF(E1077="","",SUMIF(OUTBOUND!$G:$G,WMS!E1077,OUTBOUND!$P:$P))</f>
        <v/>
      </c>
      <c r="AA1077" s="23" t="str">
        <f t="shared" ref="AA1077:AA1140" si="207">IF(I1077="","",I1077-V1077)</f>
        <v/>
      </c>
      <c r="AB1077" s="23" t="str">
        <f t="shared" ref="AB1077:AB1140" si="208">IF(J1077="","",J1077-W1077)</f>
        <v/>
      </c>
      <c r="AC1077" s="76" t="str">
        <f t="shared" ref="AC1077:AC1140" si="209">IF(M1077="","",M1077-X1077)</f>
        <v/>
      </c>
      <c r="AD1077" s="76" t="str">
        <f t="shared" ref="AD1077:AD1140" si="210">IF(T1077="","",T1077-Y1077)</f>
        <v/>
      </c>
      <c r="AE1077" s="76" t="str">
        <f t="shared" ref="AE1077:AE1140" si="211">IF(R1077="","",R1077-Z1077)</f>
        <v/>
      </c>
      <c r="AF1077" s="81" t="str">
        <f t="shared" ref="AF1077:AF1140" si="212">IF(AB1077="","",EXACT(K1077,AB1077/AA1077))</f>
        <v/>
      </c>
    </row>
    <row r="1078" spans="5:32">
      <c r="E1078" s="58" t="str">
        <f t="shared" si="201"/>
        <v/>
      </c>
      <c r="K1078" s="68" t="str">
        <f t="shared" si="202"/>
        <v/>
      </c>
      <c r="M1078" s="69" t="str">
        <f t="shared" si="203"/>
        <v/>
      </c>
      <c r="Q1078" s="76" t="str">
        <f t="shared" si="204"/>
        <v/>
      </c>
      <c r="R1078" s="68" t="str">
        <f t="shared" si="205"/>
        <v/>
      </c>
      <c r="S1078" s="76" t="str">
        <f t="shared" si="206"/>
        <v/>
      </c>
      <c r="V1078" s="23" t="str">
        <f>IF(E1078="","",SUMIF(OUTBOUND!$G:$G,WMS!E1078,OUTBOUND!$L:$L))</f>
        <v/>
      </c>
      <c r="W1078" s="23" t="str">
        <f>IF(E1078="","",SUMIF(OUTBOUND!$G:$G,WMS!E1078,OUTBOUND!$M:$M))</f>
        <v/>
      </c>
      <c r="X1078" s="76" t="str">
        <f>IF(E1078="","",SUMIF(OUTBOUND!$G:$G,WMS!E1078,OUTBOUND!$O:$O))</f>
        <v/>
      </c>
      <c r="Y1078" s="76" t="str">
        <f>IF(E1078="","",SUMIF(OUTBOUND!$G:$G,WMS!E1078,OUTBOUND!$AC:$AC))</f>
        <v/>
      </c>
      <c r="Z1078" s="76" t="str">
        <f>IF(E1078="","",SUMIF(OUTBOUND!$G:$G,WMS!E1078,OUTBOUND!$P:$P))</f>
        <v/>
      </c>
      <c r="AA1078" s="23" t="str">
        <f t="shared" si="207"/>
        <v/>
      </c>
      <c r="AB1078" s="23" t="str">
        <f t="shared" si="208"/>
        <v/>
      </c>
      <c r="AC1078" s="76" t="str">
        <f t="shared" si="209"/>
        <v/>
      </c>
      <c r="AD1078" s="76" t="str">
        <f t="shared" si="210"/>
        <v/>
      </c>
      <c r="AE1078" s="76" t="str">
        <f t="shared" si="211"/>
        <v/>
      </c>
      <c r="AF1078" s="81" t="str">
        <f t="shared" si="212"/>
        <v/>
      </c>
    </row>
    <row r="1079" spans="5:32">
      <c r="E1079" s="58" t="str">
        <f t="shared" si="201"/>
        <v/>
      </c>
      <c r="K1079" s="68" t="str">
        <f t="shared" si="202"/>
        <v/>
      </c>
      <c r="M1079" s="69" t="str">
        <f t="shared" si="203"/>
        <v/>
      </c>
      <c r="Q1079" s="76" t="str">
        <f t="shared" si="204"/>
        <v/>
      </c>
      <c r="R1079" s="68" t="str">
        <f t="shared" si="205"/>
        <v/>
      </c>
      <c r="S1079" s="76" t="str">
        <f t="shared" si="206"/>
        <v/>
      </c>
      <c r="V1079" s="23" t="str">
        <f>IF(E1079="","",SUMIF(OUTBOUND!$G:$G,WMS!E1079,OUTBOUND!$L:$L))</f>
        <v/>
      </c>
      <c r="W1079" s="23" t="str">
        <f>IF(E1079="","",SUMIF(OUTBOUND!$G:$G,WMS!E1079,OUTBOUND!$M:$M))</f>
        <v/>
      </c>
      <c r="X1079" s="76" t="str">
        <f>IF(E1079="","",SUMIF(OUTBOUND!$G:$G,WMS!E1079,OUTBOUND!$O:$O))</f>
        <v/>
      </c>
      <c r="Y1079" s="76" t="str">
        <f>IF(E1079="","",SUMIF(OUTBOUND!$G:$G,WMS!E1079,OUTBOUND!$AC:$AC))</f>
        <v/>
      </c>
      <c r="Z1079" s="76" t="str">
        <f>IF(E1079="","",SUMIF(OUTBOUND!$G:$G,WMS!E1079,OUTBOUND!$P:$P))</f>
        <v/>
      </c>
      <c r="AA1079" s="23" t="str">
        <f t="shared" si="207"/>
        <v/>
      </c>
      <c r="AB1079" s="23" t="str">
        <f t="shared" si="208"/>
        <v/>
      </c>
      <c r="AC1079" s="76" t="str">
        <f t="shared" si="209"/>
        <v/>
      </c>
      <c r="AD1079" s="76" t="str">
        <f t="shared" si="210"/>
        <v/>
      </c>
      <c r="AE1079" s="76" t="str">
        <f t="shared" si="211"/>
        <v/>
      </c>
      <c r="AF1079" s="81" t="str">
        <f t="shared" si="212"/>
        <v/>
      </c>
    </row>
    <row r="1080" spans="5:32">
      <c r="E1080" s="58" t="str">
        <f t="shared" si="201"/>
        <v/>
      </c>
      <c r="K1080" s="68" t="str">
        <f t="shared" si="202"/>
        <v/>
      </c>
      <c r="M1080" s="69" t="str">
        <f t="shared" si="203"/>
        <v/>
      </c>
      <c r="Q1080" s="76" t="str">
        <f t="shared" si="204"/>
        <v/>
      </c>
      <c r="R1080" s="68" t="str">
        <f t="shared" si="205"/>
        <v/>
      </c>
      <c r="S1080" s="76" t="str">
        <f t="shared" si="206"/>
        <v/>
      </c>
      <c r="V1080" s="23" t="str">
        <f>IF(E1080="","",SUMIF(OUTBOUND!$G:$G,WMS!E1080,OUTBOUND!$L:$L))</f>
        <v/>
      </c>
      <c r="W1080" s="23" t="str">
        <f>IF(E1080="","",SUMIF(OUTBOUND!$G:$G,WMS!E1080,OUTBOUND!$M:$M))</f>
        <v/>
      </c>
      <c r="X1080" s="76" t="str">
        <f>IF(E1080="","",SUMIF(OUTBOUND!$G:$G,WMS!E1080,OUTBOUND!$O:$O))</f>
        <v/>
      </c>
      <c r="Y1080" s="76" t="str">
        <f>IF(E1080="","",SUMIF(OUTBOUND!$G:$G,WMS!E1080,OUTBOUND!$AC:$AC))</f>
        <v/>
      </c>
      <c r="Z1080" s="76" t="str">
        <f>IF(E1080="","",SUMIF(OUTBOUND!$G:$G,WMS!E1080,OUTBOUND!$P:$P))</f>
        <v/>
      </c>
      <c r="AA1080" s="23" t="str">
        <f t="shared" si="207"/>
        <v/>
      </c>
      <c r="AB1080" s="23" t="str">
        <f t="shared" si="208"/>
        <v/>
      </c>
      <c r="AC1080" s="76" t="str">
        <f t="shared" si="209"/>
        <v/>
      </c>
      <c r="AD1080" s="76" t="str">
        <f t="shared" si="210"/>
        <v/>
      </c>
      <c r="AE1080" s="76" t="str">
        <f t="shared" si="211"/>
        <v/>
      </c>
      <c r="AF1080" s="81" t="str">
        <f t="shared" si="212"/>
        <v/>
      </c>
    </row>
    <row r="1081" spans="5:32">
      <c r="E1081" s="58" t="str">
        <f t="shared" si="201"/>
        <v/>
      </c>
      <c r="K1081" s="68" t="str">
        <f t="shared" si="202"/>
        <v/>
      </c>
      <c r="M1081" s="69" t="str">
        <f t="shared" si="203"/>
        <v/>
      </c>
      <c r="Q1081" s="76" t="str">
        <f t="shared" si="204"/>
        <v/>
      </c>
      <c r="R1081" s="68" t="str">
        <f t="shared" si="205"/>
        <v/>
      </c>
      <c r="S1081" s="76" t="str">
        <f t="shared" si="206"/>
        <v/>
      </c>
      <c r="V1081" s="23" t="str">
        <f>IF(E1081="","",SUMIF(OUTBOUND!$G:$G,WMS!E1081,OUTBOUND!$L:$L))</f>
        <v/>
      </c>
      <c r="W1081" s="23" t="str">
        <f>IF(E1081="","",SUMIF(OUTBOUND!$G:$G,WMS!E1081,OUTBOUND!$M:$M))</f>
        <v/>
      </c>
      <c r="X1081" s="76" t="str">
        <f>IF(E1081="","",SUMIF(OUTBOUND!$G:$G,WMS!E1081,OUTBOUND!$O:$O))</f>
        <v/>
      </c>
      <c r="Y1081" s="76" t="str">
        <f>IF(E1081="","",SUMIF(OUTBOUND!$G:$G,WMS!E1081,OUTBOUND!$AC:$AC))</f>
        <v/>
      </c>
      <c r="Z1081" s="76" t="str">
        <f>IF(E1081="","",SUMIF(OUTBOUND!$G:$G,WMS!E1081,OUTBOUND!$P:$P))</f>
        <v/>
      </c>
      <c r="AA1081" s="23" t="str">
        <f t="shared" si="207"/>
        <v/>
      </c>
      <c r="AB1081" s="23" t="str">
        <f t="shared" si="208"/>
        <v/>
      </c>
      <c r="AC1081" s="76" t="str">
        <f t="shared" si="209"/>
        <v/>
      </c>
      <c r="AD1081" s="76" t="str">
        <f t="shared" si="210"/>
        <v/>
      </c>
      <c r="AE1081" s="76" t="str">
        <f t="shared" si="211"/>
        <v/>
      </c>
      <c r="AF1081" s="81" t="str">
        <f t="shared" si="212"/>
        <v/>
      </c>
    </row>
    <row r="1082" spans="5:32">
      <c r="E1082" s="58" t="str">
        <f t="shared" si="201"/>
        <v/>
      </c>
      <c r="K1082" s="68" t="str">
        <f t="shared" si="202"/>
        <v/>
      </c>
      <c r="M1082" s="69" t="str">
        <f t="shared" si="203"/>
        <v/>
      </c>
      <c r="Q1082" s="76" t="str">
        <f t="shared" si="204"/>
        <v/>
      </c>
      <c r="R1082" s="68" t="str">
        <f t="shared" si="205"/>
        <v/>
      </c>
      <c r="S1082" s="76" t="str">
        <f t="shared" si="206"/>
        <v/>
      </c>
      <c r="V1082" s="23" t="str">
        <f>IF(E1082="","",SUMIF(OUTBOUND!$G:$G,WMS!E1082,OUTBOUND!$L:$L))</f>
        <v/>
      </c>
      <c r="W1082" s="23" t="str">
        <f>IF(E1082="","",SUMIF(OUTBOUND!$G:$G,WMS!E1082,OUTBOUND!$M:$M))</f>
        <v/>
      </c>
      <c r="X1082" s="76" t="str">
        <f>IF(E1082="","",SUMIF(OUTBOUND!$G:$G,WMS!E1082,OUTBOUND!$O:$O))</f>
        <v/>
      </c>
      <c r="Y1082" s="76" t="str">
        <f>IF(E1082="","",SUMIF(OUTBOUND!$G:$G,WMS!E1082,OUTBOUND!$AC:$AC))</f>
        <v/>
      </c>
      <c r="Z1082" s="76" t="str">
        <f>IF(E1082="","",SUMIF(OUTBOUND!$G:$G,WMS!E1082,OUTBOUND!$P:$P))</f>
        <v/>
      </c>
      <c r="AA1082" s="23" t="str">
        <f t="shared" si="207"/>
        <v/>
      </c>
      <c r="AB1082" s="23" t="str">
        <f t="shared" si="208"/>
        <v/>
      </c>
      <c r="AC1082" s="76" t="str">
        <f t="shared" si="209"/>
        <v/>
      </c>
      <c r="AD1082" s="76" t="str">
        <f t="shared" si="210"/>
        <v/>
      </c>
      <c r="AE1082" s="76" t="str">
        <f t="shared" si="211"/>
        <v/>
      </c>
      <c r="AF1082" s="81" t="str">
        <f t="shared" si="212"/>
        <v/>
      </c>
    </row>
    <row r="1083" spans="5:32">
      <c r="E1083" s="58" t="str">
        <f t="shared" si="201"/>
        <v/>
      </c>
      <c r="K1083" s="68" t="str">
        <f t="shared" si="202"/>
        <v/>
      </c>
      <c r="M1083" s="69" t="str">
        <f t="shared" si="203"/>
        <v/>
      </c>
      <c r="Q1083" s="76" t="str">
        <f t="shared" si="204"/>
        <v/>
      </c>
      <c r="R1083" s="68" t="str">
        <f t="shared" si="205"/>
        <v/>
      </c>
      <c r="S1083" s="76" t="str">
        <f t="shared" si="206"/>
        <v/>
      </c>
      <c r="V1083" s="23" t="str">
        <f>IF(E1083="","",SUMIF(OUTBOUND!$G:$G,WMS!E1083,OUTBOUND!$L:$L))</f>
        <v/>
      </c>
      <c r="W1083" s="23" t="str">
        <f>IF(E1083="","",SUMIF(OUTBOUND!$G:$G,WMS!E1083,OUTBOUND!$M:$M))</f>
        <v/>
      </c>
      <c r="X1083" s="76" t="str">
        <f>IF(E1083="","",SUMIF(OUTBOUND!$G:$G,WMS!E1083,OUTBOUND!$O:$O))</f>
        <v/>
      </c>
      <c r="Y1083" s="76" t="str">
        <f>IF(E1083="","",SUMIF(OUTBOUND!$G:$G,WMS!E1083,OUTBOUND!$AC:$AC))</f>
        <v/>
      </c>
      <c r="Z1083" s="76" t="str">
        <f>IF(E1083="","",SUMIF(OUTBOUND!$G:$G,WMS!E1083,OUTBOUND!$P:$P))</f>
        <v/>
      </c>
      <c r="AA1083" s="23" t="str">
        <f t="shared" si="207"/>
        <v/>
      </c>
      <c r="AB1083" s="23" t="str">
        <f t="shared" si="208"/>
        <v/>
      </c>
      <c r="AC1083" s="76" t="str">
        <f t="shared" si="209"/>
        <v/>
      </c>
      <c r="AD1083" s="76" t="str">
        <f t="shared" si="210"/>
        <v/>
      </c>
      <c r="AE1083" s="76" t="str">
        <f t="shared" si="211"/>
        <v/>
      </c>
      <c r="AF1083" s="81" t="str">
        <f t="shared" si="212"/>
        <v/>
      </c>
    </row>
    <row r="1084" spans="5:32">
      <c r="E1084" s="58" t="str">
        <f t="shared" si="201"/>
        <v/>
      </c>
      <c r="K1084" s="68" t="str">
        <f t="shared" si="202"/>
        <v/>
      </c>
      <c r="M1084" s="69" t="str">
        <f t="shared" si="203"/>
        <v/>
      </c>
      <c r="Q1084" s="76" t="str">
        <f t="shared" si="204"/>
        <v/>
      </c>
      <c r="R1084" s="68" t="str">
        <f t="shared" si="205"/>
        <v/>
      </c>
      <c r="S1084" s="76" t="str">
        <f t="shared" si="206"/>
        <v/>
      </c>
      <c r="V1084" s="23" t="str">
        <f>IF(E1084="","",SUMIF(OUTBOUND!$G:$G,WMS!E1084,OUTBOUND!$L:$L))</f>
        <v/>
      </c>
      <c r="W1084" s="23" t="str">
        <f>IF(E1084="","",SUMIF(OUTBOUND!$G:$G,WMS!E1084,OUTBOUND!$M:$M))</f>
        <v/>
      </c>
      <c r="X1084" s="76" t="str">
        <f>IF(E1084="","",SUMIF(OUTBOUND!$G:$G,WMS!E1084,OUTBOUND!$O:$O))</f>
        <v/>
      </c>
      <c r="Y1084" s="76" t="str">
        <f>IF(E1084="","",SUMIF(OUTBOUND!$G:$G,WMS!E1084,OUTBOUND!$AC:$AC))</f>
        <v/>
      </c>
      <c r="Z1084" s="76" t="str">
        <f>IF(E1084="","",SUMIF(OUTBOUND!$G:$G,WMS!E1084,OUTBOUND!$P:$P))</f>
        <v/>
      </c>
      <c r="AA1084" s="23" t="str">
        <f t="shared" si="207"/>
        <v/>
      </c>
      <c r="AB1084" s="23" t="str">
        <f t="shared" si="208"/>
        <v/>
      </c>
      <c r="AC1084" s="76" t="str">
        <f t="shared" si="209"/>
        <v/>
      </c>
      <c r="AD1084" s="76" t="str">
        <f t="shared" si="210"/>
        <v/>
      </c>
      <c r="AE1084" s="76" t="str">
        <f t="shared" si="211"/>
        <v/>
      </c>
      <c r="AF1084" s="81" t="str">
        <f t="shared" si="212"/>
        <v/>
      </c>
    </row>
    <row r="1085" spans="5:32">
      <c r="E1085" s="58" t="str">
        <f t="shared" si="201"/>
        <v/>
      </c>
      <c r="K1085" s="68" t="str">
        <f t="shared" si="202"/>
        <v/>
      </c>
      <c r="M1085" s="69" t="str">
        <f t="shared" si="203"/>
        <v/>
      </c>
      <c r="Q1085" s="76" t="str">
        <f t="shared" si="204"/>
        <v/>
      </c>
      <c r="R1085" s="68" t="str">
        <f t="shared" si="205"/>
        <v/>
      </c>
      <c r="S1085" s="76" t="str">
        <f t="shared" si="206"/>
        <v/>
      </c>
      <c r="V1085" s="23" t="str">
        <f>IF(E1085="","",SUMIF(OUTBOUND!$G:$G,WMS!E1085,OUTBOUND!$L:$L))</f>
        <v/>
      </c>
      <c r="W1085" s="23" t="str">
        <f>IF(E1085="","",SUMIF(OUTBOUND!$G:$G,WMS!E1085,OUTBOUND!$M:$M))</f>
        <v/>
      </c>
      <c r="X1085" s="76" t="str">
        <f>IF(E1085="","",SUMIF(OUTBOUND!$G:$G,WMS!E1085,OUTBOUND!$O:$O))</f>
        <v/>
      </c>
      <c r="Y1085" s="76" t="str">
        <f>IF(E1085="","",SUMIF(OUTBOUND!$G:$G,WMS!E1085,OUTBOUND!$AC:$AC))</f>
        <v/>
      </c>
      <c r="Z1085" s="76" t="str">
        <f>IF(E1085="","",SUMIF(OUTBOUND!$G:$G,WMS!E1085,OUTBOUND!$P:$P))</f>
        <v/>
      </c>
      <c r="AA1085" s="23" t="str">
        <f t="shared" si="207"/>
        <v/>
      </c>
      <c r="AB1085" s="23" t="str">
        <f t="shared" si="208"/>
        <v/>
      </c>
      <c r="AC1085" s="76" t="str">
        <f t="shared" si="209"/>
        <v/>
      </c>
      <c r="AD1085" s="76" t="str">
        <f t="shared" si="210"/>
        <v/>
      </c>
      <c r="AE1085" s="76" t="str">
        <f t="shared" si="211"/>
        <v/>
      </c>
      <c r="AF1085" s="81" t="str">
        <f t="shared" si="212"/>
        <v/>
      </c>
    </row>
    <row r="1086" spans="5:32">
      <c r="E1086" s="58" t="str">
        <f t="shared" si="201"/>
        <v/>
      </c>
      <c r="K1086" s="68" t="str">
        <f t="shared" si="202"/>
        <v/>
      </c>
      <c r="M1086" s="69" t="str">
        <f t="shared" si="203"/>
        <v/>
      </c>
      <c r="Q1086" s="76" t="str">
        <f t="shared" si="204"/>
        <v/>
      </c>
      <c r="R1086" s="68" t="str">
        <f t="shared" si="205"/>
        <v/>
      </c>
      <c r="S1086" s="76" t="str">
        <f t="shared" si="206"/>
        <v/>
      </c>
      <c r="V1086" s="23" t="str">
        <f>IF(E1086="","",SUMIF(OUTBOUND!$G:$G,WMS!E1086,OUTBOUND!$L:$L))</f>
        <v/>
      </c>
      <c r="W1086" s="23" t="str">
        <f>IF(E1086="","",SUMIF(OUTBOUND!$G:$G,WMS!E1086,OUTBOUND!$M:$M))</f>
        <v/>
      </c>
      <c r="X1086" s="76" t="str">
        <f>IF(E1086="","",SUMIF(OUTBOUND!$G:$G,WMS!E1086,OUTBOUND!$O:$O))</f>
        <v/>
      </c>
      <c r="Y1086" s="76" t="str">
        <f>IF(E1086="","",SUMIF(OUTBOUND!$G:$G,WMS!E1086,OUTBOUND!$AC:$AC))</f>
        <v/>
      </c>
      <c r="Z1086" s="76" t="str">
        <f>IF(E1086="","",SUMIF(OUTBOUND!$G:$G,WMS!E1086,OUTBOUND!$P:$P))</f>
        <v/>
      </c>
      <c r="AA1086" s="23" t="str">
        <f t="shared" si="207"/>
        <v/>
      </c>
      <c r="AB1086" s="23" t="str">
        <f t="shared" si="208"/>
        <v/>
      </c>
      <c r="AC1086" s="76" t="str">
        <f t="shared" si="209"/>
        <v/>
      </c>
      <c r="AD1086" s="76" t="str">
        <f t="shared" si="210"/>
        <v/>
      </c>
      <c r="AE1086" s="76" t="str">
        <f t="shared" si="211"/>
        <v/>
      </c>
      <c r="AF1086" s="81" t="str">
        <f t="shared" si="212"/>
        <v/>
      </c>
    </row>
    <row r="1087" spans="5:32">
      <c r="E1087" s="58" t="str">
        <f t="shared" si="201"/>
        <v/>
      </c>
      <c r="K1087" s="68" t="str">
        <f t="shared" si="202"/>
        <v/>
      </c>
      <c r="M1087" s="69" t="str">
        <f t="shared" si="203"/>
        <v/>
      </c>
      <c r="Q1087" s="76" t="str">
        <f t="shared" si="204"/>
        <v/>
      </c>
      <c r="R1087" s="68" t="str">
        <f t="shared" si="205"/>
        <v/>
      </c>
      <c r="S1087" s="76" t="str">
        <f t="shared" si="206"/>
        <v/>
      </c>
      <c r="V1087" s="23" t="str">
        <f>IF(E1087="","",SUMIF(OUTBOUND!$G:$G,WMS!E1087,OUTBOUND!$L:$L))</f>
        <v/>
      </c>
      <c r="W1087" s="23" t="str">
        <f>IF(E1087="","",SUMIF(OUTBOUND!$G:$G,WMS!E1087,OUTBOUND!$M:$M))</f>
        <v/>
      </c>
      <c r="X1087" s="76" t="str">
        <f>IF(E1087="","",SUMIF(OUTBOUND!$G:$G,WMS!E1087,OUTBOUND!$O:$O))</f>
        <v/>
      </c>
      <c r="Y1087" s="76" t="str">
        <f>IF(E1087="","",SUMIF(OUTBOUND!$G:$G,WMS!E1087,OUTBOUND!$AC:$AC))</f>
        <v/>
      </c>
      <c r="Z1087" s="76" t="str">
        <f>IF(E1087="","",SUMIF(OUTBOUND!$G:$G,WMS!E1087,OUTBOUND!$P:$P))</f>
        <v/>
      </c>
      <c r="AA1087" s="23" t="str">
        <f t="shared" si="207"/>
        <v/>
      </c>
      <c r="AB1087" s="23" t="str">
        <f t="shared" si="208"/>
        <v/>
      </c>
      <c r="AC1087" s="76" t="str">
        <f t="shared" si="209"/>
        <v/>
      </c>
      <c r="AD1087" s="76" t="str">
        <f t="shared" si="210"/>
        <v/>
      </c>
      <c r="AE1087" s="76" t="str">
        <f t="shared" si="211"/>
        <v/>
      </c>
      <c r="AF1087" s="81" t="str">
        <f t="shared" si="212"/>
        <v/>
      </c>
    </row>
    <row r="1088" spans="5:32">
      <c r="E1088" s="58" t="str">
        <f t="shared" si="201"/>
        <v/>
      </c>
      <c r="K1088" s="68" t="str">
        <f t="shared" si="202"/>
        <v/>
      </c>
      <c r="M1088" s="69" t="str">
        <f t="shared" si="203"/>
        <v/>
      </c>
      <c r="Q1088" s="76" t="str">
        <f t="shared" si="204"/>
        <v/>
      </c>
      <c r="R1088" s="68" t="str">
        <f t="shared" si="205"/>
        <v/>
      </c>
      <c r="S1088" s="76" t="str">
        <f t="shared" si="206"/>
        <v/>
      </c>
      <c r="V1088" s="23" t="str">
        <f>IF(E1088="","",SUMIF(OUTBOUND!$G:$G,WMS!E1088,OUTBOUND!$L:$L))</f>
        <v/>
      </c>
      <c r="W1088" s="23" t="str">
        <f>IF(E1088="","",SUMIF(OUTBOUND!$G:$G,WMS!E1088,OUTBOUND!$M:$M))</f>
        <v/>
      </c>
      <c r="X1088" s="76" t="str">
        <f>IF(E1088="","",SUMIF(OUTBOUND!$G:$G,WMS!E1088,OUTBOUND!$O:$O))</f>
        <v/>
      </c>
      <c r="Y1088" s="76" t="str">
        <f>IF(E1088="","",SUMIF(OUTBOUND!$G:$G,WMS!E1088,OUTBOUND!$AC:$AC))</f>
        <v/>
      </c>
      <c r="Z1088" s="76" t="str">
        <f>IF(E1088="","",SUMIF(OUTBOUND!$G:$G,WMS!E1088,OUTBOUND!$P:$P))</f>
        <v/>
      </c>
      <c r="AA1088" s="23" t="str">
        <f t="shared" si="207"/>
        <v/>
      </c>
      <c r="AB1088" s="23" t="str">
        <f t="shared" si="208"/>
        <v/>
      </c>
      <c r="AC1088" s="76" t="str">
        <f t="shared" si="209"/>
        <v/>
      </c>
      <c r="AD1088" s="76" t="str">
        <f t="shared" si="210"/>
        <v/>
      </c>
      <c r="AE1088" s="76" t="str">
        <f t="shared" si="211"/>
        <v/>
      </c>
      <c r="AF1088" s="81" t="str">
        <f t="shared" si="212"/>
        <v/>
      </c>
    </row>
    <row r="1089" spans="5:32">
      <c r="E1089" s="58" t="str">
        <f t="shared" si="201"/>
        <v/>
      </c>
      <c r="K1089" s="68" t="str">
        <f t="shared" si="202"/>
        <v/>
      </c>
      <c r="M1089" s="69" t="str">
        <f t="shared" si="203"/>
        <v/>
      </c>
      <c r="Q1089" s="76" t="str">
        <f t="shared" si="204"/>
        <v/>
      </c>
      <c r="R1089" s="68" t="str">
        <f t="shared" si="205"/>
        <v/>
      </c>
      <c r="S1089" s="76" t="str">
        <f t="shared" si="206"/>
        <v/>
      </c>
      <c r="V1089" s="23" t="str">
        <f>IF(E1089="","",SUMIF(OUTBOUND!$G:$G,WMS!E1089,OUTBOUND!$L:$L))</f>
        <v/>
      </c>
      <c r="W1089" s="23" t="str">
        <f>IF(E1089="","",SUMIF(OUTBOUND!$G:$G,WMS!E1089,OUTBOUND!$M:$M))</f>
        <v/>
      </c>
      <c r="X1089" s="76" t="str">
        <f>IF(E1089="","",SUMIF(OUTBOUND!$G:$G,WMS!E1089,OUTBOUND!$O:$O))</f>
        <v/>
      </c>
      <c r="Y1089" s="76" t="str">
        <f>IF(E1089="","",SUMIF(OUTBOUND!$G:$G,WMS!E1089,OUTBOUND!$AC:$AC))</f>
        <v/>
      </c>
      <c r="Z1089" s="76" t="str">
        <f>IF(E1089="","",SUMIF(OUTBOUND!$G:$G,WMS!E1089,OUTBOUND!$P:$P))</f>
        <v/>
      </c>
      <c r="AA1089" s="23" t="str">
        <f t="shared" si="207"/>
        <v/>
      </c>
      <c r="AB1089" s="23" t="str">
        <f t="shared" si="208"/>
        <v/>
      </c>
      <c r="AC1089" s="76" t="str">
        <f t="shared" si="209"/>
        <v/>
      </c>
      <c r="AD1089" s="76" t="str">
        <f t="shared" si="210"/>
        <v/>
      </c>
      <c r="AE1089" s="76" t="str">
        <f t="shared" si="211"/>
        <v/>
      </c>
      <c r="AF1089" s="81" t="str">
        <f t="shared" si="212"/>
        <v/>
      </c>
    </row>
    <row r="1090" spans="5:32">
      <c r="E1090" s="58" t="str">
        <f t="shared" si="201"/>
        <v/>
      </c>
      <c r="K1090" s="68" t="str">
        <f t="shared" si="202"/>
        <v/>
      </c>
      <c r="M1090" s="69" t="str">
        <f t="shared" si="203"/>
        <v/>
      </c>
      <c r="Q1090" s="76" t="str">
        <f t="shared" si="204"/>
        <v/>
      </c>
      <c r="R1090" s="68" t="str">
        <f t="shared" si="205"/>
        <v/>
      </c>
      <c r="S1090" s="76" t="str">
        <f t="shared" si="206"/>
        <v/>
      </c>
      <c r="V1090" s="23" t="str">
        <f>IF(E1090="","",SUMIF(OUTBOUND!$G:$G,WMS!E1090,OUTBOUND!$L:$L))</f>
        <v/>
      </c>
      <c r="W1090" s="23" t="str">
        <f>IF(E1090="","",SUMIF(OUTBOUND!$G:$G,WMS!E1090,OUTBOUND!$M:$M))</f>
        <v/>
      </c>
      <c r="X1090" s="76" t="str">
        <f>IF(E1090="","",SUMIF(OUTBOUND!$G:$G,WMS!E1090,OUTBOUND!$O:$O))</f>
        <v/>
      </c>
      <c r="Y1090" s="76" t="str">
        <f>IF(E1090="","",SUMIF(OUTBOUND!$G:$G,WMS!E1090,OUTBOUND!$AC:$AC))</f>
        <v/>
      </c>
      <c r="Z1090" s="76" t="str">
        <f>IF(E1090="","",SUMIF(OUTBOUND!$G:$G,WMS!E1090,OUTBOUND!$P:$P))</f>
        <v/>
      </c>
      <c r="AA1090" s="23" t="str">
        <f t="shared" si="207"/>
        <v/>
      </c>
      <c r="AB1090" s="23" t="str">
        <f t="shared" si="208"/>
        <v/>
      </c>
      <c r="AC1090" s="76" t="str">
        <f t="shared" si="209"/>
        <v/>
      </c>
      <c r="AD1090" s="76" t="str">
        <f t="shared" si="210"/>
        <v/>
      </c>
      <c r="AE1090" s="76" t="str">
        <f t="shared" si="211"/>
        <v/>
      </c>
      <c r="AF1090" s="81" t="str">
        <f t="shared" si="212"/>
        <v/>
      </c>
    </row>
    <row r="1091" spans="5:32">
      <c r="E1091" s="58" t="str">
        <f t="shared" si="201"/>
        <v/>
      </c>
      <c r="K1091" s="68" t="str">
        <f t="shared" si="202"/>
        <v/>
      </c>
      <c r="M1091" s="69" t="str">
        <f t="shared" si="203"/>
        <v/>
      </c>
      <c r="Q1091" s="76" t="str">
        <f t="shared" si="204"/>
        <v/>
      </c>
      <c r="R1091" s="68" t="str">
        <f t="shared" si="205"/>
        <v/>
      </c>
      <c r="S1091" s="76" t="str">
        <f t="shared" si="206"/>
        <v/>
      </c>
      <c r="V1091" s="23" t="str">
        <f>IF(E1091="","",SUMIF(OUTBOUND!$G:$G,WMS!E1091,OUTBOUND!$L:$L))</f>
        <v/>
      </c>
      <c r="W1091" s="23" t="str">
        <f>IF(E1091="","",SUMIF(OUTBOUND!$G:$G,WMS!E1091,OUTBOUND!$M:$M))</f>
        <v/>
      </c>
      <c r="X1091" s="76" t="str">
        <f>IF(E1091="","",SUMIF(OUTBOUND!$G:$G,WMS!E1091,OUTBOUND!$O:$O))</f>
        <v/>
      </c>
      <c r="Y1091" s="76" t="str">
        <f>IF(E1091="","",SUMIF(OUTBOUND!$G:$G,WMS!E1091,OUTBOUND!$AC:$AC))</f>
        <v/>
      </c>
      <c r="Z1091" s="76" t="str">
        <f>IF(E1091="","",SUMIF(OUTBOUND!$G:$G,WMS!E1091,OUTBOUND!$P:$P))</f>
        <v/>
      </c>
      <c r="AA1091" s="23" t="str">
        <f t="shared" si="207"/>
        <v/>
      </c>
      <c r="AB1091" s="23" t="str">
        <f t="shared" si="208"/>
        <v/>
      </c>
      <c r="AC1091" s="76" t="str">
        <f t="shared" si="209"/>
        <v/>
      </c>
      <c r="AD1091" s="76" t="str">
        <f t="shared" si="210"/>
        <v/>
      </c>
      <c r="AE1091" s="76" t="str">
        <f t="shared" si="211"/>
        <v/>
      </c>
      <c r="AF1091" s="81" t="str">
        <f t="shared" si="212"/>
        <v/>
      </c>
    </row>
    <row r="1092" spans="5:32">
      <c r="E1092" s="58" t="str">
        <f t="shared" ref="E1092:E1155" si="213">IF(D1092="","",B1092&amp;"/"&amp;C1092&amp;"/"&amp;D1092)</f>
        <v/>
      </c>
      <c r="K1092" s="68" t="str">
        <f t="shared" ref="K1092:K1155" si="214">IF(J1092="","",J1092/I1092)</f>
        <v/>
      </c>
      <c r="M1092" s="69" t="str">
        <f t="shared" ref="M1092:M1155" si="215">IF(L1092="","",ROUND(I1092*L1092,3))</f>
        <v/>
      </c>
      <c r="Q1092" s="76" t="str">
        <f t="shared" si="204"/>
        <v/>
      </c>
      <c r="R1092" s="68" t="str">
        <f t="shared" si="205"/>
        <v/>
      </c>
      <c r="S1092" s="76" t="str">
        <f t="shared" si="206"/>
        <v/>
      </c>
      <c r="V1092" s="23" t="str">
        <f>IF(E1092="","",SUMIF(OUTBOUND!$G:$G,WMS!E1092,OUTBOUND!$L:$L))</f>
        <v/>
      </c>
      <c r="W1092" s="23" t="str">
        <f>IF(E1092="","",SUMIF(OUTBOUND!$G:$G,WMS!E1092,OUTBOUND!$M:$M))</f>
        <v/>
      </c>
      <c r="X1092" s="76" t="str">
        <f>IF(E1092="","",SUMIF(OUTBOUND!$G:$G,WMS!E1092,OUTBOUND!$O:$O))</f>
        <v/>
      </c>
      <c r="Y1092" s="76" t="str">
        <f>IF(E1092="","",SUMIF(OUTBOUND!$G:$G,WMS!E1092,OUTBOUND!$AC:$AC))</f>
        <v/>
      </c>
      <c r="Z1092" s="76" t="str">
        <f>IF(E1092="","",SUMIF(OUTBOUND!$G:$G,WMS!E1092,OUTBOUND!$P:$P))</f>
        <v/>
      </c>
      <c r="AA1092" s="23" t="str">
        <f t="shared" si="207"/>
        <v/>
      </c>
      <c r="AB1092" s="23" t="str">
        <f t="shared" si="208"/>
        <v/>
      </c>
      <c r="AC1092" s="76" t="str">
        <f t="shared" si="209"/>
        <v/>
      </c>
      <c r="AD1092" s="76" t="str">
        <f t="shared" si="210"/>
        <v/>
      </c>
      <c r="AE1092" s="76" t="str">
        <f t="shared" si="211"/>
        <v/>
      </c>
      <c r="AF1092" s="81" t="str">
        <f t="shared" si="212"/>
        <v/>
      </c>
    </row>
    <row r="1093" spans="5:32">
      <c r="E1093" s="58" t="str">
        <f t="shared" si="213"/>
        <v/>
      </c>
      <c r="K1093" s="68" t="str">
        <f t="shared" si="214"/>
        <v/>
      </c>
      <c r="M1093" s="69" t="str">
        <f t="shared" si="215"/>
        <v/>
      </c>
      <c r="Q1093" s="76" t="str">
        <f t="shared" si="204"/>
        <v/>
      </c>
      <c r="R1093" s="68" t="str">
        <f t="shared" si="205"/>
        <v/>
      </c>
      <c r="S1093" s="76" t="str">
        <f t="shared" si="206"/>
        <v/>
      </c>
      <c r="V1093" s="23" t="str">
        <f>IF(E1093="","",SUMIF(OUTBOUND!$G:$G,WMS!E1093,OUTBOUND!$L:$L))</f>
        <v/>
      </c>
      <c r="W1093" s="23" t="str">
        <f>IF(E1093="","",SUMIF(OUTBOUND!$G:$G,WMS!E1093,OUTBOUND!$M:$M))</f>
        <v/>
      </c>
      <c r="X1093" s="76" t="str">
        <f>IF(E1093="","",SUMIF(OUTBOUND!$G:$G,WMS!E1093,OUTBOUND!$O:$O))</f>
        <v/>
      </c>
      <c r="Y1093" s="76" t="str">
        <f>IF(E1093="","",SUMIF(OUTBOUND!$G:$G,WMS!E1093,OUTBOUND!$AC:$AC))</f>
        <v/>
      </c>
      <c r="Z1093" s="76" t="str">
        <f>IF(E1093="","",SUMIF(OUTBOUND!$G:$G,WMS!E1093,OUTBOUND!$P:$P))</f>
        <v/>
      </c>
      <c r="AA1093" s="23" t="str">
        <f t="shared" si="207"/>
        <v/>
      </c>
      <c r="AB1093" s="23" t="str">
        <f t="shared" si="208"/>
        <v/>
      </c>
      <c r="AC1093" s="76" t="str">
        <f t="shared" si="209"/>
        <v/>
      </c>
      <c r="AD1093" s="76" t="str">
        <f t="shared" si="210"/>
        <v/>
      </c>
      <c r="AE1093" s="76" t="str">
        <f t="shared" si="211"/>
        <v/>
      </c>
      <c r="AF1093" s="81" t="str">
        <f t="shared" si="212"/>
        <v/>
      </c>
    </row>
    <row r="1094" spans="5:32">
      <c r="E1094" s="58" t="str">
        <f t="shared" si="213"/>
        <v/>
      </c>
      <c r="K1094" s="68" t="str">
        <f t="shared" si="214"/>
        <v/>
      </c>
      <c r="M1094" s="69" t="str">
        <f t="shared" si="215"/>
        <v/>
      </c>
      <c r="Q1094" s="76" t="str">
        <f t="shared" si="204"/>
        <v/>
      </c>
      <c r="R1094" s="68" t="str">
        <f t="shared" si="205"/>
        <v/>
      </c>
      <c r="S1094" s="76" t="str">
        <f t="shared" si="206"/>
        <v/>
      </c>
      <c r="V1094" s="23" t="str">
        <f>IF(E1094="","",SUMIF(OUTBOUND!$G:$G,WMS!E1094,OUTBOUND!$L:$L))</f>
        <v/>
      </c>
      <c r="W1094" s="23" t="str">
        <f>IF(E1094="","",SUMIF(OUTBOUND!$G:$G,WMS!E1094,OUTBOUND!$M:$M))</f>
        <v/>
      </c>
      <c r="X1094" s="76" t="str">
        <f>IF(E1094="","",SUMIF(OUTBOUND!$G:$G,WMS!E1094,OUTBOUND!$O:$O))</f>
        <v/>
      </c>
      <c r="Y1094" s="76" t="str">
        <f>IF(E1094="","",SUMIF(OUTBOUND!$G:$G,WMS!E1094,OUTBOUND!$AC:$AC))</f>
        <v/>
      </c>
      <c r="Z1094" s="76" t="str">
        <f>IF(E1094="","",SUMIF(OUTBOUND!$G:$G,WMS!E1094,OUTBOUND!$P:$P))</f>
        <v/>
      </c>
      <c r="AA1094" s="23" t="str">
        <f t="shared" si="207"/>
        <v/>
      </c>
      <c r="AB1094" s="23" t="str">
        <f t="shared" si="208"/>
        <v/>
      </c>
      <c r="AC1094" s="76" t="str">
        <f t="shared" si="209"/>
        <v/>
      </c>
      <c r="AD1094" s="76" t="str">
        <f t="shared" si="210"/>
        <v/>
      </c>
      <c r="AE1094" s="76" t="str">
        <f t="shared" si="211"/>
        <v/>
      </c>
      <c r="AF1094" s="81" t="str">
        <f t="shared" si="212"/>
        <v/>
      </c>
    </row>
    <row r="1095" spans="5:32">
      <c r="E1095" s="58" t="str">
        <f t="shared" si="213"/>
        <v/>
      </c>
      <c r="K1095" s="68" t="str">
        <f t="shared" si="214"/>
        <v/>
      </c>
      <c r="M1095" s="69" t="str">
        <f t="shared" si="215"/>
        <v/>
      </c>
      <c r="Q1095" s="76" t="str">
        <f t="shared" si="204"/>
        <v/>
      </c>
      <c r="R1095" s="68" t="str">
        <f t="shared" si="205"/>
        <v/>
      </c>
      <c r="S1095" s="76" t="str">
        <f t="shared" si="206"/>
        <v/>
      </c>
      <c r="V1095" s="23" t="str">
        <f>IF(E1095="","",SUMIF(OUTBOUND!$G:$G,WMS!E1095,OUTBOUND!$L:$L))</f>
        <v/>
      </c>
      <c r="W1095" s="23" t="str">
        <f>IF(E1095="","",SUMIF(OUTBOUND!$G:$G,WMS!E1095,OUTBOUND!$M:$M))</f>
        <v/>
      </c>
      <c r="X1095" s="76" t="str">
        <f>IF(E1095="","",SUMIF(OUTBOUND!$G:$G,WMS!E1095,OUTBOUND!$O:$O))</f>
        <v/>
      </c>
      <c r="Y1095" s="76" t="str">
        <f>IF(E1095="","",SUMIF(OUTBOUND!$G:$G,WMS!E1095,OUTBOUND!$AC:$AC))</f>
        <v/>
      </c>
      <c r="Z1095" s="76" t="str">
        <f>IF(E1095="","",SUMIF(OUTBOUND!$G:$G,WMS!E1095,OUTBOUND!$P:$P))</f>
        <v/>
      </c>
      <c r="AA1095" s="23" t="str">
        <f t="shared" si="207"/>
        <v/>
      </c>
      <c r="AB1095" s="23" t="str">
        <f t="shared" si="208"/>
        <v/>
      </c>
      <c r="AC1095" s="76" t="str">
        <f t="shared" si="209"/>
        <v/>
      </c>
      <c r="AD1095" s="76" t="str">
        <f t="shared" si="210"/>
        <v/>
      </c>
      <c r="AE1095" s="76" t="str">
        <f t="shared" si="211"/>
        <v/>
      </c>
      <c r="AF1095" s="81" t="str">
        <f t="shared" si="212"/>
        <v/>
      </c>
    </row>
    <row r="1096" spans="5:32">
      <c r="E1096" s="58" t="str">
        <f t="shared" si="213"/>
        <v/>
      </c>
      <c r="K1096" s="68" t="str">
        <f t="shared" si="214"/>
        <v/>
      </c>
      <c r="M1096" s="69" t="str">
        <f t="shared" si="215"/>
        <v/>
      </c>
      <c r="Q1096" s="76" t="str">
        <f t="shared" si="204"/>
        <v/>
      </c>
      <c r="R1096" s="68" t="str">
        <f t="shared" si="205"/>
        <v/>
      </c>
      <c r="S1096" s="76" t="str">
        <f t="shared" si="206"/>
        <v/>
      </c>
      <c r="V1096" s="23" t="str">
        <f>IF(E1096="","",SUMIF(OUTBOUND!$G:$G,WMS!E1096,OUTBOUND!$L:$L))</f>
        <v/>
      </c>
      <c r="W1096" s="23" t="str">
        <f>IF(E1096="","",SUMIF(OUTBOUND!$G:$G,WMS!E1096,OUTBOUND!$M:$M))</f>
        <v/>
      </c>
      <c r="X1096" s="76" t="str">
        <f>IF(E1096="","",SUMIF(OUTBOUND!$G:$G,WMS!E1096,OUTBOUND!$O:$O))</f>
        <v/>
      </c>
      <c r="Y1096" s="76" t="str">
        <f>IF(E1096="","",SUMIF(OUTBOUND!$G:$G,WMS!E1096,OUTBOUND!$AC:$AC))</f>
        <v/>
      </c>
      <c r="Z1096" s="76" t="str">
        <f>IF(E1096="","",SUMIF(OUTBOUND!$G:$G,WMS!E1096,OUTBOUND!$P:$P))</f>
        <v/>
      </c>
      <c r="AA1096" s="23" t="str">
        <f t="shared" si="207"/>
        <v/>
      </c>
      <c r="AB1096" s="23" t="str">
        <f t="shared" si="208"/>
        <v/>
      </c>
      <c r="AC1096" s="76" t="str">
        <f t="shared" si="209"/>
        <v/>
      </c>
      <c r="AD1096" s="76" t="str">
        <f t="shared" si="210"/>
        <v/>
      </c>
      <c r="AE1096" s="76" t="str">
        <f t="shared" si="211"/>
        <v/>
      </c>
      <c r="AF1096" s="81" t="str">
        <f t="shared" si="212"/>
        <v/>
      </c>
    </row>
    <row r="1097" spans="5:32">
      <c r="E1097" s="58" t="str">
        <f t="shared" si="213"/>
        <v/>
      </c>
      <c r="K1097" s="68" t="str">
        <f t="shared" si="214"/>
        <v/>
      </c>
      <c r="M1097" s="69" t="str">
        <f t="shared" si="215"/>
        <v/>
      </c>
      <c r="Q1097" s="76" t="str">
        <f t="shared" si="204"/>
        <v/>
      </c>
      <c r="R1097" s="68" t="str">
        <f t="shared" si="205"/>
        <v/>
      </c>
      <c r="S1097" s="76" t="str">
        <f t="shared" si="206"/>
        <v/>
      </c>
      <c r="V1097" s="23" t="str">
        <f>IF(E1097="","",SUMIF(OUTBOUND!$G:$G,WMS!E1097,OUTBOUND!$L:$L))</f>
        <v/>
      </c>
      <c r="W1097" s="23" t="str">
        <f>IF(E1097="","",SUMIF(OUTBOUND!$G:$G,WMS!E1097,OUTBOUND!$M:$M))</f>
        <v/>
      </c>
      <c r="X1097" s="76" t="str">
        <f>IF(E1097="","",SUMIF(OUTBOUND!$G:$G,WMS!E1097,OUTBOUND!$O:$O))</f>
        <v/>
      </c>
      <c r="Y1097" s="76" t="str">
        <f>IF(E1097="","",SUMIF(OUTBOUND!$G:$G,WMS!E1097,OUTBOUND!$AC:$AC))</f>
        <v/>
      </c>
      <c r="Z1097" s="76" t="str">
        <f>IF(E1097="","",SUMIF(OUTBOUND!$G:$G,WMS!E1097,OUTBOUND!$P:$P))</f>
        <v/>
      </c>
      <c r="AA1097" s="23" t="str">
        <f t="shared" si="207"/>
        <v/>
      </c>
      <c r="AB1097" s="23" t="str">
        <f t="shared" si="208"/>
        <v/>
      </c>
      <c r="AC1097" s="76" t="str">
        <f t="shared" si="209"/>
        <v/>
      </c>
      <c r="AD1097" s="76" t="str">
        <f t="shared" si="210"/>
        <v/>
      </c>
      <c r="AE1097" s="76" t="str">
        <f t="shared" si="211"/>
        <v/>
      </c>
      <c r="AF1097" s="81" t="str">
        <f t="shared" si="212"/>
        <v/>
      </c>
    </row>
    <row r="1098" spans="5:32">
      <c r="E1098" s="58" t="str">
        <f t="shared" si="213"/>
        <v/>
      </c>
      <c r="K1098" s="68" t="str">
        <f t="shared" si="214"/>
        <v/>
      </c>
      <c r="M1098" s="69" t="str">
        <f t="shared" si="215"/>
        <v/>
      </c>
      <c r="Q1098" s="76" t="str">
        <f t="shared" si="204"/>
        <v/>
      </c>
      <c r="R1098" s="68" t="str">
        <f t="shared" si="205"/>
        <v/>
      </c>
      <c r="S1098" s="76" t="str">
        <f t="shared" si="206"/>
        <v/>
      </c>
      <c r="V1098" s="23" t="str">
        <f>IF(E1098="","",SUMIF(OUTBOUND!$G:$G,WMS!E1098,OUTBOUND!$L:$L))</f>
        <v/>
      </c>
      <c r="W1098" s="23" t="str">
        <f>IF(E1098="","",SUMIF(OUTBOUND!$G:$G,WMS!E1098,OUTBOUND!$M:$M))</f>
        <v/>
      </c>
      <c r="X1098" s="76" t="str">
        <f>IF(E1098="","",SUMIF(OUTBOUND!$G:$G,WMS!E1098,OUTBOUND!$O:$O))</f>
        <v/>
      </c>
      <c r="Y1098" s="76" t="str">
        <f>IF(E1098="","",SUMIF(OUTBOUND!$G:$G,WMS!E1098,OUTBOUND!$AC:$AC))</f>
        <v/>
      </c>
      <c r="Z1098" s="76" t="str">
        <f>IF(E1098="","",SUMIF(OUTBOUND!$G:$G,WMS!E1098,OUTBOUND!$P:$P))</f>
        <v/>
      </c>
      <c r="AA1098" s="23" t="str">
        <f t="shared" si="207"/>
        <v/>
      </c>
      <c r="AB1098" s="23" t="str">
        <f t="shared" si="208"/>
        <v/>
      </c>
      <c r="AC1098" s="76" t="str">
        <f t="shared" si="209"/>
        <v/>
      </c>
      <c r="AD1098" s="76" t="str">
        <f t="shared" si="210"/>
        <v/>
      </c>
      <c r="AE1098" s="76" t="str">
        <f t="shared" si="211"/>
        <v/>
      </c>
      <c r="AF1098" s="81" t="str">
        <f t="shared" si="212"/>
        <v/>
      </c>
    </row>
    <row r="1099" spans="5:32">
      <c r="E1099" s="58" t="str">
        <f t="shared" si="213"/>
        <v/>
      </c>
      <c r="K1099" s="68" t="str">
        <f t="shared" si="214"/>
        <v/>
      </c>
      <c r="M1099" s="69" t="str">
        <f t="shared" si="215"/>
        <v/>
      </c>
      <c r="Q1099" s="76" t="str">
        <f t="shared" si="204"/>
        <v/>
      </c>
      <c r="R1099" s="68" t="str">
        <f t="shared" si="205"/>
        <v/>
      </c>
      <c r="S1099" s="76" t="str">
        <f t="shared" si="206"/>
        <v/>
      </c>
      <c r="V1099" s="23" t="str">
        <f>IF(E1099="","",SUMIF(OUTBOUND!$G:$G,WMS!E1099,OUTBOUND!$L:$L))</f>
        <v/>
      </c>
      <c r="W1099" s="23" t="str">
        <f>IF(E1099="","",SUMIF(OUTBOUND!$G:$G,WMS!E1099,OUTBOUND!$M:$M))</f>
        <v/>
      </c>
      <c r="X1099" s="76" t="str">
        <f>IF(E1099="","",SUMIF(OUTBOUND!$G:$G,WMS!E1099,OUTBOUND!$O:$O))</f>
        <v/>
      </c>
      <c r="Y1099" s="76" t="str">
        <f>IF(E1099="","",SUMIF(OUTBOUND!$G:$G,WMS!E1099,OUTBOUND!$AC:$AC))</f>
        <v/>
      </c>
      <c r="Z1099" s="76" t="str">
        <f>IF(E1099="","",SUMIF(OUTBOUND!$G:$G,WMS!E1099,OUTBOUND!$P:$P))</f>
        <v/>
      </c>
      <c r="AA1099" s="23" t="str">
        <f t="shared" si="207"/>
        <v/>
      </c>
      <c r="AB1099" s="23" t="str">
        <f t="shared" si="208"/>
        <v/>
      </c>
      <c r="AC1099" s="76" t="str">
        <f t="shared" si="209"/>
        <v/>
      </c>
      <c r="AD1099" s="76" t="str">
        <f t="shared" si="210"/>
        <v/>
      </c>
      <c r="AE1099" s="76" t="str">
        <f t="shared" si="211"/>
        <v/>
      </c>
      <c r="AF1099" s="81" t="str">
        <f t="shared" si="212"/>
        <v/>
      </c>
    </row>
    <row r="1100" spans="5:32">
      <c r="E1100" s="58" t="str">
        <f t="shared" si="213"/>
        <v/>
      </c>
      <c r="K1100" s="68" t="str">
        <f t="shared" si="214"/>
        <v/>
      </c>
      <c r="M1100" s="69" t="str">
        <f t="shared" si="215"/>
        <v/>
      </c>
      <c r="Q1100" s="76" t="str">
        <f t="shared" si="204"/>
        <v/>
      </c>
      <c r="R1100" s="68" t="str">
        <f t="shared" si="205"/>
        <v/>
      </c>
      <c r="S1100" s="76" t="str">
        <f t="shared" si="206"/>
        <v/>
      </c>
      <c r="V1100" s="23" t="str">
        <f>IF(E1100="","",SUMIF(OUTBOUND!$G:$G,WMS!E1100,OUTBOUND!$L:$L))</f>
        <v/>
      </c>
      <c r="W1100" s="23" t="str">
        <f>IF(E1100="","",SUMIF(OUTBOUND!$G:$G,WMS!E1100,OUTBOUND!$M:$M))</f>
        <v/>
      </c>
      <c r="X1100" s="76" t="str">
        <f>IF(E1100="","",SUMIF(OUTBOUND!$G:$G,WMS!E1100,OUTBOUND!$O:$O))</f>
        <v/>
      </c>
      <c r="Y1100" s="76" t="str">
        <f>IF(E1100="","",SUMIF(OUTBOUND!$G:$G,WMS!E1100,OUTBOUND!$AC:$AC))</f>
        <v/>
      </c>
      <c r="Z1100" s="76" t="str">
        <f>IF(E1100="","",SUMIF(OUTBOUND!$G:$G,WMS!E1100,OUTBOUND!$P:$P))</f>
        <v/>
      </c>
      <c r="AA1100" s="23" t="str">
        <f t="shared" si="207"/>
        <v/>
      </c>
      <c r="AB1100" s="23" t="str">
        <f t="shared" si="208"/>
        <v/>
      </c>
      <c r="AC1100" s="76" t="str">
        <f t="shared" si="209"/>
        <v/>
      </c>
      <c r="AD1100" s="76" t="str">
        <f t="shared" si="210"/>
        <v/>
      </c>
      <c r="AE1100" s="76" t="str">
        <f t="shared" si="211"/>
        <v/>
      </c>
      <c r="AF1100" s="81" t="str">
        <f t="shared" si="212"/>
        <v/>
      </c>
    </row>
    <row r="1101" spans="5:32">
      <c r="E1101" s="58" t="str">
        <f t="shared" si="213"/>
        <v/>
      </c>
      <c r="K1101" s="68" t="str">
        <f t="shared" si="214"/>
        <v/>
      </c>
      <c r="M1101" s="69" t="str">
        <f t="shared" si="215"/>
        <v/>
      </c>
      <c r="Q1101" s="76" t="str">
        <f t="shared" si="204"/>
        <v/>
      </c>
      <c r="R1101" s="68" t="str">
        <f t="shared" si="205"/>
        <v/>
      </c>
      <c r="S1101" s="76" t="str">
        <f t="shared" si="206"/>
        <v/>
      </c>
      <c r="V1101" s="23" t="str">
        <f>IF(E1101="","",SUMIF(OUTBOUND!$G:$G,WMS!E1101,OUTBOUND!$L:$L))</f>
        <v/>
      </c>
      <c r="W1101" s="23" t="str">
        <f>IF(E1101="","",SUMIF(OUTBOUND!$G:$G,WMS!E1101,OUTBOUND!$M:$M))</f>
        <v/>
      </c>
      <c r="X1101" s="76" t="str">
        <f>IF(E1101="","",SUMIF(OUTBOUND!$G:$G,WMS!E1101,OUTBOUND!$O:$O))</f>
        <v/>
      </c>
      <c r="Y1101" s="76" t="str">
        <f>IF(E1101="","",SUMIF(OUTBOUND!$G:$G,WMS!E1101,OUTBOUND!$AC:$AC))</f>
        <v/>
      </c>
      <c r="Z1101" s="76" t="str">
        <f>IF(E1101="","",SUMIF(OUTBOUND!$G:$G,WMS!E1101,OUTBOUND!$P:$P))</f>
        <v/>
      </c>
      <c r="AA1101" s="23" t="str">
        <f t="shared" si="207"/>
        <v/>
      </c>
      <c r="AB1101" s="23" t="str">
        <f t="shared" si="208"/>
        <v/>
      </c>
      <c r="AC1101" s="76" t="str">
        <f t="shared" si="209"/>
        <v/>
      </c>
      <c r="AD1101" s="76" t="str">
        <f t="shared" si="210"/>
        <v/>
      </c>
      <c r="AE1101" s="76" t="str">
        <f t="shared" si="211"/>
        <v/>
      </c>
      <c r="AF1101" s="81" t="str">
        <f t="shared" si="212"/>
        <v/>
      </c>
    </row>
    <row r="1102" spans="5:32">
      <c r="E1102" s="58" t="str">
        <f t="shared" si="213"/>
        <v/>
      </c>
      <c r="K1102" s="68" t="str">
        <f t="shared" si="214"/>
        <v/>
      </c>
      <c r="M1102" s="69" t="str">
        <f t="shared" si="215"/>
        <v/>
      </c>
      <c r="Q1102" s="76" t="str">
        <f t="shared" si="204"/>
        <v/>
      </c>
      <c r="R1102" s="68" t="str">
        <f t="shared" si="205"/>
        <v/>
      </c>
      <c r="S1102" s="76" t="str">
        <f t="shared" si="206"/>
        <v/>
      </c>
      <c r="V1102" s="23" t="str">
        <f>IF(E1102="","",SUMIF(OUTBOUND!$G:$G,WMS!E1102,OUTBOUND!$L:$L))</f>
        <v/>
      </c>
      <c r="W1102" s="23" t="str">
        <f>IF(E1102="","",SUMIF(OUTBOUND!$G:$G,WMS!E1102,OUTBOUND!$M:$M))</f>
        <v/>
      </c>
      <c r="X1102" s="76" t="str">
        <f>IF(E1102="","",SUMIF(OUTBOUND!$G:$G,WMS!E1102,OUTBOUND!$O:$O))</f>
        <v/>
      </c>
      <c r="Y1102" s="76" t="str">
        <f>IF(E1102="","",SUMIF(OUTBOUND!$G:$G,WMS!E1102,OUTBOUND!$AC:$AC))</f>
        <v/>
      </c>
      <c r="Z1102" s="76" t="str">
        <f>IF(E1102="","",SUMIF(OUTBOUND!$G:$G,WMS!E1102,OUTBOUND!$P:$P))</f>
        <v/>
      </c>
      <c r="AA1102" s="23" t="str">
        <f t="shared" si="207"/>
        <v/>
      </c>
      <c r="AB1102" s="23" t="str">
        <f t="shared" si="208"/>
        <v/>
      </c>
      <c r="AC1102" s="76" t="str">
        <f t="shared" si="209"/>
        <v/>
      </c>
      <c r="AD1102" s="76" t="str">
        <f t="shared" si="210"/>
        <v/>
      </c>
      <c r="AE1102" s="76" t="str">
        <f t="shared" si="211"/>
        <v/>
      </c>
      <c r="AF1102" s="81" t="str">
        <f t="shared" si="212"/>
        <v/>
      </c>
    </row>
    <row r="1103" spans="5:32">
      <c r="E1103" s="58" t="str">
        <f t="shared" si="213"/>
        <v/>
      </c>
      <c r="K1103" s="68" t="str">
        <f t="shared" si="214"/>
        <v/>
      </c>
      <c r="M1103" s="69" t="str">
        <f t="shared" si="215"/>
        <v/>
      </c>
      <c r="Q1103" s="76" t="str">
        <f t="shared" si="204"/>
        <v/>
      </c>
      <c r="R1103" s="68" t="str">
        <f t="shared" si="205"/>
        <v/>
      </c>
      <c r="S1103" s="76" t="str">
        <f t="shared" si="206"/>
        <v/>
      </c>
      <c r="V1103" s="23" t="str">
        <f>IF(E1103="","",SUMIF(OUTBOUND!$G:$G,WMS!E1103,OUTBOUND!$L:$L))</f>
        <v/>
      </c>
      <c r="W1103" s="23" t="str">
        <f>IF(E1103="","",SUMIF(OUTBOUND!$G:$G,WMS!E1103,OUTBOUND!$M:$M))</f>
        <v/>
      </c>
      <c r="X1103" s="76" t="str">
        <f>IF(E1103="","",SUMIF(OUTBOUND!$G:$G,WMS!E1103,OUTBOUND!$O:$O))</f>
        <v/>
      </c>
      <c r="Y1103" s="76" t="str">
        <f>IF(E1103="","",SUMIF(OUTBOUND!$G:$G,WMS!E1103,OUTBOUND!$AC:$AC))</f>
        <v/>
      </c>
      <c r="Z1103" s="76" t="str">
        <f>IF(E1103="","",SUMIF(OUTBOUND!$G:$G,WMS!E1103,OUTBOUND!$P:$P))</f>
        <v/>
      </c>
      <c r="AA1103" s="23" t="str">
        <f t="shared" si="207"/>
        <v/>
      </c>
      <c r="AB1103" s="23" t="str">
        <f t="shared" si="208"/>
        <v/>
      </c>
      <c r="AC1103" s="76" t="str">
        <f t="shared" si="209"/>
        <v/>
      </c>
      <c r="AD1103" s="76" t="str">
        <f t="shared" si="210"/>
        <v/>
      </c>
      <c r="AE1103" s="76" t="str">
        <f t="shared" si="211"/>
        <v/>
      </c>
      <c r="AF1103" s="81" t="str">
        <f t="shared" si="212"/>
        <v/>
      </c>
    </row>
    <row r="1104" spans="5:32">
      <c r="E1104" s="58" t="str">
        <f t="shared" si="213"/>
        <v/>
      </c>
      <c r="K1104" s="68" t="str">
        <f t="shared" si="214"/>
        <v/>
      </c>
      <c r="M1104" s="69" t="str">
        <f t="shared" si="215"/>
        <v/>
      </c>
      <c r="Q1104" s="76" t="str">
        <f t="shared" si="204"/>
        <v/>
      </c>
      <c r="R1104" s="68" t="str">
        <f t="shared" si="205"/>
        <v/>
      </c>
      <c r="S1104" s="76" t="str">
        <f t="shared" si="206"/>
        <v/>
      </c>
      <c r="V1104" s="23" t="str">
        <f>IF(E1104="","",SUMIF(OUTBOUND!$G:$G,WMS!E1104,OUTBOUND!$L:$L))</f>
        <v/>
      </c>
      <c r="W1104" s="23" t="str">
        <f>IF(E1104="","",SUMIF(OUTBOUND!$G:$G,WMS!E1104,OUTBOUND!$M:$M))</f>
        <v/>
      </c>
      <c r="X1104" s="76" t="str">
        <f>IF(E1104="","",SUMIF(OUTBOUND!$G:$G,WMS!E1104,OUTBOUND!$O:$O))</f>
        <v/>
      </c>
      <c r="Y1104" s="76" t="str">
        <f>IF(E1104="","",SUMIF(OUTBOUND!$G:$G,WMS!E1104,OUTBOUND!$AC:$AC))</f>
        <v/>
      </c>
      <c r="Z1104" s="76" t="str">
        <f>IF(E1104="","",SUMIF(OUTBOUND!$G:$G,WMS!E1104,OUTBOUND!$P:$P))</f>
        <v/>
      </c>
      <c r="AA1104" s="23" t="str">
        <f t="shared" si="207"/>
        <v/>
      </c>
      <c r="AB1104" s="23" t="str">
        <f t="shared" si="208"/>
        <v/>
      </c>
      <c r="AC1104" s="76" t="str">
        <f t="shared" si="209"/>
        <v/>
      </c>
      <c r="AD1104" s="76" t="str">
        <f t="shared" si="210"/>
        <v/>
      </c>
      <c r="AE1104" s="76" t="str">
        <f t="shared" si="211"/>
        <v/>
      </c>
      <c r="AF1104" s="81" t="str">
        <f t="shared" si="212"/>
        <v/>
      </c>
    </row>
    <row r="1105" spans="5:32">
      <c r="E1105" s="58" t="str">
        <f t="shared" si="213"/>
        <v/>
      </c>
      <c r="K1105" s="68" t="str">
        <f t="shared" si="214"/>
        <v/>
      </c>
      <c r="M1105" s="69" t="str">
        <f t="shared" si="215"/>
        <v/>
      </c>
      <c r="Q1105" s="76" t="str">
        <f t="shared" si="204"/>
        <v/>
      </c>
      <c r="R1105" s="68" t="str">
        <f t="shared" si="205"/>
        <v/>
      </c>
      <c r="S1105" s="76" t="str">
        <f t="shared" si="206"/>
        <v/>
      </c>
      <c r="V1105" s="23" t="str">
        <f>IF(E1105="","",SUMIF(OUTBOUND!$G:$G,WMS!E1105,OUTBOUND!$L:$L))</f>
        <v/>
      </c>
      <c r="W1105" s="23" t="str">
        <f>IF(E1105="","",SUMIF(OUTBOUND!$G:$G,WMS!E1105,OUTBOUND!$M:$M))</f>
        <v/>
      </c>
      <c r="X1105" s="76" t="str">
        <f>IF(E1105="","",SUMIF(OUTBOUND!$G:$G,WMS!E1105,OUTBOUND!$O:$O))</f>
        <v/>
      </c>
      <c r="Y1105" s="76" t="str">
        <f>IF(E1105="","",SUMIF(OUTBOUND!$G:$G,WMS!E1105,OUTBOUND!$AC:$AC))</f>
        <v/>
      </c>
      <c r="Z1105" s="76" t="str">
        <f>IF(E1105="","",SUMIF(OUTBOUND!$G:$G,WMS!E1105,OUTBOUND!$P:$P))</f>
        <v/>
      </c>
      <c r="AA1105" s="23" t="str">
        <f t="shared" si="207"/>
        <v/>
      </c>
      <c r="AB1105" s="23" t="str">
        <f t="shared" si="208"/>
        <v/>
      </c>
      <c r="AC1105" s="76" t="str">
        <f t="shared" si="209"/>
        <v/>
      </c>
      <c r="AD1105" s="76" t="str">
        <f t="shared" si="210"/>
        <v/>
      </c>
      <c r="AE1105" s="76" t="str">
        <f t="shared" si="211"/>
        <v/>
      </c>
      <c r="AF1105" s="81" t="str">
        <f t="shared" si="212"/>
        <v/>
      </c>
    </row>
    <row r="1106" spans="5:32">
      <c r="E1106" s="58" t="str">
        <f t="shared" si="213"/>
        <v/>
      </c>
      <c r="K1106" s="68" t="str">
        <f t="shared" si="214"/>
        <v/>
      </c>
      <c r="M1106" s="69" t="str">
        <f t="shared" si="215"/>
        <v/>
      </c>
      <c r="Q1106" s="76" t="str">
        <f t="shared" si="204"/>
        <v/>
      </c>
      <c r="R1106" s="68" t="str">
        <f t="shared" si="205"/>
        <v/>
      </c>
      <c r="S1106" s="76" t="str">
        <f t="shared" si="206"/>
        <v/>
      </c>
      <c r="V1106" s="23" t="str">
        <f>IF(E1106="","",SUMIF(OUTBOUND!$G:$G,WMS!E1106,OUTBOUND!$L:$L))</f>
        <v/>
      </c>
      <c r="W1106" s="23" t="str">
        <f>IF(E1106="","",SUMIF(OUTBOUND!$G:$G,WMS!E1106,OUTBOUND!$M:$M))</f>
        <v/>
      </c>
      <c r="X1106" s="76" t="str">
        <f>IF(E1106="","",SUMIF(OUTBOUND!$G:$G,WMS!E1106,OUTBOUND!$O:$O))</f>
        <v/>
      </c>
      <c r="Y1106" s="76" t="str">
        <f>IF(E1106="","",SUMIF(OUTBOUND!$G:$G,WMS!E1106,OUTBOUND!$AC:$AC))</f>
        <v/>
      </c>
      <c r="Z1106" s="76" t="str">
        <f>IF(E1106="","",SUMIF(OUTBOUND!$G:$G,WMS!E1106,OUTBOUND!$P:$P))</f>
        <v/>
      </c>
      <c r="AA1106" s="23" t="str">
        <f t="shared" si="207"/>
        <v/>
      </c>
      <c r="AB1106" s="23" t="str">
        <f t="shared" si="208"/>
        <v/>
      </c>
      <c r="AC1106" s="76" t="str">
        <f t="shared" si="209"/>
        <v/>
      </c>
      <c r="AD1106" s="76" t="str">
        <f t="shared" si="210"/>
        <v/>
      </c>
      <c r="AE1106" s="76" t="str">
        <f t="shared" si="211"/>
        <v/>
      </c>
      <c r="AF1106" s="81" t="str">
        <f t="shared" si="212"/>
        <v/>
      </c>
    </row>
    <row r="1107" spans="5:32">
      <c r="E1107" s="58" t="str">
        <f t="shared" si="213"/>
        <v/>
      </c>
      <c r="K1107" s="68" t="str">
        <f t="shared" si="214"/>
        <v/>
      </c>
      <c r="M1107" s="69" t="str">
        <f t="shared" si="215"/>
        <v/>
      </c>
      <c r="Q1107" s="76" t="str">
        <f t="shared" si="204"/>
        <v/>
      </c>
      <c r="R1107" s="68" t="str">
        <f t="shared" si="205"/>
        <v/>
      </c>
      <c r="S1107" s="76" t="str">
        <f t="shared" si="206"/>
        <v/>
      </c>
      <c r="V1107" s="23" t="str">
        <f>IF(E1107="","",SUMIF(OUTBOUND!$G:$G,WMS!E1107,OUTBOUND!$L:$L))</f>
        <v/>
      </c>
      <c r="W1107" s="23" t="str">
        <f>IF(E1107="","",SUMIF(OUTBOUND!$G:$G,WMS!E1107,OUTBOUND!$M:$M))</f>
        <v/>
      </c>
      <c r="X1107" s="76" t="str">
        <f>IF(E1107="","",SUMIF(OUTBOUND!$G:$G,WMS!E1107,OUTBOUND!$O:$O))</f>
        <v/>
      </c>
      <c r="Y1107" s="76" t="str">
        <f>IF(E1107="","",SUMIF(OUTBOUND!$G:$G,WMS!E1107,OUTBOUND!$AC:$AC))</f>
        <v/>
      </c>
      <c r="Z1107" s="76" t="str">
        <f>IF(E1107="","",SUMIF(OUTBOUND!$G:$G,WMS!E1107,OUTBOUND!$P:$P))</f>
        <v/>
      </c>
      <c r="AA1107" s="23" t="str">
        <f t="shared" si="207"/>
        <v/>
      </c>
      <c r="AB1107" s="23" t="str">
        <f t="shared" si="208"/>
        <v/>
      </c>
      <c r="AC1107" s="76" t="str">
        <f t="shared" si="209"/>
        <v/>
      </c>
      <c r="AD1107" s="76" t="str">
        <f t="shared" si="210"/>
        <v/>
      </c>
      <c r="AE1107" s="76" t="str">
        <f t="shared" si="211"/>
        <v/>
      </c>
      <c r="AF1107" s="81" t="str">
        <f t="shared" si="212"/>
        <v/>
      </c>
    </row>
    <row r="1108" spans="5:32">
      <c r="E1108" s="58" t="str">
        <f t="shared" si="213"/>
        <v/>
      </c>
      <c r="K1108" s="68" t="str">
        <f t="shared" si="214"/>
        <v/>
      </c>
      <c r="M1108" s="69" t="str">
        <f t="shared" si="215"/>
        <v/>
      </c>
      <c r="Q1108" s="76" t="str">
        <f t="shared" si="204"/>
        <v/>
      </c>
      <c r="R1108" s="68" t="str">
        <f t="shared" si="205"/>
        <v/>
      </c>
      <c r="S1108" s="76" t="str">
        <f t="shared" si="206"/>
        <v/>
      </c>
      <c r="V1108" s="23" t="str">
        <f>IF(E1108="","",SUMIF(OUTBOUND!$G:$G,WMS!E1108,OUTBOUND!$L:$L))</f>
        <v/>
      </c>
      <c r="W1108" s="23" t="str">
        <f>IF(E1108="","",SUMIF(OUTBOUND!$G:$G,WMS!E1108,OUTBOUND!$M:$M))</f>
        <v/>
      </c>
      <c r="X1108" s="76" t="str">
        <f>IF(E1108="","",SUMIF(OUTBOUND!$G:$G,WMS!E1108,OUTBOUND!$O:$O))</f>
        <v/>
      </c>
      <c r="Y1108" s="76" t="str">
        <f>IF(E1108="","",SUMIF(OUTBOUND!$G:$G,WMS!E1108,OUTBOUND!$AC:$AC))</f>
        <v/>
      </c>
      <c r="Z1108" s="76" t="str">
        <f>IF(E1108="","",SUMIF(OUTBOUND!$G:$G,WMS!E1108,OUTBOUND!$P:$P))</f>
        <v/>
      </c>
      <c r="AA1108" s="23" t="str">
        <f t="shared" si="207"/>
        <v/>
      </c>
      <c r="AB1108" s="23" t="str">
        <f t="shared" si="208"/>
        <v/>
      </c>
      <c r="AC1108" s="76" t="str">
        <f t="shared" si="209"/>
        <v/>
      </c>
      <c r="AD1108" s="76" t="str">
        <f t="shared" si="210"/>
        <v/>
      </c>
      <c r="AE1108" s="76" t="str">
        <f t="shared" si="211"/>
        <v/>
      </c>
      <c r="AF1108" s="81" t="str">
        <f t="shared" si="212"/>
        <v/>
      </c>
    </row>
    <row r="1109" spans="5:32">
      <c r="E1109" s="58" t="str">
        <f t="shared" si="213"/>
        <v/>
      </c>
      <c r="K1109" s="68" t="str">
        <f t="shared" si="214"/>
        <v/>
      </c>
      <c r="M1109" s="69" t="str">
        <f t="shared" si="215"/>
        <v/>
      </c>
      <c r="Q1109" s="76" t="str">
        <f t="shared" si="204"/>
        <v/>
      </c>
      <c r="R1109" s="68" t="str">
        <f t="shared" si="205"/>
        <v/>
      </c>
      <c r="S1109" s="76" t="str">
        <f t="shared" si="206"/>
        <v/>
      </c>
      <c r="V1109" s="23" t="str">
        <f>IF(E1109="","",SUMIF(OUTBOUND!$G:$G,WMS!E1109,OUTBOUND!$L:$L))</f>
        <v/>
      </c>
      <c r="W1109" s="23" t="str">
        <f>IF(E1109="","",SUMIF(OUTBOUND!$G:$G,WMS!E1109,OUTBOUND!$M:$M))</f>
        <v/>
      </c>
      <c r="X1109" s="76" t="str">
        <f>IF(E1109="","",SUMIF(OUTBOUND!$G:$G,WMS!E1109,OUTBOUND!$O:$O))</f>
        <v/>
      </c>
      <c r="Y1109" s="76" t="str">
        <f>IF(E1109="","",SUMIF(OUTBOUND!$G:$G,WMS!E1109,OUTBOUND!$AC:$AC))</f>
        <v/>
      </c>
      <c r="Z1109" s="76" t="str">
        <f>IF(E1109="","",SUMIF(OUTBOUND!$G:$G,WMS!E1109,OUTBOUND!$P:$P))</f>
        <v/>
      </c>
      <c r="AA1109" s="23" t="str">
        <f t="shared" si="207"/>
        <v/>
      </c>
      <c r="AB1109" s="23" t="str">
        <f t="shared" si="208"/>
        <v/>
      </c>
      <c r="AC1109" s="76" t="str">
        <f t="shared" si="209"/>
        <v/>
      </c>
      <c r="AD1109" s="76" t="str">
        <f t="shared" si="210"/>
        <v/>
      </c>
      <c r="AE1109" s="76" t="str">
        <f t="shared" si="211"/>
        <v/>
      </c>
      <c r="AF1109" s="81" t="str">
        <f t="shared" si="212"/>
        <v/>
      </c>
    </row>
    <row r="1110" spans="5:32">
      <c r="E1110" s="58" t="str">
        <f t="shared" si="213"/>
        <v/>
      </c>
      <c r="K1110" s="68" t="str">
        <f t="shared" si="214"/>
        <v/>
      </c>
      <c r="M1110" s="69" t="str">
        <f t="shared" si="215"/>
        <v/>
      </c>
      <c r="Q1110" s="76" t="str">
        <f t="shared" si="204"/>
        <v/>
      </c>
      <c r="R1110" s="68" t="str">
        <f t="shared" si="205"/>
        <v/>
      </c>
      <c r="S1110" s="76" t="str">
        <f t="shared" si="206"/>
        <v/>
      </c>
      <c r="V1110" s="23" t="str">
        <f>IF(E1110="","",SUMIF(OUTBOUND!$G:$G,WMS!E1110,OUTBOUND!$L:$L))</f>
        <v/>
      </c>
      <c r="W1110" s="23" t="str">
        <f>IF(E1110="","",SUMIF(OUTBOUND!$G:$G,WMS!E1110,OUTBOUND!$M:$M))</f>
        <v/>
      </c>
      <c r="X1110" s="76" t="str">
        <f>IF(E1110="","",SUMIF(OUTBOUND!$G:$G,WMS!E1110,OUTBOUND!$O:$O))</f>
        <v/>
      </c>
      <c r="Y1110" s="76" t="str">
        <f>IF(E1110="","",SUMIF(OUTBOUND!$G:$G,WMS!E1110,OUTBOUND!$AC:$AC))</f>
        <v/>
      </c>
      <c r="Z1110" s="76" t="str">
        <f>IF(E1110="","",SUMIF(OUTBOUND!$G:$G,WMS!E1110,OUTBOUND!$P:$P))</f>
        <v/>
      </c>
      <c r="AA1110" s="23" t="str">
        <f t="shared" si="207"/>
        <v/>
      </c>
      <c r="AB1110" s="23" t="str">
        <f t="shared" si="208"/>
        <v/>
      </c>
      <c r="AC1110" s="76" t="str">
        <f t="shared" si="209"/>
        <v/>
      </c>
      <c r="AD1110" s="76" t="str">
        <f t="shared" si="210"/>
        <v/>
      </c>
      <c r="AE1110" s="76" t="str">
        <f t="shared" si="211"/>
        <v/>
      </c>
      <c r="AF1110" s="81" t="str">
        <f t="shared" si="212"/>
        <v/>
      </c>
    </row>
    <row r="1111" spans="5:32">
      <c r="E1111" s="58" t="str">
        <f t="shared" si="213"/>
        <v/>
      </c>
      <c r="K1111" s="68" t="str">
        <f t="shared" si="214"/>
        <v/>
      </c>
      <c r="M1111" s="69" t="str">
        <f t="shared" si="215"/>
        <v/>
      </c>
      <c r="Q1111" s="76" t="str">
        <f t="shared" si="204"/>
        <v/>
      </c>
      <c r="R1111" s="68" t="str">
        <f t="shared" si="205"/>
        <v/>
      </c>
      <c r="S1111" s="76" t="str">
        <f t="shared" si="206"/>
        <v/>
      </c>
      <c r="V1111" s="23" t="str">
        <f>IF(E1111="","",SUMIF(OUTBOUND!$G:$G,WMS!E1111,OUTBOUND!$L:$L))</f>
        <v/>
      </c>
      <c r="W1111" s="23" t="str">
        <f>IF(E1111="","",SUMIF(OUTBOUND!$G:$G,WMS!E1111,OUTBOUND!$M:$M))</f>
        <v/>
      </c>
      <c r="X1111" s="76" t="str">
        <f>IF(E1111="","",SUMIF(OUTBOUND!$G:$G,WMS!E1111,OUTBOUND!$O:$O))</f>
        <v/>
      </c>
      <c r="Y1111" s="76" t="str">
        <f>IF(E1111="","",SUMIF(OUTBOUND!$G:$G,WMS!E1111,OUTBOUND!$AC:$AC))</f>
        <v/>
      </c>
      <c r="Z1111" s="76" t="str">
        <f>IF(E1111="","",SUMIF(OUTBOUND!$G:$G,WMS!E1111,OUTBOUND!$P:$P))</f>
        <v/>
      </c>
      <c r="AA1111" s="23" t="str">
        <f t="shared" si="207"/>
        <v/>
      </c>
      <c r="AB1111" s="23" t="str">
        <f t="shared" si="208"/>
        <v/>
      </c>
      <c r="AC1111" s="76" t="str">
        <f t="shared" si="209"/>
        <v/>
      </c>
      <c r="AD1111" s="76" t="str">
        <f t="shared" si="210"/>
        <v/>
      </c>
      <c r="AE1111" s="76" t="str">
        <f t="shared" si="211"/>
        <v/>
      </c>
      <c r="AF1111" s="81" t="str">
        <f t="shared" si="212"/>
        <v/>
      </c>
    </row>
    <row r="1112" spans="5:32">
      <c r="E1112" s="58" t="str">
        <f t="shared" si="213"/>
        <v/>
      </c>
      <c r="K1112" s="68" t="str">
        <f t="shared" si="214"/>
        <v/>
      </c>
      <c r="M1112" s="69" t="str">
        <f t="shared" si="215"/>
        <v/>
      </c>
      <c r="Q1112" s="76" t="str">
        <f t="shared" si="204"/>
        <v/>
      </c>
      <c r="R1112" s="68" t="str">
        <f t="shared" si="205"/>
        <v/>
      </c>
      <c r="S1112" s="76" t="str">
        <f t="shared" si="206"/>
        <v/>
      </c>
      <c r="V1112" s="23" t="str">
        <f>IF(E1112="","",SUMIF(OUTBOUND!$G:$G,WMS!E1112,OUTBOUND!$L:$L))</f>
        <v/>
      </c>
      <c r="W1112" s="23" t="str">
        <f>IF(E1112="","",SUMIF(OUTBOUND!$G:$G,WMS!E1112,OUTBOUND!$M:$M))</f>
        <v/>
      </c>
      <c r="X1112" s="76" t="str">
        <f>IF(E1112="","",SUMIF(OUTBOUND!$G:$G,WMS!E1112,OUTBOUND!$O:$O))</f>
        <v/>
      </c>
      <c r="Y1112" s="76" t="str">
        <f>IF(E1112="","",SUMIF(OUTBOUND!$G:$G,WMS!E1112,OUTBOUND!$AC:$AC))</f>
        <v/>
      </c>
      <c r="Z1112" s="76" t="str">
        <f>IF(E1112="","",SUMIF(OUTBOUND!$G:$G,WMS!E1112,OUTBOUND!$P:$P))</f>
        <v/>
      </c>
      <c r="AA1112" s="23" t="str">
        <f t="shared" si="207"/>
        <v/>
      </c>
      <c r="AB1112" s="23" t="str">
        <f t="shared" si="208"/>
        <v/>
      </c>
      <c r="AC1112" s="76" t="str">
        <f t="shared" si="209"/>
        <v/>
      </c>
      <c r="AD1112" s="76" t="str">
        <f t="shared" si="210"/>
        <v/>
      </c>
      <c r="AE1112" s="76" t="str">
        <f t="shared" si="211"/>
        <v/>
      </c>
      <c r="AF1112" s="81" t="str">
        <f t="shared" si="212"/>
        <v/>
      </c>
    </row>
    <row r="1113" spans="5:32">
      <c r="E1113" s="58" t="str">
        <f t="shared" si="213"/>
        <v/>
      </c>
      <c r="K1113" s="68" t="str">
        <f t="shared" si="214"/>
        <v/>
      </c>
      <c r="M1113" s="69" t="str">
        <f t="shared" si="215"/>
        <v/>
      </c>
      <c r="Q1113" s="76" t="str">
        <f t="shared" si="204"/>
        <v/>
      </c>
      <c r="R1113" s="68" t="str">
        <f t="shared" si="205"/>
        <v/>
      </c>
      <c r="S1113" s="76" t="str">
        <f t="shared" si="206"/>
        <v/>
      </c>
      <c r="V1113" s="23" t="str">
        <f>IF(E1113="","",SUMIF(OUTBOUND!$G:$G,WMS!E1113,OUTBOUND!$L:$L))</f>
        <v/>
      </c>
      <c r="W1113" s="23" t="str">
        <f>IF(E1113="","",SUMIF(OUTBOUND!$G:$G,WMS!E1113,OUTBOUND!$M:$M))</f>
        <v/>
      </c>
      <c r="X1113" s="76" t="str">
        <f>IF(E1113="","",SUMIF(OUTBOUND!$G:$G,WMS!E1113,OUTBOUND!$O:$O))</f>
        <v/>
      </c>
      <c r="Y1113" s="76" t="str">
        <f>IF(E1113="","",SUMIF(OUTBOUND!$G:$G,WMS!E1113,OUTBOUND!$AC:$AC))</f>
        <v/>
      </c>
      <c r="Z1113" s="76" t="str">
        <f>IF(E1113="","",SUMIF(OUTBOUND!$G:$G,WMS!E1113,OUTBOUND!$P:$P))</f>
        <v/>
      </c>
      <c r="AA1113" s="23" t="str">
        <f t="shared" si="207"/>
        <v/>
      </c>
      <c r="AB1113" s="23" t="str">
        <f t="shared" si="208"/>
        <v/>
      </c>
      <c r="AC1113" s="76" t="str">
        <f t="shared" si="209"/>
        <v/>
      </c>
      <c r="AD1113" s="76" t="str">
        <f t="shared" si="210"/>
        <v/>
      </c>
      <c r="AE1113" s="76" t="str">
        <f t="shared" si="211"/>
        <v/>
      </c>
      <c r="AF1113" s="81" t="str">
        <f t="shared" si="212"/>
        <v/>
      </c>
    </row>
    <row r="1114" spans="5:32">
      <c r="E1114" s="58" t="str">
        <f t="shared" si="213"/>
        <v/>
      </c>
      <c r="K1114" s="68" t="str">
        <f t="shared" si="214"/>
        <v/>
      </c>
      <c r="M1114" s="69" t="str">
        <f t="shared" si="215"/>
        <v/>
      </c>
      <c r="Q1114" s="76" t="str">
        <f t="shared" si="204"/>
        <v/>
      </c>
      <c r="R1114" s="68" t="str">
        <f t="shared" si="205"/>
        <v/>
      </c>
      <c r="S1114" s="76" t="str">
        <f t="shared" si="206"/>
        <v/>
      </c>
      <c r="V1114" s="23" t="str">
        <f>IF(E1114="","",SUMIF(OUTBOUND!$G:$G,WMS!E1114,OUTBOUND!$L:$L))</f>
        <v/>
      </c>
      <c r="W1114" s="23" t="str">
        <f>IF(E1114="","",SUMIF(OUTBOUND!$G:$G,WMS!E1114,OUTBOUND!$M:$M))</f>
        <v/>
      </c>
      <c r="X1114" s="76" t="str">
        <f>IF(E1114="","",SUMIF(OUTBOUND!$G:$G,WMS!E1114,OUTBOUND!$O:$O))</f>
        <v/>
      </c>
      <c r="Y1114" s="76" t="str">
        <f>IF(E1114="","",SUMIF(OUTBOUND!$G:$G,WMS!E1114,OUTBOUND!$AC:$AC))</f>
        <v/>
      </c>
      <c r="Z1114" s="76" t="str">
        <f>IF(E1114="","",SUMIF(OUTBOUND!$G:$G,WMS!E1114,OUTBOUND!$P:$P))</f>
        <v/>
      </c>
      <c r="AA1114" s="23" t="str">
        <f t="shared" si="207"/>
        <v/>
      </c>
      <c r="AB1114" s="23" t="str">
        <f t="shared" si="208"/>
        <v/>
      </c>
      <c r="AC1114" s="76" t="str">
        <f t="shared" si="209"/>
        <v/>
      </c>
      <c r="AD1114" s="76" t="str">
        <f t="shared" si="210"/>
        <v/>
      </c>
      <c r="AE1114" s="76" t="str">
        <f t="shared" si="211"/>
        <v/>
      </c>
      <c r="AF1114" s="81" t="str">
        <f t="shared" si="212"/>
        <v/>
      </c>
    </row>
    <row r="1115" spans="5:32">
      <c r="E1115" s="58" t="str">
        <f t="shared" si="213"/>
        <v/>
      </c>
      <c r="K1115" s="68" t="str">
        <f t="shared" si="214"/>
        <v/>
      </c>
      <c r="M1115" s="69" t="str">
        <f t="shared" si="215"/>
        <v/>
      </c>
      <c r="Q1115" s="76" t="str">
        <f t="shared" si="204"/>
        <v/>
      </c>
      <c r="R1115" s="68" t="str">
        <f t="shared" si="205"/>
        <v/>
      </c>
      <c r="S1115" s="76" t="str">
        <f t="shared" si="206"/>
        <v/>
      </c>
      <c r="V1115" s="23" t="str">
        <f>IF(E1115="","",SUMIF(OUTBOUND!$G:$G,WMS!E1115,OUTBOUND!$L:$L))</f>
        <v/>
      </c>
      <c r="W1115" s="23" t="str">
        <f>IF(E1115="","",SUMIF(OUTBOUND!$G:$G,WMS!E1115,OUTBOUND!$M:$M))</f>
        <v/>
      </c>
      <c r="X1115" s="76" t="str">
        <f>IF(E1115="","",SUMIF(OUTBOUND!$G:$G,WMS!E1115,OUTBOUND!$O:$O))</f>
        <v/>
      </c>
      <c r="Y1115" s="76" t="str">
        <f>IF(E1115="","",SUMIF(OUTBOUND!$G:$G,WMS!E1115,OUTBOUND!$AC:$AC))</f>
        <v/>
      </c>
      <c r="Z1115" s="76" t="str">
        <f>IF(E1115="","",SUMIF(OUTBOUND!$G:$G,WMS!E1115,OUTBOUND!$P:$P))</f>
        <v/>
      </c>
      <c r="AA1115" s="23" t="str">
        <f t="shared" si="207"/>
        <v/>
      </c>
      <c r="AB1115" s="23" t="str">
        <f t="shared" si="208"/>
        <v/>
      </c>
      <c r="AC1115" s="76" t="str">
        <f t="shared" si="209"/>
        <v/>
      </c>
      <c r="AD1115" s="76" t="str">
        <f t="shared" si="210"/>
        <v/>
      </c>
      <c r="AE1115" s="76" t="str">
        <f t="shared" si="211"/>
        <v/>
      </c>
      <c r="AF1115" s="81" t="str">
        <f t="shared" si="212"/>
        <v/>
      </c>
    </row>
    <row r="1116" spans="5:32">
      <c r="E1116" s="58" t="str">
        <f t="shared" si="213"/>
        <v/>
      </c>
      <c r="K1116" s="68" t="str">
        <f t="shared" si="214"/>
        <v/>
      </c>
      <c r="M1116" s="69" t="str">
        <f t="shared" si="215"/>
        <v/>
      </c>
      <c r="Q1116" s="76" t="str">
        <f t="shared" si="204"/>
        <v/>
      </c>
      <c r="R1116" s="68" t="str">
        <f t="shared" si="205"/>
        <v/>
      </c>
      <c r="S1116" s="76" t="str">
        <f t="shared" si="206"/>
        <v/>
      </c>
      <c r="V1116" s="23" t="str">
        <f>IF(E1116="","",SUMIF(OUTBOUND!$G:$G,WMS!E1116,OUTBOUND!$L:$L))</f>
        <v/>
      </c>
      <c r="W1116" s="23" t="str">
        <f>IF(E1116="","",SUMIF(OUTBOUND!$G:$G,WMS!E1116,OUTBOUND!$M:$M))</f>
        <v/>
      </c>
      <c r="X1116" s="76" t="str">
        <f>IF(E1116="","",SUMIF(OUTBOUND!$G:$G,WMS!E1116,OUTBOUND!$O:$O))</f>
        <v/>
      </c>
      <c r="Y1116" s="76" t="str">
        <f>IF(E1116="","",SUMIF(OUTBOUND!$G:$G,WMS!E1116,OUTBOUND!$AC:$AC))</f>
        <v/>
      </c>
      <c r="Z1116" s="76" t="str">
        <f>IF(E1116="","",SUMIF(OUTBOUND!$G:$G,WMS!E1116,OUTBOUND!$P:$P))</f>
        <v/>
      </c>
      <c r="AA1116" s="23" t="str">
        <f t="shared" si="207"/>
        <v/>
      </c>
      <c r="AB1116" s="23" t="str">
        <f t="shared" si="208"/>
        <v/>
      </c>
      <c r="AC1116" s="76" t="str">
        <f t="shared" si="209"/>
        <v/>
      </c>
      <c r="AD1116" s="76" t="str">
        <f t="shared" si="210"/>
        <v/>
      </c>
      <c r="AE1116" s="76" t="str">
        <f t="shared" si="211"/>
        <v/>
      </c>
      <c r="AF1116" s="81" t="str">
        <f t="shared" si="212"/>
        <v/>
      </c>
    </row>
    <row r="1117" spans="5:32">
      <c r="E1117" s="58" t="str">
        <f t="shared" si="213"/>
        <v/>
      </c>
      <c r="K1117" s="68" t="str">
        <f t="shared" si="214"/>
        <v/>
      </c>
      <c r="M1117" s="69" t="str">
        <f t="shared" si="215"/>
        <v/>
      </c>
      <c r="Q1117" s="76" t="str">
        <f t="shared" si="204"/>
        <v/>
      </c>
      <c r="R1117" s="68" t="str">
        <f t="shared" si="205"/>
        <v/>
      </c>
      <c r="S1117" s="76" t="str">
        <f t="shared" si="206"/>
        <v/>
      </c>
      <c r="V1117" s="23" t="str">
        <f>IF(E1117="","",SUMIF(OUTBOUND!$G:$G,WMS!E1117,OUTBOUND!$L:$L))</f>
        <v/>
      </c>
      <c r="W1117" s="23" t="str">
        <f>IF(E1117="","",SUMIF(OUTBOUND!$G:$G,WMS!E1117,OUTBOUND!$M:$M))</f>
        <v/>
      </c>
      <c r="X1117" s="76" t="str">
        <f>IF(E1117="","",SUMIF(OUTBOUND!$G:$G,WMS!E1117,OUTBOUND!$O:$O))</f>
        <v/>
      </c>
      <c r="Y1117" s="76" t="str">
        <f>IF(E1117="","",SUMIF(OUTBOUND!$G:$G,WMS!E1117,OUTBOUND!$AC:$AC))</f>
        <v/>
      </c>
      <c r="Z1117" s="76" t="str">
        <f>IF(E1117="","",SUMIF(OUTBOUND!$G:$G,WMS!E1117,OUTBOUND!$P:$P))</f>
        <v/>
      </c>
      <c r="AA1117" s="23" t="str">
        <f t="shared" si="207"/>
        <v/>
      </c>
      <c r="AB1117" s="23" t="str">
        <f t="shared" si="208"/>
        <v/>
      </c>
      <c r="AC1117" s="76" t="str">
        <f t="shared" si="209"/>
        <v/>
      </c>
      <c r="AD1117" s="76" t="str">
        <f t="shared" si="210"/>
        <v/>
      </c>
      <c r="AE1117" s="76" t="str">
        <f t="shared" si="211"/>
        <v/>
      </c>
      <c r="AF1117" s="81" t="str">
        <f t="shared" si="212"/>
        <v/>
      </c>
    </row>
    <row r="1118" spans="5:32">
      <c r="E1118" s="58" t="str">
        <f t="shared" si="213"/>
        <v/>
      </c>
      <c r="K1118" s="68" t="str">
        <f t="shared" si="214"/>
        <v/>
      </c>
      <c r="M1118" s="69" t="str">
        <f t="shared" si="215"/>
        <v/>
      </c>
      <c r="Q1118" s="76" t="str">
        <f t="shared" si="204"/>
        <v/>
      </c>
      <c r="R1118" s="68" t="str">
        <f t="shared" si="205"/>
        <v/>
      </c>
      <c r="S1118" s="76" t="str">
        <f t="shared" si="206"/>
        <v/>
      </c>
      <c r="V1118" s="23" t="str">
        <f>IF(E1118="","",SUMIF(OUTBOUND!$G:$G,WMS!E1118,OUTBOUND!$L:$L))</f>
        <v/>
      </c>
      <c r="W1118" s="23" t="str">
        <f>IF(E1118="","",SUMIF(OUTBOUND!$G:$G,WMS!E1118,OUTBOUND!$M:$M))</f>
        <v/>
      </c>
      <c r="X1118" s="76" t="str">
        <f>IF(E1118="","",SUMIF(OUTBOUND!$G:$G,WMS!E1118,OUTBOUND!$O:$O))</f>
        <v/>
      </c>
      <c r="Y1118" s="76" t="str">
        <f>IF(E1118="","",SUMIF(OUTBOUND!$G:$G,WMS!E1118,OUTBOUND!$AC:$AC))</f>
        <v/>
      </c>
      <c r="Z1118" s="76" t="str">
        <f>IF(E1118="","",SUMIF(OUTBOUND!$G:$G,WMS!E1118,OUTBOUND!$P:$P))</f>
        <v/>
      </c>
      <c r="AA1118" s="23" t="str">
        <f t="shared" si="207"/>
        <v/>
      </c>
      <c r="AB1118" s="23" t="str">
        <f t="shared" si="208"/>
        <v/>
      </c>
      <c r="AC1118" s="76" t="str">
        <f t="shared" si="209"/>
        <v/>
      </c>
      <c r="AD1118" s="76" t="str">
        <f t="shared" si="210"/>
        <v/>
      </c>
      <c r="AE1118" s="76" t="str">
        <f t="shared" si="211"/>
        <v/>
      </c>
      <c r="AF1118" s="81" t="str">
        <f t="shared" si="212"/>
        <v/>
      </c>
    </row>
    <row r="1119" spans="5:32">
      <c r="E1119" s="58" t="str">
        <f t="shared" si="213"/>
        <v/>
      </c>
      <c r="K1119" s="68" t="str">
        <f t="shared" si="214"/>
        <v/>
      </c>
      <c r="M1119" s="69" t="str">
        <f t="shared" si="215"/>
        <v/>
      </c>
      <c r="Q1119" s="76" t="str">
        <f t="shared" si="204"/>
        <v/>
      </c>
      <c r="R1119" s="68" t="str">
        <f t="shared" si="205"/>
        <v/>
      </c>
      <c r="S1119" s="76" t="str">
        <f t="shared" si="206"/>
        <v/>
      </c>
      <c r="V1119" s="23" t="str">
        <f>IF(E1119="","",SUMIF(OUTBOUND!$G:$G,WMS!E1119,OUTBOUND!$L:$L))</f>
        <v/>
      </c>
      <c r="W1119" s="23" t="str">
        <f>IF(E1119="","",SUMIF(OUTBOUND!$G:$G,WMS!E1119,OUTBOUND!$M:$M))</f>
        <v/>
      </c>
      <c r="X1119" s="76" t="str">
        <f>IF(E1119="","",SUMIF(OUTBOUND!$G:$G,WMS!E1119,OUTBOUND!$O:$O))</f>
        <v/>
      </c>
      <c r="Y1119" s="76" t="str">
        <f>IF(E1119="","",SUMIF(OUTBOUND!$G:$G,WMS!E1119,OUTBOUND!$AC:$AC))</f>
        <v/>
      </c>
      <c r="Z1119" s="76" t="str">
        <f>IF(E1119="","",SUMIF(OUTBOUND!$G:$G,WMS!E1119,OUTBOUND!$P:$P))</f>
        <v/>
      </c>
      <c r="AA1119" s="23" t="str">
        <f t="shared" si="207"/>
        <v/>
      </c>
      <c r="AB1119" s="23" t="str">
        <f t="shared" si="208"/>
        <v/>
      </c>
      <c r="AC1119" s="76" t="str">
        <f t="shared" si="209"/>
        <v/>
      </c>
      <c r="AD1119" s="76" t="str">
        <f t="shared" si="210"/>
        <v/>
      </c>
      <c r="AE1119" s="76" t="str">
        <f t="shared" si="211"/>
        <v/>
      </c>
      <c r="AF1119" s="81" t="str">
        <f t="shared" si="212"/>
        <v/>
      </c>
    </row>
    <row r="1120" spans="5:32">
      <c r="E1120" s="58" t="str">
        <f t="shared" si="213"/>
        <v/>
      </c>
      <c r="K1120" s="68" t="str">
        <f t="shared" si="214"/>
        <v/>
      </c>
      <c r="M1120" s="69" t="str">
        <f t="shared" si="215"/>
        <v/>
      </c>
      <c r="Q1120" s="76" t="str">
        <f t="shared" si="204"/>
        <v/>
      </c>
      <c r="R1120" s="68" t="str">
        <f t="shared" si="205"/>
        <v/>
      </c>
      <c r="S1120" s="76" t="str">
        <f t="shared" si="206"/>
        <v/>
      </c>
      <c r="V1120" s="23" t="str">
        <f>IF(E1120="","",SUMIF(OUTBOUND!$G:$G,WMS!E1120,OUTBOUND!$L:$L))</f>
        <v/>
      </c>
      <c r="W1120" s="23" t="str">
        <f>IF(E1120="","",SUMIF(OUTBOUND!$G:$G,WMS!E1120,OUTBOUND!$M:$M))</f>
        <v/>
      </c>
      <c r="X1120" s="76" t="str">
        <f>IF(E1120="","",SUMIF(OUTBOUND!$G:$G,WMS!E1120,OUTBOUND!$O:$O))</f>
        <v/>
      </c>
      <c r="Y1120" s="76" t="str">
        <f>IF(E1120="","",SUMIF(OUTBOUND!$G:$G,WMS!E1120,OUTBOUND!$AC:$AC))</f>
        <v/>
      </c>
      <c r="Z1120" s="76" t="str">
        <f>IF(E1120="","",SUMIF(OUTBOUND!$G:$G,WMS!E1120,OUTBOUND!$P:$P))</f>
        <v/>
      </c>
      <c r="AA1120" s="23" t="str">
        <f t="shared" si="207"/>
        <v/>
      </c>
      <c r="AB1120" s="23" t="str">
        <f t="shared" si="208"/>
        <v/>
      </c>
      <c r="AC1120" s="76" t="str">
        <f t="shared" si="209"/>
        <v/>
      </c>
      <c r="AD1120" s="76" t="str">
        <f t="shared" si="210"/>
        <v/>
      </c>
      <c r="AE1120" s="76" t="str">
        <f t="shared" si="211"/>
        <v/>
      </c>
      <c r="AF1120" s="81" t="str">
        <f t="shared" si="212"/>
        <v/>
      </c>
    </row>
    <row r="1121" spans="5:32">
      <c r="E1121" s="58" t="str">
        <f t="shared" si="213"/>
        <v/>
      </c>
      <c r="K1121" s="68" t="str">
        <f t="shared" si="214"/>
        <v/>
      </c>
      <c r="M1121" s="69" t="str">
        <f t="shared" si="215"/>
        <v/>
      </c>
      <c r="Q1121" s="76" t="str">
        <f t="shared" si="204"/>
        <v/>
      </c>
      <c r="R1121" s="68" t="str">
        <f t="shared" si="205"/>
        <v/>
      </c>
      <c r="S1121" s="76" t="str">
        <f t="shared" si="206"/>
        <v/>
      </c>
      <c r="V1121" s="23" t="str">
        <f>IF(E1121="","",SUMIF(OUTBOUND!$G:$G,WMS!E1121,OUTBOUND!$L:$L))</f>
        <v/>
      </c>
      <c r="W1121" s="23" t="str">
        <f>IF(E1121="","",SUMIF(OUTBOUND!$G:$G,WMS!E1121,OUTBOUND!$M:$M))</f>
        <v/>
      </c>
      <c r="X1121" s="76" t="str">
        <f>IF(E1121="","",SUMIF(OUTBOUND!$G:$G,WMS!E1121,OUTBOUND!$O:$O))</f>
        <v/>
      </c>
      <c r="Y1121" s="76" t="str">
        <f>IF(E1121="","",SUMIF(OUTBOUND!$G:$G,WMS!E1121,OUTBOUND!$AC:$AC))</f>
        <v/>
      </c>
      <c r="Z1121" s="76" t="str">
        <f>IF(E1121="","",SUMIF(OUTBOUND!$G:$G,WMS!E1121,OUTBOUND!$P:$P))</f>
        <v/>
      </c>
      <c r="AA1121" s="23" t="str">
        <f t="shared" si="207"/>
        <v/>
      </c>
      <c r="AB1121" s="23" t="str">
        <f t="shared" si="208"/>
        <v/>
      </c>
      <c r="AC1121" s="76" t="str">
        <f t="shared" si="209"/>
        <v/>
      </c>
      <c r="AD1121" s="76" t="str">
        <f t="shared" si="210"/>
        <v/>
      </c>
      <c r="AE1121" s="76" t="str">
        <f t="shared" si="211"/>
        <v/>
      </c>
      <c r="AF1121" s="81" t="str">
        <f t="shared" si="212"/>
        <v/>
      </c>
    </row>
    <row r="1122" spans="5:32">
      <c r="E1122" s="58" t="str">
        <f t="shared" si="213"/>
        <v/>
      </c>
      <c r="K1122" s="68" t="str">
        <f t="shared" si="214"/>
        <v/>
      </c>
      <c r="M1122" s="69" t="str">
        <f t="shared" si="215"/>
        <v/>
      </c>
      <c r="Q1122" s="76" t="str">
        <f t="shared" si="204"/>
        <v/>
      </c>
      <c r="R1122" s="68" t="str">
        <f t="shared" si="205"/>
        <v/>
      </c>
      <c r="S1122" s="76" t="str">
        <f t="shared" si="206"/>
        <v/>
      </c>
      <c r="V1122" s="23" t="str">
        <f>IF(E1122="","",SUMIF(OUTBOUND!$G:$G,WMS!E1122,OUTBOUND!$L:$L))</f>
        <v/>
      </c>
      <c r="W1122" s="23" t="str">
        <f>IF(E1122="","",SUMIF(OUTBOUND!$G:$G,WMS!E1122,OUTBOUND!$M:$M))</f>
        <v/>
      </c>
      <c r="X1122" s="76" t="str">
        <f>IF(E1122="","",SUMIF(OUTBOUND!$G:$G,WMS!E1122,OUTBOUND!$O:$O))</f>
        <v/>
      </c>
      <c r="Y1122" s="76" t="str">
        <f>IF(E1122="","",SUMIF(OUTBOUND!$G:$G,WMS!E1122,OUTBOUND!$AC:$AC))</f>
        <v/>
      </c>
      <c r="Z1122" s="76" t="str">
        <f>IF(E1122="","",SUMIF(OUTBOUND!$G:$G,WMS!E1122,OUTBOUND!$P:$P))</f>
        <v/>
      </c>
      <c r="AA1122" s="23" t="str">
        <f t="shared" si="207"/>
        <v/>
      </c>
      <c r="AB1122" s="23" t="str">
        <f t="shared" si="208"/>
        <v/>
      </c>
      <c r="AC1122" s="76" t="str">
        <f t="shared" si="209"/>
        <v/>
      </c>
      <c r="AD1122" s="76" t="str">
        <f t="shared" si="210"/>
        <v/>
      </c>
      <c r="AE1122" s="76" t="str">
        <f t="shared" si="211"/>
        <v/>
      </c>
      <c r="AF1122" s="81" t="str">
        <f t="shared" si="212"/>
        <v/>
      </c>
    </row>
    <row r="1123" spans="5:32">
      <c r="E1123" s="58" t="str">
        <f t="shared" si="213"/>
        <v/>
      </c>
      <c r="K1123" s="68" t="str">
        <f t="shared" si="214"/>
        <v/>
      </c>
      <c r="M1123" s="69" t="str">
        <f t="shared" si="215"/>
        <v/>
      </c>
      <c r="Q1123" s="76" t="str">
        <f t="shared" si="204"/>
        <v/>
      </c>
      <c r="R1123" s="68" t="str">
        <f t="shared" si="205"/>
        <v/>
      </c>
      <c r="S1123" s="76" t="str">
        <f t="shared" si="206"/>
        <v/>
      </c>
      <c r="V1123" s="23" t="str">
        <f>IF(E1123="","",SUMIF(OUTBOUND!$G:$G,WMS!E1123,OUTBOUND!$L:$L))</f>
        <v/>
      </c>
      <c r="W1123" s="23" t="str">
        <f>IF(E1123="","",SUMIF(OUTBOUND!$G:$G,WMS!E1123,OUTBOUND!$M:$M))</f>
        <v/>
      </c>
      <c r="X1123" s="76" t="str">
        <f>IF(E1123="","",SUMIF(OUTBOUND!$G:$G,WMS!E1123,OUTBOUND!$O:$O))</f>
        <v/>
      </c>
      <c r="Y1123" s="76" t="str">
        <f>IF(E1123="","",SUMIF(OUTBOUND!$G:$G,WMS!E1123,OUTBOUND!$AC:$AC))</f>
        <v/>
      </c>
      <c r="Z1123" s="76" t="str">
        <f>IF(E1123="","",SUMIF(OUTBOUND!$G:$G,WMS!E1123,OUTBOUND!$P:$P))</f>
        <v/>
      </c>
      <c r="AA1123" s="23" t="str">
        <f t="shared" si="207"/>
        <v/>
      </c>
      <c r="AB1123" s="23" t="str">
        <f t="shared" si="208"/>
        <v/>
      </c>
      <c r="AC1123" s="76" t="str">
        <f t="shared" si="209"/>
        <v/>
      </c>
      <c r="AD1123" s="76" t="str">
        <f t="shared" si="210"/>
        <v/>
      </c>
      <c r="AE1123" s="76" t="str">
        <f t="shared" si="211"/>
        <v/>
      </c>
      <c r="AF1123" s="81" t="str">
        <f t="shared" si="212"/>
        <v/>
      </c>
    </row>
    <row r="1124" spans="5:32">
      <c r="E1124" s="58" t="str">
        <f t="shared" si="213"/>
        <v/>
      </c>
      <c r="K1124" s="68" t="str">
        <f t="shared" si="214"/>
        <v/>
      </c>
      <c r="M1124" s="69" t="str">
        <f t="shared" si="215"/>
        <v/>
      </c>
      <c r="Q1124" s="76" t="str">
        <f t="shared" si="204"/>
        <v/>
      </c>
      <c r="R1124" s="68" t="str">
        <f t="shared" si="205"/>
        <v/>
      </c>
      <c r="S1124" s="76" t="str">
        <f t="shared" si="206"/>
        <v/>
      </c>
      <c r="V1124" s="23" t="str">
        <f>IF(E1124="","",SUMIF(OUTBOUND!$G:$G,WMS!E1124,OUTBOUND!$L:$L))</f>
        <v/>
      </c>
      <c r="W1124" s="23" t="str">
        <f>IF(E1124="","",SUMIF(OUTBOUND!$G:$G,WMS!E1124,OUTBOUND!$M:$M))</f>
        <v/>
      </c>
      <c r="X1124" s="76" t="str">
        <f>IF(E1124="","",SUMIF(OUTBOUND!$G:$G,WMS!E1124,OUTBOUND!$O:$O))</f>
        <v/>
      </c>
      <c r="Y1124" s="76" t="str">
        <f>IF(E1124="","",SUMIF(OUTBOUND!$G:$G,WMS!E1124,OUTBOUND!$AC:$AC))</f>
        <v/>
      </c>
      <c r="Z1124" s="76" t="str">
        <f>IF(E1124="","",SUMIF(OUTBOUND!$G:$G,WMS!E1124,OUTBOUND!$P:$P))</f>
        <v/>
      </c>
      <c r="AA1124" s="23" t="str">
        <f t="shared" si="207"/>
        <v/>
      </c>
      <c r="AB1124" s="23" t="str">
        <f t="shared" si="208"/>
        <v/>
      </c>
      <c r="AC1124" s="76" t="str">
        <f t="shared" si="209"/>
        <v/>
      </c>
      <c r="AD1124" s="76" t="str">
        <f t="shared" si="210"/>
        <v/>
      </c>
      <c r="AE1124" s="76" t="str">
        <f t="shared" si="211"/>
        <v/>
      </c>
      <c r="AF1124" s="81" t="str">
        <f t="shared" si="212"/>
        <v/>
      </c>
    </row>
    <row r="1125" spans="5:32">
      <c r="E1125" s="58" t="str">
        <f t="shared" si="213"/>
        <v/>
      </c>
      <c r="K1125" s="68" t="str">
        <f t="shared" si="214"/>
        <v/>
      </c>
      <c r="M1125" s="69" t="str">
        <f t="shared" si="215"/>
        <v/>
      </c>
      <c r="Q1125" s="76" t="str">
        <f t="shared" si="204"/>
        <v/>
      </c>
      <c r="R1125" s="68" t="str">
        <f t="shared" si="205"/>
        <v/>
      </c>
      <c r="S1125" s="76" t="str">
        <f t="shared" si="206"/>
        <v/>
      </c>
      <c r="V1125" s="23" t="str">
        <f>IF(E1125="","",SUMIF(OUTBOUND!$G:$G,WMS!E1125,OUTBOUND!$L:$L))</f>
        <v/>
      </c>
      <c r="W1125" s="23" t="str">
        <f>IF(E1125="","",SUMIF(OUTBOUND!$G:$G,WMS!E1125,OUTBOUND!$M:$M))</f>
        <v/>
      </c>
      <c r="X1125" s="76" t="str">
        <f>IF(E1125="","",SUMIF(OUTBOUND!$G:$G,WMS!E1125,OUTBOUND!$O:$O))</f>
        <v/>
      </c>
      <c r="Y1125" s="76" t="str">
        <f>IF(E1125="","",SUMIF(OUTBOUND!$G:$G,WMS!E1125,OUTBOUND!$AC:$AC))</f>
        <v/>
      </c>
      <c r="Z1125" s="76" t="str">
        <f>IF(E1125="","",SUMIF(OUTBOUND!$G:$G,WMS!E1125,OUTBOUND!$P:$P))</f>
        <v/>
      </c>
      <c r="AA1125" s="23" t="str">
        <f t="shared" si="207"/>
        <v/>
      </c>
      <c r="AB1125" s="23" t="str">
        <f t="shared" si="208"/>
        <v/>
      </c>
      <c r="AC1125" s="76" t="str">
        <f t="shared" si="209"/>
        <v/>
      </c>
      <c r="AD1125" s="76" t="str">
        <f t="shared" si="210"/>
        <v/>
      </c>
      <c r="AE1125" s="76" t="str">
        <f t="shared" si="211"/>
        <v/>
      </c>
      <c r="AF1125" s="81" t="str">
        <f t="shared" si="212"/>
        <v/>
      </c>
    </row>
    <row r="1126" spans="5:32">
      <c r="E1126" s="58" t="str">
        <f t="shared" si="213"/>
        <v/>
      </c>
      <c r="K1126" s="68" t="str">
        <f t="shared" si="214"/>
        <v/>
      </c>
      <c r="M1126" s="69" t="str">
        <f t="shared" si="215"/>
        <v/>
      </c>
      <c r="Q1126" s="76" t="str">
        <f t="shared" si="204"/>
        <v/>
      </c>
      <c r="R1126" s="68" t="str">
        <f t="shared" si="205"/>
        <v/>
      </c>
      <c r="S1126" s="76" t="str">
        <f t="shared" si="206"/>
        <v/>
      </c>
      <c r="V1126" s="23" t="str">
        <f>IF(E1126="","",SUMIF(OUTBOUND!$G:$G,WMS!E1126,OUTBOUND!$L:$L))</f>
        <v/>
      </c>
      <c r="W1126" s="23" t="str">
        <f>IF(E1126="","",SUMIF(OUTBOUND!$G:$G,WMS!E1126,OUTBOUND!$M:$M))</f>
        <v/>
      </c>
      <c r="X1126" s="76" t="str">
        <f>IF(E1126="","",SUMIF(OUTBOUND!$G:$G,WMS!E1126,OUTBOUND!$O:$O))</f>
        <v/>
      </c>
      <c r="Y1126" s="76" t="str">
        <f>IF(E1126="","",SUMIF(OUTBOUND!$G:$G,WMS!E1126,OUTBOUND!$AC:$AC))</f>
        <v/>
      </c>
      <c r="Z1126" s="76" t="str">
        <f>IF(E1126="","",SUMIF(OUTBOUND!$G:$G,WMS!E1126,OUTBOUND!$P:$P))</f>
        <v/>
      </c>
      <c r="AA1126" s="23" t="str">
        <f t="shared" si="207"/>
        <v/>
      </c>
      <c r="AB1126" s="23" t="str">
        <f t="shared" si="208"/>
        <v/>
      </c>
      <c r="AC1126" s="76" t="str">
        <f t="shared" si="209"/>
        <v/>
      </c>
      <c r="AD1126" s="76" t="str">
        <f t="shared" si="210"/>
        <v/>
      </c>
      <c r="AE1126" s="76" t="str">
        <f t="shared" si="211"/>
        <v/>
      </c>
      <c r="AF1126" s="81" t="str">
        <f t="shared" si="212"/>
        <v/>
      </c>
    </row>
    <row r="1127" spans="5:32">
      <c r="E1127" s="58" t="str">
        <f t="shared" si="213"/>
        <v/>
      </c>
      <c r="K1127" s="68" t="str">
        <f t="shared" si="214"/>
        <v/>
      </c>
      <c r="M1127" s="69" t="str">
        <f t="shared" si="215"/>
        <v/>
      </c>
      <c r="Q1127" s="76" t="str">
        <f t="shared" si="204"/>
        <v/>
      </c>
      <c r="R1127" s="68" t="str">
        <f t="shared" si="205"/>
        <v/>
      </c>
      <c r="S1127" s="76" t="str">
        <f t="shared" si="206"/>
        <v/>
      </c>
      <c r="V1127" s="23" t="str">
        <f>IF(E1127="","",SUMIF(OUTBOUND!$G:$G,WMS!E1127,OUTBOUND!$L:$L))</f>
        <v/>
      </c>
      <c r="W1127" s="23" t="str">
        <f>IF(E1127="","",SUMIF(OUTBOUND!$G:$G,WMS!E1127,OUTBOUND!$M:$M))</f>
        <v/>
      </c>
      <c r="X1127" s="76" t="str">
        <f>IF(E1127="","",SUMIF(OUTBOUND!$G:$G,WMS!E1127,OUTBOUND!$O:$O))</f>
        <v/>
      </c>
      <c r="Y1127" s="76" t="str">
        <f>IF(E1127="","",SUMIF(OUTBOUND!$G:$G,WMS!E1127,OUTBOUND!$AC:$AC))</f>
        <v/>
      </c>
      <c r="Z1127" s="76" t="str">
        <f>IF(E1127="","",SUMIF(OUTBOUND!$G:$G,WMS!E1127,OUTBOUND!$P:$P))</f>
        <v/>
      </c>
      <c r="AA1127" s="23" t="str">
        <f t="shared" si="207"/>
        <v/>
      </c>
      <c r="AB1127" s="23" t="str">
        <f t="shared" si="208"/>
        <v/>
      </c>
      <c r="AC1127" s="76" t="str">
        <f t="shared" si="209"/>
        <v/>
      </c>
      <c r="AD1127" s="76" t="str">
        <f t="shared" si="210"/>
        <v/>
      </c>
      <c r="AE1127" s="76" t="str">
        <f t="shared" si="211"/>
        <v/>
      </c>
      <c r="AF1127" s="81" t="str">
        <f t="shared" si="212"/>
        <v/>
      </c>
    </row>
    <row r="1128" spans="5:32">
      <c r="E1128" s="58" t="str">
        <f t="shared" si="213"/>
        <v/>
      </c>
      <c r="K1128" s="68" t="str">
        <f t="shared" si="214"/>
        <v/>
      </c>
      <c r="M1128" s="69" t="str">
        <f t="shared" si="215"/>
        <v/>
      </c>
      <c r="Q1128" s="76" t="str">
        <f t="shared" si="204"/>
        <v/>
      </c>
      <c r="R1128" s="68" t="str">
        <f t="shared" si="205"/>
        <v/>
      </c>
      <c r="S1128" s="76" t="str">
        <f t="shared" si="206"/>
        <v/>
      </c>
      <c r="V1128" s="23" t="str">
        <f>IF(E1128="","",SUMIF(OUTBOUND!$G:$G,WMS!E1128,OUTBOUND!$L:$L))</f>
        <v/>
      </c>
      <c r="W1128" s="23" t="str">
        <f>IF(E1128="","",SUMIF(OUTBOUND!$G:$G,WMS!E1128,OUTBOUND!$M:$M))</f>
        <v/>
      </c>
      <c r="X1128" s="76" t="str">
        <f>IF(E1128="","",SUMIF(OUTBOUND!$G:$G,WMS!E1128,OUTBOUND!$O:$O))</f>
        <v/>
      </c>
      <c r="Y1128" s="76" t="str">
        <f>IF(E1128="","",SUMIF(OUTBOUND!$G:$G,WMS!E1128,OUTBOUND!$AC:$AC))</f>
        <v/>
      </c>
      <c r="Z1128" s="76" t="str">
        <f>IF(E1128="","",SUMIF(OUTBOUND!$G:$G,WMS!E1128,OUTBOUND!$P:$P))</f>
        <v/>
      </c>
      <c r="AA1128" s="23" t="str">
        <f t="shared" si="207"/>
        <v/>
      </c>
      <c r="AB1128" s="23" t="str">
        <f t="shared" si="208"/>
        <v/>
      </c>
      <c r="AC1128" s="76" t="str">
        <f t="shared" si="209"/>
        <v/>
      </c>
      <c r="AD1128" s="76" t="str">
        <f t="shared" si="210"/>
        <v/>
      </c>
      <c r="AE1128" s="76" t="str">
        <f t="shared" si="211"/>
        <v/>
      </c>
      <c r="AF1128" s="81" t="str">
        <f t="shared" si="212"/>
        <v/>
      </c>
    </row>
    <row r="1129" spans="5:32">
      <c r="E1129" s="58" t="str">
        <f t="shared" si="213"/>
        <v/>
      </c>
      <c r="K1129" s="68" t="str">
        <f t="shared" si="214"/>
        <v/>
      </c>
      <c r="M1129" s="69" t="str">
        <f t="shared" si="215"/>
        <v/>
      </c>
      <c r="Q1129" s="76" t="str">
        <f t="shared" si="204"/>
        <v/>
      </c>
      <c r="R1129" s="68" t="str">
        <f t="shared" si="205"/>
        <v/>
      </c>
      <c r="S1129" s="76" t="str">
        <f t="shared" si="206"/>
        <v/>
      </c>
      <c r="V1129" s="23" t="str">
        <f>IF(E1129="","",SUMIF(OUTBOUND!$G:$G,WMS!E1129,OUTBOUND!$L:$L))</f>
        <v/>
      </c>
      <c r="W1129" s="23" t="str">
        <f>IF(E1129="","",SUMIF(OUTBOUND!$G:$G,WMS!E1129,OUTBOUND!$M:$M))</f>
        <v/>
      </c>
      <c r="X1129" s="76" t="str">
        <f>IF(E1129="","",SUMIF(OUTBOUND!$G:$G,WMS!E1129,OUTBOUND!$O:$O))</f>
        <v/>
      </c>
      <c r="Y1129" s="76" t="str">
        <f>IF(E1129="","",SUMIF(OUTBOUND!$G:$G,WMS!E1129,OUTBOUND!$AC:$AC))</f>
        <v/>
      </c>
      <c r="Z1129" s="76" t="str">
        <f>IF(E1129="","",SUMIF(OUTBOUND!$G:$G,WMS!E1129,OUTBOUND!$P:$P))</f>
        <v/>
      </c>
      <c r="AA1129" s="23" t="str">
        <f t="shared" si="207"/>
        <v/>
      </c>
      <c r="AB1129" s="23" t="str">
        <f t="shared" si="208"/>
        <v/>
      </c>
      <c r="AC1129" s="76" t="str">
        <f t="shared" si="209"/>
        <v/>
      </c>
      <c r="AD1129" s="76" t="str">
        <f t="shared" si="210"/>
        <v/>
      </c>
      <c r="AE1129" s="76" t="str">
        <f t="shared" si="211"/>
        <v/>
      </c>
      <c r="AF1129" s="81" t="str">
        <f t="shared" si="212"/>
        <v/>
      </c>
    </row>
    <row r="1130" spans="5:32">
      <c r="E1130" s="58" t="str">
        <f t="shared" si="213"/>
        <v/>
      </c>
      <c r="K1130" s="68" t="str">
        <f t="shared" si="214"/>
        <v/>
      </c>
      <c r="M1130" s="69" t="str">
        <f t="shared" si="215"/>
        <v/>
      </c>
      <c r="Q1130" s="76" t="str">
        <f t="shared" si="204"/>
        <v/>
      </c>
      <c r="R1130" s="68" t="str">
        <f t="shared" si="205"/>
        <v/>
      </c>
      <c r="S1130" s="76" t="str">
        <f t="shared" si="206"/>
        <v/>
      </c>
      <c r="V1130" s="23" t="str">
        <f>IF(E1130="","",SUMIF(OUTBOUND!$G:$G,WMS!E1130,OUTBOUND!$L:$L))</f>
        <v/>
      </c>
      <c r="W1130" s="23" t="str">
        <f>IF(E1130="","",SUMIF(OUTBOUND!$G:$G,WMS!E1130,OUTBOUND!$M:$M))</f>
        <v/>
      </c>
      <c r="X1130" s="76" t="str">
        <f>IF(E1130="","",SUMIF(OUTBOUND!$G:$G,WMS!E1130,OUTBOUND!$O:$O))</f>
        <v/>
      </c>
      <c r="Y1130" s="76" t="str">
        <f>IF(E1130="","",SUMIF(OUTBOUND!$G:$G,WMS!E1130,OUTBOUND!$AC:$AC))</f>
        <v/>
      </c>
      <c r="Z1130" s="76" t="str">
        <f>IF(E1130="","",SUMIF(OUTBOUND!$G:$G,WMS!E1130,OUTBOUND!$P:$P))</f>
        <v/>
      </c>
      <c r="AA1130" s="23" t="str">
        <f t="shared" si="207"/>
        <v/>
      </c>
      <c r="AB1130" s="23" t="str">
        <f t="shared" si="208"/>
        <v/>
      </c>
      <c r="AC1130" s="76" t="str">
        <f t="shared" si="209"/>
        <v/>
      </c>
      <c r="AD1130" s="76" t="str">
        <f t="shared" si="210"/>
        <v/>
      </c>
      <c r="AE1130" s="76" t="str">
        <f t="shared" si="211"/>
        <v/>
      </c>
      <c r="AF1130" s="81" t="str">
        <f t="shared" si="212"/>
        <v/>
      </c>
    </row>
    <row r="1131" spans="5:32">
      <c r="E1131" s="58" t="str">
        <f t="shared" si="213"/>
        <v/>
      </c>
      <c r="K1131" s="68" t="str">
        <f t="shared" si="214"/>
        <v/>
      </c>
      <c r="M1131" s="69" t="str">
        <f t="shared" si="215"/>
        <v/>
      </c>
      <c r="Q1131" s="76" t="str">
        <f t="shared" si="204"/>
        <v/>
      </c>
      <c r="R1131" s="68" t="str">
        <f t="shared" si="205"/>
        <v/>
      </c>
      <c r="S1131" s="76" t="str">
        <f t="shared" si="206"/>
        <v/>
      </c>
      <c r="V1131" s="23" t="str">
        <f>IF(E1131="","",SUMIF(OUTBOUND!$G:$G,WMS!E1131,OUTBOUND!$L:$L))</f>
        <v/>
      </c>
      <c r="W1131" s="23" t="str">
        <f>IF(E1131="","",SUMIF(OUTBOUND!$G:$G,WMS!E1131,OUTBOUND!$M:$M))</f>
        <v/>
      </c>
      <c r="X1131" s="76" t="str">
        <f>IF(E1131="","",SUMIF(OUTBOUND!$G:$G,WMS!E1131,OUTBOUND!$O:$O))</f>
        <v/>
      </c>
      <c r="Y1131" s="76" t="str">
        <f>IF(E1131="","",SUMIF(OUTBOUND!$G:$G,WMS!E1131,OUTBOUND!$AC:$AC))</f>
        <v/>
      </c>
      <c r="Z1131" s="76" t="str">
        <f>IF(E1131="","",SUMIF(OUTBOUND!$G:$G,WMS!E1131,OUTBOUND!$P:$P))</f>
        <v/>
      </c>
      <c r="AA1131" s="23" t="str">
        <f t="shared" si="207"/>
        <v/>
      </c>
      <c r="AB1131" s="23" t="str">
        <f t="shared" si="208"/>
        <v/>
      </c>
      <c r="AC1131" s="76" t="str">
        <f t="shared" si="209"/>
        <v/>
      </c>
      <c r="AD1131" s="76" t="str">
        <f t="shared" si="210"/>
        <v/>
      </c>
      <c r="AE1131" s="76" t="str">
        <f t="shared" si="211"/>
        <v/>
      </c>
      <c r="AF1131" s="81" t="str">
        <f t="shared" si="212"/>
        <v/>
      </c>
    </row>
    <row r="1132" spans="5:32">
      <c r="E1132" s="58" t="str">
        <f t="shared" si="213"/>
        <v/>
      </c>
      <c r="K1132" s="68" t="str">
        <f t="shared" si="214"/>
        <v/>
      </c>
      <c r="M1132" s="69" t="str">
        <f t="shared" si="215"/>
        <v/>
      </c>
      <c r="Q1132" s="76" t="str">
        <f t="shared" si="204"/>
        <v/>
      </c>
      <c r="R1132" s="68" t="str">
        <f t="shared" si="205"/>
        <v/>
      </c>
      <c r="S1132" s="76" t="str">
        <f t="shared" si="206"/>
        <v/>
      </c>
      <c r="V1132" s="23" t="str">
        <f>IF(E1132="","",SUMIF(OUTBOUND!$G:$G,WMS!E1132,OUTBOUND!$L:$L))</f>
        <v/>
      </c>
      <c r="W1132" s="23" t="str">
        <f>IF(E1132="","",SUMIF(OUTBOUND!$G:$G,WMS!E1132,OUTBOUND!$M:$M))</f>
        <v/>
      </c>
      <c r="X1132" s="76" t="str">
        <f>IF(E1132="","",SUMIF(OUTBOUND!$G:$G,WMS!E1132,OUTBOUND!$O:$O))</f>
        <v/>
      </c>
      <c r="Y1132" s="76" t="str">
        <f>IF(E1132="","",SUMIF(OUTBOUND!$G:$G,WMS!E1132,OUTBOUND!$AC:$AC))</f>
        <v/>
      </c>
      <c r="Z1132" s="76" t="str">
        <f>IF(E1132="","",SUMIF(OUTBOUND!$G:$G,WMS!E1132,OUTBOUND!$P:$P))</f>
        <v/>
      </c>
      <c r="AA1132" s="23" t="str">
        <f t="shared" si="207"/>
        <v/>
      </c>
      <c r="AB1132" s="23" t="str">
        <f t="shared" si="208"/>
        <v/>
      </c>
      <c r="AC1132" s="76" t="str">
        <f t="shared" si="209"/>
        <v/>
      </c>
      <c r="AD1132" s="76" t="str">
        <f t="shared" si="210"/>
        <v/>
      </c>
      <c r="AE1132" s="76" t="str">
        <f t="shared" si="211"/>
        <v/>
      </c>
      <c r="AF1132" s="81" t="str">
        <f t="shared" si="212"/>
        <v/>
      </c>
    </row>
    <row r="1133" spans="5:32">
      <c r="E1133" s="58" t="str">
        <f t="shared" si="213"/>
        <v/>
      </c>
      <c r="K1133" s="68" t="str">
        <f t="shared" si="214"/>
        <v/>
      </c>
      <c r="M1133" s="69" t="str">
        <f t="shared" si="215"/>
        <v/>
      </c>
      <c r="Q1133" s="76" t="str">
        <f t="shared" si="204"/>
        <v/>
      </c>
      <c r="R1133" s="68" t="str">
        <f t="shared" si="205"/>
        <v/>
      </c>
      <c r="S1133" s="76" t="str">
        <f t="shared" si="206"/>
        <v/>
      </c>
      <c r="V1133" s="23" t="str">
        <f>IF(E1133="","",SUMIF(OUTBOUND!$G:$G,WMS!E1133,OUTBOUND!$L:$L))</f>
        <v/>
      </c>
      <c r="W1133" s="23" t="str">
        <f>IF(E1133="","",SUMIF(OUTBOUND!$G:$G,WMS!E1133,OUTBOUND!$M:$M))</f>
        <v/>
      </c>
      <c r="X1133" s="76" t="str">
        <f>IF(E1133="","",SUMIF(OUTBOUND!$G:$G,WMS!E1133,OUTBOUND!$O:$O))</f>
        <v/>
      </c>
      <c r="Y1133" s="76" t="str">
        <f>IF(E1133="","",SUMIF(OUTBOUND!$G:$G,WMS!E1133,OUTBOUND!$AC:$AC))</f>
        <v/>
      </c>
      <c r="Z1133" s="76" t="str">
        <f>IF(E1133="","",SUMIF(OUTBOUND!$G:$G,WMS!E1133,OUTBOUND!$P:$P))</f>
        <v/>
      </c>
      <c r="AA1133" s="23" t="str">
        <f t="shared" si="207"/>
        <v/>
      </c>
      <c r="AB1133" s="23" t="str">
        <f t="shared" si="208"/>
        <v/>
      </c>
      <c r="AC1133" s="76" t="str">
        <f t="shared" si="209"/>
        <v/>
      </c>
      <c r="AD1133" s="76" t="str">
        <f t="shared" si="210"/>
        <v/>
      </c>
      <c r="AE1133" s="76" t="str">
        <f t="shared" si="211"/>
        <v/>
      </c>
      <c r="AF1133" s="81" t="str">
        <f t="shared" si="212"/>
        <v/>
      </c>
    </row>
    <row r="1134" spans="5:32">
      <c r="E1134" s="58" t="str">
        <f t="shared" si="213"/>
        <v/>
      </c>
      <c r="K1134" s="68" t="str">
        <f t="shared" si="214"/>
        <v/>
      </c>
      <c r="M1134" s="69" t="str">
        <f t="shared" si="215"/>
        <v/>
      </c>
      <c r="Q1134" s="76" t="str">
        <f t="shared" si="204"/>
        <v/>
      </c>
      <c r="R1134" s="68" t="str">
        <f t="shared" si="205"/>
        <v/>
      </c>
      <c r="S1134" s="76" t="str">
        <f t="shared" si="206"/>
        <v/>
      </c>
      <c r="V1134" s="23" t="str">
        <f>IF(E1134="","",SUMIF(OUTBOUND!$G:$G,WMS!E1134,OUTBOUND!$L:$L))</f>
        <v/>
      </c>
      <c r="W1134" s="23" t="str">
        <f>IF(E1134="","",SUMIF(OUTBOUND!$G:$G,WMS!E1134,OUTBOUND!$M:$M))</f>
        <v/>
      </c>
      <c r="X1134" s="76" t="str">
        <f>IF(E1134="","",SUMIF(OUTBOUND!$G:$G,WMS!E1134,OUTBOUND!$O:$O))</f>
        <v/>
      </c>
      <c r="Y1134" s="76" t="str">
        <f>IF(E1134="","",SUMIF(OUTBOUND!$G:$G,WMS!E1134,OUTBOUND!$AC:$AC))</f>
        <v/>
      </c>
      <c r="Z1134" s="76" t="str">
        <f>IF(E1134="","",SUMIF(OUTBOUND!$G:$G,WMS!E1134,OUTBOUND!$P:$P))</f>
        <v/>
      </c>
      <c r="AA1134" s="23" t="str">
        <f t="shared" si="207"/>
        <v/>
      </c>
      <c r="AB1134" s="23" t="str">
        <f t="shared" si="208"/>
        <v/>
      </c>
      <c r="AC1134" s="76" t="str">
        <f t="shared" si="209"/>
        <v/>
      </c>
      <c r="AD1134" s="76" t="str">
        <f t="shared" si="210"/>
        <v/>
      </c>
      <c r="AE1134" s="76" t="str">
        <f t="shared" si="211"/>
        <v/>
      </c>
      <c r="AF1134" s="81" t="str">
        <f t="shared" si="212"/>
        <v/>
      </c>
    </row>
    <row r="1135" spans="5:32">
      <c r="E1135" s="58" t="str">
        <f t="shared" si="213"/>
        <v/>
      </c>
      <c r="K1135" s="68" t="str">
        <f t="shared" si="214"/>
        <v/>
      </c>
      <c r="M1135" s="69" t="str">
        <f t="shared" si="215"/>
        <v/>
      </c>
      <c r="Q1135" s="76" t="str">
        <f t="shared" si="204"/>
        <v/>
      </c>
      <c r="R1135" s="68" t="str">
        <f t="shared" si="205"/>
        <v/>
      </c>
      <c r="S1135" s="76" t="str">
        <f t="shared" si="206"/>
        <v/>
      </c>
      <c r="V1135" s="23" t="str">
        <f>IF(E1135="","",SUMIF(OUTBOUND!$G:$G,WMS!E1135,OUTBOUND!$L:$L))</f>
        <v/>
      </c>
      <c r="W1135" s="23" t="str">
        <f>IF(E1135="","",SUMIF(OUTBOUND!$G:$G,WMS!E1135,OUTBOUND!$M:$M))</f>
        <v/>
      </c>
      <c r="X1135" s="76" t="str">
        <f>IF(E1135="","",SUMIF(OUTBOUND!$G:$G,WMS!E1135,OUTBOUND!$O:$O))</f>
        <v/>
      </c>
      <c r="Y1135" s="76" t="str">
        <f>IF(E1135="","",SUMIF(OUTBOUND!$G:$G,WMS!E1135,OUTBOUND!$AC:$AC))</f>
        <v/>
      </c>
      <c r="Z1135" s="76" t="str">
        <f>IF(E1135="","",SUMIF(OUTBOUND!$G:$G,WMS!E1135,OUTBOUND!$P:$P))</f>
        <v/>
      </c>
      <c r="AA1135" s="23" t="str">
        <f t="shared" si="207"/>
        <v/>
      </c>
      <c r="AB1135" s="23" t="str">
        <f t="shared" si="208"/>
        <v/>
      </c>
      <c r="AC1135" s="76" t="str">
        <f t="shared" si="209"/>
        <v/>
      </c>
      <c r="AD1135" s="76" t="str">
        <f t="shared" si="210"/>
        <v/>
      </c>
      <c r="AE1135" s="76" t="str">
        <f t="shared" si="211"/>
        <v/>
      </c>
      <c r="AF1135" s="81" t="str">
        <f t="shared" si="212"/>
        <v/>
      </c>
    </row>
    <row r="1136" spans="5:32">
      <c r="E1136" s="58" t="str">
        <f t="shared" si="213"/>
        <v/>
      </c>
      <c r="K1136" s="68" t="str">
        <f t="shared" si="214"/>
        <v/>
      </c>
      <c r="M1136" s="69" t="str">
        <f t="shared" si="215"/>
        <v/>
      </c>
      <c r="Q1136" s="76" t="str">
        <f t="shared" si="204"/>
        <v/>
      </c>
      <c r="R1136" s="68" t="str">
        <f t="shared" si="205"/>
        <v/>
      </c>
      <c r="S1136" s="76" t="str">
        <f t="shared" si="206"/>
        <v/>
      </c>
      <c r="V1136" s="23" t="str">
        <f>IF(E1136="","",SUMIF(OUTBOUND!$G:$G,WMS!E1136,OUTBOUND!$L:$L))</f>
        <v/>
      </c>
      <c r="W1136" s="23" t="str">
        <f>IF(E1136="","",SUMIF(OUTBOUND!$G:$G,WMS!E1136,OUTBOUND!$M:$M))</f>
        <v/>
      </c>
      <c r="X1136" s="76" t="str">
        <f>IF(E1136="","",SUMIF(OUTBOUND!$G:$G,WMS!E1136,OUTBOUND!$O:$O))</f>
        <v/>
      </c>
      <c r="Y1136" s="76" t="str">
        <f>IF(E1136="","",SUMIF(OUTBOUND!$G:$G,WMS!E1136,OUTBOUND!$AC:$AC))</f>
        <v/>
      </c>
      <c r="Z1136" s="76" t="str">
        <f>IF(E1136="","",SUMIF(OUTBOUND!$G:$G,WMS!E1136,OUTBOUND!$P:$P))</f>
        <v/>
      </c>
      <c r="AA1136" s="23" t="str">
        <f t="shared" si="207"/>
        <v/>
      </c>
      <c r="AB1136" s="23" t="str">
        <f t="shared" si="208"/>
        <v/>
      </c>
      <c r="AC1136" s="76" t="str">
        <f t="shared" si="209"/>
        <v/>
      </c>
      <c r="AD1136" s="76" t="str">
        <f t="shared" si="210"/>
        <v/>
      </c>
      <c r="AE1136" s="76" t="str">
        <f t="shared" si="211"/>
        <v/>
      </c>
      <c r="AF1136" s="81" t="str">
        <f t="shared" si="212"/>
        <v/>
      </c>
    </row>
    <row r="1137" spans="5:32">
      <c r="E1137" s="58" t="str">
        <f t="shared" si="213"/>
        <v/>
      </c>
      <c r="K1137" s="68" t="str">
        <f t="shared" si="214"/>
        <v/>
      </c>
      <c r="M1137" s="69" t="str">
        <f t="shared" si="215"/>
        <v/>
      </c>
      <c r="Q1137" s="76" t="str">
        <f t="shared" si="204"/>
        <v/>
      </c>
      <c r="R1137" s="68" t="str">
        <f t="shared" si="205"/>
        <v/>
      </c>
      <c r="S1137" s="76" t="str">
        <f t="shared" si="206"/>
        <v/>
      </c>
      <c r="V1137" s="23" t="str">
        <f>IF(E1137="","",SUMIF(OUTBOUND!$G:$G,WMS!E1137,OUTBOUND!$L:$L))</f>
        <v/>
      </c>
      <c r="W1137" s="23" t="str">
        <f>IF(E1137="","",SUMIF(OUTBOUND!$G:$G,WMS!E1137,OUTBOUND!$M:$M))</f>
        <v/>
      </c>
      <c r="X1137" s="76" t="str">
        <f>IF(E1137="","",SUMIF(OUTBOUND!$G:$G,WMS!E1137,OUTBOUND!$O:$O))</f>
        <v/>
      </c>
      <c r="Y1137" s="76" t="str">
        <f>IF(E1137="","",SUMIF(OUTBOUND!$G:$G,WMS!E1137,OUTBOUND!$AC:$AC))</f>
        <v/>
      </c>
      <c r="Z1137" s="76" t="str">
        <f>IF(E1137="","",SUMIF(OUTBOUND!$G:$G,WMS!E1137,OUTBOUND!$P:$P))</f>
        <v/>
      </c>
      <c r="AA1137" s="23" t="str">
        <f t="shared" si="207"/>
        <v/>
      </c>
      <c r="AB1137" s="23" t="str">
        <f t="shared" si="208"/>
        <v/>
      </c>
      <c r="AC1137" s="76" t="str">
        <f t="shared" si="209"/>
        <v/>
      </c>
      <c r="AD1137" s="76" t="str">
        <f t="shared" si="210"/>
        <v/>
      </c>
      <c r="AE1137" s="76" t="str">
        <f t="shared" si="211"/>
        <v/>
      </c>
      <c r="AF1137" s="81" t="str">
        <f t="shared" si="212"/>
        <v/>
      </c>
    </row>
    <row r="1138" spans="5:32">
      <c r="E1138" s="58" t="str">
        <f t="shared" si="213"/>
        <v/>
      </c>
      <c r="K1138" s="68" t="str">
        <f t="shared" si="214"/>
        <v/>
      </c>
      <c r="M1138" s="69" t="str">
        <f t="shared" si="215"/>
        <v/>
      </c>
      <c r="Q1138" s="76" t="str">
        <f t="shared" si="204"/>
        <v/>
      </c>
      <c r="R1138" s="68" t="str">
        <f t="shared" si="205"/>
        <v/>
      </c>
      <c r="S1138" s="76" t="str">
        <f t="shared" si="206"/>
        <v/>
      </c>
      <c r="V1138" s="23" t="str">
        <f>IF(E1138="","",SUMIF(OUTBOUND!$G:$G,WMS!E1138,OUTBOUND!$L:$L))</f>
        <v/>
      </c>
      <c r="W1138" s="23" t="str">
        <f>IF(E1138="","",SUMIF(OUTBOUND!$G:$G,WMS!E1138,OUTBOUND!$M:$M))</f>
        <v/>
      </c>
      <c r="X1138" s="76" t="str">
        <f>IF(E1138="","",SUMIF(OUTBOUND!$G:$G,WMS!E1138,OUTBOUND!$O:$O))</f>
        <v/>
      </c>
      <c r="Y1138" s="76" t="str">
        <f>IF(E1138="","",SUMIF(OUTBOUND!$G:$G,WMS!E1138,OUTBOUND!$AC:$AC))</f>
        <v/>
      </c>
      <c r="Z1138" s="76" t="str">
        <f>IF(E1138="","",SUMIF(OUTBOUND!$G:$G,WMS!E1138,OUTBOUND!$P:$P))</f>
        <v/>
      </c>
      <c r="AA1138" s="23" t="str">
        <f t="shared" si="207"/>
        <v/>
      </c>
      <c r="AB1138" s="23" t="str">
        <f t="shared" si="208"/>
        <v/>
      </c>
      <c r="AC1138" s="76" t="str">
        <f t="shared" si="209"/>
        <v/>
      </c>
      <c r="AD1138" s="76" t="str">
        <f t="shared" si="210"/>
        <v/>
      </c>
      <c r="AE1138" s="76" t="str">
        <f t="shared" si="211"/>
        <v/>
      </c>
      <c r="AF1138" s="81" t="str">
        <f t="shared" si="212"/>
        <v/>
      </c>
    </row>
    <row r="1139" spans="5:32">
      <c r="E1139" s="58" t="str">
        <f t="shared" si="213"/>
        <v/>
      </c>
      <c r="K1139" s="68" t="str">
        <f t="shared" si="214"/>
        <v/>
      </c>
      <c r="M1139" s="69" t="str">
        <f t="shared" si="215"/>
        <v/>
      </c>
      <c r="Q1139" s="76" t="str">
        <f t="shared" si="204"/>
        <v/>
      </c>
      <c r="R1139" s="68" t="str">
        <f t="shared" si="205"/>
        <v/>
      </c>
      <c r="S1139" s="76" t="str">
        <f t="shared" si="206"/>
        <v/>
      </c>
      <c r="V1139" s="23" t="str">
        <f>IF(E1139="","",SUMIF(OUTBOUND!$G:$G,WMS!E1139,OUTBOUND!$L:$L))</f>
        <v/>
      </c>
      <c r="W1139" s="23" t="str">
        <f>IF(E1139="","",SUMIF(OUTBOUND!$G:$G,WMS!E1139,OUTBOUND!$M:$M))</f>
        <v/>
      </c>
      <c r="X1139" s="76" t="str">
        <f>IF(E1139="","",SUMIF(OUTBOUND!$G:$G,WMS!E1139,OUTBOUND!$O:$O))</f>
        <v/>
      </c>
      <c r="Y1139" s="76" t="str">
        <f>IF(E1139="","",SUMIF(OUTBOUND!$G:$G,WMS!E1139,OUTBOUND!$AC:$AC))</f>
        <v/>
      </c>
      <c r="Z1139" s="76" t="str">
        <f>IF(E1139="","",SUMIF(OUTBOUND!$G:$G,WMS!E1139,OUTBOUND!$P:$P))</f>
        <v/>
      </c>
      <c r="AA1139" s="23" t="str">
        <f t="shared" si="207"/>
        <v/>
      </c>
      <c r="AB1139" s="23" t="str">
        <f t="shared" si="208"/>
        <v/>
      </c>
      <c r="AC1139" s="76" t="str">
        <f t="shared" si="209"/>
        <v/>
      </c>
      <c r="AD1139" s="76" t="str">
        <f t="shared" si="210"/>
        <v/>
      </c>
      <c r="AE1139" s="76" t="str">
        <f t="shared" si="211"/>
        <v/>
      </c>
      <c r="AF1139" s="81" t="str">
        <f t="shared" si="212"/>
        <v/>
      </c>
    </row>
    <row r="1140" spans="5:32">
      <c r="E1140" s="58" t="str">
        <f t="shared" si="213"/>
        <v/>
      </c>
      <c r="K1140" s="68" t="str">
        <f t="shared" si="214"/>
        <v/>
      </c>
      <c r="M1140" s="69" t="str">
        <f t="shared" si="215"/>
        <v/>
      </c>
      <c r="Q1140" s="76" t="str">
        <f t="shared" si="204"/>
        <v/>
      </c>
      <c r="R1140" s="68" t="str">
        <f t="shared" si="205"/>
        <v/>
      </c>
      <c r="S1140" s="76" t="str">
        <f t="shared" si="206"/>
        <v/>
      </c>
      <c r="V1140" s="23" t="str">
        <f>IF(E1140="","",SUMIF(OUTBOUND!$G:$G,WMS!E1140,OUTBOUND!$L:$L))</f>
        <v/>
      </c>
      <c r="W1140" s="23" t="str">
        <f>IF(E1140="","",SUMIF(OUTBOUND!$G:$G,WMS!E1140,OUTBOUND!$M:$M))</f>
        <v/>
      </c>
      <c r="X1140" s="76" t="str">
        <f>IF(E1140="","",SUMIF(OUTBOUND!$G:$G,WMS!E1140,OUTBOUND!$O:$O))</f>
        <v/>
      </c>
      <c r="Y1140" s="76" t="str">
        <f>IF(E1140="","",SUMIF(OUTBOUND!$G:$G,WMS!E1140,OUTBOUND!$AC:$AC))</f>
        <v/>
      </c>
      <c r="Z1140" s="76" t="str">
        <f>IF(E1140="","",SUMIF(OUTBOUND!$G:$G,WMS!E1140,OUTBOUND!$P:$P))</f>
        <v/>
      </c>
      <c r="AA1140" s="23" t="str">
        <f t="shared" si="207"/>
        <v/>
      </c>
      <c r="AB1140" s="23" t="str">
        <f t="shared" si="208"/>
        <v/>
      </c>
      <c r="AC1140" s="76" t="str">
        <f t="shared" si="209"/>
        <v/>
      </c>
      <c r="AD1140" s="76" t="str">
        <f t="shared" si="210"/>
        <v/>
      </c>
      <c r="AE1140" s="76" t="str">
        <f t="shared" si="211"/>
        <v/>
      </c>
      <c r="AF1140" s="81" t="str">
        <f t="shared" si="212"/>
        <v/>
      </c>
    </row>
    <row r="1141" spans="5:32">
      <c r="E1141" s="58" t="str">
        <f t="shared" si="213"/>
        <v/>
      </c>
      <c r="K1141" s="68" t="str">
        <f t="shared" si="214"/>
        <v/>
      </c>
      <c r="M1141" s="69" t="str">
        <f t="shared" si="215"/>
        <v/>
      </c>
      <c r="Q1141" s="76" t="str">
        <f t="shared" ref="Q1141:Q1204" si="216">IF(P1141="","",ROUND(N1141*O1141*P1141/1000000,3))</f>
        <v/>
      </c>
      <c r="R1141" s="68" t="str">
        <f t="shared" ref="R1141:R1204" si="217">IF(Q1141="","",ROUND(N1141*O1141*P1141/1000000*I1141,2))</f>
        <v/>
      </c>
      <c r="S1141" s="76" t="str">
        <f t="shared" ref="S1141:S1204" si="218">IF(T1141="","",ROUND(T1141/J1141,3))</f>
        <v/>
      </c>
      <c r="V1141" s="23" t="str">
        <f>IF(E1141="","",SUMIF(OUTBOUND!$G:$G,WMS!E1141,OUTBOUND!$L:$L))</f>
        <v/>
      </c>
      <c r="W1141" s="23" t="str">
        <f>IF(E1141="","",SUMIF(OUTBOUND!$G:$G,WMS!E1141,OUTBOUND!$M:$M))</f>
        <v/>
      </c>
      <c r="X1141" s="76" t="str">
        <f>IF(E1141="","",SUMIF(OUTBOUND!$G:$G,WMS!E1141,OUTBOUND!$O:$O))</f>
        <v/>
      </c>
      <c r="Y1141" s="76" t="str">
        <f>IF(E1141="","",SUMIF(OUTBOUND!$G:$G,WMS!E1141,OUTBOUND!$AC:$AC))</f>
        <v/>
      </c>
      <c r="Z1141" s="76" t="str">
        <f>IF(E1141="","",SUMIF(OUTBOUND!$G:$G,WMS!E1141,OUTBOUND!$P:$P))</f>
        <v/>
      </c>
      <c r="AA1141" s="23" t="str">
        <f t="shared" ref="AA1141:AA1204" si="219">IF(I1141="","",I1141-V1141)</f>
        <v/>
      </c>
      <c r="AB1141" s="23" t="str">
        <f t="shared" ref="AB1141:AB1204" si="220">IF(J1141="","",J1141-W1141)</f>
        <v/>
      </c>
      <c r="AC1141" s="76" t="str">
        <f t="shared" ref="AC1141:AC1204" si="221">IF(M1141="","",M1141-X1141)</f>
        <v/>
      </c>
      <c r="AD1141" s="76" t="str">
        <f t="shared" ref="AD1141:AD1204" si="222">IF(T1141="","",T1141-Y1141)</f>
        <v/>
      </c>
      <c r="AE1141" s="76" t="str">
        <f t="shared" ref="AE1141:AE1204" si="223">IF(R1141="","",R1141-Z1141)</f>
        <v/>
      </c>
      <c r="AF1141" s="81" t="str">
        <f t="shared" ref="AF1141:AF1204" si="224">IF(AB1141="","",EXACT(K1141,AB1141/AA1141))</f>
        <v/>
      </c>
    </row>
    <row r="1142" spans="5:32">
      <c r="E1142" s="58" t="str">
        <f t="shared" si="213"/>
        <v/>
      </c>
      <c r="K1142" s="68" t="str">
        <f t="shared" si="214"/>
        <v/>
      </c>
      <c r="M1142" s="69" t="str">
        <f t="shared" si="215"/>
        <v/>
      </c>
      <c r="Q1142" s="76" t="str">
        <f t="shared" si="216"/>
        <v/>
      </c>
      <c r="R1142" s="68" t="str">
        <f t="shared" si="217"/>
        <v/>
      </c>
      <c r="S1142" s="76" t="str">
        <f t="shared" si="218"/>
        <v/>
      </c>
      <c r="V1142" s="23" t="str">
        <f>IF(E1142="","",SUMIF(OUTBOUND!$G:$G,WMS!E1142,OUTBOUND!$L:$L))</f>
        <v/>
      </c>
      <c r="W1142" s="23" t="str">
        <f>IF(E1142="","",SUMIF(OUTBOUND!$G:$G,WMS!E1142,OUTBOUND!$M:$M))</f>
        <v/>
      </c>
      <c r="X1142" s="76" t="str">
        <f>IF(E1142="","",SUMIF(OUTBOUND!$G:$G,WMS!E1142,OUTBOUND!$O:$O))</f>
        <v/>
      </c>
      <c r="Y1142" s="76" t="str">
        <f>IF(E1142="","",SUMIF(OUTBOUND!$G:$G,WMS!E1142,OUTBOUND!$AC:$AC))</f>
        <v/>
      </c>
      <c r="Z1142" s="76" t="str">
        <f>IF(E1142="","",SUMIF(OUTBOUND!$G:$G,WMS!E1142,OUTBOUND!$P:$P))</f>
        <v/>
      </c>
      <c r="AA1142" s="23" t="str">
        <f t="shared" si="219"/>
        <v/>
      </c>
      <c r="AB1142" s="23" t="str">
        <f t="shared" si="220"/>
        <v/>
      </c>
      <c r="AC1142" s="76" t="str">
        <f t="shared" si="221"/>
        <v/>
      </c>
      <c r="AD1142" s="76" t="str">
        <f t="shared" si="222"/>
        <v/>
      </c>
      <c r="AE1142" s="76" t="str">
        <f t="shared" si="223"/>
        <v/>
      </c>
      <c r="AF1142" s="81" t="str">
        <f t="shared" si="224"/>
        <v/>
      </c>
    </row>
    <row r="1143" spans="5:32">
      <c r="E1143" s="58" t="str">
        <f t="shared" si="213"/>
        <v/>
      </c>
      <c r="K1143" s="68" t="str">
        <f t="shared" si="214"/>
        <v/>
      </c>
      <c r="M1143" s="69" t="str">
        <f t="shared" si="215"/>
        <v/>
      </c>
      <c r="Q1143" s="76" t="str">
        <f t="shared" si="216"/>
        <v/>
      </c>
      <c r="R1143" s="68" t="str">
        <f t="shared" si="217"/>
        <v/>
      </c>
      <c r="S1143" s="76" t="str">
        <f t="shared" si="218"/>
        <v/>
      </c>
      <c r="V1143" s="23" t="str">
        <f>IF(E1143="","",SUMIF(OUTBOUND!$G:$G,WMS!E1143,OUTBOUND!$L:$L))</f>
        <v/>
      </c>
      <c r="W1143" s="23" t="str">
        <f>IF(E1143="","",SUMIF(OUTBOUND!$G:$G,WMS!E1143,OUTBOUND!$M:$M))</f>
        <v/>
      </c>
      <c r="X1143" s="76" t="str">
        <f>IF(E1143="","",SUMIF(OUTBOUND!$G:$G,WMS!E1143,OUTBOUND!$O:$O))</f>
        <v/>
      </c>
      <c r="Y1143" s="76" t="str">
        <f>IF(E1143="","",SUMIF(OUTBOUND!$G:$G,WMS!E1143,OUTBOUND!$AC:$AC))</f>
        <v/>
      </c>
      <c r="Z1143" s="76" t="str">
        <f>IF(E1143="","",SUMIF(OUTBOUND!$G:$G,WMS!E1143,OUTBOUND!$P:$P))</f>
        <v/>
      </c>
      <c r="AA1143" s="23" t="str">
        <f t="shared" si="219"/>
        <v/>
      </c>
      <c r="AB1143" s="23" t="str">
        <f t="shared" si="220"/>
        <v/>
      </c>
      <c r="AC1143" s="76" t="str">
        <f t="shared" si="221"/>
        <v/>
      </c>
      <c r="AD1143" s="76" t="str">
        <f t="shared" si="222"/>
        <v/>
      </c>
      <c r="AE1143" s="76" t="str">
        <f t="shared" si="223"/>
        <v/>
      </c>
      <c r="AF1143" s="81" t="str">
        <f t="shared" si="224"/>
        <v/>
      </c>
    </row>
    <row r="1144" spans="5:32">
      <c r="E1144" s="58" t="str">
        <f t="shared" si="213"/>
        <v/>
      </c>
      <c r="K1144" s="68" t="str">
        <f t="shared" si="214"/>
        <v/>
      </c>
      <c r="M1144" s="69" t="str">
        <f t="shared" si="215"/>
        <v/>
      </c>
      <c r="Q1144" s="76" t="str">
        <f t="shared" si="216"/>
        <v/>
      </c>
      <c r="R1144" s="68" t="str">
        <f t="shared" si="217"/>
        <v/>
      </c>
      <c r="S1144" s="76" t="str">
        <f t="shared" si="218"/>
        <v/>
      </c>
      <c r="V1144" s="23" t="str">
        <f>IF(E1144="","",SUMIF(OUTBOUND!$G:$G,WMS!E1144,OUTBOUND!$L:$L))</f>
        <v/>
      </c>
      <c r="W1144" s="23" t="str">
        <f>IF(E1144="","",SUMIF(OUTBOUND!$G:$G,WMS!E1144,OUTBOUND!$M:$M))</f>
        <v/>
      </c>
      <c r="X1144" s="76" t="str">
        <f>IF(E1144="","",SUMIF(OUTBOUND!$G:$G,WMS!E1144,OUTBOUND!$O:$O))</f>
        <v/>
      </c>
      <c r="Y1144" s="76" t="str">
        <f>IF(E1144="","",SUMIF(OUTBOUND!$G:$G,WMS!E1144,OUTBOUND!$AC:$AC))</f>
        <v/>
      </c>
      <c r="Z1144" s="76" t="str">
        <f>IF(E1144="","",SUMIF(OUTBOUND!$G:$G,WMS!E1144,OUTBOUND!$P:$P))</f>
        <v/>
      </c>
      <c r="AA1144" s="23" t="str">
        <f t="shared" si="219"/>
        <v/>
      </c>
      <c r="AB1144" s="23" t="str">
        <f t="shared" si="220"/>
        <v/>
      </c>
      <c r="AC1144" s="76" t="str">
        <f t="shared" si="221"/>
        <v/>
      </c>
      <c r="AD1144" s="76" t="str">
        <f t="shared" si="222"/>
        <v/>
      </c>
      <c r="AE1144" s="76" t="str">
        <f t="shared" si="223"/>
        <v/>
      </c>
      <c r="AF1144" s="81" t="str">
        <f t="shared" si="224"/>
        <v/>
      </c>
    </row>
    <row r="1145" spans="5:32">
      <c r="E1145" s="58" t="str">
        <f t="shared" si="213"/>
        <v/>
      </c>
      <c r="K1145" s="68" t="str">
        <f t="shared" si="214"/>
        <v/>
      </c>
      <c r="M1145" s="69" t="str">
        <f t="shared" si="215"/>
        <v/>
      </c>
      <c r="Q1145" s="76" t="str">
        <f t="shared" si="216"/>
        <v/>
      </c>
      <c r="R1145" s="68" t="str">
        <f t="shared" si="217"/>
        <v/>
      </c>
      <c r="S1145" s="76" t="str">
        <f t="shared" si="218"/>
        <v/>
      </c>
      <c r="V1145" s="23" t="str">
        <f>IF(E1145="","",SUMIF(OUTBOUND!$G:$G,WMS!E1145,OUTBOUND!$L:$L))</f>
        <v/>
      </c>
      <c r="W1145" s="23" t="str">
        <f>IF(E1145="","",SUMIF(OUTBOUND!$G:$G,WMS!E1145,OUTBOUND!$M:$M))</f>
        <v/>
      </c>
      <c r="X1145" s="76" t="str">
        <f>IF(E1145="","",SUMIF(OUTBOUND!$G:$G,WMS!E1145,OUTBOUND!$O:$O))</f>
        <v/>
      </c>
      <c r="Y1145" s="76" t="str">
        <f>IF(E1145="","",SUMIF(OUTBOUND!$G:$G,WMS!E1145,OUTBOUND!$AC:$AC))</f>
        <v/>
      </c>
      <c r="Z1145" s="76" t="str">
        <f>IF(E1145="","",SUMIF(OUTBOUND!$G:$G,WMS!E1145,OUTBOUND!$P:$P))</f>
        <v/>
      </c>
      <c r="AA1145" s="23" t="str">
        <f t="shared" si="219"/>
        <v/>
      </c>
      <c r="AB1145" s="23" t="str">
        <f t="shared" si="220"/>
        <v/>
      </c>
      <c r="AC1145" s="76" t="str">
        <f t="shared" si="221"/>
        <v/>
      </c>
      <c r="AD1145" s="76" t="str">
        <f t="shared" si="222"/>
        <v/>
      </c>
      <c r="AE1145" s="76" t="str">
        <f t="shared" si="223"/>
        <v/>
      </c>
      <c r="AF1145" s="81" t="str">
        <f t="shared" si="224"/>
        <v/>
      </c>
    </row>
    <row r="1146" spans="5:32">
      <c r="E1146" s="58" t="str">
        <f t="shared" si="213"/>
        <v/>
      </c>
      <c r="K1146" s="68" t="str">
        <f t="shared" si="214"/>
        <v/>
      </c>
      <c r="M1146" s="69" t="str">
        <f t="shared" si="215"/>
        <v/>
      </c>
      <c r="Q1146" s="76" t="str">
        <f t="shared" si="216"/>
        <v/>
      </c>
      <c r="R1146" s="68" t="str">
        <f t="shared" si="217"/>
        <v/>
      </c>
      <c r="S1146" s="76" t="str">
        <f t="shared" si="218"/>
        <v/>
      </c>
      <c r="V1146" s="23" t="str">
        <f>IF(E1146="","",SUMIF(OUTBOUND!$G:$G,WMS!E1146,OUTBOUND!$L:$L))</f>
        <v/>
      </c>
      <c r="W1146" s="23" t="str">
        <f>IF(E1146="","",SUMIF(OUTBOUND!$G:$G,WMS!E1146,OUTBOUND!$M:$M))</f>
        <v/>
      </c>
      <c r="X1146" s="76" t="str">
        <f>IF(E1146="","",SUMIF(OUTBOUND!$G:$G,WMS!E1146,OUTBOUND!$O:$O))</f>
        <v/>
      </c>
      <c r="Y1146" s="76" t="str">
        <f>IF(E1146="","",SUMIF(OUTBOUND!$G:$G,WMS!E1146,OUTBOUND!$AC:$AC))</f>
        <v/>
      </c>
      <c r="Z1146" s="76" t="str">
        <f>IF(E1146="","",SUMIF(OUTBOUND!$G:$G,WMS!E1146,OUTBOUND!$P:$P))</f>
        <v/>
      </c>
      <c r="AA1146" s="23" t="str">
        <f t="shared" si="219"/>
        <v/>
      </c>
      <c r="AB1146" s="23" t="str">
        <f t="shared" si="220"/>
        <v/>
      </c>
      <c r="AC1146" s="76" t="str">
        <f t="shared" si="221"/>
        <v/>
      </c>
      <c r="AD1146" s="76" t="str">
        <f t="shared" si="222"/>
        <v/>
      </c>
      <c r="AE1146" s="76" t="str">
        <f t="shared" si="223"/>
        <v/>
      </c>
      <c r="AF1146" s="81" t="str">
        <f t="shared" si="224"/>
        <v/>
      </c>
    </row>
    <row r="1147" spans="5:32">
      <c r="E1147" s="58" t="str">
        <f t="shared" si="213"/>
        <v/>
      </c>
      <c r="K1147" s="68" t="str">
        <f t="shared" si="214"/>
        <v/>
      </c>
      <c r="M1147" s="69" t="str">
        <f t="shared" si="215"/>
        <v/>
      </c>
      <c r="Q1147" s="76" t="str">
        <f t="shared" si="216"/>
        <v/>
      </c>
      <c r="R1147" s="68" t="str">
        <f t="shared" si="217"/>
        <v/>
      </c>
      <c r="S1147" s="76" t="str">
        <f t="shared" si="218"/>
        <v/>
      </c>
      <c r="V1147" s="23" t="str">
        <f>IF(E1147="","",SUMIF(OUTBOUND!$G:$G,WMS!E1147,OUTBOUND!$L:$L))</f>
        <v/>
      </c>
      <c r="W1147" s="23" t="str">
        <f>IF(E1147="","",SUMIF(OUTBOUND!$G:$G,WMS!E1147,OUTBOUND!$M:$M))</f>
        <v/>
      </c>
      <c r="X1147" s="76" t="str">
        <f>IF(E1147="","",SUMIF(OUTBOUND!$G:$G,WMS!E1147,OUTBOUND!$O:$O))</f>
        <v/>
      </c>
      <c r="Y1147" s="76" t="str">
        <f>IF(E1147="","",SUMIF(OUTBOUND!$G:$G,WMS!E1147,OUTBOUND!$AC:$AC))</f>
        <v/>
      </c>
      <c r="Z1147" s="76" t="str">
        <f>IF(E1147="","",SUMIF(OUTBOUND!$G:$G,WMS!E1147,OUTBOUND!$P:$P))</f>
        <v/>
      </c>
      <c r="AA1147" s="23" t="str">
        <f t="shared" si="219"/>
        <v/>
      </c>
      <c r="AB1147" s="23" t="str">
        <f t="shared" si="220"/>
        <v/>
      </c>
      <c r="AC1147" s="76" t="str">
        <f t="shared" si="221"/>
        <v/>
      </c>
      <c r="AD1147" s="76" t="str">
        <f t="shared" si="222"/>
        <v/>
      </c>
      <c r="AE1147" s="76" t="str">
        <f t="shared" si="223"/>
        <v/>
      </c>
      <c r="AF1147" s="81" t="str">
        <f t="shared" si="224"/>
        <v/>
      </c>
    </row>
    <row r="1148" spans="5:32">
      <c r="E1148" s="58" t="str">
        <f t="shared" si="213"/>
        <v/>
      </c>
      <c r="K1148" s="68" t="str">
        <f t="shared" si="214"/>
        <v/>
      </c>
      <c r="M1148" s="69" t="str">
        <f t="shared" si="215"/>
        <v/>
      </c>
      <c r="Q1148" s="76" t="str">
        <f t="shared" si="216"/>
        <v/>
      </c>
      <c r="R1148" s="68" t="str">
        <f t="shared" si="217"/>
        <v/>
      </c>
      <c r="S1148" s="76" t="str">
        <f t="shared" si="218"/>
        <v/>
      </c>
      <c r="V1148" s="23" t="str">
        <f>IF(E1148="","",SUMIF(OUTBOUND!$G:$G,WMS!E1148,OUTBOUND!$L:$L))</f>
        <v/>
      </c>
      <c r="W1148" s="23" t="str">
        <f>IF(E1148="","",SUMIF(OUTBOUND!$G:$G,WMS!E1148,OUTBOUND!$M:$M))</f>
        <v/>
      </c>
      <c r="X1148" s="76" t="str">
        <f>IF(E1148="","",SUMIF(OUTBOUND!$G:$G,WMS!E1148,OUTBOUND!$O:$O))</f>
        <v/>
      </c>
      <c r="Y1148" s="76" t="str">
        <f>IF(E1148="","",SUMIF(OUTBOUND!$G:$G,WMS!E1148,OUTBOUND!$AC:$AC))</f>
        <v/>
      </c>
      <c r="Z1148" s="76" t="str">
        <f>IF(E1148="","",SUMIF(OUTBOUND!$G:$G,WMS!E1148,OUTBOUND!$P:$P))</f>
        <v/>
      </c>
      <c r="AA1148" s="23" t="str">
        <f t="shared" si="219"/>
        <v/>
      </c>
      <c r="AB1148" s="23" t="str">
        <f t="shared" si="220"/>
        <v/>
      </c>
      <c r="AC1148" s="76" t="str">
        <f t="shared" si="221"/>
        <v/>
      </c>
      <c r="AD1148" s="76" t="str">
        <f t="shared" si="222"/>
        <v/>
      </c>
      <c r="AE1148" s="76" t="str">
        <f t="shared" si="223"/>
        <v/>
      </c>
      <c r="AF1148" s="81" t="str">
        <f t="shared" si="224"/>
        <v/>
      </c>
    </row>
    <row r="1149" spans="5:32">
      <c r="E1149" s="58" t="str">
        <f t="shared" si="213"/>
        <v/>
      </c>
      <c r="K1149" s="68" t="str">
        <f t="shared" si="214"/>
        <v/>
      </c>
      <c r="M1149" s="69" t="str">
        <f t="shared" si="215"/>
        <v/>
      </c>
      <c r="Q1149" s="76" t="str">
        <f t="shared" si="216"/>
        <v/>
      </c>
      <c r="R1149" s="68" t="str">
        <f t="shared" si="217"/>
        <v/>
      </c>
      <c r="S1149" s="76" t="str">
        <f t="shared" si="218"/>
        <v/>
      </c>
      <c r="V1149" s="23" t="str">
        <f>IF(E1149="","",SUMIF(OUTBOUND!$G:$G,WMS!E1149,OUTBOUND!$L:$L))</f>
        <v/>
      </c>
      <c r="W1149" s="23" t="str">
        <f>IF(E1149="","",SUMIF(OUTBOUND!$G:$G,WMS!E1149,OUTBOUND!$M:$M))</f>
        <v/>
      </c>
      <c r="X1149" s="76" t="str">
        <f>IF(E1149="","",SUMIF(OUTBOUND!$G:$G,WMS!E1149,OUTBOUND!$O:$O))</f>
        <v/>
      </c>
      <c r="Y1149" s="76" t="str">
        <f>IF(E1149="","",SUMIF(OUTBOUND!$G:$G,WMS!E1149,OUTBOUND!$AC:$AC))</f>
        <v/>
      </c>
      <c r="Z1149" s="76" t="str">
        <f>IF(E1149="","",SUMIF(OUTBOUND!$G:$G,WMS!E1149,OUTBOUND!$P:$P))</f>
        <v/>
      </c>
      <c r="AA1149" s="23" t="str">
        <f t="shared" si="219"/>
        <v/>
      </c>
      <c r="AB1149" s="23" t="str">
        <f t="shared" si="220"/>
        <v/>
      </c>
      <c r="AC1149" s="76" t="str">
        <f t="shared" si="221"/>
        <v/>
      </c>
      <c r="AD1149" s="76" t="str">
        <f t="shared" si="222"/>
        <v/>
      </c>
      <c r="AE1149" s="76" t="str">
        <f t="shared" si="223"/>
        <v/>
      </c>
      <c r="AF1149" s="81" t="str">
        <f t="shared" si="224"/>
        <v/>
      </c>
    </row>
    <row r="1150" spans="5:32">
      <c r="E1150" s="58" t="str">
        <f t="shared" si="213"/>
        <v/>
      </c>
      <c r="K1150" s="68" t="str">
        <f t="shared" si="214"/>
        <v/>
      </c>
      <c r="M1150" s="69" t="str">
        <f t="shared" si="215"/>
        <v/>
      </c>
      <c r="Q1150" s="76" t="str">
        <f t="shared" si="216"/>
        <v/>
      </c>
      <c r="R1150" s="68" t="str">
        <f t="shared" si="217"/>
        <v/>
      </c>
      <c r="S1150" s="76" t="str">
        <f t="shared" si="218"/>
        <v/>
      </c>
      <c r="V1150" s="23" t="str">
        <f>IF(E1150="","",SUMIF(OUTBOUND!$G:$G,WMS!E1150,OUTBOUND!$L:$L))</f>
        <v/>
      </c>
      <c r="W1150" s="23" t="str">
        <f>IF(E1150="","",SUMIF(OUTBOUND!$G:$G,WMS!E1150,OUTBOUND!$M:$M))</f>
        <v/>
      </c>
      <c r="X1150" s="76" t="str">
        <f>IF(E1150="","",SUMIF(OUTBOUND!$G:$G,WMS!E1150,OUTBOUND!$O:$O))</f>
        <v/>
      </c>
      <c r="Y1150" s="76" t="str">
        <f>IF(E1150="","",SUMIF(OUTBOUND!$G:$G,WMS!E1150,OUTBOUND!$AC:$AC))</f>
        <v/>
      </c>
      <c r="Z1150" s="76" t="str">
        <f>IF(E1150="","",SUMIF(OUTBOUND!$G:$G,WMS!E1150,OUTBOUND!$P:$P))</f>
        <v/>
      </c>
      <c r="AA1150" s="23" t="str">
        <f t="shared" si="219"/>
        <v/>
      </c>
      <c r="AB1150" s="23" t="str">
        <f t="shared" si="220"/>
        <v/>
      </c>
      <c r="AC1150" s="76" t="str">
        <f t="shared" si="221"/>
        <v/>
      </c>
      <c r="AD1150" s="76" t="str">
        <f t="shared" si="222"/>
        <v/>
      </c>
      <c r="AE1150" s="76" t="str">
        <f t="shared" si="223"/>
        <v/>
      </c>
      <c r="AF1150" s="81" t="str">
        <f t="shared" si="224"/>
        <v/>
      </c>
    </row>
    <row r="1151" spans="5:32">
      <c r="E1151" s="58" t="str">
        <f t="shared" si="213"/>
        <v/>
      </c>
      <c r="K1151" s="68" t="str">
        <f t="shared" si="214"/>
        <v/>
      </c>
      <c r="M1151" s="69" t="str">
        <f t="shared" si="215"/>
        <v/>
      </c>
      <c r="Q1151" s="76" t="str">
        <f t="shared" si="216"/>
        <v/>
      </c>
      <c r="R1151" s="68" t="str">
        <f t="shared" si="217"/>
        <v/>
      </c>
      <c r="S1151" s="76" t="str">
        <f t="shared" si="218"/>
        <v/>
      </c>
      <c r="V1151" s="23" t="str">
        <f>IF(E1151="","",SUMIF(OUTBOUND!$G:$G,WMS!E1151,OUTBOUND!$L:$L))</f>
        <v/>
      </c>
      <c r="W1151" s="23" t="str">
        <f>IF(E1151="","",SUMIF(OUTBOUND!$G:$G,WMS!E1151,OUTBOUND!$M:$M))</f>
        <v/>
      </c>
      <c r="X1151" s="76" t="str">
        <f>IF(E1151="","",SUMIF(OUTBOUND!$G:$G,WMS!E1151,OUTBOUND!$O:$O))</f>
        <v/>
      </c>
      <c r="Y1151" s="76" t="str">
        <f>IF(E1151="","",SUMIF(OUTBOUND!$G:$G,WMS!E1151,OUTBOUND!$AC:$AC))</f>
        <v/>
      </c>
      <c r="Z1151" s="76" t="str">
        <f>IF(E1151="","",SUMIF(OUTBOUND!$G:$G,WMS!E1151,OUTBOUND!$P:$P))</f>
        <v/>
      </c>
      <c r="AA1151" s="23" t="str">
        <f t="shared" si="219"/>
        <v/>
      </c>
      <c r="AB1151" s="23" t="str">
        <f t="shared" si="220"/>
        <v/>
      </c>
      <c r="AC1151" s="76" t="str">
        <f t="shared" si="221"/>
        <v/>
      </c>
      <c r="AD1151" s="76" t="str">
        <f t="shared" si="222"/>
        <v/>
      </c>
      <c r="AE1151" s="76" t="str">
        <f t="shared" si="223"/>
        <v/>
      </c>
      <c r="AF1151" s="81" t="str">
        <f t="shared" si="224"/>
        <v/>
      </c>
    </row>
    <row r="1152" spans="5:32">
      <c r="E1152" s="58" t="str">
        <f t="shared" si="213"/>
        <v/>
      </c>
      <c r="K1152" s="68" t="str">
        <f t="shared" si="214"/>
        <v/>
      </c>
      <c r="M1152" s="69" t="str">
        <f t="shared" si="215"/>
        <v/>
      </c>
      <c r="Q1152" s="76" t="str">
        <f t="shared" si="216"/>
        <v/>
      </c>
      <c r="R1152" s="68" t="str">
        <f t="shared" si="217"/>
        <v/>
      </c>
      <c r="S1152" s="76" t="str">
        <f t="shared" si="218"/>
        <v/>
      </c>
      <c r="V1152" s="23" t="str">
        <f>IF(E1152="","",SUMIF(OUTBOUND!$G:$G,WMS!E1152,OUTBOUND!$L:$L))</f>
        <v/>
      </c>
      <c r="W1152" s="23" t="str">
        <f>IF(E1152="","",SUMIF(OUTBOUND!$G:$G,WMS!E1152,OUTBOUND!$M:$M))</f>
        <v/>
      </c>
      <c r="X1152" s="76" t="str">
        <f>IF(E1152="","",SUMIF(OUTBOUND!$G:$G,WMS!E1152,OUTBOUND!$O:$O))</f>
        <v/>
      </c>
      <c r="Y1152" s="76" t="str">
        <f>IF(E1152="","",SUMIF(OUTBOUND!$G:$G,WMS!E1152,OUTBOUND!$AC:$AC))</f>
        <v/>
      </c>
      <c r="Z1152" s="76" t="str">
        <f>IF(E1152="","",SUMIF(OUTBOUND!$G:$G,WMS!E1152,OUTBOUND!$P:$P))</f>
        <v/>
      </c>
      <c r="AA1152" s="23" t="str">
        <f t="shared" si="219"/>
        <v/>
      </c>
      <c r="AB1152" s="23" t="str">
        <f t="shared" si="220"/>
        <v/>
      </c>
      <c r="AC1152" s="76" t="str">
        <f t="shared" si="221"/>
        <v/>
      </c>
      <c r="AD1152" s="76" t="str">
        <f t="shared" si="222"/>
        <v/>
      </c>
      <c r="AE1152" s="76" t="str">
        <f t="shared" si="223"/>
        <v/>
      </c>
      <c r="AF1152" s="81" t="str">
        <f t="shared" si="224"/>
        <v/>
      </c>
    </row>
    <row r="1153" spans="5:32">
      <c r="E1153" s="58" t="str">
        <f t="shared" si="213"/>
        <v/>
      </c>
      <c r="K1153" s="68" t="str">
        <f t="shared" si="214"/>
        <v/>
      </c>
      <c r="M1153" s="69" t="str">
        <f t="shared" si="215"/>
        <v/>
      </c>
      <c r="Q1153" s="76" t="str">
        <f t="shared" si="216"/>
        <v/>
      </c>
      <c r="R1153" s="68" t="str">
        <f t="shared" si="217"/>
        <v/>
      </c>
      <c r="S1153" s="76" t="str">
        <f t="shared" si="218"/>
        <v/>
      </c>
      <c r="V1153" s="23" t="str">
        <f>IF(E1153="","",SUMIF(OUTBOUND!$G:$G,WMS!E1153,OUTBOUND!$L:$L))</f>
        <v/>
      </c>
      <c r="W1153" s="23" t="str">
        <f>IF(E1153="","",SUMIF(OUTBOUND!$G:$G,WMS!E1153,OUTBOUND!$M:$M))</f>
        <v/>
      </c>
      <c r="X1153" s="76" t="str">
        <f>IF(E1153="","",SUMIF(OUTBOUND!$G:$G,WMS!E1153,OUTBOUND!$O:$O))</f>
        <v/>
      </c>
      <c r="Y1153" s="76" t="str">
        <f>IF(E1153="","",SUMIF(OUTBOUND!$G:$G,WMS!E1153,OUTBOUND!$AC:$AC))</f>
        <v/>
      </c>
      <c r="Z1153" s="76" t="str">
        <f>IF(E1153="","",SUMIF(OUTBOUND!$G:$G,WMS!E1153,OUTBOUND!$P:$P))</f>
        <v/>
      </c>
      <c r="AA1153" s="23" t="str">
        <f t="shared" si="219"/>
        <v/>
      </c>
      <c r="AB1153" s="23" t="str">
        <f t="shared" si="220"/>
        <v/>
      </c>
      <c r="AC1153" s="76" t="str">
        <f t="shared" si="221"/>
        <v/>
      </c>
      <c r="AD1153" s="76" t="str">
        <f t="shared" si="222"/>
        <v/>
      </c>
      <c r="AE1153" s="76" t="str">
        <f t="shared" si="223"/>
        <v/>
      </c>
      <c r="AF1153" s="81" t="str">
        <f t="shared" si="224"/>
        <v/>
      </c>
    </row>
    <row r="1154" spans="5:32">
      <c r="E1154" s="58" t="str">
        <f t="shared" si="213"/>
        <v/>
      </c>
      <c r="K1154" s="68" t="str">
        <f t="shared" si="214"/>
        <v/>
      </c>
      <c r="M1154" s="69" t="str">
        <f t="shared" si="215"/>
        <v/>
      </c>
      <c r="Q1154" s="76" t="str">
        <f t="shared" si="216"/>
        <v/>
      </c>
      <c r="R1154" s="68" t="str">
        <f t="shared" si="217"/>
        <v/>
      </c>
      <c r="S1154" s="76" t="str">
        <f t="shared" si="218"/>
        <v/>
      </c>
      <c r="V1154" s="23" t="str">
        <f>IF(E1154="","",SUMIF(OUTBOUND!$G:$G,WMS!E1154,OUTBOUND!$L:$L))</f>
        <v/>
      </c>
      <c r="W1154" s="23" t="str">
        <f>IF(E1154="","",SUMIF(OUTBOUND!$G:$G,WMS!E1154,OUTBOUND!$M:$M))</f>
        <v/>
      </c>
      <c r="X1154" s="76" t="str">
        <f>IF(E1154="","",SUMIF(OUTBOUND!$G:$G,WMS!E1154,OUTBOUND!$O:$O))</f>
        <v/>
      </c>
      <c r="Y1154" s="76" t="str">
        <f>IF(E1154="","",SUMIF(OUTBOUND!$G:$G,WMS!E1154,OUTBOUND!$AC:$AC))</f>
        <v/>
      </c>
      <c r="Z1154" s="76" t="str">
        <f>IF(E1154="","",SUMIF(OUTBOUND!$G:$G,WMS!E1154,OUTBOUND!$P:$P))</f>
        <v/>
      </c>
      <c r="AA1154" s="23" t="str">
        <f t="shared" si="219"/>
        <v/>
      </c>
      <c r="AB1154" s="23" t="str">
        <f t="shared" si="220"/>
        <v/>
      </c>
      <c r="AC1154" s="76" t="str">
        <f t="shared" si="221"/>
        <v/>
      </c>
      <c r="AD1154" s="76" t="str">
        <f t="shared" si="222"/>
        <v/>
      </c>
      <c r="AE1154" s="76" t="str">
        <f t="shared" si="223"/>
        <v/>
      </c>
      <c r="AF1154" s="81" t="str">
        <f t="shared" si="224"/>
        <v/>
      </c>
    </row>
    <row r="1155" spans="5:32">
      <c r="E1155" s="58" t="str">
        <f t="shared" si="213"/>
        <v/>
      </c>
      <c r="K1155" s="68" t="str">
        <f t="shared" si="214"/>
        <v/>
      </c>
      <c r="M1155" s="69" t="str">
        <f t="shared" si="215"/>
        <v/>
      </c>
      <c r="Q1155" s="76" t="str">
        <f t="shared" si="216"/>
        <v/>
      </c>
      <c r="R1155" s="68" t="str">
        <f t="shared" si="217"/>
        <v/>
      </c>
      <c r="S1155" s="76" t="str">
        <f t="shared" si="218"/>
        <v/>
      </c>
      <c r="V1155" s="23" t="str">
        <f>IF(E1155="","",SUMIF(OUTBOUND!$G:$G,WMS!E1155,OUTBOUND!$L:$L))</f>
        <v/>
      </c>
      <c r="W1155" s="23" t="str">
        <f>IF(E1155="","",SUMIF(OUTBOUND!$G:$G,WMS!E1155,OUTBOUND!$M:$M))</f>
        <v/>
      </c>
      <c r="X1155" s="76" t="str">
        <f>IF(E1155="","",SUMIF(OUTBOUND!$G:$G,WMS!E1155,OUTBOUND!$O:$O))</f>
        <v/>
      </c>
      <c r="Y1155" s="76" t="str">
        <f>IF(E1155="","",SUMIF(OUTBOUND!$G:$G,WMS!E1155,OUTBOUND!$AC:$AC))</f>
        <v/>
      </c>
      <c r="Z1155" s="76" t="str">
        <f>IF(E1155="","",SUMIF(OUTBOUND!$G:$G,WMS!E1155,OUTBOUND!$P:$P))</f>
        <v/>
      </c>
      <c r="AA1155" s="23" t="str">
        <f t="shared" si="219"/>
        <v/>
      </c>
      <c r="AB1155" s="23" t="str">
        <f t="shared" si="220"/>
        <v/>
      </c>
      <c r="AC1155" s="76" t="str">
        <f t="shared" si="221"/>
        <v/>
      </c>
      <c r="AD1155" s="76" t="str">
        <f t="shared" si="222"/>
        <v/>
      </c>
      <c r="AE1155" s="76" t="str">
        <f t="shared" si="223"/>
        <v/>
      </c>
      <c r="AF1155" s="81" t="str">
        <f t="shared" si="224"/>
        <v/>
      </c>
    </row>
    <row r="1156" spans="5:32">
      <c r="E1156" s="58" t="str">
        <f t="shared" ref="E1156:E1219" si="225">IF(D1156="","",B1156&amp;"/"&amp;C1156&amp;"/"&amp;D1156)</f>
        <v/>
      </c>
      <c r="K1156" s="68" t="str">
        <f t="shared" ref="K1156:K1219" si="226">IF(J1156="","",J1156/I1156)</f>
        <v/>
      </c>
      <c r="M1156" s="69" t="str">
        <f t="shared" ref="M1156:M1219" si="227">IF(L1156="","",ROUND(I1156*L1156,3))</f>
        <v/>
      </c>
      <c r="Q1156" s="76" t="str">
        <f t="shared" si="216"/>
        <v/>
      </c>
      <c r="R1156" s="68" t="str">
        <f t="shared" si="217"/>
        <v/>
      </c>
      <c r="S1156" s="76" t="str">
        <f t="shared" si="218"/>
        <v/>
      </c>
      <c r="V1156" s="23" t="str">
        <f>IF(E1156="","",SUMIF(OUTBOUND!$G:$G,WMS!E1156,OUTBOUND!$L:$L))</f>
        <v/>
      </c>
      <c r="W1156" s="23" t="str">
        <f>IF(E1156="","",SUMIF(OUTBOUND!$G:$G,WMS!E1156,OUTBOUND!$M:$M))</f>
        <v/>
      </c>
      <c r="X1156" s="76" t="str">
        <f>IF(E1156="","",SUMIF(OUTBOUND!$G:$G,WMS!E1156,OUTBOUND!$O:$O))</f>
        <v/>
      </c>
      <c r="Y1156" s="76" t="str">
        <f>IF(E1156="","",SUMIF(OUTBOUND!$G:$G,WMS!E1156,OUTBOUND!$AC:$AC))</f>
        <v/>
      </c>
      <c r="Z1156" s="76" t="str">
        <f>IF(E1156="","",SUMIF(OUTBOUND!$G:$G,WMS!E1156,OUTBOUND!$P:$P))</f>
        <v/>
      </c>
      <c r="AA1156" s="23" t="str">
        <f t="shared" si="219"/>
        <v/>
      </c>
      <c r="AB1156" s="23" t="str">
        <f t="shared" si="220"/>
        <v/>
      </c>
      <c r="AC1156" s="76" t="str">
        <f t="shared" si="221"/>
        <v/>
      </c>
      <c r="AD1156" s="76" t="str">
        <f t="shared" si="222"/>
        <v/>
      </c>
      <c r="AE1156" s="76" t="str">
        <f t="shared" si="223"/>
        <v/>
      </c>
      <c r="AF1156" s="81" t="str">
        <f t="shared" si="224"/>
        <v/>
      </c>
    </row>
    <row r="1157" spans="5:32">
      <c r="E1157" s="58" t="str">
        <f t="shared" si="225"/>
        <v/>
      </c>
      <c r="K1157" s="68" t="str">
        <f t="shared" si="226"/>
        <v/>
      </c>
      <c r="M1157" s="69" t="str">
        <f t="shared" si="227"/>
        <v/>
      </c>
      <c r="Q1157" s="76" t="str">
        <f t="shared" si="216"/>
        <v/>
      </c>
      <c r="R1157" s="68" t="str">
        <f t="shared" si="217"/>
        <v/>
      </c>
      <c r="S1157" s="76" t="str">
        <f t="shared" si="218"/>
        <v/>
      </c>
      <c r="V1157" s="23" t="str">
        <f>IF(E1157="","",SUMIF(OUTBOUND!$G:$G,WMS!E1157,OUTBOUND!$L:$L))</f>
        <v/>
      </c>
      <c r="W1157" s="23" t="str">
        <f>IF(E1157="","",SUMIF(OUTBOUND!$G:$G,WMS!E1157,OUTBOUND!$M:$M))</f>
        <v/>
      </c>
      <c r="X1157" s="76" t="str">
        <f>IF(E1157="","",SUMIF(OUTBOUND!$G:$G,WMS!E1157,OUTBOUND!$O:$O))</f>
        <v/>
      </c>
      <c r="Y1157" s="76" t="str">
        <f>IF(E1157="","",SUMIF(OUTBOUND!$G:$G,WMS!E1157,OUTBOUND!$AC:$AC))</f>
        <v/>
      </c>
      <c r="Z1157" s="76" t="str">
        <f>IF(E1157="","",SUMIF(OUTBOUND!$G:$G,WMS!E1157,OUTBOUND!$P:$P))</f>
        <v/>
      </c>
      <c r="AA1157" s="23" t="str">
        <f t="shared" si="219"/>
        <v/>
      </c>
      <c r="AB1157" s="23" t="str">
        <f t="shared" si="220"/>
        <v/>
      </c>
      <c r="AC1157" s="76" t="str">
        <f t="shared" si="221"/>
        <v/>
      </c>
      <c r="AD1157" s="76" t="str">
        <f t="shared" si="222"/>
        <v/>
      </c>
      <c r="AE1157" s="76" t="str">
        <f t="shared" si="223"/>
        <v/>
      </c>
      <c r="AF1157" s="81" t="str">
        <f t="shared" si="224"/>
        <v/>
      </c>
    </row>
    <row r="1158" spans="5:32">
      <c r="E1158" s="58" t="str">
        <f t="shared" si="225"/>
        <v/>
      </c>
      <c r="K1158" s="68" t="str">
        <f t="shared" si="226"/>
        <v/>
      </c>
      <c r="M1158" s="69" t="str">
        <f t="shared" si="227"/>
        <v/>
      </c>
      <c r="Q1158" s="76" t="str">
        <f t="shared" si="216"/>
        <v/>
      </c>
      <c r="R1158" s="68" t="str">
        <f t="shared" si="217"/>
        <v/>
      </c>
      <c r="S1158" s="76" t="str">
        <f t="shared" si="218"/>
        <v/>
      </c>
      <c r="V1158" s="23" t="str">
        <f>IF(E1158="","",SUMIF(OUTBOUND!$G:$G,WMS!E1158,OUTBOUND!$L:$L))</f>
        <v/>
      </c>
      <c r="W1158" s="23" t="str">
        <f>IF(E1158="","",SUMIF(OUTBOUND!$G:$G,WMS!E1158,OUTBOUND!$M:$M))</f>
        <v/>
      </c>
      <c r="X1158" s="76" t="str">
        <f>IF(E1158="","",SUMIF(OUTBOUND!$G:$G,WMS!E1158,OUTBOUND!$O:$O))</f>
        <v/>
      </c>
      <c r="Y1158" s="76" t="str">
        <f>IF(E1158="","",SUMIF(OUTBOUND!$G:$G,WMS!E1158,OUTBOUND!$AC:$AC))</f>
        <v/>
      </c>
      <c r="Z1158" s="76" t="str">
        <f>IF(E1158="","",SUMIF(OUTBOUND!$G:$G,WMS!E1158,OUTBOUND!$P:$P))</f>
        <v/>
      </c>
      <c r="AA1158" s="23" t="str">
        <f t="shared" si="219"/>
        <v/>
      </c>
      <c r="AB1158" s="23" t="str">
        <f t="shared" si="220"/>
        <v/>
      </c>
      <c r="AC1158" s="76" t="str">
        <f t="shared" si="221"/>
        <v/>
      </c>
      <c r="AD1158" s="76" t="str">
        <f t="shared" si="222"/>
        <v/>
      </c>
      <c r="AE1158" s="76" t="str">
        <f t="shared" si="223"/>
        <v/>
      </c>
      <c r="AF1158" s="81" t="str">
        <f t="shared" si="224"/>
        <v/>
      </c>
    </row>
    <row r="1159" spans="5:32">
      <c r="E1159" s="58" t="str">
        <f t="shared" si="225"/>
        <v/>
      </c>
      <c r="K1159" s="68" t="str">
        <f t="shared" si="226"/>
        <v/>
      </c>
      <c r="M1159" s="69" t="str">
        <f t="shared" si="227"/>
        <v/>
      </c>
      <c r="Q1159" s="76" t="str">
        <f t="shared" si="216"/>
        <v/>
      </c>
      <c r="R1159" s="68" t="str">
        <f t="shared" si="217"/>
        <v/>
      </c>
      <c r="S1159" s="76" t="str">
        <f t="shared" si="218"/>
        <v/>
      </c>
      <c r="V1159" s="23" t="str">
        <f>IF(E1159="","",SUMIF(OUTBOUND!$G:$G,WMS!E1159,OUTBOUND!$L:$L))</f>
        <v/>
      </c>
      <c r="W1159" s="23" t="str">
        <f>IF(E1159="","",SUMIF(OUTBOUND!$G:$G,WMS!E1159,OUTBOUND!$M:$M))</f>
        <v/>
      </c>
      <c r="X1159" s="76" t="str">
        <f>IF(E1159="","",SUMIF(OUTBOUND!$G:$G,WMS!E1159,OUTBOUND!$O:$O))</f>
        <v/>
      </c>
      <c r="Y1159" s="76" t="str">
        <f>IF(E1159="","",SUMIF(OUTBOUND!$G:$G,WMS!E1159,OUTBOUND!$AC:$AC))</f>
        <v/>
      </c>
      <c r="Z1159" s="76" t="str">
        <f>IF(E1159="","",SUMIF(OUTBOUND!$G:$G,WMS!E1159,OUTBOUND!$P:$P))</f>
        <v/>
      </c>
      <c r="AA1159" s="23" t="str">
        <f t="shared" si="219"/>
        <v/>
      </c>
      <c r="AB1159" s="23" t="str">
        <f t="shared" si="220"/>
        <v/>
      </c>
      <c r="AC1159" s="76" t="str">
        <f t="shared" si="221"/>
        <v/>
      </c>
      <c r="AD1159" s="76" t="str">
        <f t="shared" si="222"/>
        <v/>
      </c>
      <c r="AE1159" s="76" t="str">
        <f t="shared" si="223"/>
        <v/>
      </c>
      <c r="AF1159" s="81" t="str">
        <f t="shared" si="224"/>
        <v/>
      </c>
    </row>
    <row r="1160" spans="5:32">
      <c r="E1160" s="58" t="str">
        <f t="shared" si="225"/>
        <v/>
      </c>
      <c r="K1160" s="68" t="str">
        <f t="shared" si="226"/>
        <v/>
      </c>
      <c r="M1160" s="69" t="str">
        <f t="shared" si="227"/>
        <v/>
      </c>
      <c r="Q1160" s="76" t="str">
        <f t="shared" si="216"/>
        <v/>
      </c>
      <c r="R1160" s="68" t="str">
        <f t="shared" si="217"/>
        <v/>
      </c>
      <c r="S1160" s="76" t="str">
        <f t="shared" si="218"/>
        <v/>
      </c>
      <c r="V1160" s="23" t="str">
        <f>IF(E1160="","",SUMIF(OUTBOUND!$G:$G,WMS!E1160,OUTBOUND!$L:$L))</f>
        <v/>
      </c>
      <c r="W1160" s="23" t="str">
        <f>IF(E1160="","",SUMIF(OUTBOUND!$G:$G,WMS!E1160,OUTBOUND!$M:$M))</f>
        <v/>
      </c>
      <c r="X1160" s="76" t="str">
        <f>IF(E1160="","",SUMIF(OUTBOUND!$G:$G,WMS!E1160,OUTBOUND!$O:$O))</f>
        <v/>
      </c>
      <c r="Y1160" s="76" t="str">
        <f>IF(E1160="","",SUMIF(OUTBOUND!$G:$G,WMS!E1160,OUTBOUND!$AC:$AC))</f>
        <v/>
      </c>
      <c r="Z1160" s="76" t="str">
        <f>IF(E1160="","",SUMIF(OUTBOUND!$G:$G,WMS!E1160,OUTBOUND!$P:$P))</f>
        <v/>
      </c>
      <c r="AA1160" s="23" t="str">
        <f t="shared" si="219"/>
        <v/>
      </c>
      <c r="AB1160" s="23" t="str">
        <f t="shared" si="220"/>
        <v/>
      </c>
      <c r="AC1160" s="76" t="str">
        <f t="shared" si="221"/>
        <v/>
      </c>
      <c r="AD1160" s="76" t="str">
        <f t="shared" si="222"/>
        <v/>
      </c>
      <c r="AE1160" s="76" t="str">
        <f t="shared" si="223"/>
        <v/>
      </c>
      <c r="AF1160" s="81" t="str">
        <f t="shared" si="224"/>
        <v/>
      </c>
    </row>
    <row r="1161" spans="5:32">
      <c r="E1161" s="58" t="str">
        <f t="shared" si="225"/>
        <v/>
      </c>
      <c r="K1161" s="68" t="str">
        <f t="shared" si="226"/>
        <v/>
      </c>
      <c r="M1161" s="69" t="str">
        <f t="shared" si="227"/>
        <v/>
      </c>
      <c r="Q1161" s="76" t="str">
        <f t="shared" si="216"/>
        <v/>
      </c>
      <c r="R1161" s="68" t="str">
        <f t="shared" si="217"/>
        <v/>
      </c>
      <c r="S1161" s="76" t="str">
        <f t="shared" si="218"/>
        <v/>
      </c>
      <c r="V1161" s="23" t="str">
        <f>IF(E1161="","",SUMIF(OUTBOUND!$G:$G,WMS!E1161,OUTBOUND!$L:$L))</f>
        <v/>
      </c>
      <c r="W1161" s="23" t="str">
        <f>IF(E1161="","",SUMIF(OUTBOUND!$G:$G,WMS!E1161,OUTBOUND!$M:$M))</f>
        <v/>
      </c>
      <c r="X1161" s="76" t="str">
        <f>IF(E1161="","",SUMIF(OUTBOUND!$G:$G,WMS!E1161,OUTBOUND!$O:$O))</f>
        <v/>
      </c>
      <c r="Y1161" s="76" t="str">
        <f>IF(E1161="","",SUMIF(OUTBOUND!$G:$G,WMS!E1161,OUTBOUND!$AC:$AC))</f>
        <v/>
      </c>
      <c r="Z1161" s="76" t="str">
        <f>IF(E1161="","",SUMIF(OUTBOUND!$G:$G,WMS!E1161,OUTBOUND!$P:$P))</f>
        <v/>
      </c>
      <c r="AA1161" s="23" t="str">
        <f t="shared" si="219"/>
        <v/>
      </c>
      <c r="AB1161" s="23" t="str">
        <f t="shared" si="220"/>
        <v/>
      </c>
      <c r="AC1161" s="76" t="str">
        <f t="shared" si="221"/>
        <v/>
      </c>
      <c r="AD1161" s="76" t="str">
        <f t="shared" si="222"/>
        <v/>
      </c>
      <c r="AE1161" s="76" t="str">
        <f t="shared" si="223"/>
        <v/>
      </c>
      <c r="AF1161" s="81" t="str">
        <f t="shared" si="224"/>
        <v/>
      </c>
    </row>
    <row r="1162" spans="5:32">
      <c r="E1162" s="58" t="str">
        <f t="shared" si="225"/>
        <v/>
      </c>
      <c r="K1162" s="68" t="str">
        <f t="shared" si="226"/>
        <v/>
      </c>
      <c r="M1162" s="69" t="str">
        <f t="shared" si="227"/>
        <v/>
      </c>
      <c r="Q1162" s="76" t="str">
        <f t="shared" si="216"/>
        <v/>
      </c>
      <c r="R1162" s="68" t="str">
        <f t="shared" si="217"/>
        <v/>
      </c>
      <c r="S1162" s="76" t="str">
        <f t="shared" si="218"/>
        <v/>
      </c>
      <c r="V1162" s="23" t="str">
        <f>IF(E1162="","",SUMIF(OUTBOUND!$G:$G,WMS!E1162,OUTBOUND!$L:$L))</f>
        <v/>
      </c>
      <c r="W1162" s="23" t="str">
        <f>IF(E1162="","",SUMIF(OUTBOUND!$G:$G,WMS!E1162,OUTBOUND!$M:$M))</f>
        <v/>
      </c>
      <c r="X1162" s="76" t="str">
        <f>IF(E1162="","",SUMIF(OUTBOUND!$G:$G,WMS!E1162,OUTBOUND!$O:$O))</f>
        <v/>
      </c>
      <c r="Y1162" s="76" t="str">
        <f>IF(E1162="","",SUMIF(OUTBOUND!$G:$G,WMS!E1162,OUTBOUND!$AC:$AC))</f>
        <v/>
      </c>
      <c r="Z1162" s="76" t="str">
        <f>IF(E1162="","",SUMIF(OUTBOUND!$G:$G,WMS!E1162,OUTBOUND!$P:$P))</f>
        <v/>
      </c>
      <c r="AA1162" s="23" t="str">
        <f t="shared" si="219"/>
        <v/>
      </c>
      <c r="AB1162" s="23" t="str">
        <f t="shared" si="220"/>
        <v/>
      </c>
      <c r="AC1162" s="76" t="str">
        <f t="shared" si="221"/>
        <v/>
      </c>
      <c r="AD1162" s="76" t="str">
        <f t="shared" si="222"/>
        <v/>
      </c>
      <c r="AE1162" s="76" t="str">
        <f t="shared" si="223"/>
        <v/>
      </c>
      <c r="AF1162" s="81" t="str">
        <f t="shared" si="224"/>
        <v/>
      </c>
    </row>
    <row r="1163" spans="5:32">
      <c r="E1163" s="58" t="str">
        <f t="shared" si="225"/>
        <v/>
      </c>
      <c r="K1163" s="68" t="str">
        <f t="shared" si="226"/>
        <v/>
      </c>
      <c r="M1163" s="69" t="str">
        <f t="shared" si="227"/>
        <v/>
      </c>
      <c r="Q1163" s="76" t="str">
        <f t="shared" si="216"/>
        <v/>
      </c>
      <c r="R1163" s="68" t="str">
        <f t="shared" si="217"/>
        <v/>
      </c>
      <c r="S1163" s="76" t="str">
        <f t="shared" si="218"/>
        <v/>
      </c>
      <c r="V1163" s="23" t="str">
        <f>IF(E1163="","",SUMIF(OUTBOUND!$G:$G,WMS!E1163,OUTBOUND!$L:$L))</f>
        <v/>
      </c>
      <c r="W1163" s="23" t="str">
        <f>IF(E1163="","",SUMIF(OUTBOUND!$G:$G,WMS!E1163,OUTBOUND!$M:$M))</f>
        <v/>
      </c>
      <c r="X1163" s="76" t="str">
        <f>IF(E1163="","",SUMIF(OUTBOUND!$G:$G,WMS!E1163,OUTBOUND!$O:$O))</f>
        <v/>
      </c>
      <c r="Y1163" s="76" t="str">
        <f>IF(E1163="","",SUMIF(OUTBOUND!$G:$G,WMS!E1163,OUTBOUND!$AC:$AC))</f>
        <v/>
      </c>
      <c r="Z1163" s="76" t="str">
        <f>IF(E1163="","",SUMIF(OUTBOUND!$G:$G,WMS!E1163,OUTBOUND!$P:$P))</f>
        <v/>
      </c>
      <c r="AA1163" s="23" t="str">
        <f t="shared" si="219"/>
        <v/>
      </c>
      <c r="AB1163" s="23" t="str">
        <f t="shared" si="220"/>
        <v/>
      </c>
      <c r="AC1163" s="76" t="str">
        <f t="shared" si="221"/>
        <v/>
      </c>
      <c r="AD1163" s="76" t="str">
        <f t="shared" si="222"/>
        <v/>
      </c>
      <c r="AE1163" s="76" t="str">
        <f t="shared" si="223"/>
        <v/>
      </c>
      <c r="AF1163" s="81" t="str">
        <f t="shared" si="224"/>
        <v/>
      </c>
    </row>
    <row r="1164" spans="5:32">
      <c r="E1164" s="58" t="str">
        <f t="shared" si="225"/>
        <v/>
      </c>
      <c r="K1164" s="68" t="str">
        <f t="shared" si="226"/>
        <v/>
      </c>
      <c r="M1164" s="69" t="str">
        <f t="shared" si="227"/>
        <v/>
      </c>
      <c r="Q1164" s="76" t="str">
        <f t="shared" si="216"/>
        <v/>
      </c>
      <c r="R1164" s="68" t="str">
        <f t="shared" si="217"/>
        <v/>
      </c>
      <c r="S1164" s="76" t="str">
        <f t="shared" si="218"/>
        <v/>
      </c>
      <c r="V1164" s="23" t="str">
        <f>IF(E1164="","",SUMIF(OUTBOUND!$G:$G,WMS!E1164,OUTBOUND!$L:$L))</f>
        <v/>
      </c>
      <c r="W1164" s="23" t="str">
        <f>IF(E1164="","",SUMIF(OUTBOUND!$G:$G,WMS!E1164,OUTBOUND!$M:$M))</f>
        <v/>
      </c>
      <c r="X1164" s="76" t="str">
        <f>IF(E1164="","",SUMIF(OUTBOUND!$G:$G,WMS!E1164,OUTBOUND!$O:$O))</f>
        <v/>
      </c>
      <c r="Y1164" s="76" t="str">
        <f>IF(E1164="","",SUMIF(OUTBOUND!$G:$G,WMS!E1164,OUTBOUND!$AC:$AC))</f>
        <v/>
      </c>
      <c r="Z1164" s="76" t="str">
        <f>IF(E1164="","",SUMIF(OUTBOUND!$G:$G,WMS!E1164,OUTBOUND!$P:$P))</f>
        <v/>
      </c>
      <c r="AA1164" s="23" t="str">
        <f t="shared" si="219"/>
        <v/>
      </c>
      <c r="AB1164" s="23" t="str">
        <f t="shared" si="220"/>
        <v/>
      </c>
      <c r="AC1164" s="76" t="str">
        <f t="shared" si="221"/>
        <v/>
      </c>
      <c r="AD1164" s="76" t="str">
        <f t="shared" si="222"/>
        <v/>
      </c>
      <c r="AE1164" s="76" t="str">
        <f t="shared" si="223"/>
        <v/>
      </c>
      <c r="AF1164" s="81" t="str">
        <f t="shared" si="224"/>
        <v/>
      </c>
    </row>
    <row r="1165" spans="5:32">
      <c r="E1165" s="58" t="str">
        <f t="shared" si="225"/>
        <v/>
      </c>
      <c r="K1165" s="68" t="str">
        <f t="shared" si="226"/>
        <v/>
      </c>
      <c r="M1165" s="69" t="str">
        <f t="shared" si="227"/>
        <v/>
      </c>
      <c r="Q1165" s="76" t="str">
        <f t="shared" si="216"/>
        <v/>
      </c>
      <c r="R1165" s="68" t="str">
        <f t="shared" si="217"/>
        <v/>
      </c>
      <c r="S1165" s="76" t="str">
        <f t="shared" si="218"/>
        <v/>
      </c>
      <c r="V1165" s="23" t="str">
        <f>IF(E1165="","",SUMIF(OUTBOUND!$G:$G,WMS!E1165,OUTBOUND!$L:$L))</f>
        <v/>
      </c>
      <c r="W1165" s="23" t="str">
        <f>IF(E1165="","",SUMIF(OUTBOUND!$G:$G,WMS!E1165,OUTBOUND!$M:$M))</f>
        <v/>
      </c>
      <c r="X1165" s="76" t="str">
        <f>IF(E1165="","",SUMIF(OUTBOUND!$G:$G,WMS!E1165,OUTBOUND!$O:$O))</f>
        <v/>
      </c>
      <c r="Y1165" s="76" t="str">
        <f>IF(E1165="","",SUMIF(OUTBOUND!$G:$G,WMS!E1165,OUTBOUND!$AC:$AC))</f>
        <v/>
      </c>
      <c r="Z1165" s="76" t="str">
        <f>IF(E1165="","",SUMIF(OUTBOUND!$G:$G,WMS!E1165,OUTBOUND!$P:$P))</f>
        <v/>
      </c>
      <c r="AA1165" s="23" t="str">
        <f t="shared" si="219"/>
        <v/>
      </c>
      <c r="AB1165" s="23" t="str">
        <f t="shared" si="220"/>
        <v/>
      </c>
      <c r="AC1165" s="76" t="str">
        <f t="shared" si="221"/>
        <v/>
      </c>
      <c r="AD1165" s="76" t="str">
        <f t="shared" si="222"/>
        <v/>
      </c>
      <c r="AE1165" s="76" t="str">
        <f t="shared" si="223"/>
        <v/>
      </c>
      <c r="AF1165" s="81" t="str">
        <f t="shared" si="224"/>
        <v/>
      </c>
    </row>
    <row r="1166" spans="5:32">
      <c r="E1166" s="58" t="str">
        <f t="shared" si="225"/>
        <v/>
      </c>
      <c r="K1166" s="68" t="str">
        <f t="shared" si="226"/>
        <v/>
      </c>
      <c r="M1166" s="69" t="str">
        <f t="shared" si="227"/>
        <v/>
      </c>
      <c r="Q1166" s="76" t="str">
        <f t="shared" si="216"/>
        <v/>
      </c>
      <c r="R1166" s="68" t="str">
        <f t="shared" si="217"/>
        <v/>
      </c>
      <c r="S1166" s="76" t="str">
        <f t="shared" si="218"/>
        <v/>
      </c>
      <c r="V1166" s="23" t="str">
        <f>IF(E1166="","",SUMIF(OUTBOUND!$G:$G,WMS!E1166,OUTBOUND!$L:$L))</f>
        <v/>
      </c>
      <c r="W1166" s="23" t="str">
        <f>IF(E1166="","",SUMIF(OUTBOUND!$G:$G,WMS!E1166,OUTBOUND!$M:$M))</f>
        <v/>
      </c>
      <c r="X1166" s="76" t="str">
        <f>IF(E1166="","",SUMIF(OUTBOUND!$G:$G,WMS!E1166,OUTBOUND!$O:$O))</f>
        <v/>
      </c>
      <c r="Y1166" s="76" t="str">
        <f>IF(E1166="","",SUMIF(OUTBOUND!$G:$G,WMS!E1166,OUTBOUND!$AC:$AC))</f>
        <v/>
      </c>
      <c r="Z1166" s="76" t="str">
        <f>IF(E1166="","",SUMIF(OUTBOUND!$G:$G,WMS!E1166,OUTBOUND!$P:$P))</f>
        <v/>
      </c>
      <c r="AA1166" s="23" t="str">
        <f t="shared" si="219"/>
        <v/>
      </c>
      <c r="AB1166" s="23" t="str">
        <f t="shared" si="220"/>
        <v/>
      </c>
      <c r="AC1166" s="76" t="str">
        <f t="shared" si="221"/>
        <v/>
      </c>
      <c r="AD1166" s="76" t="str">
        <f t="shared" si="222"/>
        <v/>
      </c>
      <c r="AE1166" s="76" t="str">
        <f t="shared" si="223"/>
        <v/>
      </c>
      <c r="AF1166" s="81" t="str">
        <f t="shared" si="224"/>
        <v/>
      </c>
    </row>
    <row r="1167" spans="5:32">
      <c r="E1167" s="58" t="str">
        <f t="shared" si="225"/>
        <v/>
      </c>
      <c r="K1167" s="68" t="str">
        <f t="shared" si="226"/>
        <v/>
      </c>
      <c r="M1167" s="69" t="str">
        <f t="shared" si="227"/>
        <v/>
      </c>
      <c r="Q1167" s="76" t="str">
        <f t="shared" si="216"/>
        <v/>
      </c>
      <c r="R1167" s="68" t="str">
        <f t="shared" si="217"/>
        <v/>
      </c>
      <c r="S1167" s="76" t="str">
        <f t="shared" si="218"/>
        <v/>
      </c>
      <c r="V1167" s="23" t="str">
        <f>IF(E1167="","",SUMIF(OUTBOUND!$G:$G,WMS!E1167,OUTBOUND!$L:$L))</f>
        <v/>
      </c>
      <c r="W1167" s="23" t="str">
        <f>IF(E1167="","",SUMIF(OUTBOUND!$G:$G,WMS!E1167,OUTBOUND!$M:$M))</f>
        <v/>
      </c>
      <c r="X1167" s="76" t="str">
        <f>IF(E1167="","",SUMIF(OUTBOUND!$G:$G,WMS!E1167,OUTBOUND!$O:$O))</f>
        <v/>
      </c>
      <c r="Y1167" s="76" t="str">
        <f>IF(E1167="","",SUMIF(OUTBOUND!$G:$G,WMS!E1167,OUTBOUND!$AC:$AC))</f>
        <v/>
      </c>
      <c r="Z1167" s="76" t="str">
        <f>IF(E1167="","",SUMIF(OUTBOUND!$G:$G,WMS!E1167,OUTBOUND!$P:$P))</f>
        <v/>
      </c>
      <c r="AA1167" s="23" t="str">
        <f t="shared" si="219"/>
        <v/>
      </c>
      <c r="AB1167" s="23" t="str">
        <f t="shared" si="220"/>
        <v/>
      </c>
      <c r="AC1167" s="76" t="str">
        <f t="shared" si="221"/>
        <v/>
      </c>
      <c r="AD1167" s="76" t="str">
        <f t="shared" si="222"/>
        <v/>
      </c>
      <c r="AE1167" s="76" t="str">
        <f t="shared" si="223"/>
        <v/>
      </c>
      <c r="AF1167" s="81" t="str">
        <f t="shared" si="224"/>
        <v/>
      </c>
    </row>
    <row r="1168" spans="5:32">
      <c r="E1168" s="58" t="str">
        <f t="shared" si="225"/>
        <v/>
      </c>
      <c r="K1168" s="68" t="str">
        <f t="shared" si="226"/>
        <v/>
      </c>
      <c r="M1168" s="69" t="str">
        <f t="shared" si="227"/>
        <v/>
      </c>
      <c r="Q1168" s="76" t="str">
        <f t="shared" si="216"/>
        <v/>
      </c>
      <c r="R1168" s="68" t="str">
        <f t="shared" si="217"/>
        <v/>
      </c>
      <c r="S1168" s="76" t="str">
        <f t="shared" si="218"/>
        <v/>
      </c>
      <c r="V1168" s="23" t="str">
        <f>IF(E1168="","",SUMIF(OUTBOUND!$G:$G,WMS!E1168,OUTBOUND!$L:$L))</f>
        <v/>
      </c>
      <c r="W1168" s="23" t="str">
        <f>IF(E1168="","",SUMIF(OUTBOUND!$G:$G,WMS!E1168,OUTBOUND!$M:$M))</f>
        <v/>
      </c>
      <c r="X1168" s="76" t="str">
        <f>IF(E1168="","",SUMIF(OUTBOUND!$G:$G,WMS!E1168,OUTBOUND!$O:$O))</f>
        <v/>
      </c>
      <c r="Y1168" s="76" t="str">
        <f>IF(E1168="","",SUMIF(OUTBOUND!$G:$G,WMS!E1168,OUTBOUND!$AC:$AC))</f>
        <v/>
      </c>
      <c r="Z1168" s="76" t="str">
        <f>IF(E1168="","",SUMIF(OUTBOUND!$G:$G,WMS!E1168,OUTBOUND!$P:$P))</f>
        <v/>
      </c>
      <c r="AA1168" s="23" t="str">
        <f t="shared" si="219"/>
        <v/>
      </c>
      <c r="AB1168" s="23" t="str">
        <f t="shared" si="220"/>
        <v/>
      </c>
      <c r="AC1168" s="76" t="str">
        <f t="shared" si="221"/>
        <v/>
      </c>
      <c r="AD1168" s="76" t="str">
        <f t="shared" si="222"/>
        <v/>
      </c>
      <c r="AE1168" s="76" t="str">
        <f t="shared" si="223"/>
        <v/>
      </c>
      <c r="AF1168" s="81" t="str">
        <f t="shared" si="224"/>
        <v/>
      </c>
    </row>
    <row r="1169" spans="5:32">
      <c r="E1169" s="58" t="str">
        <f t="shared" si="225"/>
        <v/>
      </c>
      <c r="K1169" s="68" t="str">
        <f t="shared" si="226"/>
        <v/>
      </c>
      <c r="M1169" s="69" t="str">
        <f t="shared" si="227"/>
        <v/>
      </c>
      <c r="Q1169" s="76" t="str">
        <f t="shared" si="216"/>
        <v/>
      </c>
      <c r="R1169" s="68" t="str">
        <f t="shared" si="217"/>
        <v/>
      </c>
      <c r="S1169" s="76" t="str">
        <f t="shared" si="218"/>
        <v/>
      </c>
      <c r="V1169" s="23" t="str">
        <f>IF(E1169="","",SUMIF(OUTBOUND!$G:$G,WMS!E1169,OUTBOUND!$L:$L))</f>
        <v/>
      </c>
      <c r="W1169" s="23" t="str">
        <f>IF(E1169="","",SUMIF(OUTBOUND!$G:$G,WMS!E1169,OUTBOUND!$M:$M))</f>
        <v/>
      </c>
      <c r="X1169" s="76" t="str">
        <f>IF(E1169="","",SUMIF(OUTBOUND!$G:$G,WMS!E1169,OUTBOUND!$O:$O))</f>
        <v/>
      </c>
      <c r="Y1169" s="76" t="str">
        <f>IF(E1169="","",SUMIF(OUTBOUND!$G:$G,WMS!E1169,OUTBOUND!$AC:$AC))</f>
        <v/>
      </c>
      <c r="Z1169" s="76" t="str">
        <f>IF(E1169="","",SUMIF(OUTBOUND!$G:$G,WMS!E1169,OUTBOUND!$P:$P))</f>
        <v/>
      </c>
      <c r="AA1169" s="23" t="str">
        <f t="shared" si="219"/>
        <v/>
      </c>
      <c r="AB1169" s="23" t="str">
        <f t="shared" si="220"/>
        <v/>
      </c>
      <c r="AC1169" s="76" t="str">
        <f t="shared" si="221"/>
        <v/>
      </c>
      <c r="AD1169" s="76" t="str">
        <f t="shared" si="222"/>
        <v/>
      </c>
      <c r="AE1169" s="76" t="str">
        <f t="shared" si="223"/>
        <v/>
      </c>
      <c r="AF1169" s="81" t="str">
        <f t="shared" si="224"/>
        <v/>
      </c>
    </row>
    <row r="1170" spans="5:32">
      <c r="E1170" s="58" t="str">
        <f t="shared" si="225"/>
        <v/>
      </c>
      <c r="K1170" s="68" t="str">
        <f t="shared" si="226"/>
        <v/>
      </c>
      <c r="M1170" s="69" t="str">
        <f t="shared" si="227"/>
        <v/>
      </c>
      <c r="Q1170" s="76" t="str">
        <f t="shared" si="216"/>
        <v/>
      </c>
      <c r="R1170" s="68" t="str">
        <f t="shared" si="217"/>
        <v/>
      </c>
      <c r="S1170" s="76" t="str">
        <f t="shared" si="218"/>
        <v/>
      </c>
      <c r="V1170" s="23" t="str">
        <f>IF(E1170="","",SUMIF(OUTBOUND!$G:$G,WMS!E1170,OUTBOUND!$L:$L))</f>
        <v/>
      </c>
      <c r="W1170" s="23" t="str">
        <f>IF(E1170="","",SUMIF(OUTBOUND!$G:$G,WMS!E1170,OUTBOUND!$M:$M))</f>
        <v/>
      </c>
      <c r="X1170" s="76" t="str">
        <f>IF(E1170="","",SUMIF(OUTBOUND!$G:$G,WMS!E1170,OUTBOUND!$O:$O))</f>
        <v/>
      </c>
      <c r="Y1170" s="76" t="str">
        <f>IF(E1170="","",SUMIF(OUTBOUND!$G:$G,WMS!E1170,OUTBOUND!$AC:$AC))</f>
        <v/>
      </c>
      <c r="Z1170" s="76" t="str">
        <f>IF(E1170="","",SUMIF(OUTBOUND!$G:$G,WMS!E1170,OUTBOUND!$P:$P))</f>
        <v/>
      </c>
      <c r="AA1170" s="23" t="str">
        <f t="shared" si="219"/>
        <v/>
      </c>
      <c r="AB1170" s="23" t="str">
        <f t="shared" si="220"/>
        <v/>
      </c>
      <c r="AC1170" s="76" t="str">
        <f t="shared" si="221"/>
        <v/>
      </c>
      <c r="AD1170" s="76" t="str">
        <f t="shared" si="222"/>
        <v/>
      </c>
      <c r="AE1170" s="76" t="str">
        <f t="shared" si="223"/>
        <v/>
      </c>
      <c r="AF1170" s="81" t="str">
        <f t="shared" si="224"/>
        <v/>
      </c>
    </row>
    <row r="1171" spans="5:32">
      <c r="E1171" s="58" t="str">
        <f t="shared" si="225"/>
        <v/>
      </c>
      <c r="K1171" s="68" t="str">
        <f t="shared" si="226"/>
        <v/>
      </c>
      <c r="M1171" s="69" t="str">
        <f t="shared" si="227"/>
        <v/>
      </c>
      <c r="Q1171" s="76" t="str">
        <f t="shared" si="216"/>
        <v/>
      </c>
      <c r="R1171" s="68" t="str">
        <f t="shared" si="217"/>
        <v/>
      </c>
      <c r="S1171" s="76" t="str">
        <f t="shared" si="218"/>
        <v/>
      </c>
      <c r="V1171" s="23" t="str">
        <f>IF(E1171="","",SUMIF(OUTBOUND!$G:$G,WMS!E1171,OUTBOUND!$L:$L))</f>
        <v/>
      </c>
      <c r="W1171" s="23" t="str">
        <f>IF(E1171="","",SUMIF(OUTBOUND!$G:$G,WMS!E1171,OUTBOUND!$M:$M))</f>
        <v/>
      </c>
      <c r="X1171" s="76" t="str">
        <f>IF(E1171="","",SUMIF(OUTBOUND!$G:$G,WMS!E1171,OUTBOUND!$O:$O))</f>
        <v/>
      </c>
      <c r="Y1171" s="76" t="str">
        <f>IF(E1171="","",SUMIF(OUTBOUND!$G:$G,WMS!E1171,OUTBOUND!$AC:$AC))</f>
        <v/>
      </c>
      <c r="Z1171" s="76" t="str">
        <f>IF(E1171="","",SUMIF(OUTBOUND!$G:$G,WMS!E1171,OUTBOUND!$P:$P))</f>
        <v/>
      </c>
      <c r="AA1171" s="23" t="str">
        <f t="shared" si="219"/>
        <v/>
      </c>
      <c r="AB1171" s="23" t="str">
        <f t="shared" si="220"/>
        <v/>
      </c>
      <c r="AC1171" s="76" t="str">
        <f t="shared" si="221"/>
        <v/>
      </c>
      <c r="AD1171" s="76" t="str">
        <f t="shared" si="222"/>
        <v/>
      </c>
      <c r="AE1171" s="76" t="str">
        <f t="shared" si="223"/>
        <v/>
      </c>
      <c r="AF1171" s="81" t="str">
        <f t="shared" si="224"/>
        <v/>
      </c>
    </row>
    <row r="1172" spans="5:32">
      <c r="E1172" s="58" t="str">
        <f t="shared" si="225"/>
        <v/>
      </c>
      <c r="K1172" s="68" t="str">
        <f t="shared" si="226"/>
        <v/>
      </c>
      <c r="M1172" s="69" t="str">
        <f t="shared" si="227"/>
        <v/>
      </c>
      <c r="Q1172" s="76" t="str">
        <f t="shared" si="216"/>
        <v/>
      </c>
      <c r="R1172" s="68" t="str">
        <f t="shared" si="217"/>
        <v/>
      </c>
      <c r="S1172" s="76" t="str">
        <f t="shared" si="218"/>
        <v/>
      </c>
      <c r="V1172" s="23" t="str">
        <f>IF(E1172="","",SUMIF(OUTBOUND!$G:$G,WMS!E1172,OUTBOUND!$L:$L))</f>
        <v/>
      </c>
      <c r="W1172" s="23" t="str">
        <f>IF(E1172="","",SUMIF(OUTBOUND!$G:$G,WMS!E1172,OUTBOUND!$M:$M))</f>
        <v/>
      </c>
      <c r="X1172" s="76" t="str">
        <f>IF(E1172="","",SUMIF(OUTBOUND!$G:$G,WMS!E1172,OUTBOUND!$O:$O))</f>
        <v/>
      </c>
      <c r="Y1172" s="76" t="str">
        <f>IF(E1172="","",SUMIF(OUTBOUND!$G:$G,WMS!E1172,OUTBOUND!$AC:$AC))</f>
        <v/>
      </c>
      <c r="Z1172" s="76" t="str">
        <f>IF(E1172="","",SUMIF(OUTBOUND!$G:$G,WMS!E1172,OUTBOUND!$P:$P))</f>
        <v/>
      </c>
      <c r="AA1172" s="23" t="str">
        <f t="shared" si="219"/>
        <v/>
      </c>
      <c r="AB1172" s="23" t="str">
        <f t="shared" si="220"/>
        <v/>
      </c>
      <c r="AC1172" s="76" t="str">
        <f t="shared" si="221"/>
        <v/>
      </c>
      <c r="AD1172" s="76" t="str">
        <f t="shared" si="222"/>
        <v/>
      </c>
      <c r="AE1172" s="76" t="str">
        <f t="shared" si="223"/>
        <v/>
      </c>
      <c r="AF1172" s="81" t="str">
        <f t="shared" si="224"/>
        <v/>
      </c>
    </row>
    <row r="1173" spans="5:32">
      <c r="E1173" s="58" t="str">
        <f t="shared" si="225"/>
        <v/>
      </c>
      <c r="K1173" s="68" t="str">
        <f t="shared" si="226"/>
        <v/>
      </c>
      <c r="M1173" s="69" t="str">
        <f t="shared" si="227"/>
        <v/>
      </c>
      <c r="Q1173" s="76" t="str">
        <f t="shared" si="216"/>
        <v/>
      </c>
      <c r="R1173" s="68" t="str">
        <f t="shared" si="217"/>
        <v/>
      </c>
      <c r="S1173" s="76" t="str">
        <f t="shared" si="218"/>
        <v/>
      </c>
      <c r="V1173" s="23" t="str">
        <f>IF(E1173="","",SUMIF(OUTBOUND!$G:$G,WMS!E1173,OUTBOUND!$L:$L))</f>
        <v/>
      </c>
      <c r="W1173" s="23" t="str">
        <f>IF(E1173="","",SUMIF(OUTBOUND!$G:$G,WMS!E1173,OUTBOUND!$M:$M))</f>
        <v/>
      </c>
      <c r="X1173" s="76" t="str">
        <f>IF(E1173="","",SUMIF(OUTBOUND!$G:$G,WMS!E1173,OUTBOUND!$O:$O))</f>
        <v/>
      </c>
      <c r="Y1173" s="76" t="str">
        <f>IF(E1173="","",SUMIF(OUTBOUND!$G:$G,WMS!E1173,OUTBOUND!$AC:$AC))</f>
        <v/>
      </c>
      <c r="Z1173" s="76" t="str">
        <f>IF(E1173="","",SUMIF(OUTBOUND!$G:$G,WMS!E1173,OUTBOUND!$P:$P))</f>
        <v/>
      </c>
      <c r="AA1173" s="23" t="str">
        <f t="shared" si="219"/>
        <v/>
      </c>
      <c r="AB1173" s="23" t="str">
        <f t="shared" si="220"/>
        <v/>
      </c>
      <c r="AC1173" s="76" t="str">
        <f t="shared" si="221"/>
        <v/>
      </c>
      <c r="AD1173" s="76" t="str">
        <f t="shared" si="222"/>
        <v/>
      </c>
      <c r="AE1173" s="76" t="str">
        <f t="shared" si="223"/>
        <v/>
      </c>
      <c r="AF1173" s="81" t="str">
        <f t="shared" si="224"/>
        <v/>
      </c>
    </row>
    <row r="1174" spans="5:32">
      <c r="E1174" s="58" t="str">
        <f t="shared" si="225"/>
        <v/>
      </c>
      <c r="K1174" s="68" t="str">
        <f t="shared" si="226"/>
        <v/>
      </c>
      <c r="M1174" s="69" t="str">
        <f t="shared" si="227"/>
        <v/>
      </c>
      <c r="Q1174" s="76" t="str">
        <f t="shared" si="216"/>
        <v/>
      </c>
      <c r="R1174" s="68" t="str">
        <f t="shared" si="217"/>
        <v/>
      </c>
      <c r="S1174" s="76" t="str">
        <f t="shared" si="218"/>
        <v/>
      </c>
      <c r="V1174" s="23" t="str">
        <f>IF(E1174="","",SUMIF(OUTBOUND!$G:$G,WMS!E1174,OUTBOUND!$L:$L))</f>
        <v/>
      </c>
      <c r="W1174" s="23" t="str">
        <f>IF(E1174="","",SUMIF(OUTBOUND!$G:$G,WMS!E1174,OUTBOUND!$M:$M))</f>
        <v/>
      </c>
      <c r="X1174" s="76" t="str">
        <f>IF(E1174="","",SUMIF(OUTBOUND!$G:$G,WMS!E1174,OUTBOUND!$O:$O))</f>
        <v/>
      </c>
      <c r="Y1174" s="76" t="str">
        <f>IF(E1174="","",SUMIF(OUTBOUND!$G:$G,WMS!E1174,OUTBOUND!$AC:$AC))</f>
        <v/>
      </c>
      <c r="Z1174" s="76" t="str">
        <f>IF(E1174="","",SUMIF(OUTBOUND!$G:$G,WMS!E1174,OUTBOUND!$P:$P))</f>
        <v/>
      </c>
      <c r="AA1174" s="23" t="str">
        <f t="shared" si="219"/>
        <v/>
      </c>
      <c r="AB1174" s="23" t="str">
        <f t="shared" si="220"/>
        <v/>
      </c>
      <c r="AC1174" s="76" t="str">
        <f t="shared" si="221"/>
        <v/>
      </c>
      <c r="AD1174" s="76" t="str">
        <f t="shared" si="222"/>
        <v/>
      </c>
      <c r="AE1174" s="76" t="str">
        <f t="shared" si="223"/>
        <v/>
      </c>
      <c r="AF1174" s="81" t="str">
        <f t="shared" si="224"/>
        <v/>
      </c>
    </row>
    <row r="1175" spans="5:32">
      <c r="E1175" s="58" t="str">
        <f t="shared" si="225"/>
        <v/>
      </c>
      <c r="K1175" s="68" t="str">
        <f t="shared" si="226"/>
        <v/>
      </c>
      <c r="M1175" s="69" t="str">
        <f t="shared" si="227"/>
        <v/>
      </c>
      <c r="Q1175" s="76" t="str">
        <f t="shared" si="216"/>
        <v/>
      </c>
      <c r="R1175" s="68" t="str">
        <f t="shared" si="217"/>
        <v/>
      </c>
      <c r="S1175" s="76" t="str">
        <f t="shared" si="218"/>
        <v/>
      </c>
      <c r="V1175" s="23" t="str">
        <f>IF(E1175="","",SUMIF(OUTBOUND!$G:$G,WMS!E1175,OUTBOUND!$L:$L))</f>
        <v/>
      </c>
      <c r="W1175" s="23" t="str">
        <f>IF(E1175="","",SUMIF(OUTBOUND!$G:$G,WMS!E1175,OUTBOUND!$M:$M))</f>
        <v/>
      </c>
      <c r="X1175" s="76" t="str">
        <f>IF(E1175="","",SUMIF(OUTBOUND!$G:$G,WMS!E1175,OUTBOUND!$O:$O))</f>
        <v/>
      </c>
      <c r="Y1175" s="76" t="str">
        <f>IF(E1175="","",SUMIF(OUTBOUND!$G:$G,WMS!E1175,OUTBOUND!$AC:$AC))</f>
        <v/>
      </c>
      <c r="Z1175" s="76" t="str">
        <f>IF(E1175="","",SUMIF(OUTBOUND!$G:$G,WMS!E1175,OUTBOUND!$P:$P))</f>
        <v/>
      </c>
      <c r="AA1175" s="23" t="str">
        <f t="shared" si="219"/>
        <v/>
      </c>
      <c r="AB1175" s="23" t="str">
        <f t="shared" si="220"/>
        <v/>
      </c>
      <c r="AC1175" s="76" t="str">
        <f t="shared" si="221"/>
        <v/>
      </c>
      <c r="AD1175" s="76" t="str">
        <f t="shared" si="222"/>
        <v/>
      </c>
      <c r="AE1175" s="76" t="str">
        <f t="shared" si="223"/>
        <v/>
      </c>
      <c r="AF1175" s="81" t="str">
        <f t="shared" si="224"/>
        <v/>
      </c>
    </row>
    <row r="1176" spans="5:32">
      <c r="E1176" s="58" t="str">
        <f t="shared" si="225"/>
        <v/>
      </c>
      <c r="K1176" s="68" t="str">
        <f t="shared" si="226"/>
        <v/>
      </c>
      <c r="M1176" s="69" t="str">
        <f t="shared" si="227"/>
        <v/>
      </c>
      <c r="Q1176" s="76" t="str">
        <f t="shared" si="216"/>
        <v/>
      </c>
      <c r="R1176" s="68" t="str">
        <f t="shared" si="217"/>
        <v/>
      </c>
      <c r="S1176" s="76" t="str">
        <f t="shared" si="218"/>
        <v/>
      </c>
      <c r="V1176" s="23" t="str">
        <f>IF(E1176="","",SUMIF(OUTBOUND!$G:$G,WMS!E1176,OUTBOUND!$L:$L))</f>
        <v/>
      </c>
      <c r="W1176" s="23" t="str">
        <f>IF(E1176="","",SUMIF(OUTBOUND!$G:$G,WMS!E1176,OUTBOUND!$M:$M))</f>
        <v/>
      </c>
      <c r="X1176" s="76" t="str">
        <f>IF(E1176="","",SUMIF(OUTBOUND!$G:$G,WMS!E1176,OUTBOUND!$O:$O))</f>
        <v/>
      </c>
      <c r="Y1176" s="76" t="str">
        <f>IF(E1176="","",SUMIF(OUTBOUND!$G:$G,WMS!E1176,OUTBOUND!$AC:$AC))</f>
        <v/>
      </c>
      <c r="Z1176" s="76" t="str">
        <f>IF(E1176="","",SUMIF(OUTBOUND!$G:$G,WMS!E1176,OUTBOUND!$P:$P))</f>
        <v/>
      </c>
      <c r="AA1176" s="23" t="str">
        <f t="shared" si="219"/>
        <v/>
      </c>
      <c r="AB1176" s="23" t="str">
        <f t="shared" si="220"/>
        <v/>
      </c>
      <c r="AC1176" s="76" t="str">
        <f t="shared" si="221"/>
        <v/>
      </c>
      <c r="AD1176" s="76" t="str">
        <f t="shared" si="222"/>
        <v/>
      </c>
      <c r="AE1176" s="76" t="str">
        <f t="shared" si="223"/>
        <v/>
      </c>
      <c r="AF1176" s="81" t="str">
        <f t="shared" si="224"/>
        <v/>
      </c>
    </row>
    <row r="1177" spans="5:32">
      <c r="E1177" s="58" t="str">
        <f t="shared" si="225"/>
        <v/>
      </c>
      <c r="K1177" s="68" t="str">
        <f t="shared" si="226"/>
        <v/>
      </c>
      <c r="M1177" s="69" t="str">
        <f t="shared" si="227"/>
        <v/>
      </c>
      <c r="Q1177" s="76" t="str">
        <f t="shared" si="216"/>
        <v/>
      </c>
      <c r="R1177" s="68" t="str">
        <f t="shared" si="217"/>
        <v/>
      </c>
      <c r="S1177" s="76" t="str">
        <f t="shared" si="218"/>
        <v/>
      </c>
      <c r="V1177" s="23" t="str">
        <f>IF(E1177="","",SUMIF(OUTBOUND!$G:$G,WMS!E1177,OUTBOUND!$L:$L))</f>
        <v/>
      </c>
      <c r="W1177" s="23" t="str">
        <f>IF(E1177="","",SUMIF(OUTBOUND!$G:$G,WMS!E1177,OUTBOUND!$M:$M))</f>
        <v/>
      </c>
      <c r="X1177" s="76" t="str">
        <f>IF(E1177="","",SUMIF(OUTBOUND!$G:$G,WMS!E1177,OUTBOUND!$O:$O))</f>
        <v/>
      </c>
      <c r="Y1177" s="76" t="str">
        <f>IF(E1177="","",SUMIF(OUTBOUND!$G:$G,WMS!E1177,OUTBOUND!$AC:$AC))</f>
        <v/>
      </c>
      <c r="Z1177" s="76" t="str">
        <f>IF(E1177="","",SUMIF(OUTBOUND!$G:$G,WMS!E1177,OUTBOUND!$P:$P))</f>
        <v/>
      </c>
      <c r="AA1177" s="23" t="str">
        <f t="shared" si="219"/>
        <v/>
      </c>
      <c r="AB1177" s="23" t="str">
        <f t="shared" si="220"/>
        <v/>
      </c>
      <c r="AC1177" s="76" t="str">
        <f t="shared" si="221"/>
        <v/>
      </c>
      <c r="AD1177" s="76" t="str">
        <f t="shared" si="222"/>
        <v/>
      </c>
      <c r="AE1177" s="76" t="str">
        <f t="shared" si="223"/>
        <v/>
      </c>
      <c r="AF1177" s="81" t="str">
        <f t="shared" si="224"/>
        <v/>
      </c>
    </row>
    <row r="1178" spans="5:32">
      <c r="E1178" s="58" t="str">
        <f t="shared" si="225"/>
        <v/>
      </c>
      <c r="K1178" s="68" t="str">
        <f t="shared" si="226"/>
        <v/>
      </c>
      <c r="M1178" s="69" t="str">
        <f t="shared" si="227"/>
        <v/>
      </c>
      <c r="Q1178" s="76" t="str">
        <f t="shared" si="216"/>
        <v/>
      </c>
      <c r="R1178" s="68" t="str">
        <f t="shared" si="217"/>
        <v/>
      </c>
      <c r="S1178" s="76" t="str">
        <f t="shared" si="218"/>
        <v/>
      </c>
      <c r="V1178" s="23" t="str">
        <f>IF(E1178="","",SUMIF(OUTBOUND!$G:$G,WMS!E1178,OUTBOUND!$L:$L))</f>
        <v/>
      </c>
      <c r="W1178" s="23" t="str">
        <f>IF(E1178="","",SUMIF(OUTBOUND!$G:$G,WMS!E1178,OUTBOUND!$M:$M))</f>
        <v/>
      </c>
      <c r="X1178" s="76" t="str">
        <f>IF(E1178="","",SUMIF(OUTBOUND!$G:$G,WMS!E1178,OUTBOUND!$O:$O))</f>
        <v/>
      </c>
      <c r="Y1178" s="76" t="str">
        <f>IF(E1178="","",SUMIF(OUTBOUND!$G:$G,WMS!E1178,OUTBOUND!$AC:$AC))</f>
        <v/>
      </c>
      <c r="Z1178" s="76" t="str">
        <f>IF(E1178="","",SUMIF(OUTBOUND!$G:$G,WMS!E1178,OUTBOUND!$P:$P))</f>
        <v/>
      </c>
      <c r="AA1178" s="23" t="str">
        <f t="shared" si="219"/>
        <v/>
      </c>
      <c r="AB1178" s="23" t="str">
        <f t="shared" si="220"/>
        <v/>
      </c>
      <c r="AC1178" s="76" t="str">
        <f t="shared" si="221"/>
        <v/>
      </c>
      <c r="AD1178" s="76" t="str">
        <f t="shared" si="222"/>
        <v/>
      </c>
      <c r="AE1178" s="76" t="str">
        <f t="shared" si="223"/>
        <v/>
      </c>
      <c r="AF1178" s="81" t="str">
        <f t="shared" si="224"/>
        <v/>
      </c>
    </row>
    <row r="1179" spans="5:32">
      <c r="E1179" s="58" t="str">
        <f t="shared" si="225"/>
        <v/>
      </c>
      <c r="K1179" s="68" t="str">
        <f t="shared" si="226"/>
        <v/>
      </c>
      <c r="M1179" s="69" t="str">
        <f t="shared" si="227"/>
        <v/>
      </c>
      <c r="Q1179" s="76" t="str">
        <f t="shared" si="216"/>
        <v/>
      </c>
      <c r="R1179" s="68" t="str">
        <f t="shared" si="217"/>
        <v/>
      </c>
      <c r="S1179" s="76" t="str">
        <f t="shared" si="218"/>
        <v/>
      </c>
      <c r="V1179" s="23" t="str">
        <f>IF(E1179="","",SUMIF(OUTBOUND!$G:$G,WMS!E1179,OUTBOUND!$L:$L))</f>
        <v/>
      </c>
      <c r="W1179" s="23" t="str">
        <f>IF(E1179="","",SUMIF(OUTBOUND!$G:$G,WMS!E1179,OUTBOUND!$M:$M))</f>
        <v/>
      </c>
      <c r="X1179" s="76" t="str">
        <f>IF(E1179="","",SUMIF(OUTBOUND!$G:$G,WMS!E1179,OUTBOUND!$O:$O))</f>
        <v/>
      </c>
      <c r="Y1179" s="76" t="str">
        <f>IF(E1179="","",SUMIF(OUTBOUND!$G:$G,WMS!E1179,OUTBOUND!$AC:$AC))</f>
        <v/>
      </c>
      <c r="Z1179" s="76" t="str">
        <f>IF(E1179="","",SUMIF(OUTBOUND!$G:$G,WMS!E1179,OUTBOUND!$P:$P))</f>
        <v/>
      </c>
      <c r="AA1179" s="23" t="str">
        <f t="shared" si="219"/>
        <v/>
      </c>
      <c r="AB1179" s="23" t="str">
        <f t="shared" si="220"/>
        <v/>
      </c>
      <c r="AC1179" s="76" t="str">
        <f t="shared" si="221"/>
        <v/>
      </c>
      <c r="AD1179" s="76" t="str">
        <f t="shared" si="222"/>
        <v/>
      </c>
      <c r="AE1179" s="76" t="str">
        <f t="shared" si="223"/>
        <v/>
      </c>
      <c r="AF1179" s="81" t="str">
        <f t="shared" si="224"/>
        <v/>
      </c>
    </row>
    <row r="1180" spans="5:32">
      <c r="E1180" s="58" t="str">
        <f t="shared" si="225"/>
        <v/>
      </c>
      <c r="K1180" s="68" t="str">
        <f t="shared" si="226"/>
        <v/>
      </c>
      <c r="M1180" s="69" t="str">
        <f t="shared" si="227"/>
        <v/>
      </c>
      <c r="Q1180" s="76" t="str">
        <f t="shared" si="216"/>
        <v/>
      </c>
      <c r="R1180" s="68" t="str">
        <f t="shared" si="217"/>
        <v/>
      </c>
      <c r="S1180" s="76" t="str">
        <f t="shared" si="218"/>
        <v/>
      </c>
      <c r="V1180" s="23" t="str">
        <f>IF(E1180="","",SUMIF(OUTBOUND!$G:$G,WMS!E1180,OUTBOUND!$L:$L))</f>
        <v/>
      </c>
      <c r="W1180" s="23" t="str">
        <f>IF(E1180="","",SUMIF(OUTBOUND!$G:$G,WMS!E1180,OUTBOUND!$M:$M))</f>
        <v/>
      </c>
      <c r="X1180" s="76" t="str">
        <f>IF(E1180="","",SUMIF(OUTBOUND!$G:$G,WMS!E1180,OUTBOUND!$O:$O))</f>
        <v/>
      </c>
      <c r="Y1180" s="76" t="str">
        <f>IF(E1180="","",SUMIF(OUTBOUND!$G:$G,WMS!E1180,OUTBOUND!$AC:$AC))</f>
        <v/>
      </c>
      <c r="Z1180" s="76" t="str">
        <f>IF(E1180="","",SUMIF(OUTBOUND!$G:$G,WMS!E1180,OUTBOUND!$P:$P))</f>
        <v/>
      </c>
      <c r="AA1180" s="23" t="str">
        <f t="shared" si="219"/>
        <v/>
      </c>
      <c r="AB1180" s="23" t="str">
        <f t="shared" si="220"/>
        <v/>
      </c>
      <c r="AC1180" s="76" t="str">
        <f t="shared" si="221"/>
        <v/>
      </c>
      <c r="AD1180" s="76" t="str">
        <f t="shared" si="222"/>
        <v/>
      </c>
      <c r="AE1180" s="76" t="str">
        <f t="shared" si="223"/>
        <v/>
      </c>
      <c r="AF1180" s="81" t="str">
        <f t="shared" si="224"/>
        <v/>
      </c>
    </row>
    <row r="1181" spans="5:32">
      <c r="E1181" s="58" t="str">
        <f t="shared" si="225"/>
        <v/>
      </c>
      <c r="K1181" s="68" t="str">
        <f t="shared" si="226"/>
        <v/>
      </c>
      <c r="M1181" s="69" t="str">
        <f t="shared" si="227"/>
        <v/>
      </c>
      <c r="Q1181" s="76" t="str">
        <f t="shared" si="216"/>
        <v/>
      </c>
      <c r="R1181" s="68" t="str">
        <f t="shared" si="217"/>
        <v/>
      </c>
      <c r="S1181" s="76" t="str">
        <f t="shared" si="218"/>
        <v/>
      </c>
      <c r="V1181" s="23" t="str">
        <f>IF(E1181="","",SUMIF(OUTBOUND!$G:$G,WMS!E1181,OUTBOUND!$L:$L))</f>
        <v/>
      </c>
      <c r="W1181" s="23" t="str">
        <f>IF(E1181="","",SUMIF(OUTBOUND!$G:$G,WMS!E1181,OUTBOUND!$M:$M))</f>
        <v/>
      </c>
      <c r="X1181" s="76" t="str">
        <f>IF(E1181="","",SUMIF(OUTBOUND!$G:$G,WMS!E1181,OUTBOUND!$O:$O))</f>
        <v/>
      </c>
      <c r="Y1181" s="76" t="str">
        <f>IF(E1181="","",SUMIF(OUTBOUND!$G:$G,WMS!E1181,OUTBOUND!$AC:$AC))</f>
        <v/>
      </c>
      <c r="Z1181" s="76" t="str">
        <f>IF(E1181="","",SUMIF(OUTBOUND!$G:$G,WMS!E1181,OUTBOUND!$P:$P))</f>
        <v/>
      </c>
      <c r="AA1181" s="23" t="str">
        <f t="shared" si="219"/>
        <v/>
      </c>
      <c r="AB1181" s="23" t="str">
        <f t="shared" si="220"/>
        <v/>
      </c>
      <c r="AC1181" s="76" t="str">
        <f t="shared" si="221"/>
        <v/>
      </c>
      <c r="AD1181" s="76" t="str">
        <f t="shared" si="222"/>
        <v/>
      </c>
      <c r="AE1181" s="76" t="str">
        <f t="shared" si="223"/>
        <v/>
      </c>
      <c r="AF1181" s="81" t="str">
        <f t="shared" si="224"/>
        <v/>
      </c>
    </row>
    <row r="1182" spans="5:32">
      <c r="E1182" s="58" t="str">
        <f t="shared" si="225"/>
        <v/>
      </c>
      <c r="K1182" s="68" t="str">
        <f t="shared" si="226"/>
        <v/>
      </c>
      <c r="M1182" s="69" t="str">
        <f t="shared" si="227"/>
        <v/>
      </c>
      <c r="Q1182" s="76" t="str">
        <f t="shared" si="216"/>
        <v/>
      </c>
      <c r="R1182" s="68" t="str">
        <f t="shared" si="217"/>
        <v/>
      </c>
      <c r="S1182" s="76" t="str">
        <f t="shared" si="218"/>
        <v/>
      </c>
      <c r="V1182" s="23" t="str">
        <f>IF(E1182="","",SUMIF(OUTBOUND!$G:$G,WMS!E1182,OUTBOUND!$L:$L))</f>
        <v/>
      </c>
      <c r="W1182" s="23" t="str">
        <f>IF(E1182="","",SUMIF(OUTBOUND!$G:$G,WMS!E1182,OUTBOUND!$M:$M))</f>
        <v/>
      </c>
      <c r="X1182" s="76" t="str">
        <f>IF(E1182="","",SUMIF(OUTBOUND!$G:$G,WMS!E1182,OUTBOUND!$O:$O))</f>
        <v/>
      </c>
      <c r="Y1182" s="76" t="str">
        <f>IF(E1182="","",SUMIF(OUTBOUND!$G:$G,WMS!E1182,OUTBOUND!$AC:$AC))</f>
        <v/>
      </c>
      <c r="Z1182" s="76" t="str">
        <f>IF(E1182="","",SUMIF(OUTBOUND!$G:$G,WMS!E1182,OUTBOUND!$P:$P))</f>
        <v/>
      </c>
      <c r="AA1182" s="23" t="str">
        <f t="shared" si="219"/>
        <v/>
      </c>
      <c r="AB1182" s="23" t="str">
        <f t="shared" si="220"/>
        <v/>
      </c>
      <c r="AC1182" s="76" t="str">
        <f t="shared" si="221"/>
        <v/>
      </c>
      <c r="AD1182" s="76" t="str">
        <f t="shared" si="222"/>
        <v/>
      </c>
      <c r="AE1182" s="76" t="str">
        <f t="shared" si="223"/>
        <v/>
      </c>
      <c r="AF1182" s="81" t="str">
        <f t="shared" si="224"/>
        <v/>
      </c>
    </row>
    <row r="1183" spans="5:32">
      <c r="E1183" s="58" t="str">
        <f t="shared" si="225"/>
        <v/>
      </c>
      <c r="K1183" s="68" t="str">
        <f t="shared" si="226"/>
        <v/>
      </c>
      <c r="M1183" s="69" t="str">
        <f t="shared" si="227"/>
        <v/>
      </c>
      <c r="Q1183" s="76" t="str">
        <f t="shared" si="216"/>
        <v/>
      </c>
      <c r="R1183" s="68" t="str">
        <f t="shared" si="217"/>
        <v/>
      </c>
      <c r="S1183" s="76" t="str">
        <f t="shared" si="218"/>
        <v/>
      </c>
      <c r="V1183" s="23" t="str">
        <f>IF(E1183="","",SUMIF(OUTBOUND!$G:$G,WMS!E1183,OUTBOUND!$L:$L))</f>
        <v/>
      </c>
      <c r="W1183" s="23" t="str">
        <f>IF(E1183="","",SUMIF(OUTBOUND!$G:$G,WMS!E1183,OUTBOUND!$M:$M))</f>
        <v/>
      </c>
      <c r="X1183" s="76" t="str">
        <f>IF(E1183="","",SUMIF(OUTBOUND!$G:$G,WMS!E1183,OUTBOUND!$O:$O))</f>
        <v/>
      </c>
      <c r="Y1183" s="76" t="str">
        <f>IF(E1183="","",SUMIF(OUTBOUND!$G:$G,WMS!E1183,OUTBOUND!$AC:$AC))</f>
        <v/>
      </c>
      <c r="Z1183" s="76" t="str">
        <f>IF(E1183="","",SUMIF(OUTBOUND!$G:$G,WMS!E1183,OUTBOUND!$P:$P))</f>
        <v/>
      </c>
      <c r="AA1183" s="23" t="str">
        <f t="shared" si="219"/>
        <v/>
      </c>
      <c r="AB1183" s="23" t="str">
        <f t="shared" si="220"/>
        <v/>
      </c>
      <c r="AC1183" s="76" t="str">
        <f t="shared" si="221"/>
        <v/>
      </c>
      <c r="AD1183" s="76" t="str">
        <f t="shared" si="222"/>
        <v/>
      </c>
      <c r="AE1183" s="76" t="str">
        <f t="shared" si="223"/>
        <v/>
      </c>
      <c r="AF1183" s="81" t="str">
        <f t="shared" si="224"/>
        <v/>
      </c>
    </row>
    <row r="1184" spans="5:32">
      <c r="E1184" s="58" t="str">
        <f t="shared" si="225"/>
        <v/>
      </c>
      <c r="K1184" s="68" t="str">
        <f t="shared" si="226"/>
        <v/>
      </c>
      <c r="M1184" s="69" t="str">
        <f t="shared" si="227"/>
        <v/>
      </c>
      <c r="Q1184" s="76" t="str">
        <f t="shared" si="216"/>
        <v/>
      </c>
      <c r="R1184" s="68" t="str">
        <f t="shared" si="217"/>
        <v/>
      </c>
      <c r="S1184" s="76" t="str">
        <f t="shared" si="218"/>
        <v/>
      </c>
      <c r="V1184" s="23" t="str">
        <f>IF(E1184="","",SUMIF(OUTBOUND!$G:$G,WMS!E1184,OUTBOUND!$L:$L))</f>
        <v/>
      </c>
      <c r="W1184" s="23" t="str">
        <f>IF(E1184="","",SUMIF(OUTBOUND!$G:$G,WMS!E1184,OUTBOUND!$M:$M))</f>
        <v/>
      </c>
      <c r="X1184" s="76" t="str">
        <f>IF(E1184="","",SUMIF(OUTBOUND!$G:$G,WMS!E1184,OUTBOUND!$O:$O))</f>
        <v/>
      </c>
      <c r="Y1184" s="76" t="str">
        <f>IF(E1184="","",SUMIF(OUTBOUND!$G:$G,WMS!E1184,OUTBOUND!$AC:$AC))</f>
        <v/>
      </c>
      <c r="Z1184" s="76" t="str">
        <f>IF(E1184="","",SUMIF(OUTBOUND!$G:$G,WMS!E1184,OUTBOUND!$P:$P))</f>
        <v/>
      </c>
      <c r="AA1184" s="23" t="str">
        <f t="shared" si="219"/>
        <v/>
      </c>
      <c r="AB1184" s="23" t="str">
        <f t="shared" si="220"/>
        <v/>
      </c>
      <c r="AC1184" s="76" t="str">
        <f t="shared" si="221"/>
        <v/>
      </c>
      <c r="AD1184" s="76" t="str">
        <f t="shared" si="222"/>
        <v/>
      </c>
      <c r="AE1184" s="76" t="str">
        <f t="shared" si="223"/>
        <v/>
      </c>
      <c r="AF1184" s="81" t="str">
        <f t="shared" si="224"/>
        <v/>
      </c>
    </row>
    <row r="1185" spans="5:32">
      <c r="E1185" s="58" t="str">
        <f t="shared" si="225"/>
        <v/>
      </c>
      <c r="K1185" s="68" t="str">
        <f t="shared" si="226"/>
        <v/>
      </c>
      <c r="M1185" s="69" t="str">
        <f t="shared" si="227"/>
        <v/>
      </c>
      <c r="Q1185" s="76" t="str">
        <f t="shared" si="216"/>
        <v/>
      </c>
      <c r="R1185" s="68" t="str">
        <f t="shared" si="217"/>
        <v/>
      </c>
      <c r="S1185" s="76" t="str">
        <f t="shared" si="218"/>
        <v/>
      </c>
      <c r="V1185" s="23" t="str">
        <f>IF(E1185="","",SUMIF(OUTBOUND!$G:$G,WMS!E1185,OUTBOUND!$L:$L))</f>
        <v/>
      </c>
      <c r="W1185" s="23" t="str">
        <f>IF(E1185="","",SUMIF(OUTBOUND!$G:$G,WMS!E1185,OUTBOUND!$M:$M))</f>
        <v/>
      </c>
      <c r="X1185" s="76" t="str">
        <f>IF(E1185="","",SUMIF(OUTBOUND!$G:$G,WMS!E1185,OUTBOUND!$O:$O))</f>
        <v/>
      </c>
      <c r="Y1185" s="76" t="str">
        <f>IF(E1185="","",SUMIF(OUTBOUND!$G:$G,WMS!E1185,OUTBOUND!$AC:$AC))</f>
        <v/>
      </c>
      <c r="Z1185" s="76" t="str">
        <f>IF(E1185="","",SUMIF(OUTBOUND!$G:$G,WMS!E1185,OUTBOUND!$P:$P))</f>
        <v/>
      </c>
      <c r="AA1185" s="23" t="str">
        <f t="shared" si="219"/>
        <v/>
      </c>
      <c r="AB1185" s="23" t="str">
        <f t="shared" si="220"/>
        <v/>
      </c>
      <c r="AC1185" s="76" t="str">
        <f t="shared" si="221"/>
        <v/>
      </c>
      <c r="AD1185" s="76" t="str">
        <f t="shared" si="222"/>
        <v/>
      </c>
      <c r="AE1185" s="76" t="str">
        <f t="shared" si="223"/>
        <v/>
      </c>
      <c r="AF1185" s="81" t="str">
        <f t="shared" si="224"/>
        <v/>
      </c>
    </row>
    <row r="1186" spans="5:32">
      <c r="E1186" s="58" t="str">
        <f t="shared" si="225"/>
        <v/>
      </c>
      <c r="K1186" s="68" t="str">
        <f t="shared" si="226"/>
        <v/>
      </c>
      <c r="M1186" s="69" t="str">
        <f t="shared" si="227"/>
        <v/>
      </c>
      <c r="Q1186" s="76" t="str">
        <f t="shared" si="216"/>
        <v/>
      </c>
      <c r="R1186" s="68" t="str">
        <f t="shared" si="217"/>
        <v/>
      </c>
      <c r="S1186" s="76" t="str">
        <f t="shared" si="218"/>
        <v/>
      </c>
      <c r="V1186" s="23" t="str">
        <f>IF(E1186="","",SUMIF(OUTBOUND!$G:$G,WMS!E1186,OUTBOUND!$L:$L))</f>
        <v/>
      </c>
      <c r="W1186" s="23" t="str">
        <f>IF(E1186="","",SUMIF(OUTBOUND!$G:$G,WMS!E1186,OUTBOUND!$M:$M))</f>
        <v/>
      </c>
      <c r="X1186" s="76" t="str">
        <f>IF(E1186="","",SUMIF(OUTBOUND!$G:$G,WMS!E1186,OUTBOUND!$O:$O))</f>
        <v/>
      </c>
      <c r="Y1186" s="76" t="str">
        <f>IF(E1186="","",SUMIF(OUTBOUND!$G:$G,WMS!E1186,OUTBOUND!$AC:$AC))</f>
        <v/>
      </c>
      <c r="Z1186" s="76" t="str">
        <f>IF(E1186="","",SUMIF(OUTBOUND!$G:$G,WMS!E1186,OUTBOUND!$P:$P))</f>
        <v/>
      </c>
      <c r="AA1186" s="23" t="str">
        <f t="shared" si="219"/>
        <v/>
      </c>
      <c r="AB1186" s="23" t="str">
        <f t="shared" si="220"/>
        <v/>
      </c>
      <c r="AC1186" s="76" t="str">
        <f t="shared" si="221"/>
        <v/>
      </c>
      <c r="AD1186" s="76" t="str">
        <f t="shared" si="222"/>
        <v/>
      </c>
      <c r="AE1186" s="76" t="str">
        <f t="shared" si="223"/>
        <v/>
      </c>
      <c r="AF1186" s="81" t="str">
        <f t="shared" si="224"/>
        <v/>
      </c>
    </row>
    <row r="1187" spans="5:32">
      <c r="E1187" s="58" t="str">
        <f t="shared" si="225"/>
        <v/>
      </c>
      <c r="K1187" s="68" t="str">
        <f t="shared" si="226"/>
        <v/>
      </c>
      <c r="M1187" s="69" t="str">
        <f t="shared" si="227"/>
        <v/>
      </c>
      <c r="Q1187" s="76" t="str">
        <f t="shared" si="216"/>
        <v/>
      </c>
      <c r="R1187" s="68" t="str">
        <f t="shared" si="217"/>
        <v/>
      </c>
      <c r="S1187" s="76" t="str">
        <f t="shared" si="218"/>
        <v/>
      </c>
      <c r="V1187" s="23" t="str">
        <f>IF(E1187="","",SUMIF(OUTBOUND!$G:$G,WMS!E1187,OUTBOUND!$L:$L))</f>
        <v/>
      </c>
      <c r="W1187" s="23" t="str">
        <f>IF(E1187="","",SUMIF(OUTBOUND!$G:$G,WMS!E1187,OUTBOUND!$M:$M))</f>
        <v/>
      </c>
      <c r="X1187" s="76" t="str">
        <f>IF(E1187="","",SUMIF(OUTBOUND!$G:$G,WMS!E1187,OUTBOUND!$O:$O))</f>
        <v/>
      </c>
      <c r="Y1187" s="76" t="str">
        <f>IF(E1187="","",SUMIF(OUTBOUND!$G:$G,WMS!E1187,OUTBOUND!$AC:$AC))</f>
        <v/>
      </c>
      <c r="Z1187" s="76" t="str">
        <f>IF(E1187="","",SUMIF(OUTBOUND!$G:$G,WMS!E1187,OUTBOUND!$P:$P))</f>
        <v/>
      </c>
      <c r="AA1187" s="23" t="str">
        <f t="shared" si="219"/>
        <v/>
      </c>
      <c r="AB1187" s="23" t="str">
        <f t="shared" si="220"/>
        <v/>
      </c>
      <c r="AC1187" s="76" t="str">
        <f t="shared" si="221"/>
        <v/>
      </c>
      <c r="AD1187" s="76" t="str">
        <f t="shared" si="222"/>
        <v/>
      </c>
      <c r="AE1187" s="76" t="str">
        <f t="shared" si="223"/>
        <v/>
      </c>
      <c r="AF1187" s="81" t="str">
        <f t="shared" si="224"/>
        <v/>
      </c>
    </row>
    <row r="1188" spans="5:32">
      <c r="E1188" s="58" t="str">
        <f t="shared" si="225"/>
        <v/>
      </c>
      <c r="K1188" s="68" t="str">
        <f t="shared" si="226"/>
        <v/>
      </c>
      <c r="M1188" s="69" t="str">
        <f t="shared" si="227"/>
        <v/>
      </c>
      <c r="Q1188" s="76" t="str">
        <f t="shared" si="216"/>
        <v/>
      </c>
      <c r="R1188" s="68" t="str">
        <f t="shared" si="217"/>
        <v/>
      </c>
      <c r="S1188" s="76" t="str">
        <f t="shared" si="218"/>
        <v/>
      </c>
      <c r="V1188" s="23" t="str">
        <f>IF(E1188="","",SUMIF(OUTBOUND!$G:$G,WMS!E1188,OUTBOUND!$L:$L))</f>
        <v/>
      </c>
      <c r="W1188" s="23" t="str">
        <f>IF(E1188="","",SUMIF(OUTBOUND!$G:$G,WMS!E1188,OUTBOUND!$M:$M))</f>
        <v/>
      </c>
      <c r="X1188" s="76" t="str">
        <f>IF(E1188="","",SUMIF(OUTBOUND!$G:$G,WMS!E1188,OUTBOUND!$O:$O))</f>
        <v/>
      </c>
      <c r="Y1188" s="76" t="str">
        <f>IF(E1188="","",SUMIF(OUTBOUND!$G:$G,WMS!E1188,OUTBOUND!$AC:$AC))</f>
        <v/>
      </c>
      <c r="Z1188" s="76" t="str">
        <f>IF(E1188="","",SUMIF(OUTBOUND!$G:$G,WMS!E1188,OUTBOUND!$P:$P))</f>
        <v/>
      </c>
      <c r="AA1188" s="23" t="str">
        <f t="shared" si="219"/>
        <v/>
      </c>
      <c r="AB1188" s="23" t="str">
        <f t="shared" si="220"/>
        <v/>
      </c>
      <c r="AC1188" s="76" t="str">
        <f t="shared" si="221"/>
        <v/>
      </c>
      <c r="AD1188" s="76" t="str">
        <f t="shared" si="222"/>
        <v/>
      </c>
      <c r="AE1188" s="76" t="str">
        <f t="shared" si="223"/>
        <v/>
      </c>
      <c r="AF1188" s="81" t="str">
        <f t="shared" si="224"/>
        <v/>
      </c>
    </row>
    <row r="1189" spans="5:32">
      <c r="E1189" s="58" t="str">
        <f t="shared" si="225"/>
        <v/>
      </c>
      <c r="K1189" s="68" t="str">
        <f t="shared" si="226"/>
        <v/>
      </c>
      <c r="M1189" s="69" t="str">
        <f t="shared" si="227"/>
        <v/>
      </c>
      <c r="Q1189" s="76" t="str">
        <f t="shared" si="216"/>
        <v/>
      </c>
      <c r="R1189" s="68" t="str">
        <f t="shared" si="217"/>
        <v/>
      </c>
      <c r="S1189" s="76" t="str">
        <f t="shared" si="218"/>
        <v/>
      </c>
      <c r="V1189" s="23" t="str">
        <f>IF(E1189="","",SUMIF(OUTBOUND!$G:$G,WMS!E1189,OUTBOUND!$L:$L))</f>
        <v/>
      </c>
      <c r="W1189" s="23" t="str">
        <f>IF(E1189="","",SUMIF(OUTBOUND!$G:$G,WMS!E1189,OUTBOUND!$M:$M))</f>
        <v/>
      </c>
      <c r="X1189" s="76" t="str">
        <f>IF(E1189="","",SUMIF(OUTBOUND!$G:$G,WMS!E1189,OUTBOUND!$O:$O))</f>
        <v/>
      </c>
      <c r="Y1189" s="76" t="str">
        <f>IF(E1189="","",SUMIF(OUTBOUND!$G:$G,WMS!E1189,OUTBOUND!$AC:$AC))</f>
        <v/>
      </c>
      <c r="Z1189" s="76" t="str">
        <f>IF(E1189="","",SUMIF(OUTBOUND!$G:$G,WMS!E1189,OUTBOUND!$P:$P))</f>
        <v/>
      </c>
      <c r="AA1189" s="23" t="str">
        <f t="shared" si="219"/>
        <v/>
      </c>
      <c r="AB1189" s="23" t="str">
        <f t="shared" si="220"/>
        <v/>
      </c>
      <c r="AC1189" s="76" t="str">
        <f t="shared" si="221"/>
        <v/>
      </c>
      <c r="AD1189" s="76" t="str">
        <f t="shared" si="222"/>
        <v/>
      </c>
      <c r="AE1189" s="76" t="str">
        <f t="shared" si="223"/>
        <v/>
      </c>
      <c r="AF1189" s="81" t="str">
        <f t="shared" si="224"/>
        <v/>
      </c>
    </row>
    <row r="1190" spans="5:32">
      <c r="E1190" s="58" t="str">
        <f t="shared" si="225"/>
        <v/>
      </c>
      <c r="K1190" s="68" t="str">
        <f t="shared" si="226"/>
        <v/>
      </c>
      <c r="M1190" s="69" t="str">
        <f t="shared" si="227"/>
        <v/>
      </c>
      <c r="Q1190" s="76" t="str">
        <f t="shared" si="216"/>
        <v/>
      </c>
      <c r="R1190" s="68" t="str">
        <f t="shared" si="217"/>
        <v/>
      </c>
      <c r="S1190" s="76" t="str">
        <f t="shared" si="218"/>
        <v/>
      </c>
      <c r="V1190" s="23" t="str">
        <f>IF(E1190="","",SUMIF(OUTBOUND!$G:$G,WMS!E1190,OUTBOUND!$L:$L))</f>
        <v/>
      </c>
      <c r="W1190" s="23" t="str">
        <f>IF(E1190="","",SUMIF(OUTBOUND!$G:$G,WMS!E1190,OUTBOUND!$M:$M))</f>
        <v/>
      </c>
      <c r="X1190" s="76" t="str">
        <f>IF(E1190="","",SUMIF(OUTBOUND!$G:$G,WMS!E1190,OUTBOUND!$O:$O))</f>
        <v/>
      </c>
      <c r="Y1190" s="76" t="str">
        <f>IF(E1190="","",SUMIF(OUTBOUND!$G:$G,WMS!E1190,OUTBOUND!$AC:$AC))</f>
        <v/>
      </c>
      <c r="Z1190" s="76" t="str">
        <f>IF(E1190="","",SUMIF(OUTBOUND!$G:$G,WMS!E1190,OUTBOUND!$P:$P))</f>
        <v/>
      </c>
      <c r="AA1190" s="23" t="str">
        <f t="shared" si="219"/>
        <v/>
      </c>
      <c r="AB1190" s="23" t="str">
        <f t="shared" si="220"/>
        <v/>
      </c>
      <c r="AC1190" s="76" t="str">
        <f t="shared" si="221"/>
        <v/>
      </c>
      <c r="AD1190" s="76" t="str">
        <f t="shared" si="222"/>
        <v/>
      </c>
      <c r="AE1190" s="76" t="str">
        <f t="shared" si="223"/>
        <v/>
      </c>
      <c r="AF1190" s="81" t="str">
        <f t="shared" si="224"/>
        <v/>
      </c>
    </row>
    <row r="1191" spans="5:32">
      <c r="E1191" s="58" t="str">
        <f t="shared" si="225"/>
        <v/>
      </c>
      <c r="K1191" s="68" t="str">
        <f t="shared" si="226"/>
        <v/>
      </c>
      <c r="M1191" s="69" t="str">
        <f t="shared" si="227"/>
        <v/>
      </c>
      <c r="Q1191" s="76" t="str">
        <f t="shared" si="216"/>
        <v/>
      </c>
      <c r="R1191" s="68" t="str">
        <f t="shared" si="217"/>
        <v/>
      </c>
      <c r="S1191" s="76" t="str">
        <f t="shared" si="218"/>
        <v/>
      </c>
      <c r="V1191" s="23" t="str">
        <f>IF(E1191="","",SUMIF(OUTBOUND!$G:$G,WMS!E1191,OUTBOUND!$L:$L))</f>
        <v/>
      </c>
      <c r="W1191" s="23" t="str">
        <f>IF(E1191="","",SUMIF(OUTBOUND!$G:$G,WMS!E1191,OUTBOUND!$M:$M))</f>
        <v/>
      </c>
      <c r="X1191" s="76" t="str">
        <f>IF(E1191="","",SUMIF(OUTBOUND!$G:$G,WMS!E1191,OUTBOUND!$O:$O))</f>
        <v/>
      </c>
      <c r="Y1191" s="76" t="str">
        <f>IF(E1191="","",SUMIF(OUTBOUND!$G:$G,WMS!E1191,OUTBOUND!$AC:$AC))</f>
        <v/>
      </c>
      <c r="Z1191" s="76" t="str">
        <f>IF(E1191="","",SUMIF(OUTBOUND!$G:$G,WMS!E1191,OUTBOUND!$P:$P))</f>
        <v/>
      </c>
      <c r="AA1191" s="23" t="str">
        <f t="shared" si="219"/>
        <v/>
      </c>
      <c r="AB1191" s="23" t="str">
        <f t="shared" si="220"/>
        <v/>
      </c>
      <c r="AC1191" s="76" t="str">
        <f t="shared" si="221"/>
        <v/>
      </c>
      <c r="AD1191" s="76" t="str">
        <f t="shared" si="222"/>
        <v/>
      </c>
      <c r="AE1191" s="76" t="str">
        <f t="shared" si="223"/>
        <v/>
      </c>
      <c r="AF1191" s="81" t="str">
        <f t="shared" si="224"/>
        <v/>
      </c>
    </row>
    <row r="1192" spans="5:32">
      <c r="E1192" s="58" t="str">
        <f t="shared" si="225"/>
        <v/>
      </c>
      <c r="K1192" s="68" t="str">
        <f t="shared" si="226"/>
        <v/>
      </c>
      <c r="M1192" s="69" t="str">
        <f t="shared" si="227"/>
        <v/>
      </c>
      <c r="Q1192" s="76" t="str">
        <f t="shared" si="216"/>
        <v/>
      </c>
      <c r="R1192" s="68" t="str">
        <f t="shared" si="217"/>
        <v/>
      </c>
      <c r="S1192" s="76" t="str">
        <f t="shared" si="218"/>
        <v/>
      </c>
      <c r="V1192" s="23" t="str">
        <f>IF(E1192="","",SUMIF(OUTBOUND!$G:$G,WMS!E1192,OUTBOUND!$L:$L))</f>
        <v/>
      </c>
      <c r="W1192" s="23" t="str">
        <f>IF(E1192="","",SUMIF(OUTBOUND!$G:$G,WMS!E1192,OUTBOUND!$M:$M))</f>
        <v/>
      </c>
      <c r="X1192" s="76" t="str">
        <f>IF(E1192="","",SUMIF(OUTBOUND!$G:$G,WMS!E1192,OUTBOUND!$O:$O))</f>
        <v/>
      </c>
      <c r="Y1192" s="76" t="str">
        <f>IF(E1192="","",SUMIF(OUTBOUND!$G:$G,WMS!E1192,OUTBOUND!$AC:$AC))</f>
        <v/>
      </c>
      <c r="Z1192" s="76" t="str">
        <f>IF(E1192="","",SUMIF(OUTBOUND!$G:$G,WMS!E1192,OUTBOUND!$P:$P))</f>
        <v/>
      </c>
      <c r="AA1192" s="23" t="str">
        <f t="shared" si="219"/>
        <v/>
      </c>
      <c r="AB1192" s="23" t="str">
        <f t="shared" si="220"/>
        <v/>
      </c>
      <c r="AC1192" s="76" t="str">
        <f t="shared" si="221"/>
        <v/>
      </c>
      <c r="AD1192" s="76" t="str">
        <f t="shared" si="222"/>
        <v/>
      </c>
      <c r="AE1192" s="76" t="str">
        <f t="shared" si="223"/>
        <v/>
      </c>
      <c r="AF1192" s="81" t="str">
        <f t="shared" si="224"/>
        <v/>
      </c>
    </row>
    <row r="1193" spans="5:32">
      <c r="E1193" s="58" t="str">
        <f t="shared" si="225"/>
        <v/>
      </c>
      <c r="K1193" s="68" t="str">
        <f t="shared" si="226"/>
        <v/>
      </c>
      <c r="M1193" s="69" t="str">
        <f t="shared" si="227"/>
        <v/>
      </c>
      <c r="Q1193" s="76" t="str">
        <f t="shared" si="216"/>
        <v/>
      </c>
      <c r="R1193" s="68" t="str">
        <f t="shared" si="217"/>
        <v/>
      </c>
      <c r="S1193" s="76" t="str">
        <f t="shared" si="218"/>
        <v/>
      </c>
      <c r="V1193" s="23" t="str">
        <f>IF(E1193="","",SUMIF(OUTBOUND!$G:$G,WMS!E1193,OUTBOUND!$L:$L))</f>
        <v/>
      </c>
      <c r="W1193" s="23" t="str">
        <f>IF(E1193="","",SUMIF(OUTBOUND!$G:$G,WMS!E1193,OUTBOUND!$M:$M))</f>
        <v/>
      </c>
      <c r="X1193" s="76" t="str">
        <f>IF(E1193="","",SUMIF(OUTBOUND!$G:$G,WMS!E1193,OUTBOUND!$O:$O))</f>
        <v/>
      </c>
      <c r="Y1193" s="76" t="str">
        <f>IF(E1193="","",SUMIF(OUTBOUND!$G:$G,WMS!E1193,OUTBOUND!$AC:$AC))</f>
        <v/>
      </c>
      <c r="Z1193" s="76" t="str">
        <f>IF(E1193="","",SUMIF(OUTBOUND!$G:$G,WMS!E1193,OUTBOUND!$P:$P))</f>
        <v/>
      </c>
      <c r="AA1193" s="23" t="str">
        <f t="shared" si="219"/>
        <v/>
      </c>
      <c r="AB1193" s="23" t="str">
        <f t="shared" si="220"/>
        <v/>
      </c>
      <c r="AC1193" s="76" t="str">
        <f t="shared" si="221"/>
        <v/>
      </c>
      <c r="AD1193" s="76" t="str">
        <f t="shared" si="222"/>
        <v/>
      </c>
      <c r="AE1193" s="76" t="str">
        <f t="shared" si="223"/>
        <v/>
      </c>
      <c r="AF1193" s="81" t="str">
        <f t="shared" si="224"/>
        <v/>
      </c>
    </row>
    <row r="1194" spans="5:32">
      <c r="E1194" s="58" t="str">
        <f t="shared" si="225"/>
        <v/>
      </c>
      <c r="K1194" s="68" t="str">
        <f t="shared" si="226"/>
        <v/>
      </c>
      <c r="M1194" s="69" t="str">
        <f t="shared" si="227"/>
        <v/>
      </c>
      <c r="Q1194" s="76" t="str">
        <f t="shared" si="216"/>
        <v/>
      </c>
      <c r="R1194" s="68" t="str">
        <f t="shared" si="217"/>
        <v/>
      </c>
      <c r="S1194" s="76" t="str">
        <f t="shared" si="218"/>
        <v/>
      </c>
      <c r="V1194" s="23" t="str">
        <f>IF(E1194="","",SUMIF(OUTBOUND!$G:$G,WMS!E1194,OUTBOUND!$L:$L))</f>
        <v/>
      </c>
      <c r="W1194" s="23" t="str">
        <f>IF(E1194="","",SUMIF(OUTBOUND!$G:$G,WMS!E1194,OUTBOUND!$M:$M))</f>
        <v/>
      </c>
      <c r="X1194" s="76" t="str">
        <f>IF(E1194="","",SUMIF(OUTBOUND!$G:$G,WMS!E1194,OUTBOUND!$O:$O))</f>
        <v/>
      </c>
      <c r="Y1194" s="76" t="str">
        <f>IF(E1194="","",SUMIF(OUTBOUND!$G:$G,WMS!E1194,OUTBOUND!$AC:$AC))</f>
        <v/>
      </c>
      <c r="Z1194" s="76" t="str">
        <f>IF(E1194="","",SUMIF(OUTBOUND!$G:$G,WMS!E1194,OUTBOUND!$P:$P))</f>
        <v/>
      </c>
      <c r="AA1194" s="23" t="str">
        <f t="shared" si="219"/>
        <v/>
      </c>
      <c r="AB1194" s="23" t="str">
        <f t="shared" si="220"/>
        <v/>
      </c>
      <c r="AC1194" s="76" t="str">
        <f t="shared" si="221"/>
        <v/>
      </c>
      <c r="AD1194" s="76" t="str">
        <f t="shared" si="222"/>
        <v/>
      </c>
      <c r="AE1194" s="76" t="str">
        <f t="shared" si="223"/>
        <v/>
      </c>
      <c r="AF1194" s="81" t="str">
        <f t="shared" si="224"/>
        <v/>
      </c>
    </row>
    <row r="1195" spans="5:32">
      <c r="E1195" s="58" t="str">
        <f t="shared" si="225"/>
        <v/>
      </c>
      <c r="K1195" s="68" t="str">
        <f t="shared" si="226"/>
        <v/>
      </c>
      <c r="M1195" s="69" t="str">
        <f t="shared" si="227"/>
        <v/>
      </c>
      <c r="Q1195" s="76" t="str">
        <f t="shared" si="216"/>
        <v/>
      </c>
      <c r="R1195" s="68" t="str">
        <f t="shared" si="217"/>
        <v/>
      </c>
      <c r="S1195" s="76" t="str">
        <f t="shared" si="218"/>
        <v/>
      </c>
      <c r="V1195" s="23" t="str">
        <f>IF(E1195="","",SUMIF(OUTBOUND!$G:$G,WMS!E1195,OUTBOUND!$L:$L))</f>
        <v/>
      </c>
      <c r="W1195" s="23" t="str">
        <f>IF(E1195="","",SUMIF(OUTBOUND!$G:$G,WMS!E1195,OUTBOUND!$M:$M))</f>
        <v/>
      </c>
      <c r="X1195" s="76" t="str">
        <f>IF(E1195="","",SUMIF(OUTBOUND!$G:$G,WMS!E1195,OUTBOUND!$O:$O))</f>
        <v/>
      </c>
      <c r="Y1195" s="76" t="str">
        <f>IF(E1195="","",SUMIF(OUTBOUND!$G:$G,WMS!E1195,OUTBOUND!$AC:$AC))</f>
        <v/>
      </c>
      <c r="Z1195" s="76" t="str">
        <f>IF(E1195="","",SUMIF(OUTBOUND!$G:$G,WMS!E1195,OUTBOUND!$P:$P))</f>
        <v/>
      </c>
      <c r="AA1195" s="23" t="str">
        <f t="shared" si="219"/>
        <v/>
      </c>
      <c r="AB1195" s="23" t="str">
        <f t="shared" si="220"/>
        <v/>
      </c>
      <c r="AC1195" s="76" t="str">
        <f t="shared" si="221"/>
        <v/>
      </c>
      <c r="AD1195" s="76" t="str">
        <f t="shared" si="222"/>
        <v/>
      </c>
      <c r="AE1195" s="76" t="str">
        <f t="shared" si="223"/>
        <v/>
      </c>
      <c r="AF1195" s="81" t="str">
        <f t="shared" si="224"/>
        <v/>
      </c>
    </row>
    <row r="1196" spans="5:32">
      <c r="E1196" s="58" t="str">
        <f t="shared" si="225"/>
        <v/>
      </c>
      <c r="K1196" s="68" t="str">
        <f t="shared" si="226"/>
        <v/>
      </c>
      <c r="M1196" s="69" t="str">
        <f t="shared" si="227"/>
        <v/>
      </c>
      <c r="Q1196" s="76" t="str">
        <f t="shared" si="216"/>
        <v/>
      </c>
      <c r="R1196" s="68" t="str">
        <f t="shared" si="217"/>
        <v/>
      </c>
      <c r="S1196" s="76" t="str">
        <f t="shared" si="218"/>
        <v/>
      </c>
      <c r="V1196" s="23" t="str">
        <f>IF(E1196="","",SUMIF(OUTBOUND!$G:$G,WMS!E1196,OUTBOUND!$L:$L))</f>
        <v/>
      </c>
      <c r="W1196" s="23" t="str">
        <f>IF(E1196="","",SUMIF(OUTBOUND!$G:$G,WMS!E1196,OUTBOUND!$M:$M))</f>
        <v/>
      </c>
      <c r="X1196" s="76" t="str">
        <f>IF(E1196="","",SUMIF(OUTBOUND!$G:$G,WMS!E1196,OUTBOUND!$O:$O))</f>
        <v/>
      </c>
      <c r="Y1196" s="76" t="str">
        <f>IF(E1196="","",SUMIF(OUTBOUND!$G:$G,WMS!E1196,OUTBOUND!$AC:$AC))</f>
        <v/>
      </c>
      <c r="Z1196" s="76" t="str">
        <f>IF(E1196="","",SUMIF(OUTBOUND!$G:$G,WMS!E1196,OUTBOUND!$P:$P))</f>
        <v/>
      </c>
      <c r="AA1196" s="23" t="str">
        <f t="shared" si="219"/>
        <v/>
      </c>
      <c r="AB1196" s="23" t="str">
        <f t="shared" si="220"/>
        <v/>
      </c>
      <c r="AC1196" s="76" t="str">
        <f t="shared" si="221"/>
        <v/>
      </c>
      <c r="AD1196" s="76" t="str">
        <f t="shared" si="222"/>
        <v/>
      </c>
      <c r="AE1196" s="76" t="str">
        <f t="shared" si="223"/>
        <v/>
      </c>
      <c r="AF1196" s="81" t="str">
        <f t="shared" si="224"/>
        <v/>
      </c>
    </row>
    <row r="1197" spans="5:32">
      <c r="E1197" s="58" t="str">
        <f t="shared" si="225"/>
        <v/>
      </c>
      <c r="K1197" s="68" t="str">
        <f t="shared" si="226"/>
        <v/>
      </c>
      <c r="M1197" s="69" t="str">
        <f t="shared" si="227"/>
        <v/>
      </c>
      <c r="Q1197" s="76" t="str">
        <f t="shared" si="216"/>
        <v/>
      </c>
      <c r="R1197" s="68" t="str">
        <f t="shared" si="217"/>
        <v/>
      </c>
      <c r="S1197" s="76" t="str">
        <f t="shared" si="218"/>
        <v/>
      </c>
      <c r="V1197" s="23" t="str">
        <f>IF(E1197="","",SUMIF(OUTBOUND!$G:$G,WMS!E1197,OUTBOUND!$L:$L))</f>
        <v/>
      </c>
      <c r="W1197" s="23" t="str">
        <f>IF(E1197="","",SUMIF(OUTBOUND!$G:$G,WMS!E1197,OUTBOUND!$M:$M))</f>
        <v/>
      </c>
      <c r="X1197" s="76" t="str">
        <f>IF(E1197="","",SUMIF(OUTBOUND!$G:$G,WMS!E1197,OUTBOUND!$O:$O))</f>
        <v/>
      </c>
      <c r="Y1197" s="76" t="str">
        <f>IF(E1197="","",SUMIF(OUTBOUND!$G:$G,WMS!E1197,OUTBOUND!$AC:$AC))</f>
        <v/>
      </c>
      <c r="Z1197" s="76" t="str">
        <f>IF(E1197="","",SUMIF(OUTBOUND!$G:$G,WMS!E1197,OUTBOUND!$P:$P))</f>
        <v/>
      </c>
      <c r="AA1197" s="23" t="str">
        <f t="shared" si="219"/>
        <v/>
      </c>
      <c r="AB1197" s="23" t="str">
        <f t="shared" si="220"/>
        <v/>
      </c>
      <c r="AC1197" s="76" t="str">
        <f t="shared" si="221"/>
        <v/>
      </c>
      <c r="AD1197" s="76" t="str">
        <f t="shared" si="222"/>
        <v/>
      </c>
      <c r="AE1197" s="76" t="str">
        <f t="shared" si="223"/>
        <v/>
      </c>
      <c r="AF1197" s="81" t="str">
        <f t="shared" si="224"/>
        <v/>
      </c>
    </row>
    <row r="1198" spans="5:32">
      <c r="E1198" s="58" t="str">
        <f t="shared" si="225"/>
        <v/>
      </c>
      <c r="K1198" s="68" t="str">
        <f t="shared" si="226"/>
        <v/>
      </c>
      <c r="M1198" s="69" t="str">
        <f t="shared" si="227"/>
        <v/>
      </c>
      <c r="Q1198" s="76" t="str">
        <f t="shared" si="216"/>
        <v/>
      </c>
      <c r="R1198" s="68" t="str">
        <f t="shared" si="217"/>
        <v/>
      </c>
      <c r="S1198" s="76" t="str">
        <f t="shared" si="218"/>
        <v/>
      </c>
      <c r="V1198" s="23" t="str">
        <f>IF(E1198="","",SUMIF(OUTBOUND!$G:$G,WMS!E1198,OUTBOUND!$L:$L))</f>
        <v/>
      </c>
      <c r="W1198" s="23" t="str">
        <f>IF(E1198="","",SUMIF(OUTBOUND!$G:$G,WMS!E1198,OUTBOUND!$M:$M))</f>
        <v/>
      </c>
      <c r="X1198" s="76" t="str">
        <f>IF(E1198="","",SUMIF(OUTBOUND!$G:$G,WMS!E1198,OUTBOUND!$O:$O))</f>
        <v/>
      </c>
      <c r="Y1198" s="76" t="str">
        <f>IF(E1198="","",SUMIF(OUTBOUND!$G:$G,WMS!E1198,OUTBOUND!$AC:$AC))</f>
        <v/>
      </c>
      <c r="Z1198" s="76" t="str">
        <f>IF(E1198="","",SUMIF(OUTBOUND!$G:$G,WMS!E1198,OUTBOUND!$P:$P))</f>
        <v/>
      </c>
      <c r="AA1198" s="23" t="str">
        <f t="shared" si="219"/>
        <v/>
      </c>
      <c r="AB1198" s="23" t="str">
        <f t="shared" si="220"/>
        <v/>
      </c>
      <c r="AC1198" s="76" t="str">
        <f t="shared" si="221"/>
        <v/>
      </c>
      <c r="AD1198" s="76" t="str">
        <f t="shared" si="222"/>
        <v/>
      </c>
      <c r="AE1198" s="76" t="str">
        <f t="shared" si="223"/>
        <v/>
      </c>
      <c r="AF1198" s="81" t="str">
        <f t="shared" si="224"/>
        <v/>
      </c>
    </row>
    <row r="1199" spans="5:32">
      <c r="E1199" s="58" t="str">
        <f t="shared" si="225"/>
        <v/>
      </c>
      <c r="K1199" s="68" t="str">
        <f t="shared" si="226"/>
        <v/>
      </c>
      <c r="M1199" s="69" t="str">
        <f t="shared" si="227"/>
        <v/>
      </c>
      <c r="Q1199" s="76" t="str">
        <f t="shared" si="216"/>
        <v/>
      </c>
      <c r="R1199" s="68" t="str">
        <f t="shared" si="217"/>
        <v/>
      </c>
      <c r="S1199" s="76" t="str">
        <f t="shared" si="218"/>
        <v/>
      </c>
      <c r="V1199" s="23" t="str">
        <f>IF(E1199="","",SUMIF(OUTBOUND!$G:$G,WMS!E1199,OUTBOUND!$L:$L))</f>
        <v/>
      </c>
      <c r="W1199" s="23" t="str">
        <f>IF(E1199="","",SUMIF(OUTBOUND!$G:$G,WMS!E1199,OUTBOUND!$M:$M))</f>
        <v/>
      </c>
      <c r="X1199" s="76" t="str">
        <f>IF(E1199="","",SUMIF(OUTBOUND!$G:$G,WMS!E1199,OUTBOUND!$O:$O))</f>
        <v/>
      </c>
      <c r="Y1199" s="76" t="str">
        <f>IF(E1199="","",SUMIF(OUTBOUND!$G:$G,WMS!E1199,OUTBOUND!$AC:$AC))</f>
        <v/>
      </c>
      <c r="Z1199" s="76" t="str">
        <f>IF(E1199="","",SUMIF(OUTBOUND!$G:$G,WMS!E1199,OUTBOUND!$P:$P))</f>
        <v/>
      </c>
      <c r="AA1199" s="23" t="str">
        <f t="shared" si="219"/>
        <v/>
      </c>
      <c r="AB1199" s="23" t="str">
        <f t="shared" si="220"/>
        <v/>
      </c>
      <c r="AC1199" s="76" t="str">
        <f t="shared" si="221"/>
        <v/>
      </c>
      <c r="AD1199" s="76" t="str">
        <f t="shared" si="222"/>
        <v/>
      </c>
      <c r="AE1199" s="76" t="str">
        <f t="shared" si="223"/>
        <v/>
      </c>
      <c r="AF1199" s="81" t="str">
        <f t="shared" si="224"/>
        <v/>
      </c>
    </row>
    <row r="1200" spans="5:32">
      <c r="E1200" s="58" t="str">
        <f t="shared" si="225"/>
        <v/>
      </c>
      <c r="K1200" s="68" t="str">
        <f t="shared" si="226"/>
        <v/>
      </c>
      <c r="M1200" s="69" t="str">
        <f t="shared" si="227"/>
        <v/>
      </c>
      <c r="Q1200" s="76" t="str">
        <f t="shared" si="216"/>
        <v/>
      </c>
      <c r="R1200" s="68" t="str">
        <f t="shared" si="217"/>
        <v/>
      </c>
      <c r="S1200" s="76" t="str">
        <f t="shared" si="218"/>
        <v/>
      </c>
      <c r="V1200" s="23" t="str">
        <f>IF(E1200="","",SUMIF(OUTBOUND!$G:$G,WMS!E1200,OUTBOUND!$L:$L))</f>
        <v/>
      </c>
      <c r="W1200" s="23" t="str">
        <f>IF(E1200="","",SUMIF(OUTBOUND!$G:$G,WMS!E1200,OUTBOUND!$M:$M))</f>
        <v/>
      </c>
      <c r="X1200" s="76" t="str">
        <f>IF(E1200="","",SUMIF(OUTBOUND!$G:$G,WMS!E1200,OUTBOUND!$O:$O))</f>
        <v/>
      </c>
      <c r="Y1200" s="76" t="str">
        <f>IF(E1200="","",SUMIF(OUTBOUND!$G:$G,WMS!E1200,OUTBOUND!$AC:$AC))</f>
        <v/>
      </c>
      <c r="Z1200" s="76" t="str">
        <f>IF(E1200="","",SUMIF(OUTBOUND!$G:$G,WMS!E1200,OUTBOUND!$P:$P))</f>
        <v/>
      </c>
      <c r="AA1200" s="23" t="str">
        <f t="shared" si="219"/>
        <v/>
      </c>
      <c r="AB1200" s="23" t="str">
        <f t="shared" si="220"/>
        <v/>
      </c>
      <c r="AC1200" s="76" t="str">
        <f t="shared" si="221"/>
        <v/>
      </c>
      <c r="AD1200" s="76" t="str">
        <f t="shared" si="222"/>
        <v/>
      </c>
      <c r="AE1200" s="76" t="str">
        <f t="shared" si="223"/>
        <v/>
      </c>
      <c r="AF1200" s="81" t="str">
        <f t="shared" si="224"/>
        <v/>
      </c>
    </row>
    <row r="1201" spans="5:32">
      <c r="E1201" s="58" t="str">
        <f t="shared" si="225"/>
        <v/>
      </c>
      <c r="K1201" s="68" t="str">
        <f t="shared" si="226"/>
        <v/>
      </c>
      <c r="M1201" s="69" t="str">
        <f t="shared" si="227"/>
        <v/>
      </c>
      <c r="Q1201" s="76" t="str">
        <f t="shared" si="216"/>
        <v/>
      </c>
      <c r="R1201" s="68" t="str">
        <f t="shared" si="217"/>
        <v/>
      </c>
      <c r="S1201" s="76" t="str">
        <f t="shared" si="218"/>
        <v/>
      </c>
      <c r="V1201" s="23" t="str">
        <f>IF(E1201="","",SUMIF(OUTBOUND!$G:$G,WMS!E1201,OUTBOUND!$L:$L))</f>
        <v/>
      </c>
      <c r="W1201" s="23" t="str">
        <f>IF(E1201="","",SUMIF(OUTBOUND!$G:$G,WMS!E1201,OUTBOUND!$M:$M))</f>
        <v/>
      </c>
      <c r="X1201" s="76" t="str">
        <f>IF(E1201="","",SUMIF(OUTBOUND!$G:$G,WMS!E1201,OUTBOUND!$O:$O))</f>
        <v/>
      </c>
      <c r="Y1201" s="76" t="str">
        <f>IF(E1201="","",SUMIF(OUTBOUND!$G:$G,WMS!E1201,OUTBOUND!$AC:$AC))</f>
        <v/>
      </c>
      <c r="Z1201" s="76" t="str">
        <f>IF(E1201="","",SUMIF(OUTBOUND!$G:$G,WMS!E1201,OUTBOUND!$P:$P))</f>
        <v/>
      </c>
      <c r="AA1201" s="23" t="str">
        <f t="shared" si="219"/>
        <v/>
      </c>
      <c r="AB1201" s="23" t="str">
        <f t="shared" si="220"/>
        <v/>
      </c>
      <c r="AC1201" s="76" t="str">
        <f t="shared" si="221"/>
        <v/>
      </c>
      <c r="AD1201" s="76" t="str">
        <f t="shared" si="222"/>
        <v/>
      </c>
      <c r="AE1201" s="76" t="str">
        <f t="shared" si="223"/>
        <v/>
      </c>
      <c r="AF1201" s="81" t="str">
        <f t="shared" si="224"/>
        <v/>
      </c>
    </row>
    <row r="1202" spans="5:32">
      <c r="E1202" s="58" t="str">
        <f t="shared" si="225"/>
        <v/>
      </c>
      <c r="K1202" s="68" t="str">
        <f t="shared" si="226"/>
        <v/>
      </c>
      <c r="M1202" s="69" t="str">
        <f t="shared" si="227"/>
        <v/>
      </c>
      <c r="Q1202" s="76" t="str">
        <f t="shared" si="216"/>
        <v/>
      </c>
      <c r="R1202" s="68" t="str">
        <f t="shared" si="217"/>
        <v/>
      </c>
      <c r="S1202" s="76" t="str">
        <f t="shared" si="218"/>
        <v/>
      </c>
      <c r="V1202" s="23" t="str">
        <f>IF(E1202="","",SUMIF(OUTBOUND!$G:$G,WMS!E1202,OUTBOUND!$L:$L))</f>
        <v/>
      </c>
      <c r="W1202" s="23" t="str">
        <f>IF(E1202="","",SUMIF(OUTBOUND!$G:$G,WMS!E1202,OUTBOUND!$M:$M))</f>
        <v/>
      </c>
      <c r="X1202" s="76" t="str">
        <f>IF(E1202="","",SUMIF(OUTBOUND!$G:$G,WMS!E1202,OUTBOUND!$O:$O))</f>
        <v/>
      </c>
      <c r="Y1202" s="76" t="str">
        <f>IF(E1202="","",SUMIF(OUTBOUND!$G:$G,WMS!E1202,OUTBOUND!$AC:$AC))</f>
        <v/>
      </c>
      <c r="Z1202" s="76" t="str">
        <f>IF(E1202="","",SUMIF(OUTBOUND!$G:$G,WMS!E1202,OUTBOUND!$P:$P))</f>
        <v/>
      </c>
      <c r="AA1202" s="23" t="str">
        <f t="shared" si="219"/>
        <v/>
      </c>
      <c r="AB1202" s="23" t="str">
        <f t="shared" si="220"/>
        <v/>
      </c>
      <c r="AC1202" s="76" t="str">
        <f t="shared" si="221"/>
        <v/>
      </c>
      <c r="AD1202" s="76" t="str">
        <f t="shared" si="222"/>
        <v/>
      </c>
      <c r="AE1202" s="76" t="str">
        <f t="shared" si="223"/>
        <v/>
      </c>
      <c r="AF1202" s="81" t="str">
        <f t="shared" si="224"/>
        <v/>
      </c>
    </row>
    <row r="1203" spans="5:32">
      <c r="E1203" s="58" t="str">
        <f t="shared" si="225"/>
        <v/>
      </c>
      <c r="K1203" s="68" t="str">
        <f t="shared" si="226"/>
        <v/>
      </c>
      <c r="M1203" s="69" t="str">
        <f t="shared" si="227"/>
        <v/>
      </c>
      <c r="Q1203" s="76" t="str">
        <f t="shared" si="216"/>
        <v/>
      </c>
      <c r="R1203" s="68" t="str">
        <f t="shared" si="217"/>
        <v/>
      </c>
      <c r="S1203" s="76" t="str">
        <f t="shared" si="218"/>
        <v/>
      </c>
      <c r="V1203" s="23" t="str">
        <f>IF(E1203="","",SUMIF(OUTBOUND!$G:$G,WMS!E1203,OUTBOUND!$L:$L))</f>
        <v/>
      </c>
      <c r="W1203" s="23" t="str">
        <f>IF(E1203="","",SUMIF(OUTBOUND!$G:$G,WMS!E1203,OUTBOUND!$M:$M))</f>
        <v/>
      </c>
      <c r="X1203" s="76" t="str">
        <f>IF(E1203="","",SUMIF(OUTBOUND!$G:$G,WMS!E1203,OUTBOUND!$O:$O))</f>
        <v/>
      </c>
      <c r="Y1203" s="76" t="str">
        <f>IF(E1203="","",SUMIF(OUTBOUND!$G:$G,WMS!E1203,OUTBOUND!$AC:$AC))</f>
        <v/>
      </c>
      <c r="Z1203" s="76" t="str">
        <f>IF(E1203="","",SUMIF(OUTBOUND!$G:$G,WMS!E1203,OUTBOUND!$P:$P))</f>
        <v/>
      </c>
      <c r="AA1203" s="23" t="str">
        <f t="shared" si="219"/>
        <v/>
      </c>
      <c r="AB1203" s="23" t="str">
        <f t="shared" si="220"/>
        <v/>
      </c>
      <c r="AC1203" s="76" t="str">
        <f t="shared" si="221"/>
        <v/>
      </c>
      <c r="AD1203" s="76" t="str">
        <f t="shared" si="222"/>
        <v/>
      </c>
      <c r="AE1203" s="76" t="str">
        <f t="shared" si="223"/>
        <v/>
      </c>
      <c r="AF1203" s="81" t="str">
        <f t="shared" si="224"/>
        <v/>
      </c>
    </row>
    <row r="1204" spans="5:32">
      <c r="E1204" s="58" t="str">
        <f t="shared" si="225"/>
        <v/>
      </c>
      <c r="K1204" s="68" t="str">
        <f t="shared" si="226"/>
        <v/>
      </c>
      <c r="M1204" s="69" t="str">
        <f t="shared" si="227"/>
        <v/>
      </c>
      <c r="Q1204" s="76" t="str">
        <f t="shared" si="216"/>
        <v/>
      </c>
      <c r="R1204" s="68" t="str">
        <f t="shared" si="217"/>
        <v/>
      </c>
      <c r="S1204" s="76" t="str">
        <f t="shared" si="218"/>
        <v/>
      </c>
      <c r="V1204" s="23" t="str">
        <f>IF(E1204="","",SUMIF(OUTBOUND!$G:$G,WMS!E1204,OUTBOUND!$L:$L))</f>
        <v/>
      </c>
      <c r="W1204" s="23" t="str">
        <f>IF(E1204="","",SUMIF(OUTBOUND!$G:$G,WMS!E1204,OUTBOUND!$M:$M))</f>
        <v/>
      </c>
      <c r="X1204" s="76" t="str">
        <f>IF(E1204="","",SUMIF(OUTBOUND!$G:$G,WMS!E1204,OUTBOUND!$O:$O))</f>
        <v/>
      </c>
      <c r="Y1204" s="76" t="str">
        <f>IF(E1204="","",SUMIF(OUTBOUND!$G:$G,WMS!E1204,OUTBOUND!$AC:$AC))</f>
        <v/>
      </c>
      <c r="Z1204" s="76" t="str">
        <f>IF(E1204="","",SUMIF(OUTBOUND!$G:$G,WMS!E1204,OUTBOUND!$P:$P))</f>
        <v/>
      </c>
      <c r="AA1204" s="23" t="str">
        <f t="shared" si="219"/>
        <v/>
      </c>
      <c r="AB1204" s="23" t="str">
        <f t="shared" si="220"/>
        <v/>
      </c>
      <c r="AC1204" s="76" t="str">
        <f t="shared" si="221"/>
        <v/>
      </c>
      <c r="AD1204" s="76" t="str">
        <f t="shared" si="222"/>
        <v/>
      </c>
      <c r="AE1204" s="76" t="str">
        <f t="shared" si="223"/>
        <v/>
      </c>
      <c r="AF1204" s="81" t="str">
        <f t="shared" si="224"/>
        <v/>
      </c>
    </row>
    <row r="1205" spans="5:32">
      <c r="E1205" s="58" t="str">
        <f t="shared" si="225"/>
        <v/>
      </c>
      <c r="K1205" s="68" t="str">
        <f t="shared" si="226"/>
        <v/>
      </c>
      <c r="M1205" s="69" t="str">
        <f t="shared" si="227"/>
        <v/>
      </c>
      <c r="Q1205" s="76" t="str">
        <f t="shared" ref="Q1205:Q1268" si="228">IF(P1205="","",ROUND(N1205*O1205*P1205/1000000,3))</f>
        <v/>
      </c>
      <c r="R1205" s="68" t="str">
        <f t="shared" ref="R1205:R1268" si="229">IF(Q1205="","",ROUND(N1205*O1205*P1205/1000000*I1205,2))</f>
        <v/>
      </c>
      <c r="S1205" s="76" t="str">
        <f t="shared" ref="S1205:S1268" si="230">IF(T1205="","",ROUND(T1205/J1205,3))</f>
        <v/>
      </c>
      <c r="V1205" s="23" t="str">
        <f>IF(E1205="","",SUMIF(OUTBOUND!$G:$G,WMS!E1205,OUTBOUND!$L:$L))</f>
        <v/>
      </c>
      <c r="W1205" s="23" t="str">
        <f>IF(E1205="","",SUMIF(OUTBOUND!$G:$G,WMS!E1205,OUTBOUND!$M:$M))</f>
        <v/>
      </c>
      <c r="X1205" s="76" t="str">
        <f>IF(E1205="","",SUMIF(OUTBOUND!$G:$G,WMS!E1205,OUTBOUND!$O:$O))</f>
        <v/>
      </c>
      <c r="Y1205" s="76" t="str">
        <f>IF(E1205="","",SUMIF(OUTBOUND!$G:$G,WMS!E1205,OUTBOUND!$AC:$AC))</f>
        <v/>
      </c>
      <c r="Z1205" s="76" t="str">
        <f>IF(E1205="","",SUMIF(OUTBOUND!$G:$G,WMS!E1205,OUTBOUND!$P:$P))</f>
        <v/>
      </c>
      <c r="AA1205" s="23" t="str">
        <f t="shared" ref="AA1205:AA1268" si="231">IF(I1205="","",I1205-V1205)</f>
        <v/>
      </c>
      <c r="AB1205" s="23" t="str">
        <f t="shared" ref="AB1205:AB1268" si="232">IF(J1205="","",J1205-W1205)</f>
        <v/>
      </c>
      <c r="AC1205" s="76" t="str">
        <f t="shared" ref="AC1205:AC1268" si="233">IF(M1205="","",M1205-X1205)</f>
        <v/>
      </c>
      <c r="AD1205" s="76" t="str">
        <f t="shared" ref="AD1205:AD1268" si="234">IF(T1205="","",T1205-Y1205)</f>
        <v/>
      </c>
      <c r="AE1205" s="76" t="str">
        <f t="shared" ref="AE1205:AE1268" si="235">IF(R1205="","",R1205-Z1205)</f>
        <v/>
      </c>
      <c r="AF1205" s="81" t="str">
        <f t="shared" ref="AF1205:AF1268" si="236">IF(AB1205="","",EXACT(K1205,AB1205/AA1205))</f>
        <v/>
      </c>
    </row>
    <row r="1206" spans="5:32">
      <c r="E1206" s="58" t="str">
        <f t="shared" si="225"/>
        <v/>
      </c>
      <c r="K1206" s="68" t="str">
        <f t="shared" si="226"/>
        <v/>
      </c>
      <c r="M1206" s="69" t="str">
        <f t="shared" si="227"/>
        <v/>
      </c>
      <c r="Q1206" s="76" t="str">
        <f t="shared" si="228"/>
        <v/>
      </c>
      <c r="R1206" s="68" t="str">
        <f t="shared" si="229"/>
        <v/>
      </c>
      <c r="S1206" s="76" t="str">
        <f t="shared" si="230"/>
        <v/>
      </c>
      <c r="V1206" s="23" t="str">
        <f>IF(E1206="","",SUMIF(OUTBOUND!$G:$G,WMS!E1206,OUTBOUND!$L:$L))</f>
        <v/>
      </c>
      <c r="W1206" s="23" t="str">
        <f>IF(E1206="","",SUMIF(OUTBOUND!$G:$G,WMS!E1206,OUTBOUND!$M:$M))</f>
        <v/>
      </c>
      <c r="X1206" s="76" t="str">
        <f>IF(E1206="","",SUMIF(OUTBOUND!$G:$G,WMS!E1206,OUTBOUND!$O:$O))</f>
        <v/>
      </c>
      <c r="Y1206" s="76" t="str">
        <f>IF(E1206="","",SUMIF(OUTBOUND!$G:$G,WMS!E1206,OUTBOUND!$AC:$AC))</f>
        <v/>
      </c>
      <c r="Z1206" s="76" t="str">
        <f>IF(E1206="","",SUMIF(OUTBOUND!$G:$G,WMS!E1206,OUTBOUND!$P:$P))</f>
        <v/>
      </c>
      <c r="AA1206" s="23" t="str">
        <f t="shared" si="231"/>
        <v/>
      </c>
      <c r="AB1206" s="23" t="str">
        <f t="shared" si="232"/>
        <v/>
      </c>
      <c r="AC1206" s="76" t="str">
        <f t="shared" si="233"/>
        <v/>
      </c>
      <c r="AD1206" s="76" t="str">
        <f t="shared" si="234"/>
        <v/>
      </c>
      <c r="AE1206" s="76" t="str">
        <f t="shared" si="235"/>
        <v/>
      </c>
      <c r="AF1206" s="81" t="str">
        <f t="shared" si="236"/>
        <v/>
      </c>
    </row>
    <row r="1207" spans="5:32">
      <c r="E1207" s="58" t="str">
        <f t="shared" si="225"/>
        <v/>
      </c>
      <c r="K1207" s="68" t="str">
        <f t="shared" si="226"/>
        <v/>
      </c>
      <c r="M1207" s="69" t="str">
        <f t="shared" si="227"/>
        <v/>
      </c>
      <c r="Q1207" s="76" t="str">
        <f t="shared" si="228"/>
        <v/>
      </c>
      <c r="R1207" s="68" t="str">
        <f t="shared" si="229"/>
        <v/>
      </c>
      <c r="S1207" s="76" t="str">
        <f t="shared" si="230"/>
        <v/>
      </c>
      <c r="V1207" s="23" t="str">
        <f>IF(E1207="","",SUMIF(OUTBOUND!$G:$G,WMS!E1207,OUTBOUND!$L:$L))</f>
        <v/>
      </c>
      <c r="W1207" s="23" t="str">
        <f>IF(E1207="","",SUMIF(OUTBOUND!$G:$G,WMS!E1207,OUTBOUND!$M:$M))</f>
        <v/>
      </c>
      <c r="X1207" s="76" t="str">
        <f>IF(E1207="","",SUMIF(OUTBOUND!$G:$G,WMS!E1207,OUTBOUND!$O:$O))</f>
        <v/>
      </c>
      <c r="Y1207" s="76" t="str">
        <f>IF(E1207="","",SUMIF(OUTBOUND!$G:$G,WMS!E1207,OUTBOUND!$AC:$AC))</f>
        <v/>
      </c>
      <c r="Z1207" s="76" t="str">
        <f>IF(E1207="","",SUMIF(OUTBOUND!$G:$G,WMS!E1207,OUTBOUND!$P:$P))</f>
        <v/>
      </c>
      <c r="AA1207" s="23" t="str">
        <f t="shared" si="231"/>
        <v/>
      </c>
      <c r="AB1207" s="23" t="str">
        <f t="shared" si="232"/>
        <v/>
      </c>
      <c r="AC1207" s="76" t="str">
        <f t="shared" si="233"/>
        <v/>
      </c>
      <c r="AD1207" s="76" t="str">
        <f t="shared" si="234"/>
        <v/>
      </c>
      <c r="AE1207" s="76" t="str">
        <f t="shared" si="235"/>
        <v/>
      </c>
      <c r="AF1207" s="81" t="str">
        <f t="shared" si="236"/>
        <v/>
      </c>
    </row>
    <row r="1208" spans="5:32">
      <c r="E1208" s="58" t="str">
        <f t="shared" si="225"/>
        <v/>
      </c>
      <c r="K1208" s="68" t="str">
        <f t="shared" si="226"/>
        <v/>
      </c>
      <c r="M1208" s="69" t="str">
        <f t="shared" si="227"/>
        <v/>
      </c>
      <c r="Q1208" s="76" t="str">
        <f t="shared" si="228"/>
        <v/>
      </c>
      <c r="R1208" s="68" t="str">
        <f t="shared" si="229"/>
        <v/>
      </c>
      <c r="S1208" s="76" t="str">
        <f t="shared" si="230"/>
        <v/>
      </c>
      <c r="V1208" s="23" t="str">
        <f>IF(E1208="","",SUMIF(OUTBOUND!$G:$G,WMS!E1208,OUTBOUND!$L:$L))</f>
        <v/>
      </c>
      <c r="W1208" s="23" t="str">
        <f>IF(E1208="","",SUMIF(OUTBOUND!$G:$G,WMS!E1208,OUTBOUND!$M:$M))</f>
        <v/>
      </c>
      <c r="X1208" s="76" t="str">
        <f>IF(E1208="","",SUMIF(OUTBOUND!$G:$G,WMS!E1208,OUTBOUND!$O:$O))</f>
        <v/>
      </c>
      <c r="Y1208" s="76" t="str">
        <f>IF(E1208="","",SUMIF(OUTBOUND!$G:$G,WMS!E1208,OUTBOUND!$AC:$AC))</f>
        <v/>
      </c>
      <c r="Z1208" s="76" t="str">
        <f>IF(E1208="","",SUMIF(OUTBOUND!$G:$G,WMS!E1208,OUTBOUND!$P:$P))</f>
        <v/>
      </c>
      <c r="AA1208" s="23" t="str">
        <f t="shared" si="231"/>
        <v/>
      </c>
      <c r="AB1208" s="23" t="str">
        <f t="shared" si="232"/>
        <v/>
      </c>
      <c r="AC1208" s="76" t="str">
        <f t="shared" si="233"/>
        <v/>
      </c>
      <c r="AD1208" s="76" t="str">
        <f t="shared" si="234"/>
        <v/>
      </c>
      <c r="AE1208" s="76" t="str">
        <f t="shared" si="235"/>
        <v/>
      </c>
      <c r="AF1208" s="81" t="str">
        <f t="shared" si="236"/>
        <v/>
      </c>
    </row>
    <row r="1209" spans="5:32">
      <c r="E1209" s="58" t="str">
        <f t="shared" si="225"/>
        <v/>
      </c>
      <c r="K1209" s="68" t="str">
        <f t="shared" si="226"/>
        <v/>
      </c>
      <c r="M1209" s="69" t="str">
        <f t="shared" si="227"/>
        <v/>
      </c>
      <c r="Q1209" s="76" t="str">
        <f t="shared" si="228"/>
        <v/>
      </c>
      <c r="R1209" s="68" t="str">
        <f t="shared" si="229"/>
        <v/>
      </c>
      <c r="S1209" s="76" t="str">
        <f t="shared" si="230"/>
        <v/>
      </c>
      <c r="V1209" s="23" t="str">
        <f>IF(E1209="","",SUMIF(OUTBOUND!$G:$G,WMS!E1209,OUTBOUND!$L:$L))</f>
        <v/>
      </c>
      <c r="W1209" s="23" t="str">
        <f>IF(E1209="","",SUMIF(OUTBOUND!$G:$G,WMS!E1209,OUTBOUND!$M:$M))</f>
        <v/>
      </c>
      <c r="X1209" s="76" t="str">
        <f>IF(E1209="","",SUMIF(OUTBOUND!$G:$G,WMS!E1209,OUTBOUND!$O:$O))</f>
        <v/>
      </c>
      <c r="Y1209" s="76" t="str">
        <f>IF(E1209="","",SUMIF(OUTBOUND!$G:$G,WMS!E1209,OUTBOUND!$AC:$AC))</f>
        <v/>
      </c>
      <c r="Z1209" s="76" t="str">
        <f>IF(E1209="","",SUMIF(OUTBOUND!$G:$G,WMS!E1209,OUTBOUND!$P:$P))</f>
        <v/>
      </c>
      <c r="AA1209" s="23" t="str">
        <f t="shared" si="231"/>
        <v/>
      </c>
      <c r="AB1209" s="23" t="str">
        <f t="shared" si="232"/>
        <v/>
      </c>
      <c r="AC1209" s="76" t="str">
        <f t="shared" si="233"/>
        <v/>
      </c>
      <c r="AD1209" s="76" t="str">
        <f t="shared" si="234"/>
        <v/>
      </c>
      <c r="AE1209" s="76" t="str">
        <f t="shared" si="235"/>
        <v/>
      </c>
      <c r="AF1209" s="81" t="str">
        <f t="shared" si="236"/>
        <v/>
      </c>
    </row>
    <row r="1210" spans="5:32">
      <c r="E1210" s="58" t="str">
        <f t="shared" si="225"/>
        <v/>
      </c>
      <c r="K1210" s="68" t="str">
        <f t="shared" si="226"/>
        <v/>
      </c>
      <c r="M1210" s="69" t="str">
        <f t="shared" si="227"/>
        <v/>
      </c>
      <c r="Q1210" s="76" t="str">
        <f t="shared" si="228"/>
        <v/>
      </c>
      <c r="R1210" s="68" t="str">
        <f t="shared" si="229"/>
        <v/>
      </c>
      <c r="S1210" s="76" t="str">
        <f t="shared" si="230"/>
        <v/>
      </c>
      <c r="V1210" s="23" t="str">
        <f>IF(E1210="","",SUMIF(OUTBOUND!$G:$G,WMS!E1210,OUTBOUND!$L:$L))</f>
        <v/>
      </c>
      <c r="W1210" s="23" t="str">
        <f>IF(E1210="","",SUMIF(OUTBOUND!$G:$G,WMS!E1210,OUTBOUND!$M:$M))</f>
        <v/>
      </c>
      <c r="X1210" s="76" t="str">
        <f>IF(E1210="","",SUMIF(OUTBOUND!$G:$G,WMS!E1210,OUTBOUND!$O:$O))</f>
        <v/>
      </c>
      <c r="Y1210" s="76" t="str">
        <f>IF(E1210="","",SUMIF(OUTBOUND!$G:$G,WMS!E1210,OUTBOUND!$AC:$AC))</f>
        <v/>
      </c>
      <c r="Z1210" s="76" t="str">
        <f>IF(E1210="","",SUMIF(OUTBOUND!$G:$G,WMS!E1210,OUTBOUND!$P:$P))</f>
        <v/>
      </c>
      <c r="AA1210" s="23" t="str">
        <f t="shared" si="231"/>
        <v/>
      </c>
      <c r="AB1210" s="23" t="str">
        <f t="shared" si="232"/>
        <v/>
      </c>
      <c r="AC1210" s="76" t="str">
        <f t="shared" si="233"/>
        <v/>
      </c>
      <c r="AD1210" s="76" t="str">
        <f t="shared" si="234"/>
        <v/>
      </c>
      <c r="AE1210" s="76" t="str">
        <f t="shared" si="235"/>
        <v/>
      </c>
      <c r="AF1210" s="81" t="str">
        <f t="shared" si="236"/>
        <v/>
      </c>
    </row>
    <row r="1211" spans="5:32">
      <c r="E1211" s="58" t="str">
        <f t="shared" si="225"/>
        <v/>
      </c>
      <c r="K1211" s="68" t="str">
        <f t="shared" si="226"/>
        <v/>
      </c>
      <c r="M1211" s="69" t="str">
        <f t="shared" si="227"/>
        <v/>
      </c>
      <c r="Q1211" s="76" t="str">
        <f t="shared" si="228"/>
        <v/>
      </c>
      <c r="R1211" s="68" t="str">
        <f t="shared" si="229"/>
        <v/>
      </c>
      <c r="S1211" s="76" t="str">
        <f t="shared" si="230"/>
        <v/>
      </c>
      <c r="V1211" s="23" t="str">
        <f>IF(E1211="","",SUMIF(OUTBOUND!$G:$G,WMS!E1211,OUTBOUND!$L:$L))</f>
        <v/>
      </c>
      <c r="W1211" s="23" t="str">
        <f>IF(E1211="","",SUMIF(OUTBOUND!$G:$G,WMS!E1211,OUTBOUND!$M:$M))</f>
        <v/>
      </c>
      <c r="X1211" s="76" t="str">
        <f>IF(E1211="","",SUMIF(OUTBOUND!$G:$G,WMS!E1211,OUTBOUND!$O:$O))</f>
        <v/>
      </c>
      <c r="Y1211" s="76" t="str">
        <f>IF(E1211="","",SUMIF(OUTBOUND!$G:$G,WMS!E1211,OUTBOUND!$AC:$AC))</f>
        <v/>
      </c>
      <c r="Z1211" s="76" t="str">
        <f>IF(E1211="","",SUMIF(OUTBOUND!$G:$G,WMS!E1211,OUTBOUND!$P:$P))</f>
        <v/>
      </c>
      <c r="AA1211" s="23" t="str">
        <f t="shared" si="231"/>
        <v/>
      </c>
      <c r="AB1211" s="23" t="str">
        <f t="shared" si="232"/>
        <v/>
      </c>
      <c r="AC1211" s="76" t="str">
        <f t="shared" si="233"/>
        <v/>
      </c>
      <c r="AD1211" s="76" t="str">
        <f t="shared" si="234"/>
        <v/>
      </c>
      <c r="AE1211" s="76" t="str">
        <f t="shared" si="235"/>
        <v/>
      </c>
      <c r="AF1211" s="81" t="str">
        <f t="shared" si="236"/>
        <v/>
      </c>
    </row>
    <row r="1212" spans="5:32">
      <c r="E1212" s="58" t="str">
        <f t="shared" si="225"/>
        <v/>
      </c>
      <c r="K1212" s="68" t="str">
        <f t="shared" si="226"/>
        <v/>
      </c>
      <c r="M1212" s="69" t="str">
        <f t="shared" si="227"/>
        <v/>
      </c>
      <c r="Q1212" s="76" t="str">
        <f t="shared" si="228"/>
        <v/>
      </c>
      <c r="R1212" s="68" t="str">
        <f t="shared" si="229"/>
        <v/>
      </c>
      <c r="S1212" s="76" t="str">
        <f t="shared" si="230"/>
        <v/>
      </c>
      <c r="V1212" s="23" t="str">
        <f>IF(E1212="","",SUMIF(OUTBOUND!$G:$G,WMS!E1212,OUTBOUND!$L:$L))</f>
        <v/>
      </c>
      <c r="W1212" s="23" t="str">
        <f>IF(E1212="","",SUMIF(OUTBOUND!$G:$G,WMS!E1212,OUTBOUND!$M:$M))</f>
        <v/>
      </c>
      <c r="X1212" s="76" t="str">
        <f>IF(E1212="","",SUMIF(OUTBOUND!$G:$G,WMS!E1212,OUTBOUND!$O:$O))</f>
        <v/>
      </c>
      <c r="Y1212" s="76" t="str">
        <f>IF(E1212="","",SUMIF(OUTBOUND!$G:$G,WMS!E1212,OUTBOUND!$AC:$AC))</f>
        <v/>
      </c>
      <c r="Z1212" s="76" t="str">
        <f>IF(E1212="","",SUMIF(OUTBOUND!$G:$G,WMS!E1212,OUTBOUND!$P:$P))</f>
        <v/>
      </c>
      <c r="AA1212" s="23" t="str">
        <f t="shared" si="231"/>
        <v/>
      </c>
      <c r="AB1212" s="23" t="str">
        <f t="shared" si="232"/>
        <v/>
      </c>
      <c r="AC1212" s="76" t="str">
        <f t="shared" si="233"/>
        <v/>
      </c>
      <c r="AD1212" s="76" t="str">
        <f t="shared" si="234"/>
        <v/>
      </c>
      <c r="AE1212" s="76" t="str">
        <f t="shared" si="235"/>
        <v/>
      </c>
      <c r="AF1212" s="81" t="str">
        <f t="shared" si="236"/>
        <v/>
      </c>
    </row>
    <row r="1213" spans="5:32">
      <c r="E1213" s="58" t="str">
        <f t="shared" si="225"/>
        <v/>
      </c>
      <c r="K1213" s="68" t="str">
        <f t="shared" si="226"/>
        <v/>
      </c>
      <c r="M1213" s="69" t="str">
        <f t="shared" si="227"/>
        <v/>
      </c>
      <c r="Q1213" s="76" t="str">
        <f t="shared" si="228"/>
        <v/>
      </c>
      <c r="R1213" s="68" t="str">
        <f t="shared" si="229"/>
        <v/>
      </c>
      <c r="S1213" s="76" t="str">
        <f t="shared" si="230"/>
        <v/>
      </c>
      <c r="V1213" s="23" t="str">
        <f>IF(E1213="","",SUMIF(OUTBOUND!$G:$G,WMS!E1213,OUTBOUND!$L:$L))</f>
        <v/>
      </c>
      <c r="W1213" s="23" t="str">
        <f>IF(E1213="","",SUMIF(OUTBOUND!$G:$G,WMS!E1213,OUTBOUND!$M:$M))</f>
        <v/>
      </c>
      <c r="X1213" s="76" t="str">
        <f>IF(E1213="","",SUMIF(OUTBOUND!$G:$G,WMS!E1213,OUTBOUND!$O:$O))</f>
        <v/>
      </c>
      <c r="Y1213" s="76" t="str">
        <f>IF(E1213="","",SUMIF(OUTBOUND!$G:$G,WMS!E1213,OUTBOUND!$AC:$AC))</f>
        <v/>
      </c>
      <c r="Z1213" s="76" t="str">
        <f>IF(E1213="","",SUMIF(OUTBOUND!$G:$G,WMS!E1213,OUTBOUND!$P:$P))</f>
        <v/>
      </c>
      <c r="AA1213" s="23" t="str">
        <f t="shared" si="231"/>
        <v/>
      </c>
      <c r="AB1213" s="23" t="str">
        <f t="shared" si="232"/>
        <v/>
      </c>
      <c r="AC1213" s="76" t="str">
        <f t="shared" si="233"/>
        <v/>
      </c>
      <c r="AD1213" s="76" t="str">
        <f t="shared" si="234"/>
        <v/>
      </c>
      <c r="AE1213" s="76" t="str">
        <f t="shared" si="235"/>
        <v/>
      </c>
      <c r="AF1213" s="81" t="str">
        <f t="shared" si="236"/>
        <v/>
      </c>
    </row>
    <row r="1214" spans="5:32">
      <c r="E1214" s="58" t="str">
        <f t="shared" si="225"/>
        <v/>
      </c>
      <c r="K1214" s="68" t="str">
        <f t="shared" si="226"/>
        <v/>
      </c>
      <c r="M1214" s="69" t="str">
        <f t="shared" si="227"/>
        <v/>
      </c>
      <c r="Q1214" s="76" t="str">
        <f t="shared" si="228"/>
        <v/>
      </c>
      <c r="R1214" s="68" t="str">
        <f t="shared" si="229"/>
        <v/>
      </c>
      <c r="S1214" s="76" t="str">
        <f t="shared" si="230"/>
        <v/>
      </c>
      <c r="V1214" s="23" t="str">
        <f>IF(E1214="","",SUMIF(OUTBOUND!$G:$G,WMS!E1214,OUTBOUND!$L:$L))</f>
        <v/>
      </c>
      <c r="W1214" s="23" t="str">
        <f>IF(E1214="","",SUMIF(OUTBOUND!$G:$G,WMS!E1214,OUTBOUND!$M:$M))</f>
        <v/>
      </c>
      <c r="X1214" s="76" t="str">
        <f>IF(E1214="","",SUMIF(OUTBOUND!$G:$G,WMS!E1214,OUTBOUND!$O:$O))</f>
        <v/>
      </c>
      <c r="Y1214" s="76" t="str">
        <f>IF(E1214="","",SUMIF(OUTBOUND!$G:$G,WMS!E1214,OUTBOUND!$AC:$AC))</f>
        <v/>
      </c>
      <c r="Z1214" s="76" t="str">
        <f>IF(E1214="","",SUMIF(OUTBOUND!$G:$G,WMS!E1214,OUTBOUND!$P:$P))</f>
        <v/>
      </c>
      <c r="AA1214" s="23" t="str">
        <f t="shared" si="231"/>
        <v/>
      </c>
      <c r="AB1214" s="23" t="str">
        <f t="shared" si="232"/>
        <v/>
      </c>
      <c r="AC1214" s="76" t="str">
        <f t="shared" si="233"/>
        <v/>
      </c>
      <c r="AD1214" s="76" t="str">
        <f t="shared" si="234"/>
        <v/>
      </c>
      <c r="AE1214" s="76" t="str">
        <f t="shared" si="235"/>
        <v/>
      </c>
      <c r="AF1214" s="81" t="str">
        <f t="shared" si="236"/>
        <v/>
      </c>
    </row>
    <row r="1215" spans="5:32">
      <c r="E1215" s="58" t="str">
        <f t="shared" si="225"/>
        <v/>
      </c>
      <c r="K1215" s="68" t="str">
        <f t="shared" si="226"/>
        <v/>
      </c>
      <c r="M1215" s="69" t="str">
        <f t="shared" si="227"/>
        <v/>
      </c>
      <c r="Q1215" s="76" t="str">
        <f t="shared" si="228"/>
        <v/>
      </c>
      <c r="R1215" s="68" t="str">
        <f t="shared" si="229"/>
        <v/>
      </c>
      <c r="S1215" s="76" t="str">
        <f t="shared" si="230"/>
        <v/>
      </c>
      <c r="V1215" s="23" t="str">
        <f>IF(E1215="","",SUMIF(OUTBOUND!$G:$G,WMS!E1215,OUTBOUND!$L:$L))</f>
        <v/>
      </c>
      <c r="W1215" s="23" t="str">
        <f>IF(E1215="","",SUMIF(OUTBOUND!$G:$G,WMS!E1215,OUTBOUND!$M:$M))</f>
        <v/>
      </c>
      <c r="X1215" s="76" t="str">
        <f>IF(E1215="","",SUMIF(OUTBOUND!$G:$G,WMS!E1215,OUTBOUND!$O:$O))</f>
        <v/>
      </c>
      <c r="Y1215" s="76" t="str">
        <f>IF(E1215="","",SUMIF(OUTBOUND!$G:$G,WMS!E1215,OUTBOUND!$AC:$AC))</f>
        <v/>
      </c>
      <c r="Z1215" s="76" t="str">
        <f>IF(E1215="","",SUMIF(OUTBOUND!$G:$G,WMS!E1215,OUTBOUND!$P:$P))</f>
        <v/>
      </c>
      <c r="AA1215" s="23" t="str">
        <f t="shared" si="231"/>
        <v/>
      </c>
      <c r="AB1215" s="23" t="str">
        <f t="shared" si="232"/>
        <v/>
      </c>
      <c r="AC1215" s="76" t="str">
        <f t="shared" si="233"/>
        <v/>
      </c>
      <c r="AD1215" s="76" t="str">
        <f t="shared" si="234"/>
        <v/>
      </c>
      <c r="AE1215" s="76" t="str">
        <f t="shared" si="235"/>
        <v/>
      </c>
      <c r="AF1215" s="81" t="str">
        <f t="shared" si="236"/>
        <v/>
      </c>
    </row>
    <row r="1216" spans="5:32">
      <c r="E1216" s="58" t="str">
        <f t="shared" si="225"/>
        <v/>
      </c>
      <c r="K1216" s="68" t="str">
        <f t="shared" si="226"/>
        <v/>
      </c>
      <c r="M1216" s="69" t="str">
        <f t="shared" si="227"/>
        <v/>
      </c>
      <c r="Q1216" s="76" t="str">
        <f t="shared" si="228"/>
        <v/>
      </c>
      <c r="R1216" s="68" t="str">
        <f t="shared" si="229"/>
        <v/>
      </c>
      <c r="S1216" s="76" t="str">
        <f t="shared" si="230"/>
        <v/>
      </c>
      <c r="V1216" s="23" t="str">
        <f>IF(E1216="","",SUMIF(OUTBOUND!$G:$G,WMS!E1216,OUTBOUND!$L:$L))</f>
        <v/>
      </c>
      <c r="W1216" s="23" t="str">
        <f>IF(E1216="","",SUMIF(OUTBOUND!$G:$G,WMS!E1216,OUTBOUND!$M:$M))</f>
        <v/>
      </c>
      <c r="X1216" s="76" t="str">
        <f>IF(E1216="","",SUMIF(OUTBOUND!$G:$G,WMS!E1216,OUTBOUND!$O:$O))</f>
        <v/>
      </c>
      <c r="Y1216" s="76" t="str">
        <f>IF(E1216="","",SUMIF(OUTBOUND!$G:$G,WMS!E1216,OUTBOUND!$AC:$AC))</f>
        <v/>
      </c>
      <c r="Z1216" s="76" t="str">
        <f>IF(E1216="","",SUMIF(OUTBOUND!$G:$G,WMS!E1216,OUTBOUND!$P:$P))</f>
        <v/>
      </c>
      <c r="AA1216" s="23" t="str">
        <f t="shared" si="231"/>
        <v/>
      </c>
      <c r="AB1216" s="23" t="str">
        <f t="shared" si="232"/>
        <v/>
      </c>
      <c r="AC1216" s="76" t="str">
        <f t="shared" si="233"/>
        <v/>
      </c>
      <c r="AD1216" s="76" t="str">
        <f t="shared" si="234"/>
        <v/>
      </c>
      <c r="AE1216" s="76" t="str">
        <f t="shared" si="235"/>
        <v/>
      </c>
      <c r="AF1216" s="81" t="str">
        <f t="shared" si="236"/>
        <v/>
      </c>
    </row>
    <row r="1217" spans="5:32">
      <c r="E1217" s="58" t="str">
        <f t="shared" si="225"/>
        <v/>
      </c>
      <c r="K1217" s="68" t="str">
        <f t="shared" si="226"/>
        <v/>
      </c>
      <c r="M1217" s="69" t="str">
        <f t="shared" si="227"/>
        <v/>
      </c>
      <c r="Q1217" s="76" t="str">
        <f t="shared" si="228"/>
        <v/>
      </c>
      <c r="R1217" s="68" t="str">
        <f t="shared" si="229"/>
        <v/>
      </c>
      <c r="S1217" s="76" t="str">
        <f t="shared" si="230"/>
        <v/>
      </c>
      <c r="V1217" s="23" t="str">
        <f>IF(E1217="","",SUMIF(OUTBOUND!$G:$G,WMS!E1217,OUTBOUND!$L:$L))</f>
        <v/>
      </c>
      <c r="W1217" s="23" t="str">
        <f>IF(E1217="","",SUMIF(OUTBOUND!$G:$G,WMS!E1217,OUTBOUND!$M:$M))</f>
        <v/>
      </c>
      <c r="X1217" s="76" t="str">
        <f>IF(E1217="","",SUMIF(OUTBOUND!$G:$G,WMS!E1217,OUTBOUND!$O:$O))</f>
        <v/>
      </c>
      <c r="Y1217" s="76" t="str">
        <f>IF(E1217="","",SUMIF(OUTBOUND!$G:$G,WMS!E1217,OUTBOUND!$AC:$AC))</f>
        <v/>
      </c>
      <c r="Z1217" s="76" t="str">
        <f>IF(E1217="","",SUMIF(OUTBOUND!$G:$G,WMS!E1217,OUTBOUND!$P:$P))</f>
        <v/>
      </c>
      <c r="AA1217" s="23" t="str">
        <f t="shared" si="231"/>
        <v/>
      </c>
      <c r="AB1217" s="23" t="str">
        <f t="shared" si="232"/>
        <v/>
      </c>
      <c r="AC1217" s="76" t="str">
        <f t="shared" si="233"/>
        <v/>
      </c>
      <c r="AD1217" s="76" t="str">
        <f t="shared" si="234"/>
        <v/>
      </c>
      <c r="AE1217" s="76" t="str">
        <f t="shared" si="235"/>
        <v/>
      </c>
      <c r="AF1217" s="81" t="str">
        <f t="shared" si="236"/>
        <v/>
      </c>
    </row>
    <row r="1218" spans="5:32">
      <c r="E1218" s="58" t="str">
        <f t="shared" si="225"/>
        <v/>
      </c>
      <c r="K1218" s="68" t="str">
        <f t="shared" si="226"/>
        <v/>
      </c>
      <c r="M1218" s="69" t="str">
        <f t="shared" si="227"/>
        <v/>
      </c>
      <c r="Q1218" s="76" t="str">
        <f t="shared" si="228"/>
        <v/>
      </c>
      <c r="R1218" s="68" t="str">
        <f t="shared" si="229"/>
        <v/>
      </c>
      <c r="S1218" s="76" t="str">
        <f t="shared" si="230"/>
        <v/>
      </c>
      <c r="V1218" s="23" t="str">
        <f>IF(E1218="","",SUMIF(OUTBOUND!$G:$G,WMS!E1218,OUTBOUND!$L:$L))</f>
        <v/>
      </c>
      <c r="W1218" s="23" t="str">
        <f>IF(E1218="","",SUMIF(OUTBOUND!$G:$G,WMS!E1218,OUTBOUND!$M:$M))</f>
        <v/>
      </c>
      <c r="X1218" s="76" t="str">
        <f>IF(E1218="","",SUMIF(OUTBOUND!$G:$G,WMS!E1218,OUTBOUND!$O:$O))</f>
        <v/>
      </c>
      <c r="Y1218" s="76" t="str">
        <f>IF(E1218="","",SUMIF(OUTBOUND!$G:$G,WMS!E1218,OUTBOUND!$AC:$AC))</f>
        <v/>
      </c>
      <c r="Z1218" s="76" t="str">
        <f>IF(E1218="","",SUMIF(OUTBOUND!$G:$G,WMS!E1218,OUTBOUND!$P:$P))</f>
        <v/>
      </c>
      <c r="AA1218" s="23" t="str">
        <f t="shared" si="231"/>
        <v/>
      </c>
      <c r="AB1218" s="23" t="str">
        <f t="shared" si="232"/>
        <v/>
      </c>
      <c r="AC1218" s="76" t="str">
        <f t="shared" si="233"/>
        <v/>
      </c>
      <c r="AD1218" s="76" t="str">
        <f t="shared" si="234"/>
        <v/>
      </c>
      <c r="AE1218" s="76" t="str">
        <f t="shared" si="235"/>
        <v/>
      </c>
      <c r="AF1218" s="81" t="str">
        <f t="shared" si="236"/>
        <v/>
      </c>
    </row>
    <row r="1219" spans="5:32">
      <c r="E1219" s="58" t="str">
        <f t="shared" si="225"/>
        <v/>
      </c>
      <c r="K1219" s="68" t="str">
        <f t="shared" si="226"/>
        <v/>
      </c>
      <c r="M1219" s="69" t="str">
        <f t="shared" si="227"/>
        <v/>
      </c>
      <c r="Q1219" s="76" t="str">
        <f t="shared" si="228"/>
        <v/>
      </c>
      <c r="R1219" s="68" t="str">
        <f t="shared" si="229"/>
        <v/>
      </c>
      <c r="S1219" s="76" t="str">
        <f t="shared" si="230"/>
        <v/>
      </c>
      <c r="V1219" s="23" t="str">
        <f>IF(E1219="","",SUMIF(OUTBOUND!$G:$G,WMS!E1219,OUTBOUND!$L:$L))</f>
        <v/>
      </c>
      <c r="W1219" s="23" t="str">
        <f>IF(E1219="","",SUMIF(OUTBOUND!$G:$G,WMS!E1219,OUTBOUND!$M:$M))</f>
        <v/>
      </c>
      <c r="X1219" s="76" t="str">
        <f>IF(E1219="","",SUMIF(OUTBOUND!$G:$G,WMS!E1219,OUTBOUND!$O:$O))</f>
        <v/>
      </c>
      <c r="Y1219" s="76" t="str">
        <f>IF(E1219="","",SUMIF(OUTBOUND!$G:$G,WMS!E1219,OUTBOUND!$AC:$AC))</f>
        <v/>
      </c>
      <c r="Z1219" s="76" t="str">
        <f>IF(E1219="","",SUMIF(OUTBOUND!$G:$G,WMS!E1219,OUTBOUND!$P:$P))</f>
        <v/>
      </c>
      <c r="AA1219" s="23" t="str">
        <f t="shared" si="231"/>
        <v/>
      </c>
      <c r="AB1219" s="23" t="str">
        <f t="shared" si="232"/>
        <v/>
      </c>
      <c r="AC1219" s="76" t="str">
        <f t="shared" si="233"/>
        <v/>
      </c>
      <c r="AD1219" s="76" t="str">
        <f t="shared" si="234"/>
        <v/>
      </c>
      <c r="AE1219" s="76" t="str">
        <f t="shared" si="235"/>
        <v/>
      </c>
      <c r="AF1219" s="81" t="str">
        <f t="shared" si="236"/>
        <v/>
      </c>
    </row>
    <row r="1220" spans="5:32">
      <c r="E1220" s="58" t="str">
        <f t="shared" ref="E1220:E1283" si="237">IF(D1220="","",B1220&amp;"/"&amp;C1220&amp;"/"&amp;D1220)</f>
        <v/>
      </c>
      <c r="K1220" s="68" t="str">
        <f t="shared" ref="K1220:K1283" si="238">IF(J1220="","",J1220/I1220)</f>
        <v/>
      </c>
      <c r="M1220" s="69" t="str">
        <f t="shared" ref="M1220:M1283" si="239">IF(L1220="","",ROUND(I1220*L1220,3))</f>
        <v/>
      </c>
      <c r="Q1220" s="76" t="str">
        <f t="shared" si="228"/>
        <v/>
      </c>
      <c r="R1220" s="68" t="str">
        <f t="shared" si="229"/>
        <v/>
      </c>
      <c r="S1220" s="76" t="str">
        <f t="shared" si="230"/>
        <v/>
      </c>
      <c r="V1220" s="23" t="str">
        <f>IF(E1220="","",SUMIF(OUTBOUND!$G:$G,WMS!E1220,OUTBOUND!$L:$L))</f>
        <v/>
      </c>
      <c r="W1220" s="23" t="str">
        <f>IF(E1220="","",SUMIF(OUTBOUND!$G:$G,WMS!E1220,OUTBOUND!$M:$M))</f>
        <v/>
      </c>
      <c r="X1220" s="76" t="str">
        <f>IF(E1220="","",SUMIF(OUTBOUND!$G:$G,WMS!E1220,OUTBOUND!$O:$O))</f>
        <v/>
      </c>
      <c r="Y1220" s="76" t="str">
        <f>IF(E1220="","",SUMIF(OUTBOUND!$G:$G,WMS!E1220,OUTBOUND!$AC:$AC))</f>
        <v/>
      </c>
      <c r="Z1220" s="76" t="str">
        <f>IF(E1220="","",SUMIF(OUTBOUND!$G:$G,WMS!E1220,OUTBOUND!$P:$P))</f>
        <v/>
      </c>
      <c r="AA1220" s="23" t="str">
        <f t="shared" si="231"/>
        <v/>
      </c>
      <c r="AB1220" s="23" t="str">
        <f t="shared" si="232"/>
        <v/>
      </c>
      <c r="AC1220" s="76" t="str">
        <f t="shared" si="233"/>
        <v/>
      </c>
      <c r="AD1220" s="76" t="str">
        <f t="shared" si="234"/>
        <v/>
      </c>
      <c r="AE1220" s="76" t="str">
        <f t="shared" si="235"/>
        <v/>
      </c>
      <c r="AF1220" s="81" t="str">
        <f t="shared" si="236"/>
        <v/>
      </c>
    </row>
    <row r="1221" spans="5:32">
      <c r="E1221" s="58" t="str">
        <f t="shared" si="237"/>
        <v/>
      </c>
      <c r="K1221" s="68" t="str">
        <f t="shared" si="238"/>
        <v/>
      </c>
      <c r="M1221" s="69" t="str">
        <f t="shared" si="239"/>
        <v/>
      </c>
      <c r="Q1221" s="76" t="str">
        <f t="shared" si="228"/>
        <v/>
      </c>
      <c r="R1221" s="68" t="str">
        <f t="shared" si="229"/>
        <v/>
      </c>
      <c r="S1221" s="76" t="str">
        <f t="shared" si="230"/>
        <v/>
      </c>
      <c r="V1221" s="23" t="str">
        <f>IF(E1221="","",SUMIF(OUTBOUND!$G:$G,WMS!E1221,OUTBOUND!$L:$L))</f>
        <v/>
      </c>
      <c r="W1221" s="23" t="str">
        <f>IF(E1221="","",SUMIF(OUTBOUND!$G:$G,WMS!E1221,OUTBOUND!$M:$M))</f>
        <v/>
      </c>
      <c r="X1221" s="76" t="str">
        <f>IF(E1221="","",SUMIF(OUTBOUND!$G:$G,WMS!E1221,OUTBOUND!$O:$O))</f>
        <v/>
      </c>
      <c r="Y1221" s="76" t="str">
        <f>IF(E1221="","",SUMIF(OUTBOUND!$G:$G,WMS!E1221,OUTBOUND!$AC:$AC))</f>
        <v/>
      </c>
      <c r="Z1221" s="76" t="str">
        <f>IF(E1221="","",SUMIF(OUTBOUND!$G:$G,WMS!E1221,OUTBOUND!$P:$P))</f>
        <v/>
      </c>
      <c r="AA1221" s="23" t="str">
        <f t="shared" si="231"/>
        <v/>
      </c>
      <c r="AB1221" s="23" t="str">
        <f t="shared" si="232"/>
        <v/>
      </c>
      <c r="AC1221" s="76" t="str">
        <f t="shared" si="233"/>
        <v/>
      </c>
      <c r="AD1221" s="76" t="str">
        <f t="shared" si="234"/>
        <v/>
      </c>
      <c r="AE1221" s="76" t="str">
        <f t="shared" si="235"/>
        <v/>
      </c>
      <c r="AF1221" s="81" t="str">
        <f t="shared" si="236"/>
        <v/>
      </c>
    </row>
    <row r="1222" spans="5:32">
      <c r="E1222" s="58" t="str">
        <f t="shared" si="237"/>
        <v/>
      </c>
      <c r="K1222" s="68" t="str">
        <f t="shared" si="238"/>
        <v/>
      </c>
      <c r="M1222" s="69" t="str">
        <f t="shared" si="239"/>
        <v/>
      </c>
      <c r="Q1222" s="76" t="str">
        <f t="shared" si="228"/>
        <v/>
      </c>
      <c r="R1222" s="68" t="str">
        <f t="shared" si="229"/>
        <v/>
      </c>
      <c r="S1222" s="76" t="str">
        <f t="shared" si="230"/>
        <v/>
      </c>
      <c r="V1222" s="23" t="str">
        <f>IF(E1222="","",SUMIF(OUTBOUND!$G:$G,WMS!E1222,OUTBOUND!$L:$L))</f>
        <v/>
      </c>
      <c r="W1222" s="23" t="str">
        <f>IF(E1222="","",SUMIF(OUTBOUND!$G:$G,WMS!E1222,OUTBOUND!$M:$M))</f>
        <v/>
      </c>
      <c r="X1222" s="76" t="str">
        <f>IF(E1222="","",SUMIF(OUTBOUND!$G:$G,WMS!E1222,OUTBOUND!$O:$O))</f>
        <v/>
      </c>
      <c r="Y1222" s="76" t="str">
        <f>IF(E1222="","",SUMIF(OUTBOUND!$G:$G,WMS!E1222,OUTBOUND!$AC:$AC))</f>
        <v/>
      </c>
      <c r="Z1222" s="76" t="str">
        <f>IF(E1222="","",SUMIF(OUTBOUND!$G:$G,WMS!E1222,OUTBOUND!$P:$P))</f>
        <v/>
      </c>
      <c r="AA1222" s="23" t="str">
        <f t="shared" si="231"/>
        <v/>
      </c>
      <c r="AB1222" s="23" t="str">
        <f t="shared" si="232"/>
        <v/>
      </c>
      <c r="AC1222" s="76" t="str">
        <f t="shared" si="233"/>
        <v/>
      </c>
      <c r="AD1222" s="76" t="str">
        <f t="shared" si="234"/>
        <v/>
      </c>
      <c r="AE1222" s="76" t="str">
        <f t="shared" si="235"/>
        <v/>
      </c>
      <c r="AF1222" s="81" t="str">
        <f t="shared" si="236"/>
        <v/>
      </c>
    </row>
    <row r="1223" spans="5:32">
      <c r="E1223" s="58" t="str">
        <f t="shared" si="237"/>
        <v/>
      </c>
      <c r="K1223" s="68" t="str">
        <f t="shared" si="238"/>
        <v/>
      </c>
      <c r="M1223" s="69" t="str">
        <f t="shared" si="239"/>
        <v/>
      </c>
      <c r="Q1223" s="76" t="str">
        <f t="shared" si="228"/>
        <v/>
      </c>
      <c r="R1223" s="68" t="str">
        <f t="shared" si="229"/>
        <v/>
      </c>
      <c r="S1223" s="76" t="str">
        <f t="shared" si="230"/>
        <v/>
      </c>
      <c r="V1223" s="23" t="str">
        <f>IF(E1223="","",SUMIF(OUTBOUND!$G:$G,WMS!E1223,OUTBOUND!$L:$L))</f>
        <v/>
      </c>
      <c r="W1223" s="23" t="str">
        <f>IF(E1223="","",SUMIF(OUTBOUND!$G:$G,WMS!E1223,OUTBOUND!$M:$M))</f>
        <v/>
      </c>
      <c r="X1223" s="76" t="str">
        <f>IF(E1223="","",SUMIF(OUTBOUND!$G:$G,WMS!E1223,OUTBOUND!$O:$O))</f>
        <v/>
      </c>
      <c r="Y1223" s="76" t="str">
        <f>IF(E1223="","",SUMIF(OUTBOUND!$G:$G,WMS!E1223,OUTBOUND!$AC:$AC))</f>
        <v/>
      </c>
      <c r="Z1223" s="76" t="str">
        <f>IF(E1223="","",SUMIF(OUTBOUND!$G:$G,WMS!E1223,OUTBOUND!$P:$P))</f>
        <v/>
      </c>
      <c r="AA1223" s="23" t="str">
        <f t="shared" si="231"/>
        <v/>
      </c>
      <c r="AB1223" s="23" t="str">
        <f t="shared" si="232"/>
        <v/>
      </c>
      <c r="AC1223" s="76" t="str">
        <f t="shared" si="233"/>
        <v/>
      </c>
      <c r="AD1223" s="76" t="str">
        <f t="shared" si="234"/>
        <v/>
      </c>
      <c r="AE1223" s="76" t="str">
        <f t="shared" si="235"/>
        <v/>
      </c>
      <c r="AF1223" s="81" t="str">
        <f t="shared" si="236"/>
        <v/>
      </c>
    </row>
    <row r="1224" spans="5:32">
      <c r="E1224" s="58" t="str">
        <f t="shared" si="237"/>
        <v/>
      </c>
      <c r="K1224" s="68" t="str">
        <f t="shared" si="238"/>
        <v/>
      </c>
      <c r="M1224" s="69" t="str">
        <f t="shared" si="239"/>
        <v/>
      </c>
      <c r="Q1224" s="76" t="str">
        <f t="shared" si="228"/>
        <v/>
      </c>
      <c r="R1224" s="68" t="str">
        <f t="shared" si="229"/>
        <v/>
      </c>
      <c r="S1224" s="76" t="str">
        <f t="shared" si="230"/>
        <v/>
      </c>
      <c r="V1224" s="23" t="str">
        <f>IF(E1224="","",SUMIF(OUTBOUND!$G:$G,WMS!E1224,OUTBOUND!$L:$L))</f>
        <v/>
      </c>
      <c r="W1224" s="23" t="str">
        <f>IF(E1224="","",SUMIF(OUTBOUND!$G:$G,WMS!E1224,OUTBOUND!$M:$M))</f>
        <v/>
      </c>
      <c r="X1224" s="76" t="str">
        <f>IF(E1224="","",SUMIF(OUTBOUND!$G:$G,WMS!E1224,OUTBOUND!$O:$O))</f>
        <v/>
      </c>
      <c r="Y1224" s="76" t="str">
        <f>IF(E1224="","",SUMIF(OUTBOUND!$G:$G,WMS!E1224,OUTBOUND!$AC:$AC))</f>
        <v/>
      </c>
      <c r="Z1224" s="76" t="str">
        <f>IF(E1224="","",SUMIF(OUTBOUND!$G:$G,WMS!E1224,OUTBOUND!$P:$P))</f>
        <v/>
      </c>
      <c r="AA1224" s="23" t="str">
        <f t="shared" si="231"/>
        <v/>
      </c>
      <c r="AB1224" s="23" t="str">
        <f t="shared" si="232"/>
        <v/>
      </c>
      <c r="AC1224" s="76" t="str">
        <f t="shared" si="233"/>
        <v/>
      </c>
      <c r="AD1224" s="76" t="str">
        <f t="shared" si="234"/>
        <v/>
      </c>
      <c r="AE1224" s="76" t="str">
        <f t="shared" si="235"/>
        <v/>
      </c>
      <c r="AF1224" s="81" t="str">
        <f t="shared" si="236"/>
        <v/>
      </c>
    </row>
    <row r="1225" spans="5:32">
      <c r="E1225" s="58" t="str">
        <f t="shared" si="237"/>
        <v/>
      </c>
      <c r="K1225" s="68" t="str">
        <f t="shared" si="238"/>
        <v/>
      </c>
      <c r="M1225" s="69" t="str">
        <f t="shared" si="239"/>
        <v/>
      </c>
      <c r="Q1225" s="76" t="str">
        <f t="shared" si="228"/>
        <v/>
      </c>
      <c r="R1225" s="68" t="str">
        <f t="shared" si="229"/>
        <v/>
      </c>
      <c r="S1225" s="76" t="str">
        <f t="shared" si="230"/>
        <v/>
      </c>
      <c r="V1225" s="23" t="str">
        <f>IF(E1225="","",SUMIF(OUTBOUND!$G:$G,WMS!E1225,OUTBOUND!$L:$L))</f>
        <v/>
      </c>
      <c r="W1225" s="23" t="str">
        <f>IF(E1225="","",SUMIF(OUTBOUND!$G:$G,WMS!E1225,OUTBOUND!$M:$M))</f>
        <v/>
      </c>
      <c r="X1225" s="76" t="str">
        <f>IF(E1225="","",SUMIF(OUTBOUND!$G:$G,WMS!E1225,OUTBOUND!$O:$O))</f>
        <v/>
      </c>
      <c r="Y1225" s="76" t="str">
        <f>IF(E1225="","",SUMIF(OUTBOUND!$G:$G,WMS!E1225,OUTBOUND!$AC:$AC))</f>
        <v/>
      </c>
      <c r="Z1225" s="76" t="str">
        <f>IF(E1225="","",SUMIF(OUTBOUND!$G:$G,WMS!E1225,OUTBOUND!$P:$P))</f>
        <v/>
      </c>
      <c r="AA1225" s="23" t="str">
        <f t="shared" si="231"/>
        <v/>
      </c>
      <c r="AB1225" s="23" t="str">
        <f t="shared" si="232"/>
        <v/>
      </c>
      <c r="AC1225" s="76" t="str">
        <f t="shared" si="233"/>
        <v/>
      </c>
      <c r="AD1225" s="76" t="str">
        <f t="shared" si="234"/>
        <v/>
      </c>
      <c r="AE1225" s="76" t="str">
        <f t="shared" si="235"/>
        <v/>
      </c>
      <c r="AF1225" s="81" t="str">
        <f t="shared" si="236"/>
        <v/>
      </c>
    </row>
    <row r="1226" spans="5:32">
      <c r="E1226" s="58" t="str">
        <f t="shared" si="237"/>
        <v/>
      </c>
      <c r="K1226" s="68" t="str">
        <f t="shared" si="238"/>
        <v/>
      </c>
      <c r="M1226" s="69" t="str">
        <f t="shared" si="239"/>
        <v/>
      </c>
      <c r="Q1226" s="76" t="str">
        <f t="shared" si="228"/>
        <v/>
      </c>
      <c r="R1226" s="68" t="str">
        <f t="shared" si="229"/>
        <v/>
      </c>
      <c r="S1226" s="76" t="str">
        <f t="shared" si="230"/>
        <v/>
      </c>
      <c r="V1226" s="23" t="str">
        <f>IF(E1226="","",SUMIF(OUTBOUND!$G:$G,WMS!E1226,OUTBOUND!$L:$L))</f>
        <v/>
      </c>
      <c r="W1226" s="23" t="str">
        <f>IF(E1226="","",SUMIF(OUTBOUND!$G:$G,WMS!E1226,OUTBOUND!$M:$M))</f>
        <v/>
      </c>
      <c r="X1226" s="76" t="str">
        <f>IF(E1226="","",SUMIF(OUTBOUND!$G:$G,WMS!E1226,OUTBOUND!$O:$O))</f>
        <v/>
      </c>
      <c r="Y1226" s="76" t="str">
        <f>IF(E1226="","",SUMIF(OUTBOUND!$G:$G,WMS!E1226,OUTBOUND!$AC:$AC))</f>
        <v/>
      </c>
      <c r="Z1226" s="76" t="str">
        <f>IF(E1226="","",SUMIF(OUTBOUND!$G:$G,WMS!E1226,OUTBOUND!$P:$P))</f>
        <v/>
      </c>
      <c r="AA1226" s="23" t="str">
        <f t="shared" si="231"/>
        <v/>
      </c>
      <c r="AB1226" s="23" t="str">
        <f t="shared" si="232"/>
        <v/>
      </c>
      <c r="AC1226" s="76" t="str">
        <f t="shared" si="233"/>
        <v/>
      </c>
      <c r="AD1226" s="76" t="str">
        <f t="shared" si="234"/>
        <v/>
      </c>
      <c r="AE1226" s="76" t="str">
        <f t="shared" si="235"/>
        <v/>
      </c>
      <c r="AF1226" s="81" t="str">
        <f t="shared" si="236"/>
        <v/>
      </c>
    </row>
    <row r="1227" spans="5:32">
      <c r="E1227" s="58" t="str">
        <f t="shared" si="237"/>
        <v/>
      </c>
      <c r="K1227" s="68" t="str">
        <f t="shared" si="238"/>
        <v/>
      </c>
      <c r="M1227" s="69" t="str">
        <f t="shared" si="239"/>
        <v/>
      </c>
      <c r="Q1227" s="76" t="str">
        <f t="shared" si="228"/>
        <v/>
      </c>
      <c r="R1227" s="68" t="str">
        <f t="shared" si="229"/>
        <v/>
      </c>
      <c r="S1227" s="76" t="str">
        <f t="shared" si="230"/>
        <v/>
      </c>
      <c r="V1227" s="23" t="str">
        <f>IF(E1227="","",SUMIF(OUTBOUND!$G:$G,WMS!E1227,OUTBOUND!$L:$L))</f>
        <v/>
      </c>
      <c r="W1227" s="23" t="str">
        <f>IF(E1227="","",SUMIF(OUTBOUND!$G:$G,WMS!E1227,OUTBOUND!$M:$M))</f>
        <v/>
      </c>
      <c r="X1227" s="76" t="str">
        <f>IF(E1227="","",SUMIF(OUTBOUND!$G:$G,WMS!E1227,OUTBOUND!$O:$O))</f>
        <v/>
      </c>
      <c r="Y1227" s="76" t="str">
        <f>IF(E1227="","",SUMIF(OUTBOUND!$G:$G,WMS!E1227,OUTBOUND!$AC:$AC))</f>
        <v/>
      </c>
      <c r="Z1227" s="76" t="str">
        <f>IF(E1227="","",SUMIF(OUTBOUND!$G:$G,WMS!E1227,OUTBOUND!$P:$P))</f>
        <v/>
      </c>
      <c r="AA1227" s="23" t="str">
        <f t="shared" si="231"/>
        <v/>
      </c>
      <c r="AB1227" s="23" t="str">
        <f t="shared" si="232"/>
        <v/>
      </c>
      <c r="AC1227" s="76" t="str">
        <f t="shared" si="233"/>
        <v/>
      </c>
      <c r="AD1227" s="76" t="str">
        <f t="shared" si="234"/>
        <v/>
      </c>
      <c r="AE1227" s="76" t="str">
        <f t="shared" si="235"/>
        <v/>
      </c>
      <c r="AF1227" s="81" t="str">
        <f t="shared" si="236"/>
        <v/>
      </c>
    </row>
    <row r="1228" spans="5:32">
      <c r="E1228" s="58" t="str">
        <f t="shared" si="237"/>
        <v/>
      </c>
      <c r="K1228" s="68" t="str">
        <f t="shared" si="238"/>
        <v/>
      </c>
      <c r="M1228" s="69" t="str">
        <f t="shared" si="239"/>
        <v/>
      </c>
      <c r="Q1228" s="76" t="str">
        <f t="shared" si="228"/>
        <v/>
      </c>
      <c r="R1228" s="68" t="str">
        <f t="shared" si="229"/>
        <v/>
      </c>
      <c r="S1228" s="76" t="str">
        <f t="shared" si="230"/>
        <v/>
      </c>
      <c r="V1228" s="23" t="str">
        <f>IF(E1228="","",SUMIF(OUTBOUND!$G:$G,WMS!E1228,OUTBOUND!$L:$L))</f>
        <v/>
      </c>
      <c r="W1228" s="23" t="str">
        <f>IF(E1228="","",SUMIF(OUTBOUND!$G:$G,WMS!E1228,OUTBOUND!$M:$M))</f>
        <v/>
      </c>
      <c r="X1228" s="76" t="str">
        <f>IF(E1228="","",SUMIF(OUTBOUND!$G:$G,WMS!E1228,OUTBOUND!$O:$O))</f>
        <v/>
      </c>
      <c r="Y1228" s="76" t="str">
        <f>IF(E1228="","",SUMIF(OUTBOUND!$G:$G,WMS!E1228,OUTBOUND!$AC:$AC))</f>
        <v/>
      </c>
      <c r="Z1228" s="76" t="str">
        <f>IF(E1228="","",SUMIF(OUTBOUND!$G:$G,WMS!E1228,OUTBOUND!$P:$P))</f>
        <v/>
      </c>
      <c r="AA1228" s="23" t="str">
        <f t="shared" si="231"/>
        <v/>
      </c>
      <c r="AB1228" s="23" t="str">
        <f t="shared" si="232"/>
        <v/>
      </c>
      <c r="AC1228" s="76" t="str">
        <f t="shared" si="233"/>
        <v/>
      </c>
      <c r="AD1228" s="76" t="str">
        <f t="shared" si="234"/>
        <v/>
      </c>
      <c r="AE1228" s="76" t="str">
        <f t="shared" si="235"/>
        <v/>
      </c>
      <c r="AF1228" s="81" t="str">
        <f t="shared" si="236"/>
        <v/>
      </c>
    </row>
    <row r="1229" spans="5:32">
      <c r="E1229" s="58" t="str">
        <f t="shared" si="237"/>
        <v/>
      </c>
      <c r="K1229" s="68" t="str">
        <f t="shared" si="238"/>
        <v/>
      </c>
      <c r="M1229" s="69" t="str">
        <f t="shared" si="239"/>
        <v/>
      </c>
      <c r="Q1229" s="76" t="str">
        <f t="shared" si="228"/>
        <v/>
      </c>
      <c r="R1229" s="68" t="str">
        <f t="shared" si="229"/>
        <v/>
      </c>
      <c r="S1229" s="76" t="str">
        <f t="shared" si="230"/>
        <v/>
      </c>
      <c r="V1229" s="23" t="str">
        <f>IF(E1229="","",SUMIF(OUTBOUND!$G:$G,WMS!E1229,OUTBOUND!$L:$L))</f>
        <v/>
      </c>
      <c r="W1229" s="23" t="str">
        <f>IF(E1229="","",SUMIF(OUTBOUND!$G:$G,WMS!E1229,OUTBOUND!$M:$M))</f>
        <v/>
      </c>
      <c r="X1229" s="76" t="str">
        <f>IF(E1229="","",SUMIF(OUTBOUND!$G:$G,WMS!E1229,OUTBOUND!$O:$O))</f>
        <v/>
      </c>
      <c r="Y1229" s="76" t="str">
        <f>IF(E1229="","",SUMIF(OUTBOUND!$G:$G,WMS!E1229,OUTBOUND!$AC:$AC))</f>
        <v/>
      </c>
      <c r="Z1229" s="76" t="str">
        <f>IF(E1229="","",SUMIF(OUTBOUND!$G:$G,WMS!E1229,OUTBOUND!$P:$P))</f>
        <v/>
      </c>
      <c r="AA1229" s="23" t="str">
        <f t="shared" si="231"/>
        <v/>
      </c>
      <c r="AB1229" s="23" t="str">
        <f t="shared" si="232"/>
        <v/>
      </c>
      <c r="AC1229" s="76" t="str">
        <f t="shared" si="233"/>
        <v/>
      </c>
      <c r="AD1229" s="76" t="str">
        <f t="shared" si="234"/>
        <v/>
      </c>
      <c r="AE1229" s="76" t="str">
        <f t="shared" si="235"/>
        <v/>
      </c>
      <c r="AF1229" s="81" t="str">
        <f t="shared" si="236"/>
        <v/>
      </c>
    </row>
    <row r="1230" spans="5:32">
      <c r="E1230" s="58" t="str">
        <f t="shared" si="237"/>
        <v/>
      </c>
      <c r="K1230" s="68" t="str">
        <f t="shared" si="238"/>
        <v/>
      </c>
      <c r="M1230" s="69" t="str">
        <f t="shared" si="239"/>
        <v/>
      </c>
      <c r="Q1230" s="76" t="str">
        <f t="shared" si="228"/>
        <v/>
      </c>
      <c r="R1230" s="68" t="str">
        <f t="shared" si="229"/>
        <v/>
      </c>
      <c r="S1230" s="76" t="str">
        <f t="shared" si="230"/>
        <v/>
      </c>
      <c r="V1230" s="23" t="str">
        <f>IF(E1230="","",SUMIF(OUTBOUND!$G:$G,WMS!E1230,OUTBOUND!$L:$L))</f>
        <v/>
      </c>
      <c r="W1230" s="23" t="str">
        <f>IF(E1230="","",SUMIF(OUTBOUND!$G:$G,WMS!E1230,OUTBOUND!$M:$M))</f>
        <v/>
      </c>
      <c r="X1230" s="76" t="str">
        <f>IF(E1230="","",SUMIF(OUTBOUND!$G:$G,WMS!E1230,OUTBOUND!$O:$O))</f>
        <v/>
      </c>
      <c r="Y1230" s="76" t="str">
        <f>IF(E1230="","",SUMIF(OUTBOUND!$G:$G,WMS!E1230,OUTBOUND!$AC:$AC))</f>
        <v/>
      </c>
      <c r="Z1230" s="76" t="str">
        <f>IF(E1230="","",SUMIF(OUTBOUND!$G:$G,WMS!E1230,OUTBOUND!$P:$P))</f>
        <v/>
      </c>
      <c r="AA1230" s="23" t="str">
        <f t="shared" si="231"/>
        <v/>
      </c>
      <c r="AB1230" s="23" t="str">
        <f t="shared" si="232"/>
        <v/>
      </c>
      <c r="AC1230" s="76" t="str">
        <f t="shared" si="233"/>
        <v/>
      </c>
      <c r="AD1230" s="76" t="str">
        <f t="shared" si="234"/>
        <v/>
      </c>
      <c r="AE1230" s="76" t="str">
        <f t="shared" si="235"/>
        <v/>
      </c>
      <c r="AF1230" s="81" t="str">
        <f t="shared" si="236"/>
        <v/>
      </c>
    </row>
    <row r="1231" spans="5:32">
      <c r="E1231" s="58" t="str">
        <f t="shared" si="237"/>
        <v/>
      </c>
      <c r="K1231" s="68" t="str">
        <f t="shared" si="238"/>
        <v/>
      </c>
      <c r="M1231" s="69" t="str">
        <f t="shared" si="239"/>
        <v/>
      </c>
      <c r="Q1231" s="76" t="str">
        <f t="shared" si="228"/>
        <v/>
      </c>
      <c r="R1231" s="68" t="str">
        <f t="shared" si="229"/>
        <v/>
      </c>
      <c r="S1231" s="76" t="str">
        <f t="shared" si="230"/>
        <v/>
      </c>
      <c r="V1231" s="23" t="str">
        <f>IF(E1231="","",SUMIF(OUTBOUND!$G:$G,WMS!E1231,OUTBOUND!$L:$L))</f>
        <v/>
      </c>
      <c r="W1231" s="23" t="str">
        <f>IF(E1231="","",SUMIF(OUTBOUND!$G:$G,WMS!E1231,OUTBOUND!$M:$M))</f>
        <v/>
      </c>
      <c r="X1231" s="76" t="str">
        <f>IF(E1231="","",SUMIF(OUTBOUND!$G:$G,WMS!E1231,OUTBOUND!$O:$O))</f>
        <v/>
      </c>
      <c r="Y1231" s="76" t="str">
        <f>IF(E1231="","",SUMIF(OUTBOUND!$G:$G,WMS!E1231,OUTBOUND!$AC:$AC))</f>
        <v/>
      </c>
      <c r="Z1231" s="76" t="str">
        <f>IF(E1231="","",SUMIF(OUTBOUND!$G:$G,WMS!E1231,OUTBOUND!$P:$P))</f>
        <v/>
      </c>
      <c r="AA1231" s="23" t="str">
        <f t="shared" si="231"/>
        <v/>
      </c>
      <c r="AB1231" s="23" t="str">
        <f t="shared" si="232"/>
        <v/>
      </c>
      <c r="AC1231" s="76" t="str">
        <f t="shared" si="233"/>
        <v/>
      </c>
      <c r="AD1231" s="76" t="str">
        <f t="shared" si="234"/>
        <v/>
      </c>
      <c r="AE1231" s="76" t="str">
        <f t="shared" si="235"/>
        <v/>
      </c>
      <c r="AF1231" s="81" t="str">
        <f t="shared" si="236"/>
        <v/>
      </c>
    </row>
    <row r="1232" spans="5:32">
      <c r="E1232" s="58" t="str">
        <f t="shared" si="237"/>
        <v/>
      </c>
      <c r="K1232" s="68" t="str">
        <f t="shared" si="238"/>
        <v/>
      </c>
      <c r="M1232" s="69" t="str">
        <f t="shared" si="239"/>
        <v/>
      </c>
      <c r="Q1232" s="76" t="str">
        <f t="shared" si="228"/>
        <v/>
      </c>
      <c r="R1232" s="68" t="str">
        <f t="shared" si="229"/>
        <v/>
      </c>
      <c r="S1232" s="76" t="str">
        <f t="shared" si="230"/>
        <v/>
      </c>
      <c r="V1232" s="23" t="str">
        <f>IF(E1232="","",SUMIF(OUTBOUND!$G:$G,WMS!E1232,OUTBOUND!$L:$L))</f>
        <v/>
      </c>
      <c r="W1232" s="23" t="str">
        <f>IF(E1232="","",SUMIF(OUTBOUND!$G:$G,WMS!E1232,OUTBOUND!$M:$M))</f>
        <v/>
      </c>
      <c r="X1232" s="76" t="str">
        <f>IF(E1232="","",SUMIF(OUTBOUND!$G:$G,WMS!E1232,OUTBOUND!$O:$O))</f>
        <v/>
      </c>
      <c r="Y1232" s="76" t="str">
        <f>IF(E1232="","",SUMIF(OUTBOUND!$G:$G,WMS!E1232,OUTBOUND!$AC:$AC))</f>
        <v/>
      </c>
      <c r="Z1232" s="76" t="str">
        <f>IF(E1232="","",SUMIF(OUTBOUND!$G:$G,WMS!E1232,OUTBOUND!$P:$P))</f>
        <v/>
      </c>
      <c r="AA1232" s="23" t="str">
        <f t="shared" si="231"/>
        <v/>
      </c>
      <c r="AB1232" s="23" t="str">
        <f t="shared" si="232"/>
        <v/>
      </c>
      <c r="AC1232" s="76" t="str">
        <f t="shared" si="233"/>
        <v/>
      </c>
      <c r="AD1232" s="76" t="str">
        <f t="shared" si="234"/>
        <v/>
      </c>
      <c r="AE1232" s="76" t="str">
        <f t="shared" si="235"/>
        <v/>
      </c>
      <c r="AF1232" s="81" t="str">
        <f t="shared" si="236"/>
        <v/>
      </c>
    </row>
    <row r="1233" spans="5:32">
      <c r="E1233" s="58" t="str">
        <f t="shared" si="237"/>
        <v/>
      </c>
      <c r="K1233" s="68" t="str">
        <f t="shared" si="238"/>
        <v/>
      </c>
      <c r="M1233" s="69" t="str">
        <f t="shared" si="239"/>
        <v/>
      </c>
      <c r="Q1233" s="76" t="str">
        <f t="shared" si="228"/>
        <v/>
      </c>
      <c r="R1233" s="68" t="str">
        <f t="shared" si="229"/>
        <v/>
      </c>
      <c r="S1233" s="76" t="str">
        <f t="shared" si="230"/>
        <v/>
      </c>
      <c r="V1233" s="23" t="str">
        <f>IF(E1233="","",SUMIF(OUTBOUND!$G:$G,WMS!E1233,OUTBOUND!$L:$L))</f>
        <v/>
      </c>
      <c r="W1233" s="23" t="str">
        <f>IF(E1233="","",SUMIF(OUTBOUND!$G:$G,WMS!E1233,OUTBOUND!$M:$M))</f>
        <v/>
      </c>
      <c r="X1233" s="76" t="str">
        <f>IF(E1233="","",SUMIF(OUTBOUND!$G:$G,WMS!E1233,OUTBOUND!$O:$O))</f>
        <v/>
      </c>
      <c r="Y1233" s="76" t="str">
        <f>IF(E1233="","",SUMIF(OUTBOUND!$G:$G,WMS!E1233,OUTBOUND!$AC:$AC))</f>
        <v/>
      </c>
      <c r="Z1233" s="76" t="str">
        <f>IF(E1233="","",SUMIF(OUTBOUND!$G:$G,WMS!E1233,OUTBOUND!$P:$P))</f>
        <v/>
      </c>
      <c r="AA1233" s="23" t="str">
        <f t="shared" si="231"/>
        <v/>
      </c>
      <c r="AB1233" s="23" t="str">
        <f t="shared" si="232"/>
        <v/>
      </c>
      <c r="AC1233" s="76" t="str">
        <f t="shared" si="233"/>
        <v/>
      </c>
      <c r="AD1233" s="76" t="str">
        <f t="shared" si="234"/>
        <v/>
      </c>
      <c r="AE1233" s="76" t="str">
        <f t="shared" si="235"/>
        <v/>
      </c>
      <c r="AF1233" s="81" t="str">
        <f t="shared" si="236"/>
        <v/>
      </c>
    </row>
    <row r="1234" spans="5:32">
      <c r="E1234" s="58" t="str">
        <f t="shared" si="237"/>
        <v/>
      </c>
      <c r="K1234" s="68" t="str">
        <f t="shared" si="238"/>
        <v/>
      </c>
      <c r="M1234" s="69" t="str">
        <f t="shared" si="239"/>
        <v/>
      </c>
      <c r="Q1234" s="76" t="str">
        <f t="shared" si="228"/>
        <v/>
      </c>
      <c r="R1234" s="68" t="str">
        <f t="shared" si="229"/>
        <v/>
      </c>
      <c r="S1234" s="76" t="str">
        <f t="shared" si="230"/>
        <v/>
      </c>
      <c r="V1234" s="23" t="str">
        <f>IF(E1234="","",SUMIF(OUTBOUND!$G:$G,WMS!E1234,OUTBOUND!$L:$L))</f>
        <v/>
      </c>
      <c r="W1234" s="23" t="str">
        <f>IF(E1234="","",SUMIF(OUTBOUND!$G:$G,WMS!E1234,OUTBOUND!$M:$M))</f>
        <v/>
      </c>
      <c r="X1234" s="76" t="str">
        <f>IF(E1234="","",SUMIF(OUTBOUND!$G:$G,WMS!E1234,OUTBOUND!$O:$O))</f>
        <v/>
      </c>
      <c r="Y1234" s="76" t="str">
        <f>IF(E1234="","",SUMIF(OUTBOUND!$G:$G,WMS!E1234,OUTBOUND!$AC:$AC))</f>
        <v/>
      </c>
      <c r="Z1234" s="76" t="str">
        <f>IF(E1234="","",SUMIF(OUTBOUND!$G:$G,WMS!E1234,OUTBOUND!$P:$P))</f>
        <v/>
      </c>
      <c r="AA1234" s="23" t="str">
        <f t="shared" si="231"/>
        <v/>
      </c>
      <c r="AB1234" s="23" t="str">
        <f t="shared" si="232"/>
        <v/>
      </c>
      <c r="AC1234" s="76" t="str">
        <f t="shared" si="233"/>
        <v/>
      </c>
      <c r="AD1234" s="76" t="str">
        <f t="shared" si="234"/>
        <v/>
      </c>
      <c r="AE1234" s="76" t="str">
        <f t="shared" si="235"/>
        <v/>
      </c>
      <c r="AF1234" s="81" t="str">
        <f t="shared" si="236"/>
        <v/>
      </c>
    </row>
    <row r="1235" spans="5:32">
      <c r="E1235" s="58" t="str">
        <f t="shared" si="237"/>
        <v/>
      </c>
      <c r="K1235" s="68" t="str">
        <f t="shared" si="238"/>
        <v/>
      </c>
      <c r="M1235" s="69" t="str">
        <f t="shared" si="239"/>
        <v/>
      </c>
      <c r="Q1235" s="76" t="str">
        <f t="shared" si="228"/>
        <v/>
      </c>
      <c r="R1235" s="68" t="str">
        <f t="shared" si="229"/>
        <v/>
      </c>
      <c r="S1235" s="76" t="str">
        <f t="shared" si="230"/>
        <v/>
      </c>
      <c r="V1235" s="23" t="str">
        <f>IF(E1235="","",SUMIF(OUTBOUND!$G:$G,WMS!E1235,OUTBOUND!$L:$L))</f>
        <v/>
      </c>
      <c r="W1235" s="23" t="str">
        <f>IF(E1235="","",SUMIF(OUTBOUND!$G:$G,WMS!E1235,OUTBOUND!$M:$M))</f>
        <v/>
      </c>
      <c r="X1235" s="76" t="str">
        <f>IF(E1235="","",SUMIF(OUTBOUND!$G:$G,WMS!E1235,OUTBOUND!$O:$O))</f>
        <v/>
      </c>
      <c r="Y1235" s="76" t="str">
        <f>IF(E1235="","",SUMIF(OUTBOUND!$G:$G,WMS!E1235,OUTBOUND!$AC:$AC))</f>
        <v/>
      </c>
      <c r="Z1235" s="76" t="str">
        <f>IF(E1235="","",SUMIF(OUTBOUND!$G:$G,WMS!E1235,OUTBOUND!$P:$P))</f>
        <v/>
      </c>
      <c r="AA1235" s="23" t="str">
        <f t="shared" si="231"/>
        <v/>
      </c>
      <c r="AB1235" s="23" t="str">
        <f t="shared" si="232"/>
        <v/>
      </c>
      <c r="AC1235" s="76" t="str">
        <f t="shared" si="233"/>
        <v/>
      </c>
      <c r="AD1235" s="76" t="str">
        <f t="shared" si="234"/>
        <v/>
      </c>
      <c r="AE1235" s="76" t="str">
        <f t="shared" si="235"/>
        <v/>
      </c>
      <c r="AF1235" s="81" t="str">
        <f t="shared" si="236"/>
        <v/>
      </c>
    </row>
    <row r="1236" spans="5:32">
      <c r="E1236" s="58" t="str">
        <f t="shared" si="237"/>
        <v/>
      </c>
      <c r="K1236" s="68" t="str">
        <f t="shared" si="238"/>
        <v/>
      </c>
      <c r="M1236" s="69" t="str">
        <f t="shared" si="239"/>
        <v/>
      </c>
      <c r="Q1236" s="76" t="str">
        <f t="shared" si="228"/>
        <v/>
      </c>
      <c r="R1236" s="68" t="str">
        <f t="shared" si="229"/>
        <v/>
      </c>
      <c r="S1236" s="76" t="str">
        <f t="shared" si="230"/>
        <v/>
      </c>
      <c r="V1236" s="23" t="str">
        <f>IF(E1236="","",SUMIF(OUTBOUND!$G:$G,WMS!E1236,OUTBOUND!$L:$L))</f>
        <v/>
      </c>
      <c r="W1236" s="23" t="str">
        <f>IF(E1236="","",SUMIF(OUTBOUND!$G:$G,WMS!E1236,OUTBOUND!$M:$M))</f>
        <v/>
      </c>
      <c r="X1236" s="76" t="str">
        <f>IF(E1236="","",SUMIF(OUTBOUND!$G:$G,WMS!E1236,OUTBOUND!$O:$O))</f>
        <v/>
      </c>
      <c r="Y1236" s="76" t="str">
        <f>IF(E1236="","",SUMIF(OUTBOUND!$G:$G,WMS!E1236,OUTBOUND!$AC:$AC))</f>
        <v/>
      </c>
      <c r="Z1236" s="76" t="str">
        <f>IF(E1236="","",SUMIF(OUTBOUND!$G:$G,WMS!E1236,OUTBOUND!$P:$P))</f>
        <v/>
      </c>
      <c r="AA1236" s="23" t="str">
        <f t="shared" si="231"/>
        <v/>
      </c>
      <c r="AB1236" s="23" t="str">
        <f t="shared" si="232"/>
        <v/>
      </c>
      <c r="AC1236" s="76" t="str">
        <f t="shared" si="233"/>
        <v/>
      </c>
      <c r="AD1236" s="76" t="str">
        <f t="shared" si="234"/>
        <v/>
      </c>
      <c r="AE1236" s="76" t="str">
        <f t="shared" si="235"/>
        <v/>
      </c>
      <c r="AF1236" s="81" t="str">
        <f t="shared" si="236"/>
        <v/>
      </c>
    </row>
    <row r="1237" spans="5:32">
      <c r="E1237" s="58" t="str">
        <f t="shared" si="237"/>
        <v/>
      </c>
      <c r="K1237" s="68" t="str">
        <f t="shared" si="238"/>
        <v/>
      </c>
      <c r="M1237" s="69" t="str">
        <f t="shared" si="239"/>
        <v/>
      </c>
      <c r="Q1237" s="76" t="str">
        <f t="shared" si="228"/>
        <v/>
      </c>
      <c r="R1237" s="68" t="str">
        <f t="shared" si="229"/>
        <v/>
      </c>
      <c r="S1237" s="76" t="str">
        <f t="shared" si="230"/>
        <v/>
      </c>
      <c r="V1237" s="23" t="str">
        <f>IF(E1237="","",SUMIF(OUTBOUND!$G:$G,WMS!E1237,OUTBOUND!$L:$L))</f>
        <v/>
      </c>
      <c r="W1237" s="23" t="str">
        <f>IF(E1237="","",SUMIF(OUTBOUND!$G:$G,WMS!E1237,OUTBOUND!$M:$M))</f>
        <v/>
      </c>
      <c r="X1237" s="76" t="str">
        <f>IF(E1237="","",SUMIF(OUTBOUND!$G:$G,WMS!E1237,OUTBOUND!$O:$O))</f>
        <v/>
      </c>
      <c r="Y1237" s="76" t="str">
        <f>IF(E1237="","",SUMIF(OUTBOUND!$G:$G,WMS!E1237,OUTBOUND!$AC:$AC))</f>
        <v/>
      </c>
      <c r="Z1237" s="76" t="str">
        <f>IF(E1237="","",SUMIF(OUTBOUND!$G:$G,WMS!E1237,OUTBOUND!$P:$P))</f>
        <v/>
      </c>
      <c r="AA1237" s="23" t="str">
        <f t="shared" si="231"/>
        <v/>
      </c>
      <c r="AB1237" s="23" t="str">
        <f t="shared" si="232"/>
        <v/>
      </c>
      <c r="AC1237" s="76" t="str">
        <f t="shared" si="233"/>
        <v/>
      </c>
      <c r="AD1237" s="76" t="str">
        <f t="shared" si="234"/>
        <v/>
      </c>
      <c r="AE1237" s="76" t="str">
        <f t="shared" si="235"/>
        <v/>
      </c>
      <c r="AF1237" s="81" t="str">
        <f t="shared" si="236"/>
        <v/>
      </c>
    </row>
    <row r="1238" spans="5:32">
      <c r="E1238" s="58" t="str">
        <f t="shared" si="237"/>
        <v/>
      </c>
      <c r="K1238" s="68" t="str">
        <f t="shared" si="238"/>
        <v/>
      </c>
      <c r="M1238" s="69" t="str">
        <f t="shared" si="239"/>
        <v/>
      </c>
      <c r="Q1238" s="76" t="str">
        <f t="shared" si="228"/>
        <v/>
      </c>
      <c r="R1238" s="68" t="str">
        <f t="shared" si="229"/>
        <v/>
      </c>
      <c r="S1238" s="76" t="str">
        <f t="shared" si="230"/>
        <v/>
      </c>
      <c r="V1238" s="23" t="str">
        <f>IF(E1238="","",SUMIF(OUTBOUND!$G:$G,WMS!E1238,OUTBOUND!$L:$L))</f>
        <v/>
      </c>
      <c r="W1238" s="23" t="str">
        <f>IF(E1238="","",SUMIF(OUTBOUND!$G:$G,WMS!E1238,OUTBOUND!$M:$M))</f>
        <v/>
      </c>
      <c r="X1238" s="76" t="str">
        <f>IF(E1238="","",SUMIF(OUTBOUND!$G:$G,WMS!E1238,OUTBOUND!$O:$O))</f>
        <v/>
      </c>
      <c r="Y1238" s="76" t="str">
        <f>IF(E1238="","",SUMIF(OUTBOUND!$G:$G,WMS!E1238,OUTBOUND!$AC:$AC))</f>
        <v/>
      </c>
      <c r="Z1238" s="76" t="str">
        <f>IF(E1238="","",SUMIF(OUTBOUND!$G:$G,WMS!E1238,OUTBOUND!$P:$P))</f>
        <v/>
      </c>
      <c r="AA1238" s="23" t="str">
        <f t="shared" si="231"/>
        <v/>
      </c>
      <c r="AB1238" s="23" t="str">
        <f t="shared" si="232"/>
        <v/>
      </c>
      <c r="AC1238" s="76" t="str">
        <f t="shared" si="233"/>
        <v/>
      </c>
      <c r="AD1238" s="76" t="str">
        <f t="shared" si="234"/>
        <v/>
      </c>
      <c r="AE1238" s="76" t="str">
        <f t="shared" si="235"/>
        <v/>
      </c>
      <c r="AF1238" s="81" t="str">
        <f t="shared" si="236"/>
        <v/>
      </c>
    </row>
    <row r="1239" spans="5:32">
      <c r="E1239" s="58" t="str">
        <f t="shared" si="237"/>
        <v/>
      </c>
      <c r="K1239" s="68" t="str">
        <f t="shared" si="238"/>
        <v/>
      </c>
      <c r="M1239" s="69" t="str">
        <f t="shared" si="239"/>
        <v/>
      </c>
      <c r="Q1239" s="76" t="str">
        <f t="shared" si="228"/>
        <v/>
      </c>
      <c r="R1239" s="68" t="str">
        <f t="shared" si="229"/>
        <v/>
      </c>
      <c r="S1239" s="76" t="str">
        <f t="shared" si="230"/>
        <v/>
      </c>
      <c r="V1239" s="23" t="str">
        <f>IF(E1239="","",SUMIF(OUTBOUND!$G:$G,WMS!E1239,OUTBOUND!$L:$L))</f>
        <v/>
      </c>
      <c r="W1239" s="23" t="str">
        <f>IF(E1239="","",SUMIF(OUTBOUND!$G:$G,WMS!E1239,OUTBOUND!$M:$M))</f>
        <v/>
      </c>
      <c r="X1239" s="76" t="str">
        <f>IF(E1239="","",SUMIF(OUTBOUND!$G:$G,WMS!E1239,OUTBOUND!$O:$O))</f>
        <v/>
      </c>
      <c r="Y1239" s="76" t="str">
        <f>IF(E1239="","",SUMIF(OUTBOUND!$G:$G,WMS!E1239,OUTBOUND!$AC:$AC))</f>
        <v/>
      </c>
      <c r="Z1239" s="76" t="str">
        <f>IF(E1239="","",SUMIF(OUTBOUND!$G:$G,WMS!E1239,OUTBOUND!$P:$P))</f>
        <v/>
      </c>
      <c r="AA1239" s="23" t="str">
        <f t="shared" si="231"/>
        <v/>
      </c>
      <c r="AB1239" s="23" t="str">
        <f t="shared" si="232"/>
        <v/>
      </c>
      <c r="AC1239" s="76" t="str">
        <f t="shared" si="233"/>
        <v/>
      </c>
      <c r="AD1239" s="76" t="str">
        <f t="shared" si="234"/>
        <v/>
      </c>
      <c r="AE1239" s="76" t="str">
        <f t="shared" si="235"/>
        <v/>
      </c>
      <c r="AF1239" s="81" t="str">
        <f t="shared" si="236"/>
        <v/>
      </c>
    </row>
    <row r="1240" spans="5:32">
      <c r="E1240" s="58" t="str">
        <f t="shared" si="237"/>
        <v/>
      </c>
      <c r="K1240" s="68" t="str">
        <f t="shared" si="238"/>
        <v/>
      </c>
      <c r="M1240" s="69" t="str">
        <f t="shared" si="239"/>
        <v/>
      </c>
      <c r="Q1240" s="76" t="str">
        <f t="shared" si="228"/>
        <v/>
      </c>
      <c r="R1240" s="68" t="str">
        <f t="shared" si="229"/>
        <v/>
      </c>
      <c r="S1240" s="76" t="str">
        <f t="shared" si="230"/>
        <v/>
      </c>
      <c r="V1240" s="23" t="str">
        <f>IF(E1240="","",SUMIF(OUTBOUND!$G:$G,WMS!E1240,OUTBOUND!$L:$L))</f>
        <v/>
      </c>
      <c r="W1240" s="23" t="str">
        <f>IF(E1240="","",SUMIF(OUTBOUND!$G:$G,WMS!E1240,OUTBOUND!$M:$M))</f>
        <v/>
      </c>
      <c r="X1240" s="76" t="str">
        <f>IF(E1240="","",SUMIF(OUTBOUND!$G:$G,WMS!E1240,OUTBOUND!$O:$O))</f>
        <v/>
      </c>
      <c r="Y1240" s="76" t="str">
        <f>IF(E1240="","",SUMIF(OUTBOUND!$G:$G,WMS!E1240,OUTBOUND!$AC:$AC))</f>
        <v/>
      </c>
      <c r="Z1240" s="76" t="str">
        <f>IF(E1240="","",SUMIF(OUTBOUND!$G:$G,WMS!E1240,OUTBOUND!$P:$P))</f>
        <v/>
      </c>
      <c r="AA1240" s="23" t="str">
        <f t="shared" si="231"/>
        <v/>
      </c>
      <c r="AB1240" s="23" t="str">
        <f t="shared" si="232"/>
        <v/>
      </c>
      <c r="AC1240" s="76" t="str">
        <f t="shared" si="233"/>
        <v/>
      </c>
      <c r="AD1240" s="76" t="str">
        <f t="shared" si="234"/>
        <v/>
      </c>
      <c r="AE1240" s="76" t="str">
        <f t="shared" si="235"/>
        <v/>
      </c>
      <c r="AF1240" s="81" t="str">
        <f t="shared" si="236"/>
        <v/>
      </c>
    </row>
    <row r="1241" spans="5:32">
      <c r="E1241" s="58" t="str">
        <f t="shared" si="237"/>
        <v/>
      </c>
      <c r="K1241" s="68" t="str">
        <f t="shared" si="238"/>
        <v/>
      </c>
      <c r="M1241" s="69" t="str">
        <f t="shared" si="239"/>
        <v/>
      </c>
      <c r="Q1241" s="76" t="str">
        <f t="shared" si="228"/>
        <v/>
      </c>
      <c r="R1241" s="68" t="str">
        <f t="shared" si="229"/>
        <v/>
      </c>
      <c r="S1241" s="76" t="str">
        <f t="shared" si="230"/>
        <v/>
      </c>
      <c r="V1241" s="23" t="str">
        <f>IF(E1241="","",SUMIF(OUTBOUND!$G:$G,WMS!E1241,OUTBOUND!$L:$L))</f>
        <v/>
      </c>
      <c r="W1241" s="23" t="str">
        <f>IF(E1241="","",SUMIF(OUTBOUND!$G:$G,WMS!E1241,OUTBOUND!$M:$M))</f>
        <v/>
      </c>
      <c r="X1241" s="76" t="str">
        <f>IF(E1241="","",SUMIF(OUTBOUND!$G:$G,WMS!E1241,OUTBOUND!$O:$O))</f>
        <v/>
      </c>
      <c r="Y1241" s="76" t="str">
        <f>IF(E1241="","",SUMIF(OUTBOUND!$G:$G,WMS!E1241,OUTBOUND!$AC:$AC))</f>
        <v/>
      </c>
      <c r="Z1241" s="76" t="str">
        <f>IF(E1241="","",SUMIF(OUTBOUND!$G:$G,WMS!E1241,OUTBOUND!$P:$P))</f>
        <v/>
      </c>
      <c r="AA1241" s="23" t="str">
        <f t="shared" si="231"/>
        <v/>
      </c>
      <c r="AB1241" s="23" t="str">
        <f t="shared" si="232"/>
        <v/>
      </c>
      <c r="AC1241" s="76" t="str">
        <f t="shared" si="233"/>
        <v/>
      </c>
      <c r="AD1241" s="76" t="str">
        <f t="shared" si="234"/>
        <v/>
      </c>
      <c r="AE1241" s="76" t="str">
        <f t="shared" si="235"/>
        <v/>
      </c>
      <c r="AF1241" s="81" t="str">
        <f t="shared" si="236"/>
        <v/>
      </c>
    </row>
    <row r="1242" spans="5:32">
      <c r="E1242" s="58" t="str">
        <f t="shared" si="237"/>
        <v/>
      </c>
      <c r="K1242" s="68" t="str">
        <f t="shared" si="238"/>
        <v/>
      </c>
      <c r="M1242" s="69" t="str">
        <f t="shared" si="239"/>
        <v/>
      </c>
      <c r="Q1242" s="76" t="str">
        <f t="shared" si="228"/>
        <v/>
      </c>
      <c r="R1242" s="68" t="str">
        <f t="shared" si="229"/>
        <v/>
      </c>
      <c r="S1242" s="76" t="str">
        <f t="shared" si="230"/>
        <v/>
      </c>
      <c r="V1242" s="23" t="str">
        <f>IF(E1242="","",SUMIF(OUTBOUND!$G:$G,WMS!E1242,OUTBOUND!$L:$L))</f>
        <v/>
      </c>
      <c r="W1242" s="23" t="str">
        <f>IF(E1242="","",SUMIF(OUTBOUND!$G:$G,WMS!E1242,OUTBOUND!$M:$M))</f>
        <v/>
      </c>
      <c r="X1242" s="76" t="str">
        <f>IF(E1242="","",SUMIF(OUTBOUND!$G:$G,WMS!E1242,OUTBOUND!$O:$O))</f>
        <v/>
      </c>
      <c r="Y1242" s="76" t="str">
        <f>IF(E1242="","",SUMIF(OUTBOUND!$G:$G,WMS!E1242,OUTBOUND!$AC:$AC))</f>
        <v/>
      </c>
      <c r="Z1242" s="76" t="str">
        <f>IF(E1242="","",SUMIF(OUTBOUND!$G:$G,WMS!E1242,OUTBOUND!$P:$P))</f>
        <v/>
      </c>
      <c r="AA1242" s="23" t="str">
        <f t="shared" si="231"/>
        <v/>
      </c>
      <c r="AB1242" s="23" t="str">
        <f t="shared" si="232"/>
        <v/>
      </c>
      <c r="AC1242" s="76" t="str">
        <f t="shared" si="233"/>
        <v/>
      </c>
      <c r="AD1242" s="76" t="str">
        <f t="shared" si="234"/>
        <v/>
      </c>
      <c r="AE1242" s="76" t="str">
        <f t="shared" si="235"/>
        <v/>
      </c>
      <c r="AF1242" s="81" t="str">
        <f t="shared" si="236"/>
        <v/>
      </c>
    </row>
    <row r="1243" spans="5:32">
      <c r="E1243" s="58" t="str">
        <f t="shared" si="237"/>
        <v/>
      </c>
      <c r="K1243" s="68" t="str">
        <f t="shared" si="238"/>
        <v/>
      </c>
      <c r="M1243" s="69" t="str">
        <f t="shared" si="239"/>
        <v/>
      </c>
      <c r="Q1243" s="76" t="str">
        <f t="shared" si="228"/>
        <v/>
      </c>
      <c r="R1243" s="68" t="str">
        <f t="shared" si="229"/>
        <v/>
      </c>
      <c r="S1243" s="76" t="str">
        <f t="shared" si="230"/>
        <v/>
      </c>
      <c r="V1243" s="23" t="str">
        <f>IF(E1243="","",SUMIF(OUTBOUND!$G:$G,WMS!E1243,OUTBOUND!$L:$L))</f>
        <v/>
      </c>
      <c r="W1243" s="23" t="str">
        <f>IF(E1243="","",SUMIF(OUTBOUND!$G:$G,WMS!E1243,OUTBOUND!$M:$M))</f>
        <v/>
      </c>
      <c r="X1243" s="76" t="str">
        <f>IF(E1243="","",SUMIF(OUTBOUND!$G:$G,WMS!E1243,OUTBOUND!$O:$O))</f>
        <v/>
      </c>
      <c r="Y1243" s="76" t="str">
        <f>IF(E1243="","",SUMIF(OUTBOUND!$G:$G,WMS!E1243,OUTBOUND!$AC:$AC))</f>
        <v/>
      </c>
      <c r="Z1243" s="76" t="str">
        <f>IF(E1243="","",SUMIF(OUTBOUND!$G:$G,WMS!E1243,OUTBOUND!$P:$P))</f>
        <v/>
      </c>
      <c r="AA1243" s="23" t="str">
        <f t="shared" si="231"/>
        <v/>
      </c>
      <c r="AB1243" s="23" t="str">
        <f t="shared" si="232"/>
        <v/>
      </c>
      <c r="AC1243" s="76" t="str">
        <f t="shared" si="233"/>
        <v/>
      </c>
      <c r="AD1243" s="76" t="str">
        <f t="shared" si="234"/>
        <v/>
      </c>
      <c r="AE1243" s="76" t="str">
        <f t="shared" si="235"/>
        <v/>
      </c>
      <c r="AF1243" s="81" t="str">
        <f t="shared" si="236"/>
        <v/>
      </c>
    </row>
    <row r="1244" spans="5:32">
      <c r="E1244" s="58" t="str">
        <f t="shared" si="237"/>
        <v/>
      </c>
      <c r="K1244" s="68" t="str">
        <f t="shared" si="238"/>
        <v/>
      </c>
      <c r="M1244" s="69" t="str">
        <f t="shared" si="239"/>
        <v/>
      </c>
      <c r="Q1244" s="76" t="str">
        <f t="shared" si="228"/>
        <v/>
      </c>
      <c r="R1244" s="68" t="str">
        <f t="shared" si="229"/>
        <v/>
      </c>
      <c r="S1244" s="76" t="str">
        <f t="shared" si="230"/>
        <v/>
      </c>
      <c r="V1244" s="23" t="str">
        <f>IF(E1244="","",SUMIF(OUTBOUND!$G:$G,WMS!E1244,OUTBOUND!$L:$L))</f>
        <v/>
      </c>
      <c r="W1244" s="23" t="str">
        <f>IF(E1244="","",SUMIF(OUTBOUND!$G:$G,WMS!E1244,OUTBOUND!$M:$M))</f>
        <v/>
      </c>
      <c r="X1244" s="76" t="str">
        <f>IF(E1244="","",SUMIF(OUTBOUND!$G:$G,WMS!E1244,OUTBOUND!$O:$O))</f>
        <v/>
      </c>
      <c r="Y1244" s="76" t="str">
        <f>IF(E1244="","",SUMIF(OUTBOUND!$G:$G,WMS!E1244,OUTBOUND!$AC:$AC))</f>
        <v/>
      </c>
      <c r="Z1244" s="76" t="str">
        <f>IF(E1244="","",SUMIF(OUTBOUND!$G:$G,WMS!E1244,OUTBOUND!$P:$P))</f>
        <v/>
      </c>
      <c r="AA1244" s="23" t="str">
        <f t="shared" si="231"/>
        <v/>
      </c>
      <c r="AB1244" s="23" t="str">
        <f t="shared" si="232"/>
        <v/>
      </c>
      <c r="AC1244" s="76" t="str">
        <f t="shared" si="233"/>
        <v/>
      </c>
      <c r="AD1244" s="76" t="str">
        <f t="shared" si="234"/>
        <v/>
      </c>
      <c r="AE1244" s="76" t="str">
        <f t="shared" si="235"/>
        <v/>
      </c>
      <c r="AF1244" s="81" t="str">
        <f t="shared" si="236"/>
        <v/>
      </c>
    </row>
    <row r="1245" spans="5:32">
      <c r="E1245" s="58" t="str">
        <f t="shared" si="237"/>
        <v/>
      </c>
      <c r="K1245" s="68" t="str">
        <f t="shared" si="238"/>
        <v/>
      </c>
      <c r="M1245" s="69" t="str">
        <f t="shared" si="239"/>
        <v/>
      </c>
      <c r="Q1245" s="76" t="str">
        <f t="shared" si="228"/>
        <v/>
      </c>
      <c r="R1245" s="68" t="str">
        <f t="shared" si="229"/>
        <v/>
      </c>
      <c r="S1245" s="76" t="str">
        <f t="shared" si="230"/>
        <v/>
      </c>
      <c r="V1245" s="23" t="str">
        <f>IF(E1245="","",SUMIF(OUTBOUND!$G:$G,WMS!E1245,OUTBOUND!$L:$L))</f>
        <v/>
      </c>
      <c r="W1245" s="23" t="str">
        <f>IF(E1245="","",SUMIF(OUTBOUND!$G:$G,WMS!E1245,OUTBOUND!$M:$M))</f>
        <v/>
      </c>
      <c r="X1245" s="76" t="str">
        <f>IF(E1245="","",SUMIF(OUTBOUND!$G:$G,WMS!E1245,OUTBOUND!$O:$O))</f>
        <v/>
      </c>
      <c r="Y1245" s="76" t="str">
        <f>IF(E1245="","",SUMIF(OUTBOUND!$G:$G,WMS!E1245,OUTBOUND!$AC:$AC))</f>
        <v/>
      </c>
      <c r="Z1245" s="76" t="str">
        <f>IF(E1245="","",SUMIF(OUTBOUND!$G:$G,WMS!E1245,OUTBOUND!$P:$P))</f>
        <v/>
      </c>
      <c r="AA1245" s="23" t="str">
        <f t="shared" si="231"/>
        <v/>
      </c>
      <c r="AB1245" s="23" t="str">
        <f t="shared" si="232"/>
        <v/>
      </c>
      <c r="AC1245" s="76" t="str">
        <f t="shared" si="233"/>
        <v/>
      </c>
      <c r="AD1245" s="76" t="str">
        <f t="shared" si="234"/>
        <v/>
      </c>
      <c r="AE1245" s="76" t="str">
        <f t="shared" si="235"/>
        <v/>
      </c>
      <c r="AF1245" s="81" t="str">
        <f t="shared" si="236"/>
        <v/>
      </c>
    </row>
    <row r="1246" spans="5:32">
      <c r="E1246" s="58" t="str">
        <f t="shared" si="237"/>
        <v/>
      </c>
      <c r="K1246" s="68" t="str">
        <f t="shared" si="238"/>
        <v/>
      </c>
      <c r="M1246" s="69" t="str">
        <f t="shared" si="239"/>
        <v/>
      </c>
      <c r="Q1246" s="76" t="str">
        <f t="shared" si="228"/>
        <v/>
      </c>
      <c r="R1246" s="68" t="str">
        <f t="shared" si="229"/>
        <v/>
      </c>
      <c r="S1246" s="76" t="str">
        <f t="shared" si="230"/>
        <v/>
      </c>
      <c r="V1246" s="23" t="str">
        <f>IF(E1246="","",SUMIF(OUTBOUND!$G:$G,WMS!E1246,OUTBOUND!$L:$L))</f>
        <v/>
      </c>
      <c r="W1246" s="23" t="str">
        <f>IF(E1246="","",SUMIF(OUTBOUND!$G:$G,WMS!E1246,OUTBOUND!$M:$M))</f>
        <v/>
      </c>
      <c r="X1246" s="76" t="str">
        <f>IF(E1246="","",SUMIF(OUTBOUND!$G:$G,WMS!E1246,OUTBOUND!$O:$O))</f>
        <v/>
      </c>
      <c r="Y1246" s="76" t="str">
        <f>IF(E1246="","",SUMIF(OUTBOUND!$G:$G,WMS!E1246,OUTBOUND!$AC:$AC))</f>
        <v/>
      </c>
      <c r="Z1246" s="76" t="str">
        <f>IF(E1246="","",SUMIF(OUTBOUND!$G:$G,WMS!E1246,OUTBOUND!$P:$P))</f>
        <v/>
      </c>
      <c r="AA1246" s="23" t="str">
        <f t="shared" si="231"/>
        <v/>
      </c>
      <c r="AB1246" s="23" t="str">
        <f t="shared" si="232"/>
        <v/>
      </c>
      <c r="AC1246" s="76" t="str">
        <f t="shared" si="233"/>
        <v/>
      </c>
      <c r="AD1246" s="76" t="str">
        <f t="shared" si="234"/>
        <v/>
      </c>
      <c r="AE1246" s="76" t="str">
        <f t="shared" si="235"/>
        <v/>
      </c>
      <c r="AF1246" s="81" t="str">
        <f t="shared" si="236"/>
        <v/>
      </c>
    </row>
    <row r="1247" spans="5:32">
      <c r="E1247" s="58" t="str">
        <f t="shared" si="237"/>
        <v/>
      </c>
      <c r="K1247" s="68" t="str">
        <f t="shared" si="238"/>
        <v/>
      </c>
      <c r="M1247" s="69" t="str">
        <f t="shared" si="239"/>
        <v/>
      </c>
      <c r="Q1247" s="76" t="str">
        <f t="shared" si="228"/>
        <v/>
      </c>
      <c r="R1247" s="68" t="str">
        <f t="shared" si="229"/>
        <v/>
      </c>
      <c r="S1247" s="76" t="str">
        <f t="shared" si="230"/>
        <v/>
      </c>
      <c r="V1247" s="23" t="str">
        <f>IF(E1247="","",SUMIF(OUTBOUND!$G:$G,WMS!E1247,OUTBOUND!$L:$L))</f>
        <v/>
      </c>
      <c r="W1247" s="23" t="str">
        <f>IF(E1247="","",SUMIF(OUTBOUND!$G:$G,WMS!E1247,OUTBOUND!$M:$M))</f>
        <v/>
      </c>
      <c r="X1247" s="76" t="str">
        <f>IF(E1247="","",SUMIF(OUTBOUND!$G:$G,WMS!E1247,OUTBOUND!$O:$O))</f>
        <v/>
      </c>
      <c r="Y1247" s="76" t="str">
        <f>IF(E1247="","",SUMIF(OUTBOUND!$G:$G,WMS!E1247,OUTBOUND!$AC:$AC))</f>
        <v/>
      </c>
      <c r="Z1247" s="76" t="str">
        <f>IF(E1247="","",SUMIF(OUTBOUND!$G:$G,WMS!E1247,OUTBOUND!$P:$P))</f>
        <v/>
      </c>
      <c r="AA1247" s="23" t="str">
        <f t="shared" si="231"/>
        <v/>
      </c>
      <c r="AB1247" s="23" t="str">
        <f t="shared" si="232"/>
        <v/>
      </c>
      <c r="AC1247" s="76" t="str">
        <f t="shared" si="233"/>
        <v/>
      </c>
      <c r="AD1247" s="76" t="str">
        <f t="shared" si="234"/>
        <v/>
      </c>
      <c r="AE1247" s="76" t="str">
        <f t="shared" si="235"/>
        <v/>
      </c>
      <c r="AF1247" s="81" t="str">
        <f t="shared" si="236"/>
        <v/>
      </c>
    </row>
    <row r="1248" spans="5:32">
      <c r="E1248" s="58" t="str">
        <f t="shared" si="237"/>
        <v/>
      </c>
      <c r="K1248" s="68" t="str">
        <f t="shared" si="238"/>
        <v/>
      </c>
      <c r="M1248" s="69" t="str">
        <f t="shared" si="239"/>
        <v/>
      </c>
      <c r="Q1248" s="76" t="str">
        <f t="shared" si="228"/>
        <v/>
      </c>
      <c r="R1248" s="68" t="str">
        <f t="shared" si="229"/>
        <v/>
      </c>
      <c r="S1248" s="76" t="str">
        <f t="shared" si="230"/>
        <v/>
      </c>
      <c r="V1248" s="23" t="str">
        <f>IF(E1248="","",SUMIF(OUTBOUND!$G:$G,WMS!E1248,OUTBOUND!$L:$L))</f>
        <v/>
      </c>
      <c r="W1248" s="23" t="str">
        <f>IF(E1248="","",SUMIF(OUTBOUND!$G:$G,WMS!E1248,OUTBOUND!$M:$M))</f>
        <v/>
      </c>
      <c r="X1248" s="76" t="str">
        <f>IF(E1248="","",SUMIF(OUTBOUND!$G:$G,WMS!E1248,OUTBOUND!$O:$O))</f>
        <v/>
      </c>
      <c r="Y1248" s="76" t="str">
        <f>IF(E1248="","",SUMIF(OUTBOUND!$G:$G,WMS!E1248,OUTBOUND!$AC:$AC))</f>
        <v/>
      </c>
      <c r="Z1248" s="76" t="str">
        <f>IF(E1248="","",SUMIF(OUTBOUND!$G:$G,WMS!E1248,OUTBOUND!$P:$P))</f>
        <v/>
      </c>
      <c r="AA1248" s="23" t="str">
        <f t="shared" si="231"/>
        <v/>
      </c>
      <c r="AB1248" s="23" t="str">
        <f t="shared" si="232"/>
        <v/>
      </c>
      <c r="AC1248" s="76" t="str">
        <f t="shared" si="233"/>
        <v/>
      </c>
      <c r="AD1248" s="76" t="str">
        <f t="shared" si="234"/>
        <v/>
      </c>
      <c r="AE1248" s="76" t="str">
        <f t="shared" si="235"/>
        <v/>
      </c>
      <c r="AF1248" s="81" t="str">
        <f t="shared" si="236"/>
        <v/>
      </c>
    </row>
    <row r="1249" spans="5:32">
      <c r="E1249" s="58" t="str">
        <f t="shared" si="237"/>
        <v/>
      </c>
      <c r="K1249" s="68" t="str">
        <f t="shared" si="238"/>
        <v/>
      </c>
      <c r="M1249" s="69" t="str">
        <f t="shared" si="239"/>
        <v/>
      </c>
      <c r="Q1249" s="76" t="str">
        <f t="shared" si="228"/>
        <v/>
      </c>
      <c r="R1249" s="68" t="str">
        <f t="shared" si="229"/>
        <v/>
      </c>
      <c r="S1249" s="76" t="str">
        <f t="shared" si="230"/>
        <v/>
      </c>
      <c r="V1249" s="23" t="str">
        <f>IF(E1249="","",SUMIF(OUTBOUND!$G:$G,WMS!E1249,OUTBOUND!$L:$L))</f>
        <v/>
      </c>
      <c r="W1249" s="23" t="str">
        <f>IF(E1249="","",SUMIF(OUTBOUND!$G:$G,WMS!E1249,OUTBOUND!$M:$M))</f>
        <v/>
      </c>
      <c r="X1249" s="76" t="str">
        <f>IF(E1249="","",SUMIF(OUTBOUND!$G:$G,WMS!E1249,OUTBOUND!$O:$O))</f>
        <v/>
      </c>
      <c r="Y1249" s="76" t="str">
        <f>IF(E1249="","",SUMIF(OUTBOUND!$G:$G,WMS!E1249,OUTBOUND!$AC:$AC))</f>
        <v/>
      </c>
      <c r="Z1249" s="76" t="str">
        <f>IF(E1249="","",SUMIF(OUTBOUND!$G:$G,WMS!E1249,OUTBOUND!$P:$P))</f>
        <v/>
      </c>
      <c r="AA1249" s="23" t="str">
        <f t="shared" si="231"/>
        <v/>
      </c>
      <c r="AB1249" s="23" t="str">
        <f t="shared" si="232"/>
        <v/>
      </c>
      <c r="AC1249" s="76" t="str">
        <f t="shared" si="233"/>
        <v/>
      </c>
      <c r="AD1249" s="76" t="str">
        <f t="shared" si="234"/>
        <v/>
      </c>
      <c r="AE1249" s="76" t="str">
        <f t="shared" si="235"/>
        <v/>
      </c>
      <c r="AF1249" s="81" t="str">
        <f t="shared" si="236"/>
        <v/>
      </c>
    </row>
    <row r="1250" spans="5:32">
      <c r="E1250" s="58" t="str">
        <f t="shared" si="237"/>
        <v/>
      </c>
      <c r="K1250" s="68" t="str">
        <f t="shared" si="238"/>
        <v/>
      </c>
      <c r="M1250" s="69" t="str">
        <f t="shared" si="239"/>
        <v/>
      </c>
      <c r="Q1250" s="76" t="str">
        <f t="shared" si="228"/>
        <v/>
      </c>
      <c r="R1250" s="68" t="str">
        <f t="shared" si="229"/>
        <v/>
      </c>
      <c r="S1250" s="76" t="str">
        <f t="shared" si="230"/>
        <v/>
      </c>
      <c r="V1250" s="23" t="str">
        <f>IF(E1250="","",SUMIF(OUTBOUND!$G:$G,WMS!E1250,OUTBOUND!$L:$L))</f>
        <v/>
      </c>
      <c r="W1250" s="23" t="str">
        <f>IF(E1250="","",SUMIF(OUTBOUND!$G:$G,WMS!E1250,OUTBOUND!$M:$M))</f>
        <v/>
      </c>
      <c r="X1250" s="76" t="str">
        <f>IF(E1250="","",SUMIF(OUTBOUND!$G:$G,WMS!E1250,OUTBOUND!$O:$O))</f>
        <v/>
      </c>
      <c r="Y1250" s="76" t="str">
        <f>IF(E1250="","",SUMIF(OUTBOUND!$G:$G,WMS!E1250,OUTBOUND!$AC:$AC))</f>
        <v/>
      </c>
      <c r="Z1250" s="76" t="str">
        <f>IF(E1250="","",SUMIF(OUTBOUND!$G:$G,WMS!E1250,OUTBOUND!$P:$P))</f>
        <v/>
      </c>
      <c r="AA1250" s="23" t="str">
        <f t="shared" si="231"/>
        <v/>
      </c>
      <c r="AB1250" s="23" t="str">
        <f t="shared" si="232"/>
        <v/>
      </c>
      <c r="AC1250" s="76" t="str">
        <f t="shared" si="233"/>
        <v/>
      </c>
      <c r="AD1250" s="76" t="str">
        <f t="shared" si="234"/>
        <v/>
      </c>
      <c r="AE1250" s="76" t="str">
        <f t="shared" si="235"/>
        <v/>
      </c>
      <c r="AF1250" s="81" t="str">
        <f t="shared" si="236"/>
        <v/>
      </c>
    </row>
    <row r="1251" spans="5:32">
      <c r="E1251" s="58" t="str">
        <f t="shared" si="237"/>
        <v/>
      </c>
      <c r="K1251" s="68" t="str">
        <f t="shared" si="238"/>
        <v/>
      </c>
      <c r="M1251" s="69" t="str">
        <f t="shared" si="239"/>
        <v/>
      </c>
      <c r="Q1251" s="76" t="str">
        <f t="shared" si="228"/>
        <v/>
      </c>
      <c r="R1251" s="68" t="str">
        <f t="shared" si="229"/>
        <v/>
      </c>
      <c r="S1251" s="76" t="str">
        <f t="shared" si="230"/>
        <v/>
      </c>
      <c r="V1251" s="23" t="str">
        <f>IF(E1251="","",SUMIF(OUTBOUND!$G:$G,WMS!E1251,OUTBOUND!$L:$L))</f>
        <v/>
      </c>
      <c r="W1251" s="23" t="str">
        <f>IF(E1251="","",SUMIF(OUTBOUND!$G:$G,WMS!E1251,OUTBOUND!$M:$M))</f>
        <v/>
      </c>
      <c r="X1251" s="76" t="str">
        <f>IF(E1251="","",SUMIF(OUTBOUND!$G:$G,WMS!E1251,OUTBOUND!$O:$O))</f>
        <v/>
      </c>
      <c r="Y1251" s="76" t="str">
        <f>IF(E1251="","",SUMIF(OUTBOUND!$G:$G,WMS!E1251,OUTBOUND!$AC:$AC))</f>
        <v/>
      </c>
      <c r="Z1251" s="76" t="str">
        <f>IF(E1251="","",SUMIF(OUTBOUND!$G:$G,WMS!E1251,OUTBOUND!$P:$P))</f>
        <v/>
      </c>
      <c r="AA1251" s="23" t="str">
        <f t="shared" si="231"/>
        <v/>
      </c>
      <c r="AB1251" s="23" t="str">
        <f t="shared" si="232"/>
        <v/>
      </c>
      <c r="AC1251" s="76" t="str">
        <f t="shared" si="233"/>
        <v/>
      </c>
      <c r="AD1251" s="76" t="str">
        <f t="shared" si="234"/>
        <v/>
      </c>
      <c r="AE1251" s="76" t="str">
        <f t="shared" si="235"/>
        <v/>
      </c>
      <c r="AF1251" s="81" t="str">
        <f t="shared" si="236"/>
        <v/>
      </c>
    </row>
    <row r="1252" spans="5:32">
      <c r="E1252" s="58" t="str">
        <f t="shared" si="237"/>
        <v/>
      </c>
      <c r="K1252" s="68" t="str">
        <f t="shared" si="238"/>
        <v/>
      </c>
      <c r="M1252" s="69" t="str">
        <f t="shared" si="239"/>
        <v/>
      </c>
      <c r="Q1252" s="76" t="str">
        <f t="shared" si="228"/>
        <v/>
      </c>
      <c r="R1252" s="68" t="str">
        <f t="shared" si="229"/>
        <v/>
      </c>
      <c r="S1252" s="76" t="str">
        <f t="shared" si="230"/>
        <v/>
      </c>
      <c r="V1252" s="23" t="str">
        <f>IF(E1252="","",SUMIF(OUTBOUND!$G:$G,WMS!E1252,OUTBOUND!$L:$L))</f>
        <v/>
      </c>
      <c r="W1252" s="23" t="str">
        <f>IF(E1252="","",SUMIF(OUTBOUND!$G:$G,WMS!E1252,OUTBOUND!$M:$M))</f>
        <v/>
      </c>
      <c r="X1252" s="76" t="str">
        <f>IF(E1252="","",SUMIF(OUTBOUND!$G:$G,WMS!E1252,OUTBOUND!$O:$O))</f>
        <v/>
      </c>
      <c r="Y1252" s="76" t="str">
        <f>IF(E1252="","",SUMIF(OUTBOUND!$G:$G,WMS!E1252,OUTBOUND!$AC:$AC))</f>
        <v/>
      </c>
      <c r="Z1252" s="76" t="str">
        <f>IF(E1252="","",SUMIF(OUTBOUND!$G:$G,WMS!E1252,OUTBOUND!$P:$P))</f>
        <v/>
      </c>
      <c r="AA1252" s="23" t="str">
        <f t="shared" si="231"/>
        <v/>
      </c>
      <c r="AB1252" s="23" t="str">
        <f t="shared" si="232"/>
        <v/>
      </c>
      <c r="AC1252" s="76" t="str">
        <f t="shared" si="233"/>
        <v/>
      </c>
      <c r="AD1252" s="76" t="str">
        <f t="shared" si="234"/>
        <v/>
      </c>
      <c r="AE1252" s="76" t="str">
        <f t="shared" si="235"/>
        <v/>
      </c>
      <c r="AF1252" s="81" t="str">
        <f t="shared" si="236"/>
        <v/>
      </c>
    </row>
    <row r="1253" spans="5:32">
      <c r="E1253" s="58" t="str">
        <f t="shared" si="237"/>
        <v/>
      </c>
      <c r="K1253" s="68" t="str">
        <f t="shared" si="238"/>
        <v/>
      </c>
      <c r="M1253" s="69" t="str">
        <f t="shared" si="239"/>
        <v/>
      </c>
      <c r="Q1253" s="76" t="str">
        <f t="shared" si="228"/>
        <v/>
      </c>
      <c r="R1253" s="68" t="str">
        <f t="shared" si="229"/>
        <v/>
      </c>
      <c r="S1253" s="76" t="str">
        <f t="shared" si="230"/>
        <v/>
      </c>
      <c r="V1253" s="23" t="str">
        <f>IF(E1253="","",SUMIF(OUTBOUND!$G:$G,WMS!E1253,OUTBOUND!$L:$L))</f>
        <v/>
      </c>
      <c r="W1253" s="23" t="str">
        <f>IF(E1253="","",SUMIF(OUTBOUND!$G:$G,WMS!E1253,OUTBOUND!$M:$M))</f>
        <v/>
      </c>
      <c r="X1253" s="76" t="str">
        <f>IF(E1253="","",SUMIF(OUTBOUND!$G:$G,WMS!E1253,OUTBOUND!$O:$O))</f>
        <v/>
      </c>
      <c r="Y1253" s="76" t="str">
        <f>IF(E1253="","",SUMIF(OUTBOUND!$G:$G,WMS!E1253,OUTBOUND!$AC:$AC))</f>
        <v/>
      </c>
      <c r="Z1253" s="76" t="str">
        <f>IF(E1253="","",SUMIF(OUTBOUND!$G:$G,WMS!E1253,OUTBOUND!$P:$P))</f>
        <v/>
      </c>
      <c r="AA1253" s="23" t="str">
        <f t="shared" si="231"/>
        <v/>
      </c>
      <c r="AB1253" s="23" t="str">
        <f t="shared" si="232"/>
        <v/>
      </c>
      <c r="AC1253" s="76" t="str">
        <f t="shared" si="233"/>
        <v/>
      </c>
      <c r="AD1253" s="76" t="str">
        <f t="shared" si="234"/>
        <v/>
      </c>
      <c r="AE1253" s="76" t="str">
        <f t="shared" si="235"/>
        <v/>
      </c>
      <c r="AF1253" s="81" t="str">
        <f t="shared" si="236"/>
        <v/>
      </c>
    </row>
    <row r="1254" spans="5:32">
      <c r="E1254" s="58" t="str">
        <f t="shared" si="237"/>
        <v/>
      </c>
      <c r="K1254" s="68" t="str">
        <f t="shared" si="238"/>
        <v/>
      </c>
      <c r="M1254" s="69" t="str">
        <f t="shared" si="239"/>
        <v/>
      </c>
      <c r="Q1254" s="76" t="str">
        <f t="shared" si="228"/>
        <v/>
      </c>
      <c r="R1254" s="68" t="str">
        <f t="shared" si="229"/>
        <v/>
      </c>
      <c r="S1254" s="76" t="str">
        <f t="shared" si="230"/>
        <v/>
      </c>
      <c r="V1254" s="23" t="str">
        <f>IF(E1254="","",SUMIF(OUTBOUND!$G:$G,WMS!E1254,OUTBOUND!$L:$L))</f>
        <v/>
      </c>
      <c r="W1254" s="23" t="str">
        <f>IF(E1254="","",SUMIF(OUTBOUND!$G:$G,WMS!E1254,OUTBOUND!$M:$M))</f>
        <v/>
      </c>
      <c r="X1254" s="76" t="str">
        <f>IF(E1254="","",SUMIF(OUTBOUND!$G:$G,WMS!E1254,OUTBOUND!$O:$O))</f>
        <v/>
      </c>
      <c r="Y1254" s="76" t="str">
        <f>IF(E1254="","",SUMIF(OUTBOUND!$G:$G,WMS!E1254,OUTBOUND!$AC:$AC))</f>
        <v/>
      </c>
      <c r="Z1254" s="76" t="str">
        <f>IF(E1254="","",SUMIF(OUTBOUND!$G:$G,WMS!E1254,OUTBOUND!$P:$P))</f>
        <v/>
      </c>
      <c r="AA1254" s="23" t="str">
        <f t="shared" si="231"/>
        <v/>
      </c>
      <c r="AB1254" s="23" t="str">
        <f t="shared" si="232"/>
        <v/>
      </c>
      <c r="AC1254" s="76" t="str">
        <f t="shared" si="233"/>
        <v/>
      </c>
      <c r="AD1254" s="76" t="str">
        <f t="shared" si="234"/>
        <v/>
      </c>
      <c r="AE1254" s="76" t="str">
        <f t="shared" si="235"/>
        <v/>
      </c>
      <c r="AF1254" s="81" t="str">
        <f t="shared" si="236"/>
        <v/>
      </c>
    </row>
    <row r="1255" spans="5:32">
      <c r="E1255" s="58" t="str">
        <f t="shared" si="237"/>
        <v/>
      </c>
      <c r="K1255" s="68" t="str">
        <f t="shared" si="238"/>
        <v/>
      </c>
      <c r="M1255" s="69" t="str">
        <f t="shared" si="239"/>
        <v/>
      </c>
      <c r="Q1255" s="76" t="str">
        <f t="shared" si="228"/>
        <v/>
      </c>
      <c r="R1255" s="68" t="str">
        <f t="shared" si="229"/>
        <v/>
      </c>
      <c r="S1255" s="76" t="str">
        <f t="shared" si="230"/>
        <v/>
      </c>
      <c r="V1255" s="23" t="str">
        <f>IF(E1255="","",SUMIF(OUTBOUND!$G:$G,WMS!E1255,OUTBOUND!$L:$L))</f>
        <v/>
      </c>
      <c r="W1255" s="23" t="str">
        <f>IF(E1255="","",SUMIF(OUTBOUND!$G:$G,WMS!E1255,OUTBOUND!$M:$M))</f>
        <v/>
      </c>
      <c r="X1255" s="76" t="str">
        <f>IF(E1255="","",SUMIF(OUTBOUND!$G:$G,WMS!E1255,OUTBOUND!$O:$O))</f>
        <v/>
      </c>
      <c r="Y1255" s="76" t="str">
        <f>IF(E1255="","",SUMIF(OUTBOUND!$G:$G,WMS!E1255,OUTBOUND!$AC:$AC))</f>
        <v/>
      </c>
      <c r="Z1255" s="76" t="str">
        <f>IF(E1255="","",SUMIF(OUTBOUND!$G:$G,WMS!E1255,OUTBOUND!$P:$P))</f>
        <v/>
      </c>
      <c r="AA1255" s="23" t="str">
        <f t="shared" si="231"/>
        <v/>
      </c>
      <c r="AB1255" s="23" t="str">
        <f t="shared" si="232"/>
        <v/>
      </c>
      <c r="AC1255" s="76" t="str">
        <f t="shared" si="233"/>
        <v/>
      </c>
      <c r="AD1255" s="76" t="str">
        <f t="shared" si="234"/>
        <v/>
      </c>
      <c r="AE1255" s="76" t="str">
        <f t="shared" si="235"/>
        <v/>
      </c>
      <c r="AF1255" s="81" t="str">
        <f t="shared" si="236"/>
        <v/>
      </c>
    </row>
    <row r="1256" spans="5:32">
      <c r="E1256" s="58" t="str">
        <f t="shared" si="237"/>
        <v/>
      </c>
      <c r="K1256" s="68" t="str">
        <f t="shared" si="238"/>
        <v/>
      </c>
      <c r="M1256" s="69" t="str">
        <f t="shared" si="239"/>
        <v/>
      </c>
      <c r="Q1256" s="76" t="str">
        <f t="shared" si="228"/>
        <v/>
      </c>
      <c r="R1256" s="68" t="str">
        <f t="shared" si="229"/>
        <v/>
      </c>
      <c r="S1256" s="76" t="str">
        <f t="shared" si="230"/>
        <v/>
      </c>
      <c r="V1256" s="23" t="str">
        <f>IF(E1256="","",SUMIF(OUTBOUND!$G:$G,WMS!E1256,OUTBOUND!$L:$L))</f>
        <v/>
      </c>
      <c r="W1256" s="23" t="str">
        <f>IF(E1256="","",SUMIF(OUTBOUND!$G:$G,WMS!E1256,OUTBOUND!$M:$M))</f>
        <v/>
      </c>
      <c r="X1256" s="76" t="str">
        <f>IF(E1256="","",SUMIF(OUTBOUND!$G:$G,WMS!E1256,OUTBOUND!$O:$O))</f>
        <v/>
      </c>
      <c r="Y1256" s="76" t="str">
        <f>IF(E1256="","",SUMIF(OUTBOUND!$G:$G,WMS!E1256,OUTBOUND!$AC:$AC))</f>
        <v/>
      </c>
      <c r="Z1256" s="76" t="str">
        <f>IF(E1256="","",SUMIF(OUTBOUND!$G:$G,WMS!E1256,OUTBOUND!$P:$P))</f>
        <v/>
      </c>
      <c r="AA1256" s="23" t="str">
        <f t="shared" si="231"/>
        <v/>
      </c>
      <c r="AB1256" s="23" t="str">
        <f t="shared" si="232"/>
        <v/>
      </c>
      <c r="AC1256" s="76" t="str">
        <f t="shared" si="233"/>
        <v/>
      </c>
      <c r="AD1256" s="76" t="str">
        <f t="shared" si="234"/>
        <v/>
      </c>
      <c r="AE1256" s="76" t="str">
        <f t="shared" si="235"/>
        <v/>
      </c>
      <c r="AF1256" s="81" t="str">
        <f t="shared" si="236"/>
        <v/>
      </c>
    </row>
    <row r="1257" spans="5:32">
      <c r="E1257" s="58" t="str">
        <f t="shared" si="237"/>
        <v/>
      </c>
      <c r="K1257" s="68" t="str">
        <f t="shared" si="238"/>
        <v/>
      </c>
      <c r="M1257" s="69" t="str">
        <f t="shared" si="239"/>
        <v/>
      </c>
      <c r="Q1257" s="76" t="str">
        <f t="shared" si="228"/>
        <v/>
      </c>
      <c r="R1257" s="68" t="str">
        <f t="shared" si="229"/>
        <v/>
      </c>
      <c r="S1257" s="76" t="str">
        <f t="shared" si="230"/>
        <v/>
      </c>
      <c r="V1257" s="23" t="str">
        <f>IF(E1257="","",SUMIF(OUTBOUND!$G:$G,WMS!E1257,OUTBOUND!$L:$L))</f>
        <v/>
      </c>
      <c r="W1257" s="23" t="str">
        <f>IF(E1257="","",SUMIF(OUTBOUND!$G:$G,WMS!E1257,OUTBOUND!$M:$M))</f>
        <v/>
      </c>
      <c r="X1257" s="76" t="str">
        <f>IF(E1257="","",SUMIF(OUTBOUND!$G:$G,WMS!E1257,OUTBOUND!$O:$O))</f>
        <v/>
      </c>
      <c r="Y1257" s="76" t="str">
        <f>IF(E1257="","",SUMIF(OUTBOUND!$G:$G,WMS!E1257,OUTBOUND!$AC:$AC))</f>
        <v/>
      </c>
      <c r="Z1257" s="76" t="str">
        <f>IF(E1257="","",SUMIF(OUTBOUND!$G:$G,WMS!E1257,OUTBOUND!$P:$P))</f>
        <v/>
      </c>
      <c r="AA1257" s="23" t="str">
        <f t="shared" si="231"/>
        <v/>
      </c>
      <c r="AB1257" s="23" t="str">
        <f t="shared" si="232"/>
        <v/>
      </c>
      <c r="AC1257" s="76" t="str">
        <f t="shared" si="233"/>
        <v/>
      </c>
      <c r="AD1257" s="76" t="str">
        <f t="shared" si="234"/>
        <v/>
      </c>
      <c r="AE1257" s="76" t="str">
        <f t="shared" si="235"/>
        <v/>
      </c>
      <c r="AF1257" s="81" t="str">
        <f t="shared" si="236"/>
        <v/>
      </c>
    </row>
    <row r="1258" spans="5:32">
      <c r="E1258" s="58" t="str">
        <f t="shared" si="237"/>
        <v/>
      </c>
      <c r="K1258" s="68" t="str">
        <f t="shared" si="238"/>
        <v/>
      </c>
      <c r="M1258" s="69" t="str">
        <f t="shared" si="239"/>
        <v/>
      </c>
      <c r="Q1258" s="76" t="str">
        <f t="shared" si="228"/>
        <v/>
      </c>
      <c r="R1258" s="68" t="str">
        <f t="shared" si="229"/>
        <v/>
      </c>
      <c r="S1258" s="76" t="str">
        <f t="shared" si="230"/>
        <v/>
      </c>
      <c r="V1258" s="23" t="str">
        <f>IF(E1258="","",SUMIF(OUTBOUND!$G:$G,WMS!E1258,OUTBOUND!$L:$L))</f>
        <v/>
      </c>
      <c r="W1258" s="23" t="str">
        <f>IF(E1258="","",SUMIF(OUTBOUND!$G:$G,WMS!E1258,OUTBOUND!$M:$M))</f>
        <v/>
      </c>
      <c r="X1258" s="76" t="str">
        <f>IF(E1258="","",SUMIF(OUTBOUND!$G:$G,WMS!E1258,OUTBOUND!$O:$O))</f>
        <v/>
      </c>
      <c r="Y1258" s="76" t="str">
        <f>IF(E1258="","",SUMIF(OUTBOUND!$G:$G,WMS!E1258,OUTBOUND!$AC:$AC))</f>
        <v/>
      </c>
      <c r="Z1258" s="76" t="str">
        <f>IF(E1258="","",SUMIF(OUTBOUND!$G:$G,WMS!E1258,OUTBOUND!$P:$P))</f>
        <v/>
      </c>
      <c r="AA1258" s="23" t="str">
        <f t="shared" si="231"/>
        <v/>
      </c>
      <c r="AB1258" s="23" t="str">
        <f t="shared" si="232"/>
        <v/>
      </c>
      <c r="AC1258" s="76" t="str">
        <f t="shared" si="233"/>
        <v/>
      </c>
      <c r="AD1258" s="76" t="str">
        <f t="shared" si="234"/>
        <v/>
      </c>
      <c r="AE1258" s="76" t="str">
        <f t="shared" si="235"/>
        <v/>
      </c>
      <c r="AF1258" s="81" t="str">
        <f t="shared" si="236"/>
        <v/>
      </c>
    </row>
    <row r="1259" spans="5:32">
      <c r="E1259" s="58" t="str">
        <f t="shared" si="237"/>
        <v/>
      </c>
      <c r="K1259" s="68" t="str">
        <f t="shared" si="238"/>
        <v/>
      </c>
      <c r="M1259" s="69" t="str">
        <f t="shared" si="239"/>
        <v/>
      </c>
      <c r="Q1259" s="76" t="str">
        <f t="shared" si="228"/>
        <v/>
      </c>
      <c r="R1259" s="68" t="str">
        <f t="shared" si="229"/>
        <v/>
      </c>
      <c r="S1259" s="76" t="str">
        <f t="shared" si="230"/>
        <v/>
      </c>
      <c r="V1259" s="23" t="str">
        <f>IF(E1259="","",SUMIF(OUTBOUND!$G:$G,WMS!E1259,OUTBOUND!$L:$L))</f>
        <v/>
      </c>
      <c r="W1259" s="23" t="str">
        <f>IF(E1259="","",SUMIF(OUTBOUND!$G:$G,WMS!E1259,OUTBOUND!$M:$M))</f>
        <v/>
      </c>
      <c r="X1259" s="76" t="str">
        <f>IF(E1259="","",SUMIF(OUTBOUND!$G:$G,WMS!E1259,OUTBOUND!$O:$O))</f>
        <v/>
      </c>
      <c r="Y1259" s="76" t="str">
        <f>IF(E1259="","",SUMIF(OUTBOUND!$G:$G,WMS!E1259,OUTBOUND!$AC:$AC))</f>
        <v/>
      </c>
      <c r="Z1259" s="76" t="str">
        <f>IF(E1259="","",SUMIF(OUTBOUND!$G:$G,WMS!E1259,OUTBOUND!$P:$P))</f>
        <v/>
      </c>
      <c r="AA1259" s="23" t="str">
        <f t="shared" si="231"/>
        <v/>
      </c>
      <c r="AB1259" s="23" t="str">
        <f t="shared" si="232"/>
        <v/>
      </c>
      <c r="AC1259" s="76" t="str">
        <f t="shared" si="233"/>
        <v/>
      </c>
      <c r="AD1259" s="76" t="str">
        <f t="shared" si="234"/>
        <v/>
      </c>
      <c r="AE1259" s="76" t="str">
        <f t="shared" si="235"/>
        <v/>
      </c>
      <c r="AF1259" s="81" t="str">
        <f t="shared" si="236"/>
        <v/>
      </c>
    </row>
    <row r="1260" spans="5:32">
      <c r="E1260" s="58" t="str">
        <f t="shared" si="237"/>
        <v/>
      </c>
      <c r="K1260" s="68" t="str">
        <f t="shared" si="238"/>
        <v/>
      </c>
      <c r="M1260" s="69" t="str">
        <f t="shared" si="239"/>
        <v/>
      </c>
      <c r="Q1260" s="76" t="str">
        <f t="shared" si="228"/>
        <v/>
      </c>
      <c r="R1260" s="68" t="str">
        <f t="shared" si="229"/>
        <v/>
      </c>
      <c r="S1260" s="76" t="str">
        <f t="shared" si="230"/>
        <v/>
      </c>
      <c r="V1260" s="23" t="str">
        <f>IF(E1260="","",SUMIF(OUTBOUND!$G:$G,WMS!E1260,OUTBOUND!$L:$L))</f>
        <v/>
      </c>
      <c r="W1260" s="23" t="str">
        <f>IF(E1260="","",SUMIF(OUTBOUND!$G:$G,WMS!E1260,OUTBOUND!$M:$M))</f>
        <v/>
      </c>
      <c r="X1260" s="76" t="str">
        <f>IF(E1260="","",SUMIF(OUTBOUND!$G:$G,WMS!E1260,OUTBOUND!$O:$O))</f>
        <v/>
      </c>
      <c r="Y1260" s="76" t="str">
        <f>IF(E1260="","",SUMIF(OUTBOUND!$G:$G,WMS!E1260,OUTBOUND!$AC:$AC))</f>
        <v/>
      </c>
      <c r="Z1260" s="76" t="str">
        <f>IF(E1260="","",SUMIF(OUTBOUND!$G:$G,WMS!E1260,OUTBOUND!$P:$P))</f>
        <v/>
      </c>
      <c r="AA1260" s="23" t="str">
        <f t="shared" si="231"/>
        <v/>
      </c>
      <c r="AB1260" s="23" t="str">
        <f t="shared" si="232"/>
        <v/>
      </c>
      <c r="AC1260" s="76" t="str">
        <f t="shared" si="233"/>
        <v/>
      </c>
      <c r="AD1260" s="76" t="str">
        <f t="shared" si="234"/>
        <v/>
      </c>
      <c r="AE1260" s="76" t="str">
        <f t="shared" si="235"/>
        <v/>
      </c>
      <c r="AF1260" s="81" t="str">
        <f t="shared" si="236"/>
        <v/>
      </c>
    </row>
    <row r="1261" spans="5:32">
      <c r="E1261" s="58" t="str">
        <f t="shared" si="237"/>
        <v/>
      </c>
      <c r="K1261" s="68" t="str">
        <f t="shared" si="238"/>
        <v/>
      </c>
      <c r="M1261" s="69" t="str">
        <f t="shared" si="239"/>
        <v/>
      </c>
      <c r="Q1261" s="76" t="str">
        <f t="shared" si="228"/>
        <v/>
      </c>
      <c r="R1261" s="68" t="str">
        <f t="shared" si="229"/>
        <v/>
      </c>
      <c r="S1261" s="76" t="str">
        <f t="shared" si="230"/>
        <v/>
      </c>
      <c r="V1261" s="23" t="str">
        <f>IF(E1261="","",SUMIF(OUTBOUND!$G:$G,WMS!E1261,OUTBOUND!$L:$L))</f>
        <v/>
      </c>
      <c r="W1261" s="23" t="str">
        <f>IF(E1261="","",SUMIF(OUTBOUND!$G:$G,WMS!E1261,OUTBOUND!$M:$M))</f>
        <v/>
      </c>
      <c r="X1261" s="76" t="str">
        <f>IF(E1261="","",SUMIF(OUTBOUND!$G:$G,WMS!E1261,OUTBOUND!$O:$O))</f>
        <v/>
      </c>
      <c r="Y1261" s="76" t="str">
        <f>IF(E1261="","",SUMIF(OUTBOUND!$G:$G,WMS!E1261,OUTBOUND!$AC:$AC))</f>
        <v/>
      </c>
      <c r="Z1261" s="76" t="str">
        <f>IF(E1261="","",SUMIF(OUTBOUND!$G:$G,WMS!E1261,OUTBOUND!$P:$P))</f>
        <v/>
      </c>
      <c r="AA1261" s="23" t="str">
        <f t="shared" si="231"/>
        <v/>
      </c>
      <c r="AB1261" s="23" t="str">
        <f t="shared" si="232"/>
        <v/>
      </c>
      <c r="AC1261" s="76" t="str">
        <f t="shared" si="233"/>
        <v/>
      </c>
      <c r="AD1261" s="76" t="str">
        <f t="shared" si="234"/>
        <v/>
      </c>
      <c r="AE1261" s="76" t="str">
        <f t="shared" si="235"/>
        <v/>
      </c>
      <c r="AF1261" s="81" t="str">
        <f t="shared" si="236"/>
        <v/>
      </c>
    </row>
    <row r="1262" spans="5:32">
      <c r="E1262" s="58" t="str">
        <f t="shared" si="237"/>
        <v/>
      </c>
      <c r="K1262" s="68" t="str">
        <f t="shared" si="238"/>
        <v/>
      </c>
      <c r="M1262" s="69" t="str">
        <f t="shared" si="239"/>
        <v/>
      </c>
      <c r="Q1262" s="76" t="str">
        <f t="shared" si="228"/>
        <v/>
      </c>
      <c r="R1262" s="68" t="str">
        <f t="shared" si="229"/>
        <v/>
      </c>
      <c r="S1262" s="76" t="str">
        <f t="shared" si="230"/>
        <v/>
      </c>
      <c r="V1262" s="23" t="str">
        <f>IF(E1262="","",SUMIF(OUTBOUND!$G:$G,WMS!E1262,OUTBOUND!$L:$L))</f>
        <v/>
      </c>
      <c r="W1262" s="23" t="str">
        <f>IF(E1262="","",SUMIF(OUTBOUND!$G:$G,WMS!E1262,OUTBOUND!$M:$M))</f>
        <v/>
      </c>
      <c r="X1262" s="76" t="str">
        <f>IF(E1262="","",SUMIF(OUTBOUND!$G:$G,WMS!E1262,OUTBOUND!$O:$O))</f>
        <v/>
      </c>
      <c r="Y1262" s="76" t="str">
        <f>IF(E1262="","",SUMIF(OUTBOUND!$G:$G,WMS!E1262,OUTBOUND!$AC:$AC))</f>
        <v/>
      </c>
      <c r="Z1262" s="76" t="str">
        <f>IF(E1262="","",SUMIF(OUTBOUND!$G:$G,WMS!E1262,OUTBOUND!$P:$P))</f>
        <v/>
      </c>
      <c r="AA1262" s="23" t="str">
        <f t="shared" si="231"/>
        <v/>
      </c>
      <c r="AB1262" s="23" t="str">
        <f t="shared" si="232"/>
        <v/>
      </c>
      <c r="AC1262" s="76" t="str">
        <f t="shared" si="233"/>
        <v/>
      </c>
      <c r="AD1262" s="76" t="str">
        <f t="shared" si="234"/>
        <v/>
      </c>
      <c r="AE1262" s="76" t="str">
        <f t="shared" si="235"/>
        <v/>
      </c>
      <c r="AF1262" s="81" t="str">
        <f t="shared" si="236"/>
        <v/>
      </c>
    </row>
    <row r="1263" spans="5:32">
      <c r="E1263" s="58" t="str">
        <f t="shared" si="237"/>
        <v/>
      </c>
      <c r="K1263" s="68" t="str">
        <f t="shared" si="238"/>
        <v/>
      </c>
      <c r="M1263" s="69" t="str">
        <f t="shared" si="239"/>
        <v/>
      </c>
      <c r="Q1263" s="76" t="str">
        <f t="shared" si="228"/>
        <v/>
      </c>
      <c r="R1263" s="68" t="str">
        <f t="shared" si="229"/>
        <v/>
      </c>
      <c r="S1263" s="76" t="str">
        <f t="shared" si="230"/>
        <v/>
      </c>
      <c r="V1263" s="23" t="str">
        <f>IF(E1263="","",SUMIF(OUTBOUND!$G:$G,WMS!E1263,OUTBOUND!$L:$L))</f>
        <v/>
      </c>
      <c r="W1263" s="23" t="str">
        <f>IF(E1263="","",SUMIF(OUTBOUND!$G:$G,WMS!E1263,OUTBOUND!$M:$M))</f>
        <v/>
      </c>
      <c r="X1263" s="76" t="str">
        <f>IF(E1263="","",SUMIF(OUTBOUND!$G:$G,WMS!E1263,OUTBOUND!$O:$O))</f>
        <v/>
      </c>
      <c r="Y1263" s="76" t="str">
        <f>IF(E1263="","",SUMIF(OUTBOUND!$G:$G,WMS!E1263,OUTBOUND!$AC:$AC))</f>
        <v/>
      </c>
      <c r="Z1263" s="76" t="str">
        <f>IF(E1263="","",SUMIF(OUTBOUND!$G:$G,WMS!E1263,OUTBOUND!$P:$P))</f>
        <v/>
      </c>
      <c r="AA1263" s="23" t="str">
        <f t="shared" si="231"/>
        <v/>
      </c>
      <c r="AB1263" s="23" t="str">
        <f t="shared" si="232"/>
        <v/>
      </c>
      <c r="AC1263" s="76" t="str">
        <f t="shared" si="233"/>
        <v/>
      </c>
      <c r="AD1263" s="76" t="str">
        <f t="shared" si="234"/>
        <v/>
      </c>
      <c r="AE1263" s="76" t="str">
        <f t="shared" si="235"/>
        <v/>
      </c>
      <c r="AF1263" s="81" t="str">
        <f t="shared" si="236"/>
        <v/>
      </c>
    </row>
    <row r="1264" spans="5:32">
      <c r="E1264" s="58" t="str">
        <f t="shared" si="237"/>
        <v/>
      </c>
      <c r="K1264" s="68" t="str">
        <f t="shared" si="238"/>
        <v/>
      </c>
      <c r="M1264" s="69" t="str">
        <f t="shared" si="239"/>
        <v/>
      </c>
      <c r="Q1264" s="76" t="str">
        <f t="shared" si="228"/>
        <v/>
      </c>
      <c r="R1264" s="68" t="str">
        <f t="shared" si="229"/>
        <v/>
      </c>
      <c r="S1264" s="76" t="str">
        <f t="shared" si="230"/>
        <v/>
      </c>
      <c r="V1264" s="23" t="str">
        <f>IF(E1264="","",SUMIF(OUTBOUND!$G:$G,WMS!E1264,OUTBOUND!$L:$L))</f>
        <v/>
      </c>
      <c r="W1264" s="23" t="str">
        <f>IF(E1264="","",SUMIF(OUTBOUND!$G:$G,WMS!E1264,OUTBOUND!$M:$M))</f>
        <v/>
      </c>
      <c r="X1264" s="76" t="str">
        <f>IF(E1264="","",SUMIF(OUTBOUND!$G:$G,WMS!E1264,OUTBOUND!$O:$O))</f>
        <v/>
      </c>
      <c r="Y1264" s="76" t="str">
        <f>IF(E1264="","",SUMIF(OUTBOUND!$G:$G,WMS!E1264,OUTBOUND!$AC:$AC))</f>
        <v/>
      </c>
      <c r="Z1264" s="76" t="str">
        <f>IF(E1264="","",SUMIF(OUTBOUND!$G:$G,WMS!E1264,OUTBOUND!$P:$P))</f>
        <v/>
      </c>
      <c r="AA1264" s="23" t="str">
        <f t="shared" si="231"/>
        <v/>
      </c>
      <c r="AB1264" s="23" t="str">
        <f t="shared" si="232"/>
        <v/>
      </c>
      <c r="AC1264" s="76" t="str">
        <f t="shared" si="233"/>
        <v/>
      </c>
      <c r="AD1264" s="76" t="str">
        <f t="shared" si="234"/>
        <v/>
      </c>
      <c r="AE1264" s="76" t="str">
        <f t="shared" si="235"/>
        <v/>
      </c>
      <c r="AF1264" s="81" t="str">
        <f t="shared" si="236"/>
        <v/>
      </c>
    </row>
    <row r="1265" spans="5:32">
      <c r="E1265" s="58" t="str">
        <f t="shared" si="237"/>
        <v/>
      </c>
      <c r="K1265" s="68" t="str">
        <f t="shared" si="238"/>
        <v/>
      </c>
      <c r="M1265" s="69" t="str">
        <f t="shared" si="239"/>
        <v/>
      </c>
      <c r="Q1265" s="76" t="str">
        <f t="shared" si="228"/>
        <v/>
      </c>
      <c r="R1265" s="68" t="str">
        <f t="shared" si="229"/>
        <v/>
      </c>
      <c r="S1265" s="76" t="str">
        <f t="shared" si="230"/>
        <v/>
      </c>
      <c r="V1265" s="23" t="str">
        <f>IF(E1265="","",SUMIF(OUTBOUND!$G:$G,WMS!E1265,OUTBOUND!$L:$L))</f>
        <v/>
      </c>
      <c r="W1265" s="23" t="str">
        <f>IF(E1265="","",SUMIF(OUTBOUND!$G:$G,WMS!E1265,OUTBOUND!$M:$M))</f>
        <v/>
      </c>
      <c r="X1265" s="76" t="str">
        <f>IF(E1265="","",SUMIF(OUTBOUND!$G:$G,WMS!E1265,OUTBOUND!$O:$O))</f>
        <v/>
      </c>
      <c r="Y1265" s="76" t="str">
        <f>IF(E1265="","",SUMIF(OUTBOUND!$G:$G,WMS!E1265,OUTBOUND!$AC:$AC))</f>
        <v/>
      </c>
      <c r="Z1265" s="76" t="str">
        <f>IF(E1265="","",SUMIF(OUTBOUND!$G:$G,WMS!E1265,OUTBOUND!$P:$P))</f>
        <v/>
      </c>
      <c r="AA1265" s="23" t="str">
        <f t="shared" si="231"/>
        <v/>
      </c>
      <c r="AB1265" s="23" t="str">
        <f t="shared" si="232"/>
        <v/>
      </c>
      <c r="AC1265" s="76" t="str">
        <f t="shared" si="233"/>
        <v/>
      </c>
      <c r="AD1265" s="76" t="str">
        <f t="shared" si="234"/>
        <v/>
      </c>
      <c r="AE1265" s="76" t="str">
        <f t="shared" si="235"/>
        <v/>
      </c>
      <c r="AF1265" s="81" t="str">
        <f t="shared" si="236"/>
        <v/>
      </c>
    </row>
    <row r="1266" spans="5:32">
      <c r="E1266" s="58" t="str">
        <f t="shared" si="237"/>
        <v/>
      </c>
      <c r="K1266" s="68" t="str">
        <f t="shared" si="238"/>
        <v/>
      </c>
      <c r="M1266" s="69" t="str">
        <f t="shared" si="239"/>
        <v/>
      </c>
      <c r="Q1266" s="76" t="str">
        <f t="shared" si="228"/>
        <v/>
      </c>
      <c r="R1266" s="68" t="str">
        <f t="shared" si="229"/>
        <v/>
      </c>
      <c r="S1266" s="76" t="str">
        <f t="shared" si="230"/>
        <v/>
      </c>
      <c r="V1266" s="23" t="str">
        <f>IF(E1266="","",SUMIF(OUTBOUND!$G:$G,WMS!E1266,OUTBOUND!$L:$L))</f>
        <v/>
      </c>
      <c r="W1266" s="23" t="str">
        <f>IF(E1266="","",SUMIF(OUTBOUND!$G:$G,WMS!E1266,OUTBOUND!$M:$M))</f>
        <v/>
      </c>
      <c r="X1266" s="76" t="str">
        <f>IF(E1266="","",SUMIF(OUTBOUND!$G:$G,WMS!E1266,OUTBOUND!$O:$O))</f>
        <v/>
      </c>
      <c r="Y1266" s="76" t="str">
        <f>IF(E1266="","",SUMIF(OUTBOUND!$G:$G,WMS!E1266,OUTBOUND!$AC:$AC))</f>
        <v/>
      </c>
      <c r="Z1266" s="76" t="str">
        <f>IF(E1266="","",SUMIF(OUTBOUND!$G:$G,WMS!E1266,OUTBOUND!$P:$P))</f>
        <v/>
      </c>
      <c r="AA1266" s="23" t="str">
        <f t="shared" si="231"/>
        <v/>
      </c>
      <c r="AB1266" s="23" t="str">
        <f t="shared" si="232"/>
        <v/>
      </c>
      <c r="AC1266" s="76" t="str">
        <f t="shared" si="233"/>
        <v/>
      </c>
      <c r="AD1266" s="76" t="str">
        <f t="shared" si="234"/>
        <v/>
      </c>
      <c r="AE1266" s="76" t="str">
        <f t="shared" si="235"/>
        <v/>
      </c>
      <c r="AF1266" s="81" t="str">
        <f t="shared" si="236"/>
        <v/>
      </c>
    </row>
    <row r="1267" spans="5:32">
      <c r="E1267" s="58" t="str">
        <f t="shared" si="237"/>
        <v/>
      </c>
      <c r="K1267" s="68" t="str">
        <f t="shared" si="238"/>
        <v/>
      </c>
      <c r="M1267" s="69" t="str">
        <f t="shared" si="239"/>
        <v/>
      </c>
      <c r="Q1267" s="76" t="str">
        <f t="shared" si="228"/>
        <v/>
      </c>
      <c r="R1267" s="68" t="str">
        <f t="shared" si="229"/>
        <v/>
      </c>
      <c r="S1267" s="76" t="str">
        <f t="shared" si="230"/>
        <v/>
      </c>
      <c r="V1267" s="23" t="str">
        <f>IF(E1267="","",SUMIF(OUTBOUND!$G:$G,WMS!E1267,OUTBOUND!$L:$L))</f>
        <v/>
      </c>
      <c r="W1267" s="23" t="str">
        <f>IF(E1267="","",SUMIF(OUTBOUND!$G:$G,WMS!E1267,OUTBOUND!$M:$M))</f>
        <v/>
      </c>
      <c r="X1267" s="76" t="str">
        <f>IF(E1267="","",SUMIF(OUTBOUND!$G:$G,WMS!E1267,OUTBOUND!$O:$O))</f>
        <v/>
      </c>
      <c r="Y1267" s="76" t="str">
        <f>IF(E1267="","",SUMIF(OUTBOUND!$G:$G,WMS!E1267,OUTBOUND!$AC:$AC))</f>
        <v/>
      </c>
      <c r="Z1267" s="76" t="str">
        <f>IF(E1267="","",SUMIF(OUTBOUND!$G:$G,WMS!E1267,OUTBOUND!$P:$P))</f>
        <v/>
      </c>
      <c r="AA1267" s="23" t="str">
        <f t="shared" si="231"/>
        <v/>
      </c>
      <c r="AB1267" s="23" t="str">
        <f t="shared" si="232"/>
        <v/>
      </c>
      <c r="AC1267" s="76" t="str">
        <f t="shared" si="233"/>
        <v/>
      </c>
      <c r="AD1267" s="76" t="str">
        <f t="shared" si="234"/>
        <v/>
      </c>
      <c r="AE1267" s="76" t="str">
        <f t="shared" si="235"/>
        <v/>
      </c>
      <c r="AF1267" s="81" t="str">
        <f t="shared" si="236"/>
        <v/>
      </c>
    </row>
    <row r="1268" spans="5:32">
      <c r="E1268" s="58" t="str">
        <f t="shared" si="237"/>
        <v/>
      </c>
      <c r="K1268" s="68" t="str">
        <f t="shared" si="238"/>
        <v/>
      </c>
      <c r="M1268" s="69" t="str">
        <f t="shared" si="239"/>
        <v/>
      </c>
      <c r="Q1268" s="76" t="str">
        <f t="shared" si="228"/>
        <v/>
      </c>
      <c r="R1268" s="68" t="str">
        <f t="shared" si="229"/>
        <v/>
      </c>
      <c r="S1268" s="76" t="str">
        <f t="shared" si="230"/>
        <v/>
      </c>
      <c r="V1268" s="23" t="str">
        <f>IF(E1268="","",SUMIF(OUTBOUND!$G:$G,WMS!E1268,OUTBOUND!$L:$L))</f>
        <v/>
      </c>
      <c r="W1268" s="23" t="str">
        <f>IF(E1268="","",SUMIF(OUTBOUND!$G:$G,WMS!E1268,OUTBOUND!$M:$M))</f>
        <v/>
      </c>
      <c r="X1268" s="76" t="str">
        <f>IF(E1268="","",SUMIF(OUTBOUND!$G:$G,WMS!E1268,OUTBOUND!$O:$O))</f>
        <v/>
      </c>
      <c r="Y1268" s="76" t="str">
        <f>IF(E1268="","",SUMIF(OUTBOUND!$G:$G,WMS!E1268,OUTBOUND!$AC:$AC))</f>
        <v/>
      </c>
      <c r="Z1268" s="76" t="str">
        <f>IF(E1268="","",SUMIF(OUTBOUND!$G:$G,WMS!E1268,OUTBOUND!$P:$P))</f>
        <v/>
      </c>
      <c r="AA1268" s="23" t="str">
        <f t="shared" si="231"/>
        <v/>
      </c>
      <c r="AB1268" s="23" t="str">
        <f t="shared" si="232"/>
        <v/>
      </c>
      <c r="AC1268" s="76" t="str">
        <f t="shared" si="233"/>
        <v/>
      </c>
      <c r="AD1268" s="76" t="str">
        <f t="shared" si="234"/>
        <v/>
      </c>
      <c r="AE1268" s="76" t="str">
        <f t="shared" si="235"/>
        <v/>
      </c>
      <c r="AF1268" s="81" t="str">
        <f t="shared" si="236"/>
        <v/>
      </c>
    </row>
    <row r="1269" spans="5:32">
      <c r="E1269" s="58" t="str">
        <f t="shared" si="237"/>
        <v/>
      </c>
      <c r="K1269" s="68" t="str">
        <f t="shared" si="238"/>
        <v/>
      </c>
      <c r="M1269" s="69" t="str">
        <f t="shared" si="239"/>
        <v/>
      </c>
      <c r="Q1269" s="76" t="str">
        <f t="shared" ref="Q1269:Q1332" si="240">IF(P1269="","",ROUND(N1269*O1269*P1269/1000000,3))</f>
        <v/>
      </c>
      <c r="R1269" s="68" t="str">
        <f t="shared" ref="R1269:R1332" si="241">IF(Q1269="","",ROUND(N1269*O1269*P1269/1000000*I1269,2))</f>
        <v/>
      </c>
      <c r="S1269" s="76" t="str">
        <f t="shared" ref="S1269:S1332" si="242">IF(T1269="","",ROUND(T1269/J1269,3))</f>
        <v/>
      </c>
      <c r="V1269" s="23" t="str">
        <f>IF(E1269="","",SUMIF(OUTBOUND!$G:$G,WMS!E1269,OUTBOUND!$L:$L))</f>
        <v/>
      </c>
      <c r="W1269" s="23" t="str">
        <f>IF(E1269="","",SUMIF(OUTBOUND!$G:$G,WMS!E1269,OUTBOUND!$M:$M))</f>
        <v/>
      </c>
      <c r="X1269" s="76" t="str">
        <f>IF(E1269="","",SUMIF(OUTBOUND!$G:$G,WMS!E1269,OUTBOUND!$O:$O))</f>
        <v/>
      </c>
      <c r="Y1269" s="76" t="str">
        <f>IF(E1269="","",SUMIF(OUTBOUND!$G:$G,WMS!E1269,OUTBOUND!$AC:$AC))</f>
        <v/>
      </c>
      <c r="Z1269" s="76" t="str">
        <f>IF(E1269="","",SUMIF(OUTBOUND!$G:$G,WMS!E1269,OUTBOUND!$P:$P))</f>
        <v/>
      </c>
      <c r="AA1269" s="23" t="str">
        <f t="shared" ref="AA1269:AA1332" si="243">IF(I1269="","",I1269-V1269)</f>
        <v/>
      </c>
      <c r="AB1269" s="23" t="str">
        <f t="shared" ref="AB1269:AB1332" si="244">IF(J1269="","",J1269-W1269)</f>
        <v/>
      </c>
      <c r="AC1269" s="76" t="str">
        <f t="shared" ref="AC1269:AC1332" si="245">IF(M1269="","",M1269-X1269)</f>
        <v/>
      </c>
      <c r="AD1269" s="76" t="str">
        <f t="shared" ref="AD1269:AD1332" si="246">IF(T1269="","",T1269-Y1269)</f>
        <v/>
      </c>
      <c r="AE1269" s="76" t="str">
        <f t="shared" ref="AE1269:AE1332" si="247">IF(R1269="","",R1269-Z1269)</f>
        <v/>
      </c>
      <c r="AF1269" s="81" t="str">
        <f t="shared" ref="AF1269:AF1332" si="248">IF(AB1269="","",EXACT(K1269,AB1269/AA1269))</f>
        <v/>
      </c>
    </row>
    <row r="1270" spans="5:32">
      <c r="E1270" s="58" t="str">
        <f t="shared" si="237"/>
        <v/>
      </c>
      <c r="K1270" s="68" t="str">
        <f t="shared" si="238"/>
        <v/>
      </c>
      <c r="M1270" s="69" t="str">
        <f t="shared" si="239"/>
        <v/>
      </c>
      <c r="Q1270" s="76" t="str">
        <f t="shared" si="240"/>
        <v/>
      </c>
      <c r="R1270" s="68" t="str">
        <f t="shared" si="241"/>
        <v/>
      </c>
      <c r="S1270" s="76" t="str">
        <f t="shared" si="242"/>
        <v/>
      </c>
      <c r="V1270" s="23" t="str">
        <f>IF(E1270="","",SUMIF(OUTBOUND!$G:$G,WMS!E1270,OUTBOUND!$L:$L))</f>
        <v/>
      </c>
      <c r="W1270" s="23" t="str">
        <f>IF(E1270="","",SUMIF(OUTBOUND!$G:$G,WMS!E1270,OUTBOUND!$M:$M))</f>
        <v/>
      </c>
      <c r="X1270" s="76" t="str">
        <f>IF(E1270="","",SUMIF(OUTBOUND!$G:$G,WMS!E1270,OUTBOUND!$O:$O))</f>
        <v/>
      </c>
      <c r="Y1270" s="76" t="str">
        <f>IF(E1270="","",SUMIF(OUTBOUND!$G:$G,WMS!E1270,OUTBOUND!$AC:$AC))</f>
        <v/>
      </c>
      <c r="Z1270" s="76" t="str">
        <f>IF(E1270="","",SUMIF(OUTBOUND!$G:$G,WMS!E1270,OUTBOUND!$P:$P))</f>
        <v/>
      </c>
      <c r="AA1270" s="23" t="str">
        <f t="shared" si="243"/>
        <v/>
      </c>
      <c r="AB1270" s="23" t="str">
        <f t="shared" si="244"/>
        <v/>
      </c>
      <c r="AC1270" s="76" t="str">
        <f t="shared" si="245"/>
        <v/>
      </c>
      <c r="AD1270" s="76" t="str">
        <f t="shared" si="246"/>
        <v/>
      </c>
      <c r="AE1270" s="76" t="str">
        <f t="shared" si="247"/>
        <v/>
      </c>
      <c r="AF1270" s="81" t="str">
        <f t="shared" si="248"/>
        <v/>
      </c>
    </row>
    <row r="1271" spans="5:32">
      <c r="E1271" s="58" t="str">
        <f t="shared" si="237"/>
        <v/>
      </c>
      <c r="K1271" s="68" t="str">
        <f t="shared" si="238"/>
        <v/>
      </c>
      <c r="M1271" s="69" t="str">
        <f t="shared" si="239"/>
        <v/>
      </c>
      <c r="Q1271" s="76" t="str">
        <f t="shared" si="240"/>
        <v/>
      </c>
      <c r="R1271" s="68" t="str">
        <f t="shared" si="241"/>
        <v/>
      </c>
      <c r="S1271" s="76" t="str">
        <f t="shared" si="242"/>
        <v/>
      </c>
      <c r="V1271" s="23" t="str">
        <f>IF(E1271="","",SUMIF(OUTBOUND!$G:$G,WMS!E1271,OUTBOUND!$L:$L))</f>
        <v/>
      </c>
      <c r="W1271" s="23" t="str">
        <f>IF(E1271="","",SUMIF(OUTBOUND!$G:$G,WMS!E1271,OUTBOUND!$M:$M))</f>
        <v/>
      </c>
      <c r="X1271" s="76" t="str">
        <f>IF(E1271="","",SUMIF(OUTBOUND!$G:$G,WMS!E1271,OUTBOUND!$O:$O))</f>
        <v/>
      </c>
      <c r="Y1271" s="76" t="str">
        <f>IF(E1271="","",SUMIF(OUTBOUND!$G:$G,WMS!E1271,OUTBOUND!$AC:$AC))</f>
        <v/>
      </c>
      <c r="Z1271" s="76" t="str">
        <f>IF(E1271="","",SUMIF(OUTBOUND!$G:$G,WMS!E1271,OUTBOUND!$P:$P))</f>
        <v/>
      </c>
      <c r="AA1271" s="23" t="str">
        <f t="shared" si="243"/>
        <v/>
      </c>
      <c r="AB1271" s="23" t="str">
        <f t="shared" si="244"/>
        <v/>
      </c>
      <c r="AC1271" s="76" t="str">
        <f t="shared" si="245"/>
        <v/>
      </c>
      <c r="AD1271" s="76" t="str">
        <f t="shared" si="246"/>
        <v/>
      </c>
      <c r="AE1271" s="76" t="str">
        <f t="shared" si="247"/>
        <v/>
      </c>
      <c r="AF1271" s="81" t="str">
        <f t="shared" si="248"/>
        <v/>
      </c>
    </row>
    <row r="1272" spans="5:32">
      <c r="E1272" s="58" t="str">
        <f t="shared" si="237"/>
        <v/>
      </c>
      <c r="K1272" s="68" t="str">
        <f t="shared" si="238"/>
        <v/>
      </c>
      <c r="M1272" s="69" t="str">
        <f t="shared" si="239"/>
        <v/>
      </c>
      <c r="Q1272" s="76" t="str">
        <f t="shared" si="240"/>
        <v/>
      </c>
      <c r="R1272" s="68" t="str">
        <f t="shared" si="241"/>
        <v/>
      </c>
      <c r="S1272" s="76" t="str">
        <f t="shared" si="242"/>
        <v/>
      </c>
      <c r="V1272" s="23" t="str">
        <f>IF(E1272="","",SUMIF(OUTBOUND!$G:$G,WMS!E1272,OUTBOUND!$L:$L))</f>
        <v/>
      </c>
      <c r="W1272" s="23" t="str">
        <f>IF(E1272="","",SUMIF(OUTBOUND!$G:$G,WMS!E1272,OUTBOUND!$M:$M))</f>
        <v/>
      </c>
      <c r="X1272" s="76" t="str">
        <f>IF(E1272="","",SUMIF(OUTBOUND!$G:$G,WMS!E1272,OUTBOUND!$O:$O))</f>
        <v/>
      </c>
      <c r="Y1272" s="76" t="str">
        <f>IF(E1272="","",SUMIF(OUTBOUND!$G:$G,WMS!E1272,OUTBOUND!$AC:$AC))</f>
        <v/>
      </c>
      <c r="Z1272" s="76" t="str">
        <f>IF(E1272="","",SUMIF(OUTBOUND!$G:$G,WMS!E1272,OUTBOUND!$P:$P))</f>
        <v/>
      </c>
      <c r="AA1272" s="23" t="str">
        <f t="shared" si="243"/>
        <v/>
      </c>
      <c r="AB1272" s="23" t="str">
        <f t="shared" si="244"/>
        <v/>
      </c>
      <c r="AC1272" s="76" t="str">
        <f t="shared" si="245"/>
        <v/>
      </c>
      <c r="AD1272" s="76" t="str">
        <f t="shared" si="246"/>
        <v/>
      </c>
      <c r="AE1272" s="76" t="str">
        <f t="shared" si="247"/>
        <v/>
      </c>
      <c r="AF1272" s="81" t="str">
        <f t="shared" si="248"/>
        <v/>
      </c>
    </row>
    <row r="1273" spans="5:32">
      <c r="E1273" s="58" t="str">
        <f t="shared" si="237"/>
        <v/>
      </c>
      <c r="K1273" s="68" t="str">
        <f t="shared" si="238"/>
        <v/>
      </c>
      <c r="M1273" s="69" t="str">
        <f t="shared" si="239"/>
        <v/>
      </c>
      <c r="Q1273" s="76" t="str">
        <f t="shared" si="240"/>
        <v/>
      </c>
      <c r="R1273" s="68" t="str">
        <f t="shared" si="241"/>
        <v/>
      </c>
      <c r="S1273" s="76" t="str">
        <f t="shared" si="242"/>
        <v/>
      </c>
      <c r="V1273" s="23" t="str">
        <f>IF(E1273="","",SUMIF(OUTBOUND!$G:$G,WMS!E1273,OUTBOUND!$L:$L))</f>
        <v/>
      </c>
      <c r="W1273" s="23" t="str">
        <f>IF(E1273="","",SUMIF(OUTBOUND!$G:$G,WMS!E1273,OUTBOUND!$M:$M))</f>
        <v/>
      </c>
      <c r="X1273" s="76" t="str">
        <f>IF(E1273="","",SUMIF(OUTBOUND!$G:$G,WMS!E1273,OUTBOUND!$O:$O))</f>
        <v/>
      </c>
      <c r="Y1273" s="76" t="str">
        <f>IF(E1273="","",SUMIF(OUTBOUND!$G:$G,WMS!E1273,OUTBOUND!$AC:$AC))</f>
        <v/>
      </c>
      <c r="Z1273" s="76" t="str">
        <f>IF(E1273="","",SUMIF(OUTBOUND!$G:$G,WMS!E1273,OUTBOUND!$P:$P))</f>
        <v/>
      </c>
      <c r="AA1273" s="23" t="str">
        <f t="shared" si="243"/>
        <v/>
      </c>
      <c r="AB1273" s="23" t="str">
        <f t="shared" si="244"/>
        <v/>
      </c>
      <c r="AC1273" s="76" t="str">
        <f t="shared" si="245"/>
        <v/>
      </c>
      <c r="AD1273" s="76" t="str">
        <f t="shared" si="246"/>
        <v/>
      </c>
      <c r="AE1273" s="76" t="str">
        <f t="shared" si="247"/>
        <v/>
      </c>
      <c r="AF1273" s="81" t="str">
        <f t="shared" si="248"/>
        <v/>
      </c>
    </row>
    <row r="1274" spans="5:32">
      <c r="E1274" s="58" t="str">
        <f t="shared" si="237"/>
        <v/>
      </c>
      <c r="K1274" s="68" t="str">
        <f t="shared" si="238"/>
        <v/>
      </c>
      <c r="M1274" s="69" t="str">
        <f t="shared" si="239"/>
        <v/>
      </c>
      <c r="Q1274" s="76" t="str">
        <f t="shared" si="240"/>
        <v/>
      </c>
      <c r="R1274" s="68" t="str">
        <f t="shared" si="241"/>
        <v/>
      </c>
      <c r="S1274" s="76" t="str">
        <f t="shared" si="242"/>
        <v/>
      </c>
      <c r="V1274" s="23" t="str">
        <f>IF(E1274="","",SUMIF(OUTBOUND!$G:$G,WMS!E1274,OUTBOUND!$L:$L))</f>
        <v/>
      </c>
      <c r="W1274" s="23" t="str">
        <f>IF(E1274="","",SUMIF(OUTBOUND!$G:$G,WMS!E1274,OUTBOUND!$M:$M))</f>
        <v/>
      </c>
      <c r="X1274" s="76" t="str">
        <f>IF(E1274="","",SUMIF(OUTBOUND!$G:$G,WMS!E1274,OUTBOUND!$O:$O))</f>
        <v/>
      </c>
      <c r="Y1274" s="76" t="str">
        <f>IF(E1274="","",SUMIF(OUTBOUND!$G:$G,WMS!E1274,OUTBOUND!$AC:$AC))</f>
        <v/>
      </c>
      <c r="Z1274" s="76" t="str">
        <f>IF(E1274="","",SUMIF(OUTBOUND!$G:$G,WMS!E1274,OUTBOUND!$P:$P))</f>
        <v/>
      </c>
      <c r="AA1274" s="23" t="str">
        <f t="shared" si="243"/>
        <v/>
      </c>
      <c r="AB1274" s="23" t="str">
        <f t="shared" si="244"/>
        <v/>
      </c>
      <c r="AC1274" s="76" t="str">
        <f t="shared" si="245"/>
        <v/>
      </c>
      <c r="AD1274" s="76" t="str">
        <f t="shared" si="246"/>
        <v/>
      </c>
      <c r="AE1274" s="76" t="str">
        <f t="shared" si="247"/>
        <v/>
      </c>
      <c r="AF1274" s="81" t="str">
        <f t="shared" si="248"/>
        <v/>
      </c>
    </row>
    <row r="1275" spans="5:32">
      <c r="E1275" s="58" t="str">
        <f t="shared" si="237"/>
        <v/>
      </c>
      <c r="K1275" s="68" t="str">
        <f t="shared" si="238"/>
        <v/>
      </c>
      <c r="M1275" s="69" t="str">
        <f t="shared" si="239"/>
        <v/>
      </c>
      <c r="Q1275" s="76" t="str">
        <f t="shared" si="240"/>
        <v/>
      </c>
      <c r="R1275" s="68" t="str">
        <f t="shared" si="241"/>
        <v/>
      </c>
      <c r="S1275" s="76" t="str">
        <f t="shared" si="242"/>
        <v/>
      </c>
      <c r="V1275" s="23" t="str">
        <f>IF(E1275="","",SUMIF(OUTBOUND!$G:$G,WMS!E1275,OUTBOUND!$L:$L))</f>
        <v/>
      </c>
      <c r="W1275" s="23" t="str">
        <f>IF(E1275="","",SUMIF(OUTBOUND!$G:$G,WMS!E1275,OUTBOUND!$M:$M))</f>
        <v/>
      </c>
      <c r="X1275" s="76" t="str">
        <f>IF(E1275="","",SUMIF(OUTBOUND!$G:$G,WMS!E1275,OUTBOUND!$O:$O))</f>
        <v/>
      </c>
      <c r="Y1275" s="76" t="str">
        <f>IF(E1275="","",SUMIF(OUTBOUND!$G:$G,WMS!E1275,OUTBOUND!$AC:$AC))</f>
        <v/>
      </c>
      <c r="Z1275" s="76" t="str">
        <f>IF(E1275="","",SUMIF(OUTBOUND!$G:$G,WMS!E1275,OUTBOUND!$P:$P))</f>
        <v/>
      </c>
      <c r="AA1275" s="23" t="str">
        <f t="shared" si="243"/>
        <v/>
      </c>
      <c r="AB1275" s="23" t="str">
        <f t="shared" si="244"/>
        <v/>
      </c>
      <c r="AC1275" s="76" t="str">
        <f t="shared" si="245"/>
        <v/>
      </c>
      <c r="AD1275" s="76" t="str">
        <f t="shared" si="246"/>
        <v/>
      </c>
      <c r="AE1275" s="76" t="str">
        <f t="shared" si="247"/>
        <v/>
      </c>
      <c r="AF1275" s="81" t="str">
        <f t="shared" si="248"/>
        <v/>
      </c>
    </row>
    <row r="1276" spans="5:32">
      <c r="E1276" s="58" t="str">
        <f t="shared" si="237"/>
        <v/>
      </c>
      <c r="K1276" s="68" t="str">
        <f t="shared" si="238"/>
        <v/>
      </c>
      <c r="M1276" s="69" t="str">
        <f t="shared" si="239"/>
        <v/>
      </c>
      <c r="Q1276" s="76" t="str">
        <f t="shared" si="240"/>
        <v/>
      </c>
      <c r="R1276" s="68" t="str">
        <f t="shared" si="241"/>
        <v/>
      </c>
      <c r="S1276" s="76" t="str">
        <f t="shared" si="242"/>
        <v/>
      </c>
      <c r="V1276" s="23" t="str">
        <f>IF(E1276="","",SUMIF(OUTBOUND!$G:$G,WMS!E1276,OUTBOUND!$L:$L))</f>
        <v/>
      </c>
      <c r="W1276" s="23" t="str">
        <f>IF(E1276="","",SUMIF(OUTBOUND!$G:$G,WMS!E1276,OUTBOUND!$M:$M))</f>
        <v/>
      </c>
      <c r="X1276" s="76" t="str">
        <f>IF(E1276="","",SUMIF(OUTBOUND!$G:$G,WMS!E1276,OUTBOUND!$O:$O))</f>
        <v/>
      </c>
      <c r="Y1276" s="76" t="str">
        <f>IF(E1276="","",SUMIF(OUTBOUND!$G:$G,WMS!E1276,OUTBOUND!$AC:$AC))</f>
        <v/>
      </c>
      <c r="Z1276" s="76" t="str">
        <f>IF(E1276="","",SUMIF(OUTBOUND!$G:$G,WMS!E1276,OUTBOUND!$P:$P))</f>
        <v/>
      </c>
      <c r="AA1276" s="23" t="str">
        <f t="shared" si="243"/>
        <v/>
      </c>
      <c r="AB1276" s="23" t="str">
        <f t="shared" si="244"/>
        <v/>
      </c>
      <c r="AC1276" s="76" t="str">
        <f t="shared" si="245"/>
        <v/>
      </c>
      <c r="AD1276" s="76" t="str">
        <f t="shared" si="246"/>
        <v/>
      </c>
      <c r="AE1276" s="76" t="str">
        <f t="shared" si="247"/>
        <v/>
      </c>
      <c r="AF1276" s="81" t="str">
        <f t="shared" si="248"/>
        <v/>
      </c>
    </row>
    <row r="1277" spans="5:32">
      <c r="E1277" s="58" t="str">
        <f t="shared" si="237"/>
        <v/>
      </c>
      <c r="K1277" s="68" t="str">
        <f t="shared" si="238"/>
        <v/>
      </c>
      <c r="M1277" s="69" t="str">
        <f t="shared" si="239"/>
        <v/>
      </c>
      <c r="Q1277" s="76" t="str">
        <f t="shared" si="240"/>
        <v/>
      </c>
      <c r="R1277" s="68" t="str">
        <f t="shared" si="241"/>
        <v/>
      </c>
      <c r="S1277" s="76" t="str">
        <f t="shared" si="242"/>
        <v/>
      </c>
      <c r="V1277" s="23" t="str">
        <f>IF(E1277="","",SUMIF(OUTBOUND!$G:$G,WMS!E1277,OUTBOUND!$L:$L))</f>
        <v/>
      </c>
      <c r="W1277" s="23" t="str">
        <f>IF(E1277="","",SUMIF(OUTBOUND!$G:$G,WMS!E1277,OUTBOUND!$M:$M))</f>
        <v/>
      </c>
      <c r="X1277" s="76" t="str">
        <f>IF(E1277="","",SUMIF(OUTBOUND!$G:$G,WMS!E1277,OUTBOUND!$O:$O))</f>
        <v/>
      </c>
      <c r="Y1277" s="76" t="str">
        <f>IF(E1277="","",SUMIF(OUTBOUND!$G:$G,WMS!E1277,OUTBOUND!$AC:$AC))</f>
        <v/>
      </c>
      <c r="Z1277" s="76" t="str">
        <f>IF(E1277="","",SUMIF(OUTBOUND!$G:$G,WMS!E1277,OUTBOUND!$P:$P))</f>
        <v/>
      </c>
      <c r="AA1277" s="23" t="str">
        <f t="shared" si="243"/>
        <v/>
      </c>
      <c r="AB1277" s="23" t="str">
        <f t="shared" si="244"/>
        <v/>
      </c>
      <c r="AC1277" s="76" t="str">
        <f t="shared" si="245"/>
        <v/>
      </c>
      <c r="AD1277" s="76" t="str">
        <f t="shared" si="246"/>
        <v/>
      </c>
      <c r="AE1277" s="76" t="str">
        <f t="shared" si="247"/>
        <v/>
      </c>
      <c r="AF1277" s="81" t="str">
        <f t="shared" si="248"/>
        <v/>
      </c>
    </row>
    <row r="1278" spans="5:32">
      <c r="E1278" s="58" t="str">
        <f t="shared" si="237"/>
        <v/>
      </c>
      <c r="K1278" s="68" t="str">
        <f t="shared" si="238"/>
        <v/>
      </c>
      <c r="M1278" s="69" t="str">
        <f t="shared" si="239"/>
        <v/>
      </c>
      <c r="Q1278" s="76" t="str">
        <f t="shared" si="240"/>
        <v/>
      </c>
      <c r="R1278" s="68" t="str">
        <f t="shared" si="241"/>
        <v/>
      </c>
      <c r="S1278" s="76" t="str">
        <f t="shared" si="242"/>
        <v/>
      </c>
      <c r="V1278" s="23" t="str">
        <f>IF(E1278="","",SUMIF(OUTBOUND!$G:$G,WMS!E1278,OUTBOUND!$L:$L))</f>
        <v/>
      </c>
      <c r="W1278" s="23" t="str">
        <f>IF(E1278="","",SUMIF(OUTBOUND!$G:$G,WMS!E1278,OUTBOUND!$M:$M))</f>
        <v/>
      </c>
      <c r="X1278" s="76" t="str">
        <f>IF(E1278="","",SUMIF(OUTBOUND!$G:$G,WMS!E1278,OUTBOUND!$O:$O))</f>
        <v/>
      </c>
      <c r="Y1278" s="76" t="str">
        <f>IF(E1278="","",SUMIF(OUTBOUND!$G:$G,WMS!E1278,OUTBOUND!$AC:$AC))</f>
        <v/>
      </c>
      <c r="Z1278" s="76" t="str">
        <f>IF(E1278="","",SUMIF(OUTBOUND!$G:$G,WMS!E1278,OUTBOUND!$P:$P))</f>
        <v/>
      </c>
      <c r="AA1278" s="23" t="str">
        <f t="shared" si="243"/>
        <v/>
      </c>
      <c r="AB1278" s="23" t="str">
        <f t="shared" si="244"/>
        <v/>
      </c>
      <c r="AC1278" s="76" t="str">
        <f t="shared" si="245"/>
        <v/>
      </c>
      <c r="AD1278" s="76" t="str">
        <f t="shared" si="246"/>
        <v/>
      </c>
      <c r="AE1278" s="76" t="str">
        <f t="shared" si="247"/>
        <v/>
      </c>
      <c r="AF1278" s="81" t="str">
        <f t="shared" si="248"/>
        <v/>
      </c>
    </row>
    <row r="1279" spans="5:32">
      <c r="E1279" s="58" t="str">
        <f t="shared" si="237"/>
        <v/>
      </c>
      <c r="K1279" s="68" t="str">
        <f t="shared" si="238"/>
        <v/>
      </c>
      <c r="M1279" s="69" t="str">
        <f t="shared" si="239"/>
        <v/>
      </c>
      <c r="Q1279" s="76" t="str">
        <f t="shared" si="240"/>
        <v/>
      </c>
      <c r="R1279" s="68" t="str">
        <f t="shared" si="241"/>
        <v/>
      </c>
      <c r="S1279" s="76" t="str">
        <f t="shared" si="242"/>
        <v/>
      </c>
      <c r="V1279" s="23" t="str">
        <f>IF(E1279="","",SUMIF(OUTBOUND!$G:$G,WMS!E1279,OUTBOUND!$L:$L))</f>
        <v/>
      </c>
      <c r="W1279" s="23" t="str">
        <f>IF(E1279="","",SUMIF(OUTBOUND!$G:$G,WMS!E1279,OUTBOUND!$M:$M))</f>
        <v/>
      </c>
      <c r="X1279" s="76" t="str">
        <f>IF(E1279="","",SUMIF(OUTBOUND!$G:$G,WMS!E1279,OUTBOUND!$O:$O))</f>
        <v/>
      </c>
      <c r="Y1279" s="76" t="str">
        <f>IF(E1279="","",SUMIF(OUTBOUND!$G:$G,WMS!E1279,OUTBOUND!$AC:$AC))</f>
        <v/>
      </c>
      <c r="Z1279" s="76" t="str">
        <f>IF(E1279="","",SUMIF(OUTBOUND!$G:$G,WMS!E1279,OUTBOUND!$P:$P))</f>
        <v/>
      </c>
      <c r="AA1279" s="23" t="str">
        <f t="shared" si="243"/>
        <v/>
      </c>
      <c r="AB1279" s="23" t="str">
        <f t="shared" si="244"/>
        <v/>
      </c>
      <c r="AC1279" s="76" t="str">
        <f t="shared" si="245"/>
        <v/>
      </c>
      <c r="AD1279" s="76" t="str">
        <f t="shared" si="246"/>
        <v/>
      </c>
      <c r="AE1279" s="76" t="str">
        <f t="shared" si="247"/>
        <v/>
      </c>
      <c r="AF1279" s="81" t="str">
        <f t="shared" si="248"/>
        <v/>
      </c>
    </row>
    <row r="1280" spans="5:32">
      <c r="E1280" s="58" t="str">
        <f t="shared" si="237"/>
        <v/>
      </c>
      <c r="K1280" s="68" t="str">
        <f t="shared" si="238"/>
        <v/>
      </c>
      <c r="M1280" s="69" t="str">
        <f t="shared" si="239"/>
        <v/>
      </c>
      <c r="Q1280" s="76" t="str">
        <f t="shared" si="240"/>
        <v/>
      </c>
      <c r="R1280" s="68" t="str">
        <f t="shared" si="241"/>
        <v/>
      </c>
      <c r="S1280" s="76" t="str">
        <f t="shared" si="242"/>
        <v/>
      </c>
      <c r="V1280" s="23" t="str">
        <f>IF(E1280="","",SUMIF(OUTBOUND!$G:$G,WMS!E1280,OUTBOUND!$L:$L))</f>
        <v/>
      </c>
      <c r="W1280" s="23" t="str">
        <f>IF(E1280="","",SUMIF(OUTBOUND!$G:$G,WMS!E1280,OUTBOUND!$M:$M))</f>
        <v/>
      </c>
      <c r="X1280" s="76" t="str">
        <f>IF(E1280="","",SUMIF(OUTBOUND!$G:$G,WMS!E1280,OUTBOUND!$O:$O))</f>
        <v/>
      </c>
      <c r="Y1280" s="76" t="str">
        <f>IF(E1280="","",SUMIF(OUTBOUND!$G:$G,WMS!E1280,OUTBOUND!$AC:$AC))</f>
        <v/>
      </c>
      <c r="Z1280" s="76" t="str">
        <f>IF(E1280="","",SUMIF(OUTBOUND!$G:$G,WMS!E1280,OUTBOUND!$P:$P))</f>
        <v/>
      </c>
      <c r="AA1280" s="23" t="str">
        <f t="shared" si="243"/>
        <v/>
      </c>
      <c r="AB1280" s="23" t="str">
        <f t="shared" si="244"/>
        <v/>
      </c>
      <c r="AC1280" s="76" t="str">
        <f t="shared" si="245"/>
        <v/>
      </c>
      <c r="AD1280" s="76" t="str">
        <f t="shared" si="246"/>
        <v/>
      </c>
      <c r="AE1280" s="76" t="str">
        <f t="shared" si="247"/>
        <v/>
      </c>
      <c r="AF1280" s="81" t="str">
        <f t="shared" si="248"/>
        <v/>
      </c>
    </row>
    <row r="1281" spans="5:32">
      <c r="E1281" s="58" t="str">
        <f t="shared" si="237"/>
        <v/>
      </c>
      <c r="K1281" s="68" t="str">
        <f t="shared" si="238"/>
        <v/>
      </c>
      <c r="M1281" s="69" t="str">
        <f t="shared" si="239"/>
        <v/>
      </c>
      <c r="Q1281" s="76" t="str">
        <f t="shared" si="240"/>
        <v/>
      </c>
      <c r="R1281" s="68" t="str">
        <f t="shared" si="241"/>
        <v/>
      </c>
      <c r="S1281" s="76" t="str">
        <f t="shared" si="242"/>
        <v/>
      </c>
      <c r="V1281" s="23" t="str">
        <f>IF(E1281="","",SUMIF(OUTBOUND!$G:$G,WMS!E1281,OUTBOUND!$L:$L))</f>
        <v/>
      </c>
      <c r="W1281" s="23" t="str">
        <f>IF(E1281="","",SUMIF(OUTBOUND!$G:$G,WMS!E1281,OUTBOUND!$M:$M))</f>
        <v/>
      </c>
      <c r="X1281" s="76" t="str">
        <f>IF(E1281="","",SUMIF(OUTBOUND!$G:$G,WMS!E1281,OUTBOUND!$O:$O))</f>
        <v/>
      </c>
      <c r="Y1281" s="76" t="str">
        <f>IF(E1281="","",SUMIF(OUTBOUND!$G:$G,WMS!E1281,OUTBOUND!$AC:$AC))</f>
        <v/>
      </c>
      <c r="Z1281" s="76" t="str">
        <f>IF(E1281="","",SUMIF(OUTBOUND!$G:$G,WMS!E1281,OUTBOUND!$P:$P))</f>
        <v/>
      </c>
      <c r="AA1281" s="23" t="str">
        <f t="shared" si="243"/>
        <v/>
      </c>
      <c r="AB1281" s="23" t="str">
        <f t="shared" si="244"/>
        <v/>
      </c>
      <c r="AC1281" s="76" t="str">
        <f t="shared" si="245"/>
        <v/>
      </c>
      <c r="AD1281" s="76" t="str">
        <f t="shared" si="246"/>
        <v/>
      </c>
      <c r="AE1281" s="76" t="str">
        <f t="shared" si="247"/>
        <v/>
      </c>
      <c r="AF1281" s="81" t="str">
        <f t="shared" si="248"/>
        <v/>
      </c>
    </row>
    <row r="1282" spans="5:32">
      <c r="E1282" s="58" t="str">
        <f t="shared" si="237"/>
        <v/>
      </c>
      <c r="K1282" s="68" t="str">
        <f t="shared" si="238"/>
        <v/>
      </c>
      <c r="M1282" s="69" t="str">
        <f t="shared" si="239"/>
        <v/>
      </c>
      <c r="Q1282" s="76" t="str">
        <f t="shared" si="240"/>
        <v/>
      </c>
      <c r="R1282" s="68" t="str">
        <f t="shared" si="241"/>
        <v/>
      </c>
      <c r="S1282" s="76" t="str">
        <f t="shared" si="242"/>
        <v/>
      </c>
      <c r="V1282" s="23" t="str">
        <f>IF(E1282="","",SUMIF(OUTBOUND!$G:$G,WMS!E1282,OUTBOUND!$L:$L))</f>
        <v/>
      </c>
      <c r="W1282" s="23" t="str">
        <f>IF(E1282="","",SUMIF(OUTBOUND!$G:$G,WMS!E1282,OUTBOUND!$M:$M))</f>
        <v/>
      </c>
      <c r="X1282" s="76" t="str">
        <f>IF(E1282="","",SUMIF(OUTBOUND!$G:$G,WMS!E1282,OUTBOUND!$O:$O))</f>
        <v/>
      </c>
      <c r="Y1282" s="76" t="str">
        <f>IF(E1282="","",SUMIF(OUTBOUND!$G:$G,WMS!E1282,OUTBOUND!$AC:$AC))</f>
        <v/>
      </c>
      <c r="Z1282" s="76" t="str">
        <f>IF(E1282="","",SUMIF(OUTBOUND!$G:$G,WMS!E1282,OUTBOUND!$P:$P))</f>
        <v/>
      </c>
      <c r="AA1282" s="23" t="str">
        <f t="shared" si="243"/>
        <v/>
      </c>
      <c r="AB1282" s="23" t="str">
        <f t="shared" si="244"/>
        <v/>
      </c>
      <c r="AC1282" s="76" t="str">
        <f t="shared" si="245"/>
        <v/>
      </c>
      <c r="AD1282" s="76" t="str">
        <f t="shared" si="246"/>
        <v/>
      </c>
      <c r="AE1282" s="76" t="str">
        <f t="shared" si="247"/>
        <v/>
      </c>
      <c r="AF1282" s="81" t="str">
        <f t="shared" si="248"/>
        <v/>
      </c>
    </row>
    <row r="1283" spans="5:32">
      <c r="E1283" s="58" t="str">
        <f t="shared" si="237"/>
        <v/>
      </c>
      <c r="K1283" s="68" t="str">
        <f t="shared" si="238"/>
        <v/>
      </c>
      <c r="M1283" s="69" t="str">
        <f t="shared" si="239"/>
        <v/>
      </c>
      <c r="Q1283" s="76" t="str">
        <f t="shared" si="240"/>
        <v/>
      </c>
      <c r="R1283" s="68" t="str">
        <f t="shared" si="241"/>
        <v/>
      </c>
      <c r="S1283" s="76" t="str">
        <f t="shared" si="242"/>
        <v/>
      </c>
      <c r="V1283" s="23" t="str">
        <f>IF(E1283="","",SUMIF(OUTBOUND!$G:$G,WMS!E1283,OUTBOUND!$L:$L))</f>
        <v/>
      </c>
      <c r="W1283" s="23" t="str">
        <f>IF(E1283="","",SUMIF(OUTBOUND!$G:$G,WMS!E1283,OUTBOUND!$M:$M))</f>
        <v/>
      </c>
      <c r="X1283" s="76" t="str">
        <f>IF(E1283="","",SUMIF(OUTBOUND!$G:$G,WMS!E1283,OUTBOUND!$O:$O))</f>
        <v/>
      </c>
      <c r="Y1283" s="76" t="str">
        <f>IF(E1283="","",SUMIF(OUTBOUND!$G:$G,WMS!E1283,OUTBOUND!$AC:$AC))</f>
        <v/>
      </c>
      <c r="Z1283" s="76" t="str">
        <f>IF(E1283="","",SUMIF(OUTBOUND!$G:$G,WMS!E1283,OUTBOUND!$P:$P))</f>
        <v/>
      </c>
      <c r="AA1283" s="23" t="str">
        <f t="shared" si="243"/>
        <v/>
      </c>
      <c r="AB1283" s="23" t="str">
        <f t="shared" si="244"/>
        <v/>
      </c>
      <c r="AC1283" s="76" t="str">
        <f t="shared" si="245"/>
        <v/>
      </c>
      <c r="AD1283" s="76" t="str">
        <f t="shared" si="246"/>
        <v/>
      </c>
      <c r="AE1283" s="76" t="str">
        <f t="shared" si="247"/>
        <v/>
      </c>
      <c r="AF1283" s="81" t="str">
        <f t="shared" si="248"/>
        <v/>
      </c>
    </row>
    <row r="1284" spans="5:32">
      <c r="E1284" s="58" t="str">
        <f t="shared" ref="E1284:E1347" si="249">IF(D1284="","",B1284&amp;"/"&amp;C1284&amp;"/"&amp;D1284)</f>
        <v/>
      </c>
      <c r="K1284" s="68" t="str">
        <f t="shared" ref="K1284:K1347" si="250">IF(J1284="","",J1284/I1284)</f>
        <v/>
      </c>
      <c r="M1284" s="69" t="str">
        <f t="shared" ref="M1284:M1347" si="251">IF(L1284="","",ROUND(I1284*L1284,3))</f>
        <v/>
      </c>
      <c r="Q1284" s="76" t="str">
        <f t="shared" si="240"/>
        <v/>
      </c>
      <c r="R1284" s="68" t="str">
        <f t="shared" si="241"/>
        <v/>
      </c>
      <c r="S1284" s="76" t="str">
        <f t="shared" si="242"/>
        <v/>
      </c>
      <c r="V1284" s="23" t="str">
        <f>IF(E1284="","",SUMIF(OUTBOUND!$G:$G,WMS!E1284,OUTBOUND!$L:$L))</f>
        <v/>
      </c>
      <c r="W1284" s="23" t="str">
        <f>IF(E1284="","",SUMIF(OUTBOUND!$G:$G,WMS!E1284,OUTBOUND!$M:$M))</f>
        <v/>
      </c>
      <c r="X1284" s="76" t="str">
        <f>IF(E1284="","",SUMIF(OUTBOUND!$G:$G,WMS!E1284,OUTBOUND!$O:$O))</f>
        <v/>
      </c>
      <c r="Y1284" s="76" t="str">
        <f>IF(E1284="","",SUMIF(OUTBOUND!$G:$G,WMS!E1284,OUTBOUND!$AC:$AC))</f>
        <v/>
      </c>
      <c r="Z1284" s="76" t="str">
        <f>IF(E1284="","",SUMIF(OUTBOUND!$G:$G,WMS!E1284,OUTBOUND!$P:$P))</f>
        <v/>
      </c>
      <c r="AA1284" s="23" t="str">
        <f t="shared" si="243"/>
        <v/>
      </c>
      <c r="AB1284" s="23" t="str">
        <f t="shared" si="244"/>
        <v/>
      </c>
      <c r="AC1284" s="76" t="str">
        <f t="shared" si="245"/>
        <v/>
      </c>
      <c r="AD1284" s="76" t="str">
        <f t="shared" si="246"/>
        <v/>
      </c>
      <c r="AE1284" s="76" t="str">
        <f t="shared" si="247"/>
        <v/>
      </c>
      <c r="AF1284" s="81" t="str">
        <f t="shared" si="248"/>
        <v/>
      </c>
    </row>
    <row r="1285" spans="5:32">
      <c r="E1285" s="58" t="str">
        <f t="shared" si="249"/>
        <v/>
      </c>
      <c r="K1285" s="68" t="str">
        <f t="shared" si="250"/>
        <v/>
      </c>
      <c r="M1285" s="69" t="str">
        <f t="shared" si="251"/>
        <v/>
      </c>
      <c r="Q1285" s="76" t="str">
        <f t="shared" si="240"/>
        <v/>
      </c>
      <c r="R1285" s="68" t="str">
        <f t="shared" si="241"/>
        <v/>
      </c>
      <c r="S1285" s="76" t="str">
        <f t="shared" si="242"/>
        <v/>
      </c>
      <c r="V1285" s="23" t="str">
        <f>IF(E1285="","",SUMIF(OUTBOUND!$G:$G,WMS!E1285,OUTBOUND!$L:$L))</f>
        <v/>
      </c>
      <c r="W1285" s="23" t="str">
        <f>IF(E1285="","",SUMIF(OUTBOUND!$G:$G,WMS!E1285,OUTBOUND!$M:$M))</f>
        <v/>
      </c>
      <c r="X1285" s="76" t="str">
        <f>IF(E1285="","",SUMIF(OUTBOUND!$G:$G,WMS!E1285,OUTBOUND!$O:$O))</f>
        <v/>
      </c>
      <c r="Y1285" s="76" t="str">
        <f>IF(E1285="","",SUMIF(OUTBOUND!$G:$G,WMS!E1285,OUTBOUND!$AC:$AC))</f>
        <v/>
      </c>
      <c r="Z1285" s="76" t="str">
        <f>IF(E1285="","",SUMIF(OUTBOUND!$G:$G,WMS!E1285,OUTBOUND!$P:$P))</f>
        <v/>
      </c>
      <c r="AA1285" s="23" t="str">
        <f t="shared" si="243"/>
        <v/>
      </c>
      <c r="AB1285" s="23" t="str">
        <f t="shared" si="244"/>
        <v/>
      </c>
      <c r="AC1285" s="76" t="str">
        <f t="shared" si="245"/>
        <v/>
      </c>
      <c r="AD1285" s="76" t="str">
        <f t="shared" si="246"/>
        <v/>
      </c>
      <c r="AE1285" s="76" t="str">
        <f t="shared" si="247"/>
        <v/>
      </c>
      <c r="AF1285" s="81" t="str">
        <f t="shared" si="248"/>
        <v/>
      </c>
    </row>
    <row r="1286" spans="5:32">
      <c r="E1286" s="58" t="str">
        <f t="shared" si="249"/>
        <v/>
      </c>
      <c r="K1286" s="68" t="str">
        <f t="shared" si="250"/>
        <v/>
      </c>
      <c r="M1286" s="69" t="str">
        <f t="shared" si="251"/>
        <v/>
      </c>
      <c r="Q1286" s="76" t="str">
        <f t="shared" si="240"/>
        <v/>
      </c>
      <c r="R1286" s="68" t="str">
        <f t="shared" si="241"/>
        <v/>
      </c>
      <c r="S1286" s="76" t="str">
        <f t="shared" si="242"/>
        <v/>
      </c>
      <c r="V1286" s="23" t="str">
        <f>IF(E1286="","",SUMIF(OUTBOUND!$G:$G,WMS!E1286,OUTBOUND!$L:$L))</f>
        <v/>
      </c>
      <c r="W1286" s="23" t="str">
        <f>IF(E1286="","",SUMIF(OUTBOUND!$G:$G,WMS!E1286,OUTBOUND!$M:$M))</f>
        <v/>
      </c>
      <c r="X1286" s="76" t="str">
        <f>IF(E1286="","",SUMIF(OUTBOUND!$G:$G,WMS!E1286,OUTBOUND!$O:$O))</f>
        <v/>
      </c>
      <c r="Y1286" s="76" t="str">
        <f>IF(E1286="","",SUMIF(OUTBOUND!$G:$G,WMS!E1286,OUTBOUND!$AC:$AC))</f>
        <v/>
      </c>
      <c r="Z1286" s="76" t="str">
        <f>IF(E1286="","",SUMIF(OUTBOUND!$G:$G,WMS!E1286,OUTBOUND!$P:$P))</f>
        <v/>
      </c>
      <c r="AA1286" s="23" t="str">
        <f t="shared" si="243"/>
        <v/>
      </c>
      <c r="AB1286" s="23" t="str">
        <f t="shared" si="244"/>
        <v/>
      </c>
      <c r="AC1286" s="76" t="str">
        <f t="shared" si="245"/>
        <v/>
      </c>
      <c r="AD1286" s="76" t="str">
        <f t="shared" si="246"/>
        <v/>
      </c>
      <c r="AE1286" s="76" t="str">
        <f t="shared" si="247"/>
        <v/>
      </c>
      <c r="AF1286" s="81" t="str">
        <f t="shared" si="248"/>
        <v/>
      </c>
    </row>
    <row r="1287" spans="5:32">
      <c r="E1287" s="58" t="str">
        <f t="shared" si="249"/>
        <v/>
      </c>
      <c r="K1287" s="68" t="str">
        <f t="shared" si="250"/>
        <v/>
      </c>
      <c r="M1287" s="69" t="str">
        <f t="shared" si="251"/>
        <v/>
      </c>
      <c r="Q1287" s="76" t="str">
        <f t="shared" si="240"/>
        <v/>
      </c>
      <c r="R1287" s="68" t="str">
        <f t="shared" si="241"/>
        <v/>
      </c>
      <c r="S1287" s="76" t="str">
        <f t="shared" si="242"/>
        <v/>
      </c>
      <c r="V1287" s="23" t="str">
        <f>IF(E1287="","",SUMIF(OUTBOUND!$G:$G,WMS!E1287,OUTBOUND!$L:$L))</f>
        <v/>
      </c>
      <c r="W1287" s="23" t="str">
        <f>IF(E1287="","",SUMIF(OUTBOUND!$G:$G,WMS!E1287,OUTBOUND!$M:$M))</f>
        <v/>
      </c>
      <c r="X1287" s="76" t="str">
        <f>IF(E1287="","",SUMIF(OUTBOUND!$G:$G,WMS!E1287,OUTBOUND!$O:$O))</f>
        <v/>
      </c>
      <c r="Y1287" s="76" t="str">
        <f>IF(E1287="","",SUMIF(OUTBOUND!$G:$G,WMS!E1287,OUTBOUND!$AC:$AC))</f>
        <v/>
      </c>
      <c r="Z1287" s="76" t="str">
        <f>IF(E1287="","",SUMIF(OUTBOUND!$G:$G,WMS!E1287,OUTBOUND!$P:$P))</f>
        <v/>
      </c>
      <c r="AA1287" s="23" t="str">
        <f t="shared" si="243"/>
        <v/>
      </c>
      <c r="AB1287" s="23" t="str">
        <f t="shared" si="244"/>
        <v/>
      </c>
      <c r="AC1287" s="76" t="str">
        <f t="shared" si="245"/>
        <v/>
      </c>
      <c r="AD1287" s="76" t="str">
        <f t="shared" si="246"/>
        <v/>
      </c>
      <c r="AE1287" s="76" t="str">
        <f t="shared" si="247"/>
        <v/>
      </c>
      <c r="AF1287" s="81" t="str">
        <f t="shared" si="248"/>
        <v/>
      </c>
    </row>
    <row r="1288" spans="5:32">
      <c r="E1288" s="58" t="str">
        <f t="shared" si="249"/>
        <v/>
      </c>
      <c r="K1288" s="68" t="str">
        <f t="shared" si="250"/>
        <v/>
      </c>
      <c r="M1288" s="69" t="str">
        <f t="shared" si="251"/>
        <v/>
      </c>
      <c r="Q1288" s="76" t="str">
        <f t="shared" si="240"/>
        <v/>
      </c>
      <c r="R1288" s="68" t="str">
        <f t="shared" si="241"/>
        <v/>
      </c>
      <c r="S1288" s="76" t="str">
        <f t="shared" si="242"/>
        <v/>
      </c>
      <c r="V1288" s="23" t="str">
        <f>IF(E1288="","",SUMIF(OUTBOUND!$G:$G,WMS!E1288,OUTBOUND!$L:$L))</f>
        <v/>
      </c>
      <c r="W1288" s="23" t="str">
        <f>IF(E1288="","",SUMIF(OUTBOUND!$G:$G,WMS!E1288,OUTBOUND!$M:$M))</f>
        <v/>
      </c>
      <c r="X1288" s="76" t="str">
        <f>IF(E1288="","",SUMIF(OUTBOUND!$G:$G,WMS!E1288,OUTBOUND!$O:$O))</f>
        <v/>
      </c>
      <c r="Y1288" s="76" t="str">
        <f>IF(E1288="","",SUMIF(OUTBOUND!$G:$G,WMS!E1288,OUTBOUND!$AC:$AC))</f>
        <v/>
      </c>
      <c r="Z1288" s="76" t="str">
        <f>IF(E1288="","",SUMIF(OUTBOUND!$G:$G,WMS!E1288,OUTBOUND!$P:$P))</f>
        <v/>
      </c>
      <c r="AA1288" s="23" t="str">
        <f t="shared" si="243"/>
        <v/>
      </c>
      <c r="AB1288" s="23" t="str">
        <f t="shared" si="244"/>
        <v/>
      </c>
      <c r="AC1288" s="76" t="str">
        <f t="shared" si="245"/>
        <v/>
      </c>
      <c r="AD1288" s="76" t="str">
        <f t="shared" si="246"/>
        <v/>
      </c>
      <c r="AE1288" s="76" t="str">
        <f t="shared" si="247"/>
        <v/>
      </c>
      <c r="AF1288" s="81" t="str">
        <f t="shared" si="248"/>
        <v/>
      </c>
    </row>
    <row r="1289" spans="5:32">
      <c r="E1289" s="58" t="str">
        <f t="shared" si="249"/>
        <v/>
      </c>
      <c r="K1289" s="68" t="str">
        <f t="shared" si="250"/>
        <v/>
      </c>
      <c r="M1289" s="69" t="str">
        <f t="shared" si="251"/>
        <v/>
      </c>
      <c r="Q1289" s="76" t="str">
        <f t="shared" si="240"/>
        <v/>
      </c>
      <c r="R1289" s="68" t="str">
        <f t="shared" si="241"/>
        <v/>
      </c>
      <c r="S1289" s="76" t="str">
        <f t="shared" si="242"/>
        <v/>
      </c>
      <c r="V1289" s="23" t="str">
        <f>IF(E1289="","",SUMIF(OUTBOUND!$G:$G,WMS!E1289,OUTBOUND!$L:$L))</f>
        <v/>
      </c>
      <c r="W1289" s="23" t="str">
        <f>IF(E1289="","",SUMIF(OUTBOUND!$G:$G,WMS!E1289,OUTBOUND!$M:$M))</f>
        <v/>
      </c>
      <c r="X1289" s="76" t="str">
        <f>IF(E1289="","",SUMIF(OUTBOUND!$G:$G,WMS!E1289,OUTBOUND!$O:$O))</f>
        <v/>
      </c>
      <c r="Y1289" s="76" t="str">
        <f>IF(E1289="","",SUMIF(OUTBOUND!$G:$G,WMS!E1289,OUTBOUND!$AC:$AC))</f>
        <v/>
      </c>
      <c r="Z1289" s="76" t="str">
        <f>IF(E1289="","",SUMIF(OUTBOUND!$G:$G,WMS!E1289,OUTBOUND!$P:$P))</f>
        <v/>
      </c>
      <c r="AA1289" s="23" t="str">
        <f t="shared" si="243"/>
        <v/>
      </c>
      <c r="AB1289" s="23" t="str">
        <f t="shared" si="244"/>
        <v/>
      </c>
      <c r="AC1289" s="76" t="str">
        <f t="shared" si="245"/>
        <v/>
      </c>
      <c r="AD1289" s="76" t="str">
        <f t="shared" si="246"/>
        <v/>
      </c>
      <c r="AE1289" s="76" t="str">
        <f t="shared" si="247"/>
        <v/>
      </c>
      <c r="AF1289" s="81" t="str">
        <f t="shared" si="248"/>
        <v/>
      </c>
    </row>
    <row r="1290" spans="5:32">
      <c r="E1290" s="58" t="str">
        <f t="shared" si="249"/>
        <v/>
      </c>
      <c r="K1290" s="68" t="str">
        <f t="shared" si="250"/>
        <v/>
      </c>
      <c r="M1290" s="69" t="str">
        <f t="shared" si="251"/>
        <v/>
      </c>
      <c r="Q1290" s="76" t="str">
        <f t="shared" si="240"/>
        <v/>
      </c>
      <c r="R1290" s="68" t="str">
        <f t="shared" si="241"/>
        <v/>
      </c>
      <c r="S1290" s="76" t="str">
        <f t="shared" si="242"/>
        <v/>
      </c>
      <c r="V1290" s="23" t="str">
        <f>IF(E1290="","",SUMIF(OUTBOUND!$G:$G,WMS!E1290,OUTBOUND!$L:$L))</f>
        <v/>
      </c>
      <c r="W1290" s="23" t="str">
        <f>IF(E1290="","",SUMIF(OUTBOUND!$G:$G,WMS!E1290,OUTBOUND!$M:$M))</f>
        <v/>
      </c>
      <c r="X1290" s="76" t="str">
        <f>IF(E1290="","",SUMIF(OUTBOUND!$G:$G,WMS!E1290,OUTBOUND!$O:$O))</f>
        <v/>
      </c>
      <c r="Y1290" s="76" t="str">
        <f>IF(E1290="","",SUMIF(OUTBOUND!$G:$G,WMS!E1290,OUTBOUND!$AC:$AC))</f>
        <v/>
      </c>
      <c r="Z1290" s="76" t="str">
        <f>IF(E1290="","",SUMIF(OUTBOUND!$G:$G,WMS!E1290,OUTBOUND!$P:$P))</f>
        <v/>
      </c>
      <c r="AA1290" s="23" t="str">
        <f t="shared" si="243"/>
        <v/>
      </c>
      <c r="AB1290" s="23" t="str">
        <f t="shared" si="244"/>
        <v/>
      </c>
      <c r="AC1290" s="76" t="str">
        <f t="shared" si="245"/>
        <v/>
      </c>
      <c r="AD1290" s="76" t="str">
        <f t="shared" si="246"/>
        <v/>
      </c>
      <c r="AE1290" s="76" t="str">
        <f t="shared" si="247"/>
        <v/>
      </c>
      <c r="AF1290" s="81" t="str">
        <f t="shared" si="248"/>
        <v/>
      </c>
    </row>
    <row r="1291" spans="5:32">
      <c r="E1291" s="58" t="str">
        <f t="shared" si="249"/>
        <v/>
      </c>
      <c r="K1291" s="68" t="str">
        <f t="shared" si="250"/>
        <v/>
      </c>
      <c r="M1291" s="69" t="str">
        <f t="shared" si="251"/>
        <v/>
      </c>
      <c r="Q1291" s="76" t="str">
        <f t="shared" si="240"/>
        <v/>
      </c>
      <c r="R1291" s="68" t="str">
        <f t="shared" si="241"/>
        <v/>
      </c>
      <c r="S1291" s="76" t="str">
        <f t="shared" si="242"/>
        <v/>
      </c>
      <c r="V1291" s="23" t="str">
        <f>IF(E1291="","",SUMIF(OUTBOUND!$G:$G,WMS!E1291,OUTBOUND!$L:$L))</f>
        <v/>
      </c>
      <c r="W1291" s="23" t="str">
        <f>IF(E1291="","",SUMIF(OUTBOUND!$G:$G,WMS!E1291,OUTBOUND!$M:$M))</f>
        <v/>
      </c>
      <c r="X1291" s="76" t="str">
        <f>IF(E1291="","",SUMIF(OUTBOUND!$G:$G,WMS!E1291,OUTBOUND!$O:$O))</f>
        <v/>
      </c>
      <c r="Y1291" s="76" t="str">
        <f>IF(E1291="","",SUMIF(OUTBOUND!$G:$G,WMS!E1291,OUTBOUND!$AC:$AC))</f>
        <v/>
      </c>
      <c r="Z1291" s="76" t="str">
        <f>IF(E1291="","",SUMIF(OUTBOUND!$G:$G,WMS!E1291,OUTBOUND!$P:$P))</f>
        <v/>
      </c>
      <c r="AA1291" s="23" t="str">
        <f t="shared" si="243"/>
        <v/>
      </c>
      <c r="AB1291" s="23" t="str">
        <f t="shared" si="244"/>
        <v/>
      </c>
      <c r="AC1291" s="76" t="str">
        <f t="shared" si="245"/>
        <v/>
      </c>
      <c r="AD1291" s="76" t="str">
        <f t="shared" si="246"/>
        <v/>
      </c>
      <c r="AE1291" s="76" t="str">
        <f t="shared" si="247"/>
        <v/>
      </c>
      <c r="AF1291" s="81" t="str">
        <f t="shared" si="248"/>
        <v/>
      </c>
    </row>
    <row r="1292" spans="5:32">
      <c r="E1292" s="58" t="str">
        <f t="shared" si="249"/>
        <v/>
      </c>
      <c r="K1292" s="68" t="str">
        <f t="shared" si="250"/>
        <v/>
      </c>
      <c r="M1292" s="69" t="str">
        <f t="shared" si="251"/>
        <v/>
      </c>
      <c r="Q1292" s="76" t="str">
        <f t="shared" si="240"/>
        <v/>
      </c>
      <c r="R1292" s="68" t="str">
        <f t="shared" si="241"/>
        <v/>
      </c>
      <c r="S1292" s="76" t="str">
        <f t="shared" si="242"/>
        <v/>
      </c>
      <c r="V1292" s="23" t="str">
        <f>IF(E1292="","",SUMIF(OUTBOUND!$G:$G,WMS!E1292,OUTBOUND!$L:$L))</f>
        <v/>
      </c>
      <c r="W1292" s="23" t="str">
        <f>IF(E1292="","",SUMIF(OUTBOUND!$G:$G,WMS!E1292,OUTBOUND!$M:$M))</f>
        <v/>
      </c>
      <c r="X1292" s="76" t="str">
        <f>IF(E1292="","",SUMIF(OUTBOUND!$G:$G,WMS!E1292,OUTBOUND!$O:$O))</f>
        <v/>
      </c>
      <c r="Y1292" s="76" t="str">
        <f>IF(E1292="","",SUMIF(OUTBOUND!$G:$G,WMS!E1292,OUTBOUND!$AC:$AC))</f>
        <v/>
      </c>
      <c r="Z1292" s="76" t="str">
        <f>IF(E1292="","",SUMIF(OUTBOUND!$G:$G,WMS!E1292,OUTBOUND!$P:$P))</f>
        <v/>
      </c>
      <c r="AA1292" s="23" t="str">
        <f t="shared" si="243"/>
        <v/>
      </c>
      <c r="AB1292" s="23" t="str">
        <f t="shared" si="244"/>
        <v/>
      </c>
      <c r="AC1292" s="76" t="str">
        <f t="shared" si="245"/>
        <v/>
      </c>
      <c r="AD1292" s="76" t="str">
        <f t="shared" si="246"/>
        <v/>
      </c>
      <c r="AE1292" s="76" t="str">
        <f t="shared" si="247"/>
        <v/>
      </c>
      <c r="AF1292" s="81" t="str">
        <f t="shared" si="248"/>
        <v/>
      </c>
    </row>
    <row r="1293" spans="5:32">
      <c r="E1293" s="58" t="str">
        <f t="shared" si="249"/>
        <v/>
      </c>
      <c r="K1293" s="68" t="str">
        <f t="shared" si="250"/>
        <v/>
      </c>
      <c r="M1293" s="69" t="str">
        <f t="shared" si="251"/>
        <v/>
      </c>
      <c r="Q1293" s="76" t="str">
        <f t="shared" si="240"/>
        <v/>
      </c>
      <c r="R1293" s="68" t="str">
        <f t="shared" si="241"/>
        <v/>
      </c>
      <c r="S1293" s="76" t="str">
        <f t="shared" si="242"/>
        <v/>
      </c>
      <c r="V1293" s="23" t="str">
        <f>IF(E1293="","",SUMIF(OUTBOUND!$G:$G,WMS!E1293,OUTBOUND!$L:$L))</f>
        <v/>
      </c>
      <c r="W1293" s="23" t="str">
        <f>IF(E1293="","",SUMIF(OUTBOUND!$G:$G,WMS!E1293,OUTBOUND!$M:$M))</f>
        <v/>
      </c>
      <c r="X1293" s="76" t="str">
        <f>IF(E1293="","",SUMIF(OUTBOUND!$G:$G,WMS!E1293,OUTBOUND!$O:$O))</f>
        <v/>
      </c>
      <c r="Y1293" s="76" t="str">
        <f>IF(E1293="","",SUMIF(OUTBOUND!$G:$G,WMS!E1293,OUTBOUND!$AC:$AC))</f>
        <v/>
      </c>
      <c r="Z1293" s="76" t="str">
        <f>IF(E1293="","",SUMIF(OUTBOUND!$G:$G,WMS!E1293,OUTBOUND!$P:$P))</f>
        <v/>
      </c>
      <c r="AA1293" s="23" t="str">
        <f t="shared" si="243"/>
        <v/>
      </c>
      <c r="AB1293" s="23" t="str">
        <f t="shared" si="244"/>
        <v/>
      </c>
      <c r="AC1293" s="76" t="str">
        <f t="shared" si="245"/>
        <v/>
      </c>
      <c r="AD1293" s="76" t="str">
        <f t="shared" si="246"/>
        <v/>
      </c>
      <c r="AE1293" s="76" t="str">
        <f t="shared" si="247"/>
        <v/>
      </c>
      <c r="AF1293" s="81" t="str">
        <f t="shared" si="248"/>
        <v/>
      </c>
    </row>
    <row r="1294" spans="5:32">
      <c r="E1294" s="58" t="str">
        <f t="shared" si="249"/>
        <v/>
      </c>
      <c r="K1294" s="68" t="str">
        <f t="shared" si="250"/>
        <v/>
      </c>
      <c r="M1294" s="69" t="str">
        <f t="shared" si="251"/>
        <v/>
      </c>
      <c r="Q1294" s="76" t="str">
        <f t="shared" si="240"/>
        <v/>
      </c>
      <c r="R1294" s="68" t="str">
        <f t="shared" si="241"/>
        <v/>
      </c>
      <c r="S1294" s="76" t="str">
        <f t="shared" si="242"/>
        <v/>
      </c>
      <c r="V1294" s="23" t="str">
        <f>IF(E1294="","",SUMIF(OUTBOUND!$G:$G,WMS!E1294,OUTBOUND!$L:$L))</f>
        <v/>
      </c>
      <c r="W1294" s="23" t="str">
        <f>IF(E1294="","",SUMIF(OUTBOUND!$G:$G,WMS!E1294,OUTBOUND!$M:$M))</f>
        <v/>
      </c>
      <c r="X1294" s="76" t="str">
        <f>IF(E1294="","",SUMIF(OUTBOUND!$G:$G,WMS!E1294,OUTBOUND!$O:$O))</f>
        <v/>
      </c>
      <c r="Y1294" s="76" t="str">
        <f>IF(E1294="","",SUMIF(OUTBOUND!$G:$G,WMS!E1294,OUTBOUND!$AC:$AC))</f>
        <v/>
      </c>
      <c r="Z1294" s="76" t="str">
        <f>IF(E1294="","",SUMIF(OUTBOUND!$G:$G,WMS!E1294,OUTBOUND!$P:$P))</f>
        <v/>
      </c>
      <c r="AA1294" s="23" t="str">
        <f t="shared" si="243"/>
        <v/>
      </c>
      <c r="AB1294" s="23" t="str">
        <f t="shared" si="244"/>
        <v/>
      </c>
      <c r="AC1294" s="76" t="str">
        <f t="shared" si="245"/>
        <v/>
      </c>
      <c r="AD1294" s="76" t="str">
        <f t="shared" si="246"/>
        <v/>
      </c>
      <c r="AE1294" s="76" t="str">
        <f t="shared" si="247"/>
        <v/>
      </c>
      <c r="AF1294" s="81" t="str">
        <f t="shared" si="248"/>
        <v/>
      </c>
    </row>
    <row r="1295" spans="5:32">
      <c r="E1295" s="58" t="str">
        <f t="shared" si="249"/>
        <v/>
      </c>
      <c r="K1295" s="68" t="str">
        <f t="shared" si="250"/>
        <v/>
      </c>
      <c r="M1295" s="69" t="str">
        <f t="shared" si="251"/>
        <v/>
      </c>
      <c r="Q1295" s="76" t="str">
        <f t="shared" si="240"/>
        <v/>
      </c>
      <c r="R1295" s="68" t="str">
        <f t="shared" si="241"/>
        <v/>
      </c>
      <c r="S1295" s="76" t="str">
        <f t="shared" si="242"/>
        <v/>
      </c>
      <c r="V1295" s="23" t="str">
        <f>IF(E1295="","",SUMIF(OUTBOUND!$G:$G,WMS!E1295,OUTBOUND!$L:$L))</f>
        <v/>
      </c>
      <c r="W1295" s="23" t="str">
        <f>IF(E1295="","",SUMIF(OUTBOUND!$G:$G,WMS!E1295,OUTBOUND!$M:$M))</f>
        <v/>
      </c>
      <c r="X1295" s="76" t="str">
        <f>IF(E1295="","",SUMIF(OUTBOUND!$G:$G,WMS!E1295,OUTBOUND!$O:$O))</f>
        <v/>
      </c>
      <c r="Y1295" s="76" t="str">
        <f>IF(E1295="","",SUMIF(OUTBOUND!$G:$G,WMS!E1295,OUTBOUND!$AC:$AC))</f>
        <v/>
      </c>
      <c r="Z1295" s="76" t="str">
        <f>IF(E1295="","",SUMIF(OUTBOUND!$G:$G,WMS!E1295,OUTBOUND!$P:$P))</f>
        <v/>
      </c>
      <c r="AA1295" s="23" t="str">
        <f t="shared" si="243"/>
        <v/>
      </c>
      <c r="AB1295" s="23" t="str">
        <f t="shared" si="244"/>
        <v/>
      </c>
      <c r="AC1295" s="76" t="str">
        <f t="shared" si="245"/>
        <v/>
      </c>
      <c r="AD1295" s="76" t="str">
        <f t="shared" si="246"/>
        <v/>
      </c>
      <c r="AE1295" s="76" t="str">
        <f t="shared" si="247"/>
        <v/>
      </c>
      <c r="AF1295" s="81" t="str">
        <f t="shared" si="248"/>
        <v/>
      </c>
    </row>
    <row r="1296" spans="5:32">
      <c r="E1296" s="58" t="str">
        <f t="shared" si="249"/>
        <v/>
      </c>
      <c r="K1296" s="68" t="str">
        <f t="shared" si="250"/>
        <v/>
      </c>
      <c r="M1296" s="69" t="str">
        <f t="shared" si="251"/>
        <v/>
      </c>
      <c r="Q1296" s="76" t="str">
        <f t="shared" si="240"/>
        <v/>
      </c>
      <c r="R1296" s="68" t="str">
        <f t="shared" si="241"/>
        <v/>
      </c>
      <c r="S1296" s="76" t="str">
        <f t="shared" si="242"/>
        <v/>
      </c>
      <c r="V1296" s="23" t="str">
        <f>IF(E1296="","",SUMIF(OUTBOUND!$G:$G,WMS!E1296,OUTBOUND!$L:$L))</f>
        <v/>
      </c>
      <c r="W1296" s="23" t="str">
        <f>IF(E1296="","",SUMIF(OUTBOUND!$G:$G,WMS!E1296,OUTBOUND!$M:$M))</f>
        <v/>
      </c>
      <c r="X1296" s="76" t="str">
        <f>IF(E1296="","",SUMIF(OUTBOUND!$G:$G,WMS!E1296,OUTBOUND!$O:$O))</f>
        <v/>
      </c>
      <c r="Y1296" s="76" t="str">
        <f>IF(E1296="","",SUMIF(OUTBOUND!$G:$G,WMS!E1296,OUTBOUND!$AC:$AC))</f>
        <v/>
      </c>
      <c r="Z1296" s="76" t="str">
        <f>IF(E1296="","",SUMIF(OUTBOUND!$G:$G,WMS!E1296,OUTBOUND!$P:$P))</f>
        <v/>
      </c>
      <c r="AA1296" s="23" t="str">
        <f t="shared" si="243"/>
        <v/>
      </c>
      <c r="AB1296" s="23" t="str">
        <f t="shared" si="244"/>
        <v/>
      </c>
      <c r="AC1296" s="76" t="str">
        <f t="shared" si="245"/>
        <v/>
      </c>
      <c r="AD1296" s="76" t="str">
        <f t="shared" si="246"/>
        <v/>
      </c>
      <c r="AE1296" s="76" t="str">
        <f t="shared" si="247"/>
        <v/>
      </c>
      <c r="AF1296" s="81" t="str">
        <f t="shared" si="248"/>
        <v/>
      </c>
    </row>
    <row r="1297" spans="5:32">
      <c r="E1297" s="58" t="str">
        <f t="shared" si="249"/>
        <v/>
      </c>
      <c r="K1297" s="68" t="str">
        <f t="shared" si="250"/>
        <v/>
      </c>
      <c r="M1297" s="69" t="str">
        <f t="shared" si="251"/>
        <v/>
      </c>
      <c r="Q1297" s="76" t="str">
        <f t="shared" si="240"/>
        <v/>
      </c>
      <c r="R1297" s="68" t="str">
        <f t="shared" si="241"/>
        <v/>
      </c>
      <c r="S1297" s="76" t="str">
        <f t="shared" si="242"/>
        <v/>
      </c>
      <c r="V1297" s="23" t="str">
        <f>IF(E1297="","",SUMIF(OUTBOUND!$G:$G,WMS!E1297,OUTBOUND!$L:$L))</f>
        <v/>
      </c>
      <c r="W1297" s="23" t="str">
        <f>IF(E1297="","",SUMIF(OUTBOUND!$G:$G,WMS!E1297,OUTBOUND!$M:$M))</f>
        <v/>
      </c>
      <c r="X1297" s="76" t="str">
        <f>IF(E1297="","",SUMIF(OUTBOUND!$G:$G,WMS!E1297,OUTBOUND!$O:$O))</f>
        <v/>
      </c>
      <c r="Y1297" s="76" t="str">
        <f>IF(E1297="","",SUMIF(OUTBOUND!$G:$G,WMS!E1297,OUTBOUND!$AC:$AC))</f>
        <v/>
      </c>
      <c r="Z1297" s="76" t="str">
        <f>IF(E1297="","",SUMIF(OUTBOUND!$G:$G,WMS!E1297,OUTBOUND!$P:$P))</f>
        <v/>
      </c>
      <c r="AA1297" s="23" t="str">
        <f t="shared" si="243"/>
        <v/>
      </c>
      <c r="AB1297" s="23" t="str">
        <f t="shared" si="244"/>
        <v/>
      </c>
      <c r="AC1297" s="76" t="str">
        <f t="shared" si="245"/>
        <v/>
      </c>
      <c r="AD1297" s="76" t="str">
        <f t="shared" si="246"/>
        <v/>
      </c>
      <c r="AE1297" s="76" t="str">
        <f t="shared" si="247"/>
        <v/>
      </c>
      <c r="AF1297" s="81" t="str">
        <f t="shared" si="248"/>
        <v/>
      </c>
    </row>
    <row r="1298" spans="5:32">
      <c r="E1298" s="58" t="str">
        <f t="shared" si="249"/>
        <v/>
      </c>
      <c r="K1298" s="68" t="str">
        <f t="shared" si="250"/>
        <v/>
      </c>
      <c r="M1298" s="69" t="str">
        <f t="shared" si="251"/>
        <v/>
      </c>
      <c r="Q1298" s="76" t="str">
        <f t="shared" si="240"/>
        <v/>
      </c>
      <c r="R1298" s="68" t="str">
        <f t="shared" si="241"/>
        <v/>
      </c>
      <c r="S1298" s="76" t="str">
        <f t="shared" si="242"/>
        <v/>
      </c>
      <c r="V1298" s="23" t="str">
        <f>IF(E1298="","",SUMIF(OUTBOUND!$G:$G,WMS!E1298,OUTBOUND!$L:$L))</f>
        <v/>
      </c>
      <c r="W1298" s="23" t="str">
        <f>IF(E1298="","",SUMIF(OUTBOUND!$G:$G,WMS!E1298,OUTBOUND!$M:$M))</f>
        <v/>
      </c>
      <c r="X1298" s="76" t="str">
        <f>IF(E1298="","",SUMIF(OUTBOUND!$G:$G,WMS!E1298,OUTBOUND!$O:$O))</f>
        <v/>
      </c>
      <c r="Y1298" s="76" t="str">
        <f>IF(E1298="","",SUMIF(OUTBOUND!$G:$G,WMS!E1298,OUTBOUND!$AC:$AC))</f>
        <v/>
      </c>
      <c r="Z1298" s="76" t="str">
        <f>IF(E1298="","",SUMIF(OUTBOUND!$G:$G,WMS!E1298,OUTBOUND!$P:$P))</f>
        <v/>
      </c>
      <c r="AA1298" s="23" t="str">
        <f t="shared" si="243"/>
        <v/>
      </c>
      <c r="AB1298" s="23" t="str">
        <f t="shared" si="244"/>
        <v/>
      </c>
      <c r="AC1298" s="76" t="str">
        <f t="shared" si="245"/>
        <v/>
      </c>
      <c r="AD1298" s="76" t="str">
        <f t="shared" si="246"/>
        <v/>
      </c>
      <c r="AE1298" s="76" t="str">
        <f t="shared" si="247"/>
        <v/>
      </c>
      <c r="AF1298" s="81" t="str">
        <f t="shared" si="248"/>
        <v/>
      </c>
    </row>
    <row r="1299" spans="5:32">
      <c r="E1299" s="58" t="str">
        <f t="shared" si="249"/>
        <v/>
      </c>
      <c r="K1299" s="68" t="str">
        <f t="shared" si="250"/>
        <v/>
      </c>
      <c r="M1299" s="69" t="str">
        <f t="shared" si="251"/>
        <v/>
      </c>
      <c r="Q1299" s="76" t="str">
        <f t="shared" si="240"/>
        <v/>
      </c>
      <c r="R1299" s="68" t="str">
        <f t="shared" si="241"/>
        <v/>
      </c>
      <c r="S1299" s="76" t="str">
        <f t="shared" si="242"/>
        <v/>
      </c>
      <c r="V1299" s="23" t="str">
        <f>IF(E1299="","",SUMIF(OUTBOUND!$G:$G,WMS!E1299,OUTBOUND!$L:$L))</f>
        <v/>
      </c>
      <c r="W1299" s="23" t="str">
        <f>IF(E1299="","",SUMIF(OUTBOUND!$G:$G,WMS!E1299,OUTBOUND!$M:$M))</f>
        <v/>
      </c>
      <c r="X1299" s="76" t="str">
        <f>IF(E1299="","",SUMIF(OUTBOUND!$G:$G,WMS!E1299,OUTBOUND!$O:$O))</f>
        <v/>
      </c>
      <c r="Y1299" s="76" t="str">
        <f>IF(E1299="","",SUMIF(OUTBOUND!$G:$G,WMS!E1299,OUTBOUND!$AC:$AC))</f>
        <v/>
      </c>
      <c r="Z1299" s="76" t="str">
        <f>IF(E1299="","",SUMIF(OUTBOUND!$G:$G,WMS!E1299,OUTBOUND!$P:$P))</f>
        <v/>
      </c>
      <c r="AA1299" s="23" t="str">
        <f t="shared" si="243"/>
        <v/>
      </c>
      <c r="AB1299" s="23" t="str">
        <f t="shared" si="244"/>
        <v/>
      </c>
      <c r="AC1299" s="76" t="str">
        <f t="shared" si="245"/>
        <v/>
      </c>
      <c r="AD1299" s="76" t="str">
        <f t="shared" si="246"/>
        <v/>
      </c>
      <c r="AE1299" s="76" t="str">
        <f t="shared" si="247"/>
        <v/>
      </c>
      <c r="AF1299" s="81" t="str">
        <f t="shared" si="248"/>
        <v/>
      </c>
    </row>
    <row r="1300" spans="5:32">
      <c r="E1300" s="58" t="str">
        <f t="shared" si="249"/>
        <v/>
      </c>
      <c r="K1300" s="68" t="str">
        <f t="shared" si="250"/>
        <v/>
      </c>
      <c r="M1300" s="69" t="str">
        <f t="shared" si="251"/>
        <v/>
      </c>
      <c r="Q1300" s="76" t="str">
        <f t="shared" si="240"/>
        <v/>
      </c>
      <c r="R1300" s="68" t="str">
        <f t="shared" si="241"/>
        <v/>
      </c>
      <c r="S1300" s="76" t="str">
        <f t="shared" si="242"/>
        <v/>
      </c>
      <c r="V1300" s="23" t="str">
        <f>IF(E1300="","",SUMIF(OUTBOUND!$G:$G,WMS!E1300,OUTBOUND!$L:$L))</f>
        <v/>
      </c>
      <c r="W1300" s="23" t="str">
        <f>IF(E1300="","",SUMIF(OUTBOUND!$G:$G,WMS!E1300,OUTBOUND!$M:$M))</f>
        <v/>
      </c>
      <c r="X1300" s="76" t="str">
        <f>IF(E1300="","",SUMIF(OUTBOUND!$G:$G,WMS!E1300,OUTBOUND!$O:$O))</f>
        <v/>
      </c>
      <c r="Y1300" s="76" t="str">
        <f>IF(E1300="","",SUMIF(OUTBOUND!$G:$G,WMS!E1300,OUTBOUND!$AC:$AC))</f>
        <v/>
      </c>
      <c r="Z1300" s="76" t="str">
        <f>IF(E1300="","",SUMIF(OUTBOUND!$G:$G,WMS!E1300,OUTBOUND!$P:$P))</f>
        <v/>
      </c>
      <c r="AA1300" s="23" t="str">
        <f t="shared" si="243"/>
        <v/>
      </c>
      <c r="AB1300" s="23" t="str">
        <f t="shared" si="244"/>
        <v/>
      </c>
      <c r="AC1300" s="76" t="str">
        <f t="shared" si="245"/>
        <v/>
      </c>
      <c r="AD1300" s="76" t="str">
        <f t="shared" si="246"/>
        <v/>
      </c>
      <c r="AE1300" s="76" t="str">
        <f t="shared" si="247"/>
        <v/>
      </c>
      <c r="AF1300" s="81" t="str">
        <f t="shared" si="248"/>
        <v/>
      </c>
    </row>
    <row r="1301" spans="5:32">
      <c r="E1301" s="58" t="str">
        <f t="shared" si="249"/>
        <v/>
      </c>
      <c r="K1301" s="68" t="str">
        <f t="shared" si="250"/>
        <v/>
      </c>
      <c r="M1301" s="69" t="str">
        <f t="shared" si="251"/>
        <v/>
      </c>
      <c r="Q1301" s="76" t="str">
        <f t="shared" si="240"/>
        <v/>
      </c>
      <c r="R1301" s="68" t="str">
        <f t="shared" si="241"/>
        <v/>
      </c>
      <c r="S1301" s="76" t="str">
        <f t="shared" si="242"/>
        <v/>
      </c>
      <c r="V1301" s="23" t="str">
        <f>IF(E1301="","",SUMIF(OUTBOUND!$G:$G,WMS!E1301,OUTBOUND!$L:$L))</f>
        <v/>
      </c>
      <c r="W1301" s="23" t="str">
        <f>IF(E1301="","",SUMIF(OUTBOUND!$G:$G,WMS!E1301,OUTBOUND!$M:$M))</f>
        <v/>
      </c>
      <c r="X1301" s="76" t="str">
        <f>IF(E1301="","",SUMIF(OUTBOUND!$G:$G,WMS!E1301,OUTBOUND!$O:$O))</f>
        <v/>
      </c>
      <c r="Y1301" s="76" t="str">
        <f>IF(E1301="","",SUMIF(OUTBOUND!$G:$G,WMS!E1301,OUTBOUND!$AC:$AC))</f>
        <v/>
      </c>
      <c r="Z1301" s="76" t="str">
        <f>IF(E1301="","",SUMIF(OUTBOUND!$G:$G,WMS!E1301,OUTBOUND!$P:$P))</f>
        <v/>
      </c>
      <c r="AA1301" s="23" t="str">
        <f t="shared" si="243"/>
        <v/>
      </c>
      <c r="AB1301" s="23" t="str">
        <f t="shared" si="244"/>
        <v/>
      </c>
      <c r="AC1301" s="76" t="str">
        <f t="shared" si="245"/>
        <v/>
      </c>
      <c r="AD1301" s="76" t="str">
        <f t="shared" si="246"/>
        <v/>
      </c>
      <c r="AE1301" s="76" t="str">
        <f t="shared" si="247"/>
        <v/>
      </c>
      <c r="AF1301" s="81" t="str">
        <f t="shared" si="248"/>
        <v/>
      </c>
    </row>
    <row r="1302" spans="5:32">
      <c r="E1302" s="58" t="str">
        <f t="shared" si="249"/>
        <v/>
      </c>
      <c r="K1302" s="68" t="str">
        <f t="shared" si="250"/>
        <v/>
      </c>
      <c r="M1302" s="69" t="str">
        <f t="shared" si="251"/>
        <v/>
      </c>
      <c r="Q1302" s="76" t="str">
        <f t="shared" si="240"/>
        <v/>
      </c>
      <c r="R1302" s="68" t="str">
        <f t="shared" si="241"/>
        <v/>
      </c>
      <c r="S1302" s="76" t="str">
        <f t="shared" si="242"/>
        <v/>
      </c>
      <c r="V1302" s="23" t="str">
        <f>IF(E1302="","",SUMIF(OUTBOUND!$G:$G,WMS!E1302,OUTBOUND!$L:$L))</f>
        <v/>
      </c>
      <c r="W1302" s="23" t="str">
        <f>IF(E1302="","",SUMIF(OUTBOUND!$G:$G,WMS!E1302,OUTBOUND!$M:$M))</f>
        <v/>
      </c>
      <c r="X1302" s="76" t="str">
        <f>IF(E1302="","",SUMIF(OUTBOUND!$G:$G,WMS!E1302,OUTBOUND!$O:$O))</f>
        <v/>
      </c>
      <c r="Y1302" s="76" t="str">
        <f>IF(E1302="","",SUMIF(OUTBOUND!$G:$G,WMS!E1302,OUTBOUND!$AC:$AC))</f>
        <v/>
      </c>
      <c r="Z1302" s="76" t="str">
        <f>IF(E1302="","",SUMIF(OUTBOUND!$G:$G,WMS!E1302,OUTBOUND!$P:$P))</f>
        <v/>
      </c>
      <c r="AA1302" s="23" t="str">
        <f t="shared" si="243"/>
        <v/>
      </c>
      <c r="AB1302" s="23" t="str">
        <f t="shared" si="244"/>
        <v/>
      </c>
      <c r="AC1302" s="76" t="str">
        <f t="shared" si="245"/>
        <v/>
      </c>
      <c r="AD1302" s="76" t="str">
        <f t="shared" si="246"/>
        <v/>
      </c>
      <c r="AE1302" s="76" t="str">
        <f t="shared" si="247"/>
        <v/>
      </c>
      <c r="AF1302" s="81" t="str">
        <f t="shared" si="248"/>
        <v/>
      </c>
    </row>
    <row r="1303" spans="5:32">
      <c r="E1303" s="58" t="str">
        <f t="shared" si="249"/>
        <v/>
      </c>
      <c r="K1303" s="68" t="str">
        <f t="shared" si="250"/>
        <v/>
      </c>
      <c r="M1303" s="69" t="str">
        <f t="shared" si="251"/>
        <v/>
      </c>
      <c r="Q1303" s="76" t="str">
        <f t="shared" si="240"/>
        <v/>
      </c>
      <c r="R1303" s="68" t="str">
        <f t="shared" si="241"/>
        <v/>
      </c>
      <c r="S1303" s="76" t="str">
        <f t="shared" si="242"/>
        <v/>
      </c>
      <c r="V1303" s="23" t="str">
        <f>IF(E1303="","",SUMIF(OUTBOUND!$G:$G,WMS!E1303,OUTBOUND!$L:$L))</f>
        <v/>
      </c>
      <c r="W1303" s="23" t="str">
        <f>IF(E1303="","",SUMIF(OUTBOUND!$G:$G,WMS!E1303,OUTBOUND!$M:$M))</f>
        <v/>
      </c>
      <c r="X1303" s="76" t="str">
        <f>IF(E1303="","",SUMIF(OUTBOUND!$G:$G,WMS!E1303,OUTBOUND!$O:$O))</f>
        <v/>
      </c>
      <c r="Y1303" s="76" t="str">
        <f>IF(E1303="","",SUMIF(OUTBOUND!$G:$G,WMS!E1303,OUTBOUND!$AC:$AC))</f>
        <v/>
      </c>
      <c r="Z1303" s="76" t="str">
        <f>IF(E1303="","",SUMIF(OUTBOUND!$G:$G,WMS!E1303,OUTBOUND!$P:$P))</f>
        <v/>
      </c>
      <c r="AA1303" s="23" t="str">
        <f t="shared" si="243"/>
        <v/>
      </c>
      <c r="AB1303" s="23" t="str">
        <f t="shared" si="244"/>
        <v/>
      </c>
      <c r="AC1303" s="76" t="str">
        <f t="shared" si="245"/>
        <v/>
      </c>
      <c r="AD1303" s="76" t="str">
        <f t="shared" si="246"/>
        <v/>
      </c>
      <c r="AE1303" s="76" t="str">
        <f t="shared" si="247"/>
        <v/>
      </c>
      <c r="AF1303" s="81" t="str">
        <f t="shared" si="248"/>
        <v/>
      </c>
    </row>
    <row r="1304" spans="5:32">
      <c r="E1304" s="58" t="str">
        <f t="shared" si="249"/>
        <v/>
      </c>
      <c r="K1304" s="68" t="str">
        <f t="shared" si="250"/>
        <v/>
      </c>
      <c r="M1304" s="69" t="str">
        <f t="shared" si="251"/>
        <v/>
      </c>
      <c r="Q1304" s="76" t="str">
        <f t="shared" si="240"/>
        <v/>
      </c>
      <c r="R1304" s="68" t="str">
        <f t="shared" si="241"/>
        <v/>
      </c>
      <c r="S1304" s="76" t="str">
        <f t="shared" si="242"/>
        <v/>
      </c>
      <c r="V1304" s="23" t="str">
        <f>IF(E1304="","",SUMIF(OUTBOUND!$G:$G,WMS!E1304,OUTBOUND!$L:$L))</f>
        <v/>
      </c>
      <c r="W1304" s="23" t="str">
        <f>IF(E1304="","",SUMIF(OUTBOUND!$G:$G,WMS!E1304,OUTBOUND!$M:$M))</f>
        <v/>
      </c>
      <c r="X1304" s="76" t="str">
        <f>IF(E1304="","",SUMIF(OUTBOUND!$G:$G,WMS!E1304,OUTBOUND!$O:$O))</f>
        <v/>
      </c>
      <c r="Y1304" s="76" t="str">
        <f>IF(E1304="","",SUMIF(OUTBOUND!$G:$G,WMS!E1304,OUTBOUND!$AC:$AC))</f>
        <v/>
      </c>
      <c r="Z1304" s="76" t="str">
        <f>IF(E1304="","",SUMIF(OUTBOUND!$G:$G,WMS!E1304,OUTBOUND!$P:$P))</f>
        <v/>
      </c>
      <c r="AA1304" s="23" t="str">
        <f t="shared" si="243"/>
        <v/>
      </c>
      <c r="AB1304" s="23" t="str">
        <f t="shared" si="244"/>
        <v/>
      </c>
      <c r="AC1304" s="76" t="str">
        <f t="shared" si="245"/>
        <v/>
      </c>
      <c r="AD1304" s="76" t="str">
        <f t="shared" si="246"/>
        <v/>
      </c>
      <c r="AE1304" s="76" t="str">
        <f t="shared" si="247"/>
        <v/>
      </c>
      <c r="AF1304" s="81" t="str">
        <f t="shared" si="248"/>
        <v/>
      </c>
    </row>
    <row r="1305" spans="5:32">
      <c r="E1305" s="58" t="str">
        <f t="shared" si="249"/>
        <v/>
      </c>
      <c r="K1305" s="68" t="str">
        <f t="shared" si="250"/>
        <v/>
      </c>
      <c r="M1305" s="69" t="str">
        <f t="shared" si="251"/>
        <v/>
      </c>
      <c r="Q1305" s="76" t="str">
        <f t="shared" si="240"/>
        <v/>
      </c>
      <c r="R1305" s="68" t="str">
        <f t="shared" si="241"/>
        <v/>
      </c>
      <c r="S1305" s="76" t="str">
        <f t="shared" si="242"/>
        <v/>
      </c>
      <c r="V1305" s="23" t="str">
        <f>IF(E1305="","",SUMIF(OUTBOUND!$G:$G,WMS!E1305,OUTBOUND!$L:$L))</f>
        <v/>
      </c>
      <c r="W1305" s="23" t="str">
        <f>IF(E1305="","",SUMIF(OUTBOUND!$G:$G,WMS!E1305,OUTBOUND!$M:$M))</f>
        <v/>
      </c>
      <c r="X1305" s="76" t="str">
        <f>IF(E1305="","",SUMIF(OUTBOUND!$G:$G,WMS!E1305,OUTBOUND!$O:$O))</f>
        <v/>
      </c>
      <c r="Y1305" s="76" t="str">
        <f>IF(E1305="","",SUMIF(OUTBOUND!$G:$G,WMS!E1305,OUTBOUND!$AC:$AC))</f>
        <v/>
      </c>
      <c r="Z1305" s="76" t="str">
        <f>IF(E1305="","",SUMIF(OUTBOUND!$G:$G,WMS!E1305,OUTBOUND!$P:$P))</f>
        <v/>
      </c>
      <c r="AA1305" s="23" t="str">
        <f t="shared" si="243"/>
        <v/>
      </c>
      <c r="AB1305" s="23" t="str">
        <f t="shared" si="244"/>
        <v/>
      </c>
      <c r="AC1305" s="76" t="str">
        <f t="shared" si="245"/>
        <v/>
      </c>
      <c r="AD1305" s="76" t="str">
        <f t="shared" si="246"/>
        <v/>
      </c>
      <c r="AE1305" s="76" t="str">
        <f t="shared" si="247"/>
        <v/>
      </c>
      <c r="AF1305" s="81" t="str">
        <f t="shared" si="248"/>
        <v/>
      </c>
    </row>
    <row r="1306" spans="5:32">
      <c r="E1306" s="58" t="str">
        <f t="shared" si="249"/>
        <v/>
      </c>
      <c r="K1306" s="68" t="str">
        <f t="shared" si="250"/>
        <v/>
      </c>
      <c r="M1306" s="69" t="str">
        <f t="shared" si="251"/>
        <v/>
      </c>
      <c r="Q1306" s="76" t="str">
        <f t="shared" si="240"/>
        <v/>
      </c>
      <c r="R1306" s="68" t="str">
        <f t="shared" si="241"/>
        <v/>
      </c>
      <c r="S1306" s="76" t="str">
        <f t="shared" si="242"/>
        <v/>
      </c>
      <c r="V1306" s="23" t="str">
        <f>IF(E1306="","",SUMIF(OUTBOUND!$G:$G,WMS!E1306,OUTBOUND!$L:$L))</f>
        <v/>
      </c>
      <c r="W1306" s="23" t="str">
        <f>IF(E1306="","",SUMIF(OUTBOUND!$G:$G,WMS!E1306,OUTBOUND!$M:$M))</f>
        <v/>
      </c>
      <c r="X1306" s="76" t="str">
        <f>IF(E1306="","",SUMIF(OUTBOUND!$G:$G,WMS!E1306,OUTBOUND!$O:$O))</f>
        <v/>
      </c>
      <c r="Y1306" s="76" t="str">
        <f>IF(E1306="","",SUMIF(OUTBOUND!$G:$G,WMS!E1306,OUTBOUND!$AC:$AC))</f>
        <v/>
      </c>
      <c r="Z1306" s="76" t="str">
        <f>IF(E1306="","",SUMIF(OUTBOUND!$G:$G,WMS!E1306,OUTBOUND!$P:$P))</f>
        <v/>
      </c>
      <c r="AA1306" s="23" t="str">
        <f t="shared" si="243"/>
        <v/>
      </c>
      <c r="AB1306" s="23" t="str">
        <f t="shared" si="244"/>
        <v/>
      </c>
      <c r="AC1306" s="76" t="str">
        <f t="shared" si="245"/>
        <v/>
      </c>
      <c r="AD1306" s="76" t="str">
        <f t="shared" si="246"/>
        <v/>
      </c>
      <c r="AE1306" s="76" t="str">
        <f t="shared" si="247"/>
        <v/>
      </c>
      <c r="AF1306" s="81" t="str">
        <f t="shared" si="248"/>
        <v/>
      </c>
    </row>
    <row r="1307" spans="5:32">
      <c r="E1307" s="58" t="str">
        <f t="shared" si="249"/>
        <v/>
      </c>
      <c r="K1307" s="68" t="str">
        <f t="shared" si="250"/>
        <v/>
      </c>
      <c r="M1307" s="69" t="str">
        <f t="shared" si="251"/>
        <v/>
      </c>
      <c r="Q1307" s="76" t="str">
        <f t="shared" si="240"/>
        <v/>
      </c>
      <c r="R1307" s="68" t="str">
        <f t="shared" si="241"/>
        <v/>
      </c>
      <c r="S1307" s="76" t="str">
        <f t="shared" si="242"/>
        <v/>
      </c>
      <c r="V1307" s="23" t="str">
        <f>IF(E1307="","",SUMIF(OUTBOUND!$G:$G,WMS!E1307,OUTBOUND!$L:$L))</f>
        <v/>
      </c>
      <c r="W1307" s="23" t="str">
        <f>IF(E1307="","",SUMIF(OUTBOUND!$G:$G,WMS!E1307,OUTBOUND!$M:$M))</f>
        <v/>
      </c>
      <c r="X1307" s="76" t="str">
        <f>IF(E1307="","",SUMIF(OUTBOUND!$G:$G,WMS!E1307,OUTBOUND!$O:$O))</f>
        <v/>
      </c>
      <c r="Y1307" s="76" t="str">
        <f>IF(E1307="","",SUMIF(OUTBOUND!$G:$G,WMS!E1307,OUTBOUND!$AC:$AC))</f>
        <v/>
      </c>
      <c r="Z1307" s="76" t="str">
        <f>IF(E1307="","",SUMIF(OUTBOUND!$G:$G,WMS!E1307,OUTBOUND!$P:$P))</f>
        <v/>
      </c>
      <c r="AA1307" s="23" t="str">
        <f t="shared" si="243"/>
        <v/>
      </c>
      <c r="AB1307" s="23" t="str">
        <f t="shared" si="244"/>
        <v/>
      </c>
      <c r="AC1307" s="76" t="str">
        <f t="shared" si="245"/>
        <v/>
      </c>
      <c r="AD1307" s="76" t="str">
        <f t="shared" si="246"/>
        <v/>
      </c>
      <c r="AE1307" s="76" t="str">
        <f t="shared" si="247"/>
        <v/>
      </c>
      <c r="AF1307" s="81" t="str">
        <f t="shared" si="248"/>
        <v/>
      </c>
    </row>
    <row r="1308" spans="5:32">
      <c r="E1308" s="58" t="str">
        <f t="shared" si="249"/>
        <v/>
      </c>
      <c r="K1308" s="68" t="str">
        <f t="shared" si="250"/>
        <v/>
      </c>
      <c r="M1308" s="69" t="str">
        <f t="shared" si="251"/>
        <v/>
      </c>
      <c r="Q1308" s="76" t="str">
        <f t="shared" si="240"/>
        <v/>
      </c>
      <c r="R1308" s="68" t="str">
        <f t="shared" si="241"/>
        <v/>
      </c>
      <c r="S1308" s="76" t="str">
        <f t="shared" si="242"/>
        <v/>
      </c>
      <c r="V1308" s="23" t="str">
        <f>IF(E1308="","",SUMIF(OUTBOUND!$G:$G,WMS!E1308,OUTBOUND!$L:$L))</f>
        <v/>
      </c>
      <c r="W1308" s="23" t="str">
        <f>IF(E1308="","",SUMIF(OUTBOUND!$G:$G,WMS!E1308,OUTBOUND!$M:$M))</f>
        <v/>
      </c>
      <c r="X1308" s="76" t="str">
        <f>IF(E1308="","",SUMIF(OUTBOUND!$G:$G,WMS!E1308,OUTBOUND!$O:$O))</f>
        <v/>
      </c>
      <c r="Y1308" s="76" t="str">
        <f>IF(E1308="","",SUMIF(OUTBOUND!$G:$G,WMS!E1308,OUTBOUND!$AC:$AC))</f>
        <v/>
      </c>
      <c r="Z1308" s="76" t="str">
        <f>IF(E1308="","",SUMIF(OUTBOUND!$G:$G,WMS!E1308,OUTBOUND!$P:$P))</f>
        <v/>
      </c>
      <c r="AA1308" s="23" t="str">
        <f t="shared" si="243"/>
        <v/>
      </c>
      <c r="AB1308" s="23" t="str">
        <f t="shared" si="244"/>
        <v/>
      </c>
      <c r="AC1308" s="76" t="str">
        <f t="shared" si="245"/>
        <v/>
      </c>
      <c r="AD1308" s="76" t="str">
        <f t="shared" si="246"/>
        <v/>
      </c>
      <c r="AE1308" s="76" t="str">
        <f t="shared" si="247"/>
        <v/>
      </c>
      <c r="AF1308" s="81" t="str">
        <f t="shared" si="248"/>
        <v/>
      </c>
    </row>
    <row r="1309" spans="5:32">
      <c r="E1309" s="58" t="str">
        <f t="shared" si="249"/>
        <v/>
      </c>
      <c r="K1309" s="68" t="str">
        <f t="shared" si="250"/>
        <v/>
      </c>
      <c r="M1309" s="69" t="str">
        <f t="shared" si="251"/>
        <v/>
      </c>
      <c r="Q1309" s="76" t="str">
        <f t="shared" si="240"/>
        <v/>
      </c>
      <c r="R1309" s="68" t="str">
        <f t="shared" si="241"/>
        <v/>
      </c>
      <c r="S1309" s="76" t="str">
        <f t="shared" si="242"/>
        <v/>
      </c>
      <c r="V1309" s="23" t="str">
        <f>IF(E1309="","",SUMIF(OUTBOUND!$G:$G,WMS!E1309,OUTBOUND!$L:$L))</f>
        <v/>
      </c>
      <c r="W1309" s="23" t="str">
        <f>IF(E1309="","",SUMIF(OUTBOUND!$G:$G,WMS!E1309,OUTBOUND!$M:$M))</f>
        <v/>
      </c>
      <c r="X1309" s="76" t="str">
        <f>IF(E1309="","",SUMIF(OUTBOUND!$G:$G,WMS!E1309,OUTBOUND!$O:$O))</f>
        <v/>
      </c>
      <c r="Y1309" s="76" t="str">
        <f>IF(E1309="","",SUMIF(OUTBOUND!$G:$G,WMS!E1309,OUTBOUND!$AC:$AC))</f>
        <v/>
      </c>
      <c r="Z1309" s="76" t="str">
        <f>IF(E1309="","",SUMIF(OUTBOUND!$G:$G,WMS!E1309,OUTBOUND!$P:$P))</f>
        <v/>
      </c>
      <c r="AA1309" s="23" t="str">
        <f t="shared" si="243"/>
        <v/>
      </c>
      <c r="AB1309" s="23" t="str">
        <f t="shared" si="244"/>
        <v/>
      </c>
      <c r="AC1309" s="76" t="str">
        <f t="shared" si="245"/>
        <v/>
      </c>
      <c r="AD1309" s="76" t="str">
        <f t="shared" si="246"/>
        <v/>
      </c>
      <c r="AE1309" s="76" t="str">
        <f t="shared" si="247"/>
        <v/>
      </c>
      <c r="AF1309" s="81" t="str">
        <f t="shared" si="248"/>
        <v/>
      </c>
    </row>
    <row r="1310" spans="5:32">
      <c r="E1310" s="58" t="str">
        <f t="shared" si="249"/>
        <v/>
      </c>
      <c r="K1310" s="68" t="str">
        <f t="shared" si="250"/>
        <v/>
      </c>
      <c r="M1310" s="69" t="str">
        <f t="shared" si="251"/>
        <v/>
      </c>
      <c r="Q1310" s="76" t="str">
        <f t="shared" si="240"/>
        <v/>
      </c>
      <c r="R1310" s="68" t="str">
        <f t="shared" si="241"/>
        <v/>
      </c>
      <c r="S1310" s="76" t="str">
        <f t="shared" si="242"/>
        <v/>
      </c>
      <c r="V1310" s="23" t="str">
        <f>IF(E1310="","",SUMIF(OUTBOUND!$G:$G,WMS!E1310,OUTBOUND!$L:$L))</f>
        <v/>
      </c>
      <c r="W1310" s="23" t="str">
        <f>IF(E1310="","",SUMIF(OUTBOUND!$G:$G,WMS!E1310,OUTBOUND!$M:$M))</f>
        <v/>
      </c>
      <c r="X1310" s="76" t="str">
        <f>IF(E1310="","",SUMIF(OUTBOUND!$G:$G,WMS!E1310,OUTBOUND!$O:$O))</f>
        <v/>
      </c>
      <c r="Y1310" s="76" t="str">
        <f>IF(E1310="","",SUMIF(OUTBOUND!$G:$G,WMS!E1310,OUTBOUND!$AC:$AC))</f>
        <v/>
      </c>
      <c r="Z1310" s="76" t="str">
        <f>IF(E1310="","",SUMIF(OUTBOUND!$G:$G,WMS!E1310,OUTBOUND!$P:$P))</f>
        <v/>
      </c>
      <c r="AA1310" s="23" t="str">
        <f t="shared" si="243"/>
        <v/>
      </c>
      <c r="AB1310" s="23" t="str">
        <f t="shared" si="244"/>
        <v/>
      </c>
      <c r="AC1310" s="76" t="str">
        <f t="shared" si="245"/>
        <v/>
      </c>
      <c r="AD1310" s="76" t="str">
        <f t="shared" si="246"/>
        <v/>
      </c>
      <c r="AE1310" s="76" t="str">
        <f t="shared" si="247"/>
        <v/>
      </c>
      <c r="AF1310" s="81" t="str">
        <f t="shared" si="248"/>
        <v/>
      </c>
    </row>
    <row r="1311" spans="5:32">
      <c r="E1311" s="58" t="str">
        <f t="shared" si="249"/>
        <v/>
      </c>
      <c r="K1311" s="68" t="str">
        <f t="shared" si="250"/>
        <v/>
      </c>
      <c r="M1311" s="69" t="str">
        <f t="shared" si="251"/>
        <v/>
      </c>
      <c r="Q1311" s="76" t="str">
        <f t="shared" si="240"/>
        <v/>
      </c>
      <c r="R1311" s="68" t="str">
        <f t="shared" si="241"/>
        <v/>
      </c>
      <c r="S1311" s="76" t="str">
        <f t="shared" si="242"/>
        <v/>
      </c>
      <c r="V1311" s="23" t="str">
        <f>IF(E1311="","",SUMIF(OUTBOUND!$G:$G,WMS!E1311,OUTBOUND!$L:$L))</f>
        <v/>
      </c>
      <c r="W1311" s="23" t="str">
        <f>IF(E1311="","",SUMIF(OUTBOUND!$G:$G,WMS!E1311,OUTBOUND!$M:$M))</f>
        <v/>
      </c>
      <c r="X1311" s="76" t="str">
        <f>IF(E1311="","",SUMIF(OUTBOUND!$G:$G,WMS!E1311,OUTBOUND!$O:$O))</f>
        <v/>
      </c>
      <c r="Y1311" s="76" t="str">
        <f>IF(E1311="","",SUMIF(OUTBOUND!$G:$G,WMS!E1311,OUTBOUND!$AC:$AC))</f>
        <v/>
      </c>
      <c r="Z1311" s="76" t="str">
        <f>IF(E1311="","",SUMIF(OUTBOUND!$G:$G,WMS!E1311,OUTBOUND!$P:$P))</f>
        <v/>
      </c>
      <c r="AA1311" s="23" t="str">
        <f t="shared" si="243"/>
        <v/>
      </c>
      <c r="AB1311" s="23" t="str">
        <f t="shared" si="244"/>
        <v/>
      </c>
      <c r="AC1311" s="76" t="str">
        <f t="shared" si="245"/>
        <v/>
      </c>
      <c r="AD1311" s="76" t="str">
        <f t="shared" si="246"/>
        <v/>
      </c>
      <c r="AE1311" s="76" t="str">
        <f t="shared" si="247"/>
        <v/>
      </c>
      <c r="AF1311" s="81" t="str">
        <f t="shared" si="248"/>
        <v/>
      </c>
    </row>
    <row r="1312" spans="5:32">
      <c r="E1312" s="58" t="str">
        <f t="shared" si="249"/>
        <v/>
      </c>
      <c r="K1312" s="68" t="str">
        <f t="shared" si="250"/>
        <v/>
      </c>
      <c r="M1312" s="69" t="str">
        <f t="shared" si="251"/>
        <v/>
      </c>
      <c r="Q1312" s="76" t="str">
        <f t="shared" si="240"/>
        <v/>
      </c>
      <c r="R1312" s="68" t="str">
        <f t="shared" si="241"/>
        <v/>
      </c>
      <c r="S1312" s="76" t="str">
        <f t="shared" si="242"/>
        <v/>
      </c>
      <c r="V1312" s="23" t="str">
        <f>IF(E1312="","",SUMIF(OUTBOUND!$G:$G,WMS!E1312,OUTBOUND!$L:$L))</f>
        <v/>
      </c>
      <c r="W1312" s="23" t="str">
        <f>IF(E1312="","",SUMIF(OUTBOUND!$G:$G,WMS!E1312,OUTBOUND!$M:$M))</f>
        <v/>
      </c>
      <c r="X1312" s="76" t="str">
        <f>IF(E1312="","",SUMIF(OUTBOUND!$G:$G,WMS!E1312,OUTBOUND!$O:$O))</f>
        <v/>
      </c>
      <c r="Y1312" s="76" t="str">
        <f>IF(E1312="","",SUMIF(OUTBOUND!$G:$G,WMS!E1312,OUTBOUND!$AC:$AC))</f>
        <v/>
      </c>
      <c r="Z1312" s="76" t="str">
        <f>IF(E1312="","",SUMIF(OUTBOUND!$G:$G,WMS!E1312,OUTBOUND!$P:$P))</f>
        <v/>
      </c>
      <c r="AA1312" s="23" t="str">
        <f t="shared" si="243"/>
        <v/>
      </c>
      <c r="AB1312" s="23" t="str">
        <f t="shared" si="244"/>
        <v/>
      </c>
      <c r="AC1312" s="76" t="str">
        <f t="shared" si="245"/>
        <v/>
      </c>
      <c r="AD1312" s="76" t="str">
        <f t="shared" si="246"/>
        <v/>
      </c>
      <c r="AE1312" s="76" t="str">
        <f t="shared" si="247"/>
        <v/>
      </c>
      <c r="AF1312" s="81" t="str">
        <f t="shared" si="248"/>
        <v/>
      </c>
    </row>
    <row r="1313" spans="5:32">
      <c r="E1313" s="58" t="str">
        <f t="shared" si="249"/>
        <v/>
      </c>
      <c r="K1313" s="68" t="str">
        <f t="shared" si="250"/>
        <v/>
      </c>
      <c r="M1313" s="69" t="str">
        <f t="shared" si="251"/>
        <v/>
      </c>
      <c r="Q1313" s="76" t="str">
        <f t="shared" si="240"/>
        <v/>
      </c>
      <c r="R1313" s="68" t="str">
        <f t="shared" si="241"/>
        <v/>
      </c>
      <c r="S1313" s="76" t="str">
        <f t="shared" si="242"/>
        <v/>
      </c>
      <c r="V1313" s="23" t="str">
        <f>IF(E1313="","",SUMIF(OUTBOUND!$G:$G,WMS!E1313,OUTBOUND!$L:$L))</f>
        <v/>
      </c>
      <c r="W1313" s="23" t="str">
        <f>IF(E1313="","",SUMIF(OUTBOUND!$G:$G,WMS!E1313,OUTBOUND!$M:$M))</f>
        <v/>
      </c>
      <c r="X1313" s="76" t="str">
        <f>IF(E1313="","",SUMIF(OUTBOUND!$G:$G,WMS!E1313,OUTBOUND!$O:$O))</f>
        <v/>
      </c>
      <c r="Y1313" s="76" t="str">
        <f>IF(E1313="","",SUMIF(OUTBOUND!$G:$G,WMS!E1313,OUTBOUND!$AC:$AC))</f>
        <v/>
      </c>
      <c r="Z1313" s="76" t="str">
        <f>IF(E1313="","",SUMIF(OUTBOUND!$G:$G,WMS!E1313,OUTBOUND!$P:$P))</f>
        <v/>
      </c>
      <c r="AA1313" s="23" t="str">
        <f t="shared" si="243"/>
        <v/>
      </c>
      <c r="AB1313" s="23" t="str">
        <f t="shared" si="244"/>
        <v/>
      </c>
      <c r="AC1313" s="76" t="str">
        <f t="shared" si="245"/>
        <v/>
      </c>
      <c r="AD1313" s="76" t="str">
        <f t="shared" si="246"/>
        <v/>
      </c>
      <c r="AE1313" s="76" t="str">
        <f t="shared" si="247"/>
        <v/>
      </c>
      <c r="AF1313" s="81" t="str">
        <f t="shared" si="248"/>
        <v/>
      </c>
    </row>
    <row r="1314" spans="5:32">
      <c r="E1314" s="58" t="str">
        <f t="shared" si="249"/>
        <v/>
      </c>
      <c r="K1314" s="68" t="str">
        <f t="shared" si="250"/>
        <v/>
      </c>
      <c r="M1314" s="69" t="str">
        <f t="shared" si="251"/>
        <v/>
      </c>
      <c r="Q1314" s="76" t="str">
        <f t="shared" si="240"/>
        <v/>
      </c>
      <c r="R1314" s="68" t="str">
        <f t="shared" si="241"/>
        <v/>
      </c>
      <c r="S1314" s="76" t="str">
        <f t="shared" si="242"/>
        <v/>
      </c>
      <c r="V1314" s="23" t="str">
        <f>IF(E1314="","",SUMIF(OUTBOUND!$G:$G,WMS!E1314,OUTBOUND!$L:$L))</f>
        <v/>
      </c>
      <c r="W1314" s="23" t="str">
        <f>IF(E1314="","",SUMIF(OUTBOUND!$G:$G,WMS!E1314,OUTBOUND!$M:$M))</f>
        <v/>
      </c>
      <c r="X1314" s="76" t="str">
        <f>IF(E1314="","",SUMIF(OUTBOUND!$G:$G,WMS!E1314,OUTBOUND!$O:$O))</f>
        <v/>
      </c>
      <c r="Y1314" s="76" t="str">
        <f>IF(E1314="","",SUMIF(OUTBOUND!$G:$G,WMS!E1314,OUTBOUND!$AC:$AC))</f>
        <v/>
      </c>
      <c r="Z1314" s="76" t="str">
        <f>IF(E1314="","",SUMIF(OUTBOUND!$G:$G,WMS!E1314,OUTBOUND!$P:$P))</f>
        <v/>
      </c>
      <c r="AA1314" s="23" t="str">
        <f t="shared" si="243"/>
        <v/>
      </c>
      <c r="AB1314" s="23" t="str">
        <f t="shared" si="244"/>
        <v/>
      </c>
      <c r="AC1314" s="76" t="str">
        <f t="shared" si="245"/>
        <v/>
      </c>
      <c r="AD1314" s="76" t="str">
        <f t="shared" si="246"/>
        <v/>
      </c>
      <c r="AE1314" s="76" t="str">
        <f t="shared" si="247"/>
        <v/>
      </c>
      <c r="AF1314" s="81" t="str">
        <f t="shared" si="248"/>
        <v/>
      </c>
    </row>
    <row r="1315" spans="5:32">
      <c r="E1315" s="58" t="str">
        <f t="shared" si="249"/>
        <v/>
      </c>
      <c r="K1315" s="68" t="str">
        <f t="shared" si="250"/>
        <v/>
      </c>
      <c r="M1315" s="69" t="str">
        <f t="shared" si="251"/>
        <v/>
      </c>
      <c r="Q1315" s="76" t="str">
        <f t="shared" si="240"/>
        <v/>
      </c>
      <c r="R1315" s="68" t="str">
        <f t="shared" si="241"/>
        <v/>
      </c>
      <c r="S1315" s="76" t="str">
        <f t="shared" si="242"/>
        <v/>
      </c>
      <c r="V1315" s="23" t="str">
        <f>IF(E1315="","",SUMIF(OUTBOUND!$G:$G,WMS!E1315,OUTBOUND!$L:$L))</f>
        <v/>
      </c>
      <c r="W1315" s="23" t="str">
        <f>IF(E1315="","",SUMIF(OUTBOUND!$G:$G,WMS!E1315,OUTBOUND!$M:$M))</f>
        <v/>
      </c>
      <c r="X1315" s="76" t="str">
        <f>IF(E1315="","",SUMIF(OUTBOUND!$G:$G,WMS!E1315,OUTBOUND!$O:$O))</f>
        <v/>
      </c>
      <c r="Y1315" s="76" t="str">
        <f>IF(E1315="","",SUMIF(OUTBOUND!$G:$G,WMS!E1315,OUTBOUND!$AC:$AC))</f>
        <v/>
      </c>
      <c r="Z1315" s="76" t="str">
        <f>IF(E1315="","",SUMIF(OUTBOUND!$G:$G,WMS!E1315,OUTBOUND!$P:$P))</f>
        <v/>
      </c>
      <c r="AA1315" s="23" t="str">
        <f t="shared" si="243"/>
        <v/>
      </c>
      <c r="AB1315" s="23" t="str">
        <f t="shared" si="244"/>
        <v/>
      </c>
      <c r="AC1315" s="76" t="str">
        <f t="shared" si="245"/>
        <v/>
      </c>
      <c r="AD1315" s="76" t="str">
        <f t="shared" si="246"/>
        <v/>
      </c>
      <c r="AE1315" s="76" t="str">
        <f t="shared" si="247"/>
        <v/>
      </c>
      <c r="AF1315" s="81" t="str">
        <f t="shared" si="248"/>
        <v/>
      </c>
    </row>
    <row r="1316" spans="5:32">
      <c r="E1316" s="58" t="str">
        <f t="shared" si="249"/>
        <v/>
      </c>
      <c r="K1316" s="68" t="str">
        <f t="shared" si="250"/>
        <v/>
      </c>
      <c r="M1316" s="69" t="str">
        <f t="shared" si="251"/>
        <v/>
      </c>
      <c r="Q1316" s="76" t="str">
        <f t="shared" si="240"/>
        <v/>
      </c>
      <c r="R1316" s="68" t="str">
        <f t="shared" si="241"/>
        <v/>
      </c>
      <c r="S1316" s="76" t="str">
        <f t="shared" si="242"/>
        <v/>
      </c>
      <c r="V1316" s="23" t="str">
        <f>IF(E1316="","",SUMIF(OUTBOUND!$G:$G,WMS!E1316,OUTBOUND!$L:$L))</f>
        <v/>
      </c>
      <c r="W1316" s="23" t="str">
        <f>IF(E1316="","",SUMIF(OUTBOUND!$G:$G,WMS!E1316,OUTBOUND!$M:$M))</f>
        <v/>
      </c>
      <c r="X1316" s="76" t="str">
        <f>IF(E1316="","",SUMIF(OUTBOUND!$G:$G,WMS!E1316,OUTBOUND!$O:$O))</f>
        <v/>
      </c>
      <c r="Y1316" s="76" t="str">
        <f>IF(E1316="","",SUMIF(OUTBOUND!$G:$G,WMS!E1316,OUTBOUND!$AC:$AC))</f>
        <v/>
      </c>
      <c r="Z1316" s="76" t="str">
        <f>IF(E1316="","",SUMIF(OUTBOUND!$G:$G,WMS!E1316,OUTBOUND!$P:$P))</f>
        <v/>
      </c>
      <c r="AA1316" s="23" t="str">
        <f t="shared" si="243"/>
        <v/>
      </c>
      <c r="AB1316" s="23" t="str">
        <f t="shared" si="244"/>
        <v/>
      </c>
      <c r="AC1316" s="76" t="str">
        <f t="shared" si="245"/>
        <v/>
      </c>
      <c r="AD1316" s="76" t="str">
        <f t="shared" si="246"/>
        <v/>
      </c>
      <c r="AE1316" s="76" t="str">
        <f t="shared" si="247"/>
        <v/>
      </c>
      <c r="AF1316" s="81" t="str">
        <f t="shared" si="248"/>
        <v/>
      </c>
    </row>
    <row r="1317" spans="5:32">
      <c r="E1317" s="58" t="str">
        <f t="shared" si="249"/>
        <v/>
      </c>
      <c r="K1317" s="68" t="str">
        <f t="shared" si="250"/>
        <v/>
      </c>
      <c r="M1317" s="69" t="str">
        <f t="shared" si="251"/>
        <v/>
      </c>
      <c r="Q1317" s="76" t="str">
        <f t="shared" si="240"/>
        <v/>
      </c>
      <c r="R1317" s="68" t="str">
        <f t="shared" si="241"/>
        <v/>
      </c>
      <c r="S1317" s="76" t="str">
        <f t="shared" si="242"/>
        <v/>
      </c>
      <c r="V1317" s="23" t="str">
        <f>IF(E1317="","",SUMIF(OUTBOUND!$G:$G,WMS!E1317,OUTBOUND!$L:$L))</f>
        <v/>
      </c>
      <c r="W1317" s="23" t="str">
        <f>IF(E1317="","",SUMIF(OUTBOUND!$G:$G,WMS!E1317,OUTBOUND!$M:$M))</f>
        <v/>
      </c>
      <c r="X1317" s="76" t="str">
        <f>IF(E1317="","",SUMIF(OUTBOUND!$G:$G,WMS!E1317,OUTBOUND!$O:$O))</f>
        <v/>
      </c>
      <c r="Y1317" s="76" t="str">
        <f>IF(E1317="","",SUMIF(OUTBOUND!$G:$G,WMS!E1317,OUTBOUND!$AC:$AC))</f>
        <v/>
      </c>
      <c r="Z1317" s="76" t="str">
        <f>IF(E1317="","",SUMIF(OUTBOUND!$G:$G,WMS!E1317,OUTBOUND!$P:$P))</f>
        <v/>
      </c>
      <c r="AA1317" s="23" t="str">
        <f t="shared" si="243"/>
        <v/>
      </c>
      <c r="AB1317" s="23" t="str">
        <f t="shared" si="244"/>
        <v/>
      </c>
      <c r="AC1317" s="76" t="str">
        <f t="shared" si="245"/>
        <v/>
      </c>
      <c r="AD1317" s="76" t="str">
        <f t="shared" si="246"/>
        <v/>
      </c>
      <c r="AE1317" s="76" t="str">
        <f t="shared" si="247"/>
        <v/>
      </c>
      <c r="AF1317" s="81" t="str">
        <f t="shared" si="248"/>
        <v/>
      </c>
    </row>
    <row r="1318" spans="5:32">
      <c r="E1318" s="58" t="str">
        <f t="shared" si="249"/>
        <v/>
      </c>
      <c r="K1318" s="68" t="str">
        <f t="shared" si="250"/>
        <v/>
      </c>
      <c r="M1318" s="69" t="str">
        <f t="shared" si="251"/>
        <v/>
      </c>
      <c r="Q1318" s="76" t="str">
        <f t="shared" si="240"/>
        <v/>
      </c>
      <c r="R1318" s="68" t="str">
        <f t="shared" si="241"/>
        <v/>
      </c>
      <c r="S1318" s="76" t="str">
        <f t="shared" si="242"/>
        <v/>
      </c>
      <c r="V1318" s="23" t="str">
        <f>IF(E1318="","",SUMIF(OUTBOUND!$G:$G,WMS!E1318,OUTBOUND!$L:$L))</f>
        <v/>
      </c>
      <c r="W1318" s="23" t="str">
        <f>IF(E1318="","",SUMIF(OUTBOUND!$G:$G,WMS!E1318,OUTBOUND!$M:$M))</f>
        <v/>
      </c>
      <c r="X1318" s="76" t="str">
        <f>IF(E1318="","",SUMIF(OUTBOUND!$G:$G,WMS!E1318,OUTBOUND!$O:$O))</f>
        <v/>
      </c>
      <c r="Y1318" s="76" t="str">
        <f>IF(E1318="","",SUMIF(OUTBOUND!$G:$G,WMS!E1318,OUTBOUND!$AC:$AC))</f>
        <v/>
      </c>
      <c r="Z1318" s="76" t="str">
        <f>IF(E1318="","",SUMIF(OUTBOUND!$G:$G,WMS!E1318,OUTBOUND!$P:$P))</f>
        <v/>
      </c>
      <c r="AA1318" s="23" t="str">
        <f t="shared" si="243"/>
        <v/>
      </c>
      <c r="AB1318" s="23" t="str">
        <f t="shared" si="244"/>
        <v/>
      </c>
      <c r="AC1318" s="76" t="str">
        <f t="shared" si="245"/>
        <v/>
      </c>
      <c r="AD1318" s="76" t="str">
        <f t="shared" si="246"/>
        <v/>
      </c>
      <c r="AE1318" s="76" t="str">
        <f t="shared" si="247"/>
        <v/>
      </c>
      <c r="AF1318" s="81" t="str">
        <f t="shared" si="248"/>
        <v/>
      </c>
    </row>
    <row r="1319" spans="5:32">
      <c r="E1319" s="58" t="str">
        <f t="shared" si="249"/>
        <v/>
      </c>
      <c r="K1319" s="68" t="str">
        <f t="shared" si="250"/>
        <v/>
      </c>
      <c r="M1319" s="69" t="str">
        <f t="shared" si="251"/>
        <v/>
      </c>
      <c r="Q1319" s="76" t="str">
        <f t="shared" si="240"/>
        <v/>
      </c>
      <c r="R1319" s="68" t="str">
        <f t="shared" si="241"/>
        <v/>
      </c>
      <c r="S1319" s="76" t="str">
        <f t="shared" si="242"/>
        <v/>
      </c>
      <c r="V1319" s="23" t="str">
        <f>IF(E1319="","",SUMIF(OUTBOUND!$G:$G,WMS!E1319,OUTBOUND!$L:$L))</f>
        <v/>
      </c>
      <c r="W1319" s="23" t="str">
        <f>IF(E1319="","",SUMIF(OUTBOUND!$G:$G,WMS!E1319,OUTBOUND!$M:$M))</f>
        <v/>
      </c>
      <c r="X1319" s="76" t="str">
        <f>IF(E1319="","",SUMIF(OUTBOUND!$G:$G,WMS!E1319,OUTBOUND!$O:$O))</f>
        <v/>
      </c>
      <c r="Y1319" s="76" t="str">
        <f>IF(E1319="","",SUMIF(OUTBOUND!$G:$G,WMS!E1319,OUTBOUND!$AC:$AC))</f>
        <v/>
      </c>
      <c r="Z1319" s="76" t="str">
        <f>IF(E1319="","",SUMIF(OUTBOUND!$G:$G,WMS!E1319,OUTBOUND!$P:$P))</f>
        <v/>
      </c>
      <c r="AA1319" s="23" t="str">
        <f t="shared" si="243"/>
        <v/>
      </c>
      <c r="AB1319" s="23" t="str">
        <f t="shared" si="244"/>
        <v/>
      </c>
      <c r="AC1319" s="76" t="str">
        <f t="shared" si="245"/>
        <v/>
      </c>
      <c r="AD1319" s="76" t="str">
        <f t="shared" si="246"/>
        <v/>
      </c>
      <c r="AE1319" s="76" t="str">
        <f t="shared" si="247"/>
        <v/>
      </c>
      <c r="AF1319" s="81" t="str">
        <f t="shared" si="248"/>
        <v/>
      </c>
    </row>
    <row r="1320" spans="5:32">
      <c r="E1320" s="58" t="str">
        <f t="shared" si="249"/>
        <v/>
      </c>
      <c r="K1320" s="68" t="str">
        <f t="shared" si="250"/>
        <v/>
      </c>
      <c r="M1320" s="69" t="str">
        <f t="shared" si="251"/>
        <v/>
      </c>
      <c r="Q1320" s="76" t="str">
        <f t="shared" si="240"/>
        <v/>
      </c>
      <c r="R1320" s="68" t="str">
        <f t="shared" si="241"/>
        <v/>
      </c>
      <c r="S1320" s="76" t="str">
        <f t="shared" si="242"/>
        <v/>
      </c>
      <c r="V1320" s="23" t="str">
        <f>IF(E1320="","",SUMIF(OUTBOUND!$G:$G,WMS!E1320,OUTBOUND!$L:$L))</f>
        <v/>
      </c>
      <c r="W1320" s="23" t="str">
        <f>IF(E1320="","",SUMIF(OUTBOUND!$G:$G,WMS!E1320,OUTBOUND!$M:$M))</f>
        <v/>
      </c>
      <c r="X1320" s="76" t="str">
        <f>IF(E1320="","",SUMIF(OUTBOUND!$G:$G,WMS!E1320,OUTBOUND!$O:$O))</f>
        <v/>
      </c>
      <c r="Y1320" s="76" t="str">
        <f>IF(E1320="","",SUMIF(OUTBOUND!$G:$G,WMS!E1320,OUTBOUND!$AC:$AC))</f>
        <v/>
      </c>
      <c r="Z1320" s="76" t="str">
        <f>IF(E1320="","",SUMIF(OUTBOUND!$G:$G,WMS!E1320,OUTBOUND!$P:$P))</f>
        <v/>
      </c>
      <c r="AA1320" s="23" t="str">
        <f t="shared" si="243"/>
        <v/>
      </c>
      <c r="AB1320" s="23" t="str">
        <f t="shared" si="244"/>
        <v/>
      </c>
      <c r="AC1320" s="76" t="str">
        <f t="shared" si="245"/>
        <v/>
      </c>
      <c r="AD1320" s="76" t="str">
        <f t="shared" si="246"/>
        <v/>
      </c>
      <c r="AE1320" s="76" t="str">
        <f t="shared" si="247"/>
        <v/>
      </c>
      <c r="AF1320" s="81" t="str">
        <f t="shared" si="248"/>
        <v/>
      </c>
    </row>
    <row r="1321" spans="5:32">
      <c r="E1321" s="58" t="str">
        <f t="shared" si="249"/>
        <v/>
      </c>
      <c r="K1321" s="68" t="str">
        <f t="shared" si="250"/>
        <v/>
      </c>
      <c r="M1321" s="69" t="str">
        <f t="shared" si="251"/>
        <v/>
      </c>
      <c r="Q1321" s="76" t="str">
        <f t="shared" si="240"/>
        <v/>
      </c>
      <c r="R1321" s="68" t="str">
        <f t="shared" si="241"/>
        <v/>
      </c>
      <c r="S1321" s="76" t="str">
        <f t="shared" si="242"/>
        <v/>
      </c>
      <c r="V1321" s="23" t="str">
        <f>IF(E1321="","",SUMIF(OUTBOUND!$G:$G,WMS!E1321,OUTBOUND!$L:$L))</f>
        <v/>
      </c>
      <c r="W1321" s="23" t="str">
        <f>IF(E1321="","",SUMIF(OUTBOUND!$G:$G,WMS!E1321,OUTBOUND!$M:$M))</f>
        <v/>
      </c>
      <c r="X1321" s="76" t="str">
        <f>IF(E1321="","",SUMIF(OUTBOUND!$G:$G,WMS!E1321,OUTBOUND!$O:$O))</f>
        <v/>
      </c>
      <c r="Y1321" s="76" t="str">
        <f>IF(E1321="","",SUMIF(OUTBOUND!$G:$G,WMS!E1321,OUTBOUND!$AC:$AC))</f>
        <v/>
      </c>
      <c r="Z1321" s="76" t="str">
        <f>IF(E1321="","",SUMIF(OUTBOUND!$G:$G,WMS!E1321,OUTBOUND!$P:$P))</f>
        <v/>
      </c>
      <c r="AA1321" s="23" t="str">
        <f t="shared" si="243"/>
        <v/>
      </c>
      <c r="AB1321" s="23" t="str">
        <f t="shared" si="244"/>
        <v/>
      </c>
      <c r="AC1321" s="76" t="str">
        <f t="shared" si="245"/>
        <v/>
      </c>
      <c r="AD1321" s="76" t="str">
        <f t="shared" si="246"/>
        <v/>
      </c>
      <c r="AE1321" s="76" t="str">
        <f t="shared" si="247"/>
        <v/>
      </c>
      <c r="AF1321" s="81" t="str">
        <f t="shared" si="248"/>
        <v/>
      </c>
    </row>
    <row r="1322" spans="5:32">
      <c r="E1322" s="58" t="str">
        <f t="shared" si="249"/>
        <v/>
      </c>
      <c r="K1322" s="68" t="str">
        <f t="shared" si="250"/>
        <v/>
      </c>
      <c r="M1322" s="69" t="str">
        <f t="shared" si="251"/>
        <v/>
      </c>
      <c r="Q1322" s="76" t="str">
        <f t="shared" si="240"/>
        <v/>
      </c>
      <c r="R1322" s="68" t="str">
        <f t="shared" si="241"/>
        <v/>
      </c>
      <c r="S1322" s="76" t="str">
        <f t="shared" si="242"/>
        <v/>
      </c>
      <c r="V1322" s="23" t="str">
        <f>IF(E1322="","",SUMIF(OUTBOUND!$G:$G,WMS!E1322,OUTBOUND!$L:$L))</f>
        <v/>
      </c>
      <c r="W1322" s="23" t="str">
        <f>IF(E1322="","",SUMIF(OUTBOUND!$G:$G,WMS!E1322,OUTBOUND!$M:$M))</f>
        <v/>
      </c>
      <c r="X1322" s="76" t="str">
        <f>IF(E1322="","",SUMIF(OUTBOUND!$G:$G,WMS!E1322,OUTBOUND!$O:$O))</f>
        <v/>
      </c>
      <c r="Y1322" s="76" t="str">
        <f>IF(E1322="","",SUMIF(OUTBOUND!$G:$G,WMS!E1322,OUTBOUND!$AC:$AC))</f>
        <v/>
      </c>
      <c r="Z1322" s="76" t="str">
        <f>IF(E1322="","",SUMIF(OUTBOUND!$G:$G,WMS!E1322,OUTBOUND!$P:$P))</f>
        <v/>
      </c>
      <c r="AA1322" s="23" t="str">
        <f t="shared" si="243"/>
        <v/>
      </c>
      <c r="AB1322" s="23" t="str">
        <f t="shared" si="244"/>
        <v/>
      </c>
      <c r="AC1322" s="76" t="str">
        <f t="shared" si="245"/>
        <v/>
      </c>
      <c r="AD1322" s="76" t="str">
        <f t="shared" si="246"/>
        <v/>
      </c>
      <c r="AE1322" s="76" t="str">
        <f t="shared" si="247"/>
        <v/>
      </c>
      <c r="AF1322" s="81" t="str">
        <f t="shared" si="248"/>
        <v/>
      </c>
    </row>
    <row r="1323" spans="5:32">
      <c r="E1323" s="58" t="str">
        <f t="shared" si="249"/>
        <v/>
      </c>
      <c r="K1323" s="68" t="str">
        <f t="shared" si="250"/>
        <v/>
      </c>
      <c r="M1323" s="69" t="str">
        <f t="shared" si="251"/>
        <v/>
      </c>
      <c r="Q1323" s="76" t="str">
        <f t="shared" si="240"/>
        <v/>
      </c>
      <c r="R1323" s="68" t="str">
        <f t="shared" si="241"/>
        <v/>
      </c>
      <c r="S1323" s="76" t="str">
        <f t="shared" si="242"/>
        <v/>
      </c>
      <c r="V1323" s="23" t="str">
        <f>IF(E1323="","",SUMIF(OUTBOUND!$G:$G,WMS!E1323,OUTBOUND!$L:$L))</f>
        <v/>
      </c>
      <c r="W1323" s="23" t="str">
        <f>IF(E1323="","",SUMIF(OUTBOUND!$G:$G,WMS!E1323,OUTBOUND!$M:$M))</f>
        <v/>
      </c>
      <c r="X1323" s="76" t="str">
        <f>IF(E1323="","",SUMIF(OUTBOUND!$G:$G,WMS!E1323,OUTBOUND!$O:$O))</f>
        <v/>
      </c>
      <c r="Y1323" s="76" t="str">
        <f>IF(E1323="","",SUMIF(OUTBOUND!$G:$G,WMS!E1323,OUTBOUND!$AC:$AC))</f>
        <v/>
      </c>
      <c r="Z1323" s="76" t="str">
        <f>IF(E1323="","",SUMIF(OUTBOUND!$G:$G,WMS!E1323,OUTBOUND!$P:$P))</f>
        <v/>
      </c>
      <c r="AA1323" s="23" t="str">
        <f t="shared" si="243"/>
        <v/>
      </c>
      <c r="AB1323" s="23" t="str">
        <f t="shared" si="244"/>
        <v/>
      </c>
      <c r="AC1323" s="76" t="str">
        <f t="shared" si="245"/>
        <v/>
      </c>
      <c r="AD1323" s="76" t="str">
        <f t="shared" si="246"/>
        <v/>
      </c>
      <c r="AE1323" s="76" t="str">
        <f t="shared" si="247"/>
        <v/>
      </c>
      <c r="AF1323" s="81" t="str">
        <f t="shared" si="248"/>
        <v/>
      </c>
    </row>
    <row r="1324" spans="5:32">
      <c r="E1324" s="58" t="str">
        <f t="shared" si="249"/>
        <v/>
      </c>
      <c r="K1324" s="68" t="str">
        <f t="shared" si="250"/>
        <v/>
      </c>
      <c r="M1324" s="69" t="str">
        <f t="shared" si="251"/>
        <v/>
      </c>
      <c r="Q1324" s="76" t="str">
        <f t="shared" si="240"/>
        <v/>
      </c>
      <c r="R1324" s="68" t="str">
        <f t="shared" si="241"/>
        <v/>
      </c>
      <c r="S1324" s="76" t="str">
        <f t="shared" si="242"/>
        <v/>
      </c>
      <c r="V1324" s="23" t="str">
        <f>IF(E1324="","",SUMIF(OUTBOUND!$G:$G,WMS!E1324,OUTBOUND!$L:$L))</f>
        <v/>
      </c>
      <c r="W1324" s="23" t="str">
        <f>IF(E1324="","",SUMIF(OUTBOUND!$G:$G,WMS!E1324,OUTBOUND!$M:$M))</f>
        <v/>
      </c>
      <c r="X1324" s="76" t="str">
        <f>IF(E1324="","",SUMIF(OUTBOUND!$G:$G,WMS!E1324,OUTBOUND!$O:$O))</f>
        <v/>
      </c>
      <c r="Y1324" s="76" t="str">
        <f>IF(E1324="","",SUMIF(OUTBOUND!$G:$G,WMS!E1324,OUTBOUND!$AC:$AC))</f>
        <v/>
      </c>
      <c r="Z1324" s="76" t="str">
        <f>IF(E1324="","",SUMIF(OUTBOUND!$G:$G,WMS!E1324,OUTBOUND!$P:$P))</f>
        <v/>
      </c>
      <c r="AA1324" s="23" t="str">
        <f t="shared" si="243"/>
        <v/>
      </c>
      <c r="AB1324" s="23" t="str">
        <f t="shared" si="244"/>
        <v/>
      </c>
      <c r="AC1324" s="76" t="str">
        <f t="shared" si="245"/>
        <v/>
      </c>
      <c r="AD1324" s="76" t="str">
        <f t="shared" si="246"/>
        <v/>
      </c>
      <c r="AE1324" s="76" t="str">
        <f t="shared" si="247"/>
        <v/>
      </c>
      <c r="AF1324" s="81" t="str">
        <f t="shared" si="248"/>
        <v/>
      </c>
    </row>
    <row r="1325" spans="5:32">
      <c r="E1325" s="58" t="str">
        <f t="shared" si="249"/>
        <v/>
      </c>
      <c r="K1325" s="68" t="str">
        <f t="shared" si="250"/>
        <v/>
      </c>
      <c r="M1325" s="69" t="str">
        <f t="shared" si="251"/>
        <v/>
      </c>
      <c r="Q1325" s="76" t="str">
        <f t="shared" si="240"/>
        <v/>
      </c>
      <c r="R1325" s="68" t="str">
        <f t="shared" si="241"/>
        <v/>
      </c>
      <c r="S1325" s="76" t="str">
        <f t="shared" si="242"/>
        <v/>
      </c>
      <c r="V1325" s="23" t="str">
        <f>IF(E1325="","",SUMIF(OUTBOUND!$G:$G,WMS!E1325,OUTBOUND!$L:$L))</f>
        <v/>
      </c>
      <c r="W1325" s="23" t="str">
        <f>IF(E1325="","",SUMIF(OUTBOUND!$G:$G,WMS!E1325,OUTBOUND!$M:$M))</f>
        <v/>
      </c>
      <c r="X1325" s="76" t="str">
        <f>IF(E1325="","",SUMIF(OUTBOUND!$G:$G,WMS!E1325,OUTBOUND!$O:$O))</f>
        <v/>
      </c>
      <c r="Y1325" s="76" t="str">
        <f>IF(E1325="","",SUMIF(OUTBOUND!$G:$G,WMS!E1325,OUTBOUND!$AC:$AC))</f>
        <v/>
      </c>
      <c r="Z1325" s="76" t="str">
        <f>IF(E1325="","",SUMIF(OUTBOUND!$G:$G,WMS!E1325,OUTBOUND!$P:$P))</f>
        <v/>
      </c>
      <c r="AA1325" s="23" t="str">
        <f t="shared" si="243"/>
        <v/>
      </c>
      <c r="AB1325" s="23" t="str">
        <f t="shared" si="244"/>
        <v/>
      </c>
      <c r="AC1325" s="76" t="str">
        <f t="shared" si="245"/>
        <v/>
      </c>
      <c r="AD1325" s="76" t="str">
        <f t="shared" si="246"/>
        <v/>
      </c>
      <c r="AE1325" s="76" t="str">
        <f t="shared" si="247"/>
        <v/>
      </c>
      <c r="AF1325" s="81" t="str">
        <f t="shared" si="248"/>
        <v/>
      </c>
    </row>
    <row r="1326" spans="5:32">
      <c r="E1326" s="58" t="str">
        <f t="shared" si="249"/>
        <v/>
      </c>
      <c r="K1326" s="68" t="str">
        <f t="shared" si="250"/>
        <v/>
      </c>
      <c r="M1326" s="69" t="str">
        <f t="shared" si="251"/>
        <v/>
      </c>
      <c r="Q1326" s="76" t="str">
        <f t="shared" si="240"/>
        <v/>
      </c>
      <c r="R1326" s="68" t="str">
        <f t="shared" si="241"/>
        <v/>
      </c>
      <c r="S1326" s="76" t="str">
        <f t="shared" si="242"/>
        <v/>
      </c>
      <c r="V1326" s="23" t="str">
        <f>IF(E1326="","",SUMIF(OUTBOUND!$G:$G,WMS!E1326,OUTBOUND!$L:$L))</f>
        <v/>
      </c>
      <c r="W1326" s="23" t="str">
        <f>IF(E1326="","",SUMIF(OUTBOUND!$G:$G,WMS!E1326,OUTBOUND!$M:$M))</f>
        <v/>
      </c>
      <c r="X1326" s="76" t="str">
        <f>IF(E1326="","",SUMIF(OUTBOUND!$G:$G,WMS!E1326,OUTBOUND!$O:$O))</f>
        <v/>
      </c>
      <c r="Y1326" s="76" t="str">
        <f>IF(E1326="","",SUMIF(OUTBOUND!$G:$G,WMS!E1326,OUTBOUND!$AC:$AC))</f>
        <v/>
      </c>
      <c r="Z1326" s="76" t="str">
        <f>IF(E1326="","",SUMIF(OUTBOUND!$G:$G,WMS!E1326,OUTBOUND!$P:$P))</f>
        <v/>
      </c>
      <c r="AA1326" s="23" t="str">
        <f t="shared" si="243"/>
        <v/>
      </c>
      <c r="AB1326" s="23" t="str">
        <f t="shared" si="244"/>
        <v/>
      </c>
      <c r="AC1326" s="76" t="str">
        <f t="shared" si="245"/>
        <v/>
      </c>
      <c r="AD1326" s="76" t="str">
        <f t="shared" si="246"/>
        <v/>
      </c>
      <c r="AE1326" s="76" t="str">
        <f t="shared" si="247"/>
        <v/>
      </c>
      <c r="AF1326" s="81" t="str">
        <f t="shared" si="248"/>
        <v/>
      </c>
    </row>
    <row r="1327" spans="5:32">
      <c r="E1327" s="58" t="str">
        <f t="shared" si="249"/>
        <v/>
      </c>
      <c r="K1327" s="68" t="str">
        <f t="shared" si="250"/>
        <v/>
      </c>
      <c r="M1327" s="69" t="str">
        <f t="shared" si="251"/>
        <v/>
      </c>
      <c r="Q1327" s="76" t="str">
        <f t="shared" si="240"/>
        <v/>
      </c>
      <c r="R1327" s="68" t="str">
        <f t="shared" si="241"/>
        <v/>
      </c>
      <c r="S1327" s="76" t="str">
        <f t="shared" si="242"/>
        <v/>
      </c>
      <c r="V1327" s="23" t="str">
        <f>IF(E1327="","",SUMIF(OUTBOUND!$G:$G,WMS!E1327,OUTBOUND!$L:$L))</f>
        <v/>
      </c>
      <c r="W1327" s="23" t="str">
        <f>IF(E1327="","",SUMIF(OUTBOUND!$G:$G,WMS!E1327,OUTBOUND!$M:$M))</f>
        <v/>
      </c>
      <c r="X1327" s="76" t="str">
        <f>IF(E1327="","",SUMIF(OUTBOUND!$G:$G,WMS!E1327,OUTBOUND!$O:$O))</f>
        <v/>
      </c>
      <c r="Y1327" s="76" t="str">
        <f>IF(E1327="","",SUMIF(OUTBOUND!$G:$G,WMS!E1327,OUTBOUND!$AC:$AC))</f>
        <v/>
      </c>
      <c r="Z1327" s="76" t="str">
        <f>IF(E1327="","",SUMIF(OUTBOUND!$G:$G,WMS!E1327,OUTBOUND!$P:$P))</f>
        <v/>
      </c>
      <c r="AA1327" s="23" t="str">
        <f t="shared" si="243"/>
        <v/>
      </c>
      <c r="AB1327" s="23" t="str">
        <f t="shared" si="244"/>
        <v/>
      </c>
      <c r="AC1327" s="76" t="str">
        <f t="shared" si="245"/>
        <v/>
      </c>
      <c r="AD1327" s="76" t="str">
        <f t="shared" si="246"/>
        <v/>
      </c>
      <c r="AE1327" s="76" t="str">
        <f t="shared" si="247"/>
        <v/>
      </c>
      <c r="AF1327" s="81" t="str">
        <f t="shared" si="248"/>
        <v/>
      </c>
    </row>
    <row r="1328" spans="5:32">
      <c r="E1328" s="58" t="str">
        <f t="shared" si="249"/>
        <v/>
      </c>
      <c r="K1328" s="68" t="str">
        <f t="shared" si="250"/>
        <v/>
      </c>
      <c r="M1328" s="69" t="str">
        <f t="shared" si="251"/>
        <v/>
      </c>
      <c r="Q1328" s="76" t="str">
        <f t="shared" si="240"/>
        <v/>
      </c>
      <c r="R1328" s="68" t="str">
        <f t="shared" si="241"/>
        <v/>
      </c>
      <c r="S1328" s="76" t="str">
        <f t="shared" si="242"/>
        <v/>
      </c>
      <c r="V1328" s="23" t="str">
        <f>IF(E1328="","",SUMIF(OUTBOUND!$G:$G,WMS!E1328,OUTBOUND!$L:$L))</f>
        <v/>
      </c>
      <c r="W1328" s="23" t="str">
        <f>IF(E1328="","",SUMIF(OUTBOUND!$G:$G,WMS!E1328,OUTBOUND!$M:$M))</f>
        <v/>
      </c>
      <c r="X1328" s="76" t="str">
        <f>IF(E1328="","",SUMIF(OUTBOUND!$G:$G,WMS!E1328,OUTBOUND!$O:$O))</f>
        <v/>
      </c>
      <c r="Y1328" s="76" t="str">
        <f>IF(E1328="","",SUMIF(OUTBOUND!$G:$G,WMS!E1328,OUTBOUND!$AC:$AC))</f>
        <v/>
      </c>
      <c r="Z1328" s="76" t="str">
        <f>IF(E1328="","",SUMIF(OUTBOUND!$G:$G,WMS!E1328,OUTBOUND!$P:$P))</f>
        <v/>
      </c>
      <c r="AA1328" s="23" t="str">
        <f t="shared" si="243"/>
        <v/>
      </c>
      <c r="AB1328" s="23" t="str">
        <f t="shared" si="244"/>
        <v/>
      </c>
      <c r="AC1328" s="76" t="str">
        <f t="shared" si="245"/>
        <v/>
      </c>
      <c r="AD1328" s="76" t="str">
        <f t="shared" si="246"/>
        <v/>
      </c>
      <c r="AE1328" s="76" t="str">
        <f t="shared" si="247"/>
        <v/>
      </c>
      <c r="AF1328" s="81" t="str">
        <f t="shared" si="248"/>
        <v/>
      </c>
    </row>
    <row r="1329" spans="5:32">
      <c r="E1329" s="58" t="str">
        <f t="shared" si="249"/>
        <v/>
      </c>
      <c r="K1329" s="68" t="str">
        <f t="shared" si="250"/>
        <v/>
      </c>
      <c r="M1329" s="69" t="str">
        <f t="shared" si="251"/>
        <v/>
      </c>
      <c r="Q1329" s="76" t="str">
        <f t="shared" si="240"/>
        <v/>
      </c>
      <c r="R1329" s="68" t="str">
        <f t="shared" si="241"/>
        <v/>
      </c>
      <c r="S1329" s="76" t="str">
        <f t="shared" si="242"/>
        <v/>
      </c>
      <c r="V1329" s="23" t="str">
        <f>IF(E1329="","",SUMIF(OUTBOUND!$G:$G,WMS!E1329,OUTBOUND!$L:$L))</f>
        <v/>
      </c>
      <c r="W1329" s="23" t="str">
        <f>IF(E1329="","",SUMIF(OUTBOUND!$G:$G,WMS!E1329,OUTBOUND!$M:$M))</f>
        <v/>
      </c>
      <c r="X1329" s="76" t="str">
        <f>IF(E1329="","",SUMIF(OUTBOUND!$G:$G,WMS!E1329,OUTBOUND!$O:$O))</f>
        <v/>
      </c>
      <c r="Y1329" s="76" t="str">
        <f>IF(E1329="","",SUMIF(OUTBOUND!$G:$G,WMS!E1329,OUTBOUND!$AC:$AC))</f>
        <v/>
      </c>
      <c r="Z1329" s="76" t="str">
        <f>IF(E1329="","",SUMIF(OUTBOUND!$G:$G,WMS!E1329,OUTBOUND!$P:$P))</f>
        <v/>
      </c>
      <c r="AA1329" s="23" t="str">
        <f t="shared" si="243"/>
        <v/>
      </c>
      <c r="AB1329" s="23" t="str">
        <f t="shared" si="244"/>
        <v/>
      </c>
      <c r="AC1329" s="76" t="str">
        <f t="shared" si="245"/>
        <v/>
      </c>
      <c r="AD1329" s="76" t="str">
        <f t="shared" si="246"/>
        <v/>
      </c>
      <c r="AE1329" s="76" t="str">
        <f t="shared" si="247"/>
        <v/>
      </c>
      <c r="AF1329" s="81" t="str">
        <f t="shared" si="248"/>
        <v/>
      </c>
    </row>
    <row r="1330" spans="5:32">
      <c r="E1330" s="58" t="str">
        <f t="shared" si="249"/>
        <v/>
      </c>
      <c r="K1330" s="68" t="str">
        <f t="shared" si="250"/>
        <v/>
      </c>
      <c r="M1330" s="69" t="str">
        <f t="shared" si="251"/>
        <v/>
      </c>
      <c r="Q1330" s="76" t="str">
        <f t="shared" si="240"/>
        <v/>
      </c>
      <c r="R1330" s="68" t="str">
        <f t="shared" si="241"/>
        <v/>
      </c>
      <c r="S1330" s="76" t="str">
        <f t="shared" si="242"/>
        <v/>
      </c>
      <c r="V1330" s="23" t="str">
        <f>IF(E1330="","",SUMIF(OUTBOUND!$G:$G,WMS!E1330,OUTBOUND!$L:$L))</f>
        <v/>
      </c>
      <c r="W1330" s="23" t="str">
        <f>IF(E1330="","",SUMIF(OUTBOUND!$G:$G,WMS!E1330,OUTBOUND!$M:$M))</f>
        <v/>
      </c>
      <c r="X1330" s="76" t="str">
        <f>IF(E1330="","",SUMIF(OUTBOUND!$G:$G,WMS!E1330,OUTBOUND!$O:$O))</f>
        <v/>
      </c>
      <c r="Y1330" s="76" t="str">
        <f>IF(E1330="","",SUMIF(OUTBOUND!$G:$G,WMS!E1330,OUTBOUND!$AC:$AC))</f>
        <v/>
      </c>
      <c r="Z1330" s="76" t="str">
        <f>IF(E1330="","",SUMIF(OUTBOUND!$G:$G,WMS!E1330,OUTBOUND!$P:$P))</f>
        <v/>
      </c>
      <c r="AA1330" s="23" t="str">
        <f t="shared" si="243"/>
        <v/>
      </c>
      <c r="AB1330" s="23" t="str">
        <f t="shared" si="244"/>
        <v/>
      </c>
      <c r="AC1330" s="76" t="str">
        <f t="shared" si="245"/>
        <v/>
      </c>
      <c r="AD1330" s="76" t="str">
        <f t="shared" si="246"/>
        <v/>
      </c>
      <c r="AE1330" s="76" t="str">
        <f t="shared" si="247"/>
        <v/>
      </c>
      <c r="AF1330" s="81" t="str">
        <f t="shared" si="248"/>
        <v/>
      </c>
    </row>
    <row r="1331" spans="5:32">
      <c r="E1331" s="58" t="str">
        <f t="shared" si="249"/>
        <v/>
      </c>
      <c r="K1331" s="68" t="str">
        <f t="shared" si="250"/>
        <v/>
      </c>
      <c r="M1331" s="69" t="str">
        <f t="shared" si="251"/>
        <v/>
      </c>
      <c r="Q1331" s="76" t="str">
        <f t="shared" si="240"/>
        <v/>
      </c>
      <c r="R1331" s="68" t="str">
        <f t="shared" si="241"/>
        <v/>
      </c>
      <c r="S1331" s="76" t="str">
        <f t="shared" si="242"/>
        <v/>
      </c>
      <c r="V1331" s="23" t="str">
        <f>IF(E1331="","",SUMIF(OUTBOUND!$G:$G,WMS!E1331,OUTBOUND!$L:$L))</f>
        <v/>
      </c>
      <c r="W1331" s="23" t="str">
        <f>IF(E1331="","",SUMIF(OUTBOUND!$G:$G,WMS!E1331,OUTBOUND!$M:$M))</f>
        <v/>
      </c>
      <c r="X1331" s="76" t="str">
        <f>IF(E1331="","",SUMIF(OUTBOUND!$G:$G,WMS!E1331,OUTBOUND!$O:$O))</f>
        <v/>
      </c>
      <c r="Y1331" s="76" t="str">
        <f>IF(E1331="","",SUMIF(OUTBOUND!$G:$G,WMS!E1331,OUTBOUND!$AC:$AC))</f>
        <v/>
      </c>
      <c r="Z1331" s="76" t="str">
        <f>IF(E1331="","",SUMIF(OUTBOUND!$G:$G,WMS!E1331,OUTBOUND!$P:$P))</f>
        <v/>
      </c>
      <c r="AA1331" s="23" t="str">
        <f t="shared" si="243"/>
        <v/>
      </c>
      <c r="AB1331" s="23" t="str">
        <f t="shared" si="244"/>
        <v/>
      </c>
      <c r="AC1331" s="76" t="str">
        <f t="shared" si="245"/>
        <v/>
      </c>
      <c r="AD1331" s="76" t="str">
        <f t="shared" si="246"/>
        <v/>
      </c>
      <c r="AE1331" s="76" t="str">
        <f t="shared" si="247"/>
        <v/>
      </c>
      <c r="AF1331" s="81" t="str">
        <f t="shared" si="248"/>
        <v/>
      </c>
    </row>
    <row r="1332" spans="5:32">
      <c r="E1332" s="58" t="str">
        <f t="shared" si="249"/>
        <v/>
      </c>
      <c r="K1332" s="68" t="str">
        <f t="shared" si="250"/>
        <v/>
      </c>
      <c r="M1332" s="69" t="str">
        <f t="shared" si="251"/>
        <v/>
      </c>
      <c r="Q1332" s="76" t="str">
        <f t="shared" si="240"/>
        <v/>
      </c>
      <c r="R1332" s="68" t="str">
        <f t="shared" si="241"/>
        <v/>
      </c>
      <c r="S1332" s="76" t="str">
        <f t="shared" si="242"/>
        <v/>
      </c>
      <c r="V1332" s="23" t="str">
        <f>IF(E1332="","",SUMIF(OUTBOUND!$G:$G,WMS!E1332,OUTBOUND!$L:$L))</f>
        <v/>
      </c>
      <c r="W1332" s="23" t="str">
        <f>IF(E1332="","",SUMIF(OUTBOUND!$G:$G,WMS!E1332,OUTBOUND!$M:$M))</f>
        <v/>
      </c>
      <c r="X1332" s="76" t="str">
        <f>IF(E1332="","",SUMIF(OUTBOUND!$G:$G,WMS!E1332,OUTBOUND!$O:$O))</f>
        <v/>
      </c>
      <c r="Y1332" s="76" t="str">
        <f>IF(E1332="","",SUMIF(OUTBOUND!$G:$G,WMS!E1332,OUTBOUND!$AC:$AC))</f>
        <v/>
      </c>
      <c r="Z1332" s="76" t="str">
        <f>IF(E1332="","",SUMIF(OUTBOUND!$G:$G,WMS!E1332,OUTBOUND!$P:$P))</f>
        <v/>
      </c>
      <c r="AA1332" s="23" t="str">
        <f t="shared" si="243"/>
        <v/>
      </c>
      <c r="AB1332" s="23" t="str">
        <f t="shared" si="244"/>
        <v/>
      </c>
      <c r="AC1332" s="76" t="str">
        <f t="shared" si="245"/>
        <v/>
      </c>
      <c r="AD1332" s="76" t="str">
        <f t="shared" si="246"/>
        <v/>
      </c>
      <c r="AE1332" s="76" t="str">
        <f t="shared" si="247"/>
        <v/>
      </c>
      <c r="AF1332" s="81" t="str">
        <f t="shared" si="248"/>
        <v/>
      </c>
    </row>
    <row r="1333" spans="5:32">
      <c r="E1333" s="58" t="str">
        <f t="shared" si="249"/>
        <v/>
      </c>
      <c r="K1333" s="68" t="str">
        <f t="shared" si="250"/>
        <v/>
      </c>
      <c r="M1333" s="69" t="str">
        <f t="shared" si="251"/>
        <v/>
      </c>
      <c r="Q1333" s="76" t="str">
        <f t="shared" ref="Q1333:Q1396" si="252">IF(P1333="","",ROUND(N1333*O1333*P1333/1000000,3))</f>
        <v/>
      </c>
      <c r="R1333" s="68" t="str">
        <f t="shared" ref="R1333:R1396" si="253">IF(Q1333="","",ROUND(N1333*O1333*P1333/1000000*I1333,2))</f>
        <v/>
      </c>
      <c r="S1333" s="76" t="str">
        <f t="shared" ref="S1333:S1396" si="254">IF(T1333="","",ROUND(T1333/J1333,3))</f>
        <v/>
      </c>
      <c r="V1333" s="23" t="str">
        <f>IF(E1333="","",SUMIF(OUTBOUND!$G:$G,WMS!E1333,OUTBOUND!$L:$L))</f>
        <v/>
      </c>
      <c r="W1333" s="23" t="str">
        <f>IF(E1333="","",SUMIF(OUTBOUND!$G:$G,WMS!E1333,OUTBOUND!$M:$M))</f>
        <v/>
      </c>
      <c r="X1333" s="76" t="str">
        <f>IF(E1333="","",SUMIF(OUTBOUND!$G:$G,WMS!E1333,OUTBOUND!$O:$O))</f>
        <v/>
      </c>
      <c r="Y1333" s="76" t="str">
        <f>IF(E1333="","",SUMIF(OUTBOUND!$G:$G,WMS!E1333,OUTBOUND!$AC:$AC))</f>
        <v/>
      </c>
      <c r="Z1333" s="76" t="str">
        <f>IF(E1333="","",SUMIF(OUTBOUND!$G:$G,WMS!E1333,OUTBOUND!$P:$P))</f>
        <v/>
      </c>
      <c r="AA1333" s="23" t="str">
        <f t="shared" ref="AA1333:AA1396" si="255">IF(I1333="","",I1333-V1333)</f>
        <v/>
      </c>
      <c r="AB1333" s="23" t="str">
        <f t="shared" ref="AB1333:AB1396" si="256">IF(J1333="","",J1333-W1333)</f>
        <v/>
      </c>
      <c r="AC1333" s="76" t="str">
        <f t="shared" ref="AC1333:AC1396" si="257">IF(M1333="","",M1333-X1333)</f>
        <v/>
      </c>
      <c r="AD1333" s="76" t="str">
        <f t="shared" ref="AD1333:AD1396" si="258">IF(T1333="","",T1333-Y1333)</f>
        <v/>
      </c>
      <c r="AE1333" s="76" t="str">
        <f t="shared" ref="AE1333:AE1396" si="259">IF(R1333="","",R1333-Z1333)</f>
        <v/>
      </c>
      <c r="AF1333" s="81" t="str">
        <f t="shared" ref="AF1333:AF1396" si="260">IF(AB1333="","",EXACT(K1333,AB1333/AA1333))</f>
        <v/>
      </c>
    </row>
    <row r="1334" spans="5:32">
      <c r="E1334" s="58" t="str">
        <f t="shared" si="249"/>
        <v/>
      </c>
      <c r="K1334" s="68" t="str">
        <f t="shared" si="250"/>
        <v/>
      </c>
      <c r="M1334" s="69" t="str">
        <f t="shared" si="251"/>
        <v/>
      </c>
      <c r="Q1334" s="76" t="str">
        <f t="shared" si="252"/>
        <v/>
      </c>
      <c r="R1334" s="68" t="str">
        <f t="shared" si="253"/>
        <v/>
      </c>
      <c r="S1334" s="76" t="str">
        <f t="shared" si="254"/>
        <v/>
      </c>
      <c r="V1334" s="23" t="str">
        <f>IF(E1334="","",SUMIF(OUTBOUND!$G:$G,WMS!E1334,OUTBOUND!$L:$L))</f>
        <v/>
      </c>
      <c r="W1334" s="23" t="str">
        <f>IF(E1334="","",SUMIF(OUTBOUND!$G:$G,WMS!E1334,OUTBOUND!$M:$M))</f>
        <v/>
      </c>
      <c r="X1334" s="76" t="str">
        <f>IF(E1334="","",SUMIF(OUTBOUND!$G:$G,WMS!E1334,OUTBOUND!$O:$O))</f>
        <v/>
      </c>
      <c r="Y1334" s="76" t="str">
        <f>IF(E1334="","",SUMIF(OUTBOUND!$G:$G,WMS!E1334,OUTBOUND!$AC:$AC))</f>
        <v/>
      </c>
      <c r="Z1334" s="76" t="str">
        <f>IF(E1334="","",SUMIF(OUTBOUND!$G:$G,WMS!E1334,OUTBOUND!$P:$P))</f>
        <v/>
      </c>
      <c r="AA1334" s="23" t="str">
        <f t="shared" si="255"/>
        <v/>
      </c>
      <c r="AB1334" s="23" t="str">
        <f t="shared" si="256"/>
        <v/>
      </c>
      <c r="AC1334" s="76" t="str">
        <f t="shared" si="257"/>
        <v/>
      </c>
      <c r="AD1334" s="76" t="str">
        <f t="shared" si="258"/>
        <v/>
      </c>
      <c r="AE1334" s="76" t="str">
        <f t="shared" si="259"/>
        <v/>
      </c>
      <c r="AF1334" s="81" t="str">
        <f t="shared" si="260"/>
        <v/>
      </c>
    </row>
    <row r="1335" spans="5:32">
      <c r="E1335" s="58" t="str">
        <f t="shared" si="249"/>
        <v/>
      </c>
      <c r="K1335" s="68" t="str">
        <f t="shared" si="250"/>
        <v/>
      </c>
      <c r="M1335" s="69" t="str">
        <f t="shared" si="251"/>
        <v/>
      </c>
      <c r="Q1335" s="76" t="str">
        <f t="shared" si="252"/>
        <v/>
      </c>
      <c r="R1335" s="68" t="str">
        <f t="shared" si="253"/>
        <v/>
      </c>
      <c r="S1335" s="76" t="str">
        <f t="shared" si="254"/>
        <v/>
      </c>
      <c r="V1335" s="23" t="str">
        <f>IF(E1335="","",SUMIF(OUTBOUND!$G:$G,WMS!E1335,OUTBOUND!$L:$L))</f>
        <v/>
      </c>
      <c r="W1335" s="23" t="str">
        <f>IF(E1335="","",SUMIF(OUTBOUND!$G:$G,WMS!E1335,OUTBOUND!$M:$M))</f>
        <v/>
      </c>
      <c r="X1335" s="76" t="str">
        <f>IF(E1335="","",SUMIF(OUTBOUND!$G:$G,WMS!E1335,OUTBOUND!$O:$O))</f>
        <v/>
      </c>
      <c r="Y1335" s="76" t="str">
        <f>IF(E1335="","",SUMIF(OUTBOUND!$G:$G,WMS!E1335,OUTBOUND!$AC:$AC))</f>
        <v/>
      </c>
      <c r="Z1335" s="76" t="str">
        <f>IF(E1335="","",SUMIF(OUTBOUND!$G:$G,WMS!E1335,OUTBOUND!$P:$P))</f>
        <v/>
      </c>
      <c r="AA1335" s="23" t="str">
        <f t="shared" si="255"/>
        <v/>
      </c>
      <c r="AB1335" s="23" t="str">
        <f t="shared" si="256"/>
        <v/>
      </c>
      <c r="AC1335" s="76" t="str">
        <f t="shared" si="257"/>
        <v/>
      </c>
      <c r="AD1335" s="76" t="str">
        <f t="shared" si="258"/>
        <v/>
      </c>
      <c r="AE1335" s="76" t="str">
        <f t="shared" si="259"/>
        <v/>
      </c>
      <c r="AF1335" s="81" t="str">
        <f t="shared" si="260"/>
        <v/>
      </c>
    </row>
    <row r="1336" spans="5:32">
      <c r="E1336" s="58" t="str">
        <f t="shared" si="249"/>
        <v/>
      </c>
      <c r="K1336" s="68" t="str">
        <f t="shared" si="250"/>
        <v/>
      </c>
      <c r="M1336" s="69" t="str">
        <f t="shared" si="251"/>
        <v/>
      </c>
      <c r="Q1336" s="76" t="str">
        <f t="shared" si="252"/>
        <v/>
      </c>
      <c r="R1336" s="68" t="str">
        <f t="shared" si="253"/>
        <v/>
      </c>
      <c r="S1336" s="76" t="str">
        <f t="shared" si="254"/>
        <v/>
      </c>
      <c r="V1336" s="23" t="str">
        <f>IF(E1336="","",SUMIF(OUTBOUND!$G:$G,WMS!E1336,OUTBOUND!$L:$L))</f>
        <v/>
      </c>
      <c r="W1336" s="23" t="str">
        <f>IF(E1336="","",SUMIF(OUTBOUND!$G:$G,WMS!E1336,OUTBOUND!$M:$M))</f>
        <v/>
      </c>
      <c r="X1336" s="76" t="str">
        <f>IF(E1336="","",SUMIF(OUTBOUND!$G:$G,WMS!E1336,OUTBOUND!$O:$O))</f>
        <v/>
      </c>
      <c r="Y1336" s="76" t="str">
        <f>IF(E1336="","",SUMIF(OUTBOUND!$G:$G,WMS!E1336,OUTBOUND!$AC:$AC))</f>
        <v/>
      </c>
      <c r="Z1336" s="76" t="str">
        <f>IF(E1336="","",SUMIF(OUTBOUND!$G:$G,WMS!E1336,OUTBOUND!$P:$P))</f>
        <v/>
      </c>
      <c r="AA1336" s="23" t="str">
        <f t="shared" si="255"/>
        <v/>
      </c>
      <c r="AB1336" s="23" t="str">
        <f t="shared" si="256"/>
        <v/>
      </c>
      <c r="AC1336" s="76" t="str">
        <f t="shared" si="257"/>
        <v/>
      </c>
      <c r="AD1336" s="76" t="str">
        <f t="shared" si="258"/>
        <v/>
      </c>
      <c r="AE1336" s="76" t="str">
        <f t="shared" si="259"/>
        <v/>
      </c>
      <c r="AF1336" s="81" t="str">
        <f t="shared" si="260"/>
        <v/>
      </c>
    </row>
    <row r="1337" spans="5:32">
      <c r="E1337" s="58" t="str">
        <f t="shared" si="249"/>
        <v/>
      </c>
      <c r="K1337" s="68" t="str">
        <f t="shared" si="250"/>
        <v/>
      </c>
      <c r="M1337" s="69" t="str">
        <f t="shared" si="251"/>
        <v/>
      </c>
      <c r="Q1337" s="76" t="str">
        <f t="shared" si="252"/>
        <v/>
      </c>
      <c r="R1337" s="68" t="str">
        <f t="shared" si="253"/>
        <v/>
      </c>
      <c r="S1337" s="76" t="str">
        <f t="shared" si="254"/>
        <v/>
      </c>
      <c r="V1337" s="23" t="str">
        <f>IF(E1337="","",SUMIF(OUTBOUND!$G:$G,WMS!E1337,OUTBOUND!$L:$L))</f>
        <v/>
      </c>
      <c r="W1337" s="23" t="str">
        <f>IF(E1337="","",SUMIF(OUTBOUND!$G:$G,WMS!E1337,OUTBOUND!$M:$M))</f>
        <v/>
      </c>
      <c r="X1337" s="76" t="str">
        <f>IF(E1337="","",SUMIF(OUTBOUND!$G:$G,WMS!E1337,OUTBOUND!$O:$O))</f>
        <v/>
      </c>
      <c r="Y1337" s="76" t="str">
        <f>IF(E1337="","",SUMIF(OUTBOUND!$G:$G,WMS!E1337,OUTBOUND!$AC:$AC))</f>
        <v/>
      </c>
      <c r="Z1337" s="76" t="str">
        <f>IF(E1337="","",SUMIF(OUTBOUND!$G:$G,WMS!E1337,OUTBOUND!$P:$P))</f>
        <v/>
      </c>
      <c r="AA1337" s="23" t="str">
        <f t="shared" si="255"/>
        <v/>
      </c>
      <c r="AB1337" s="23" t="str">
        <f t="shared" si="256"/>
        <v/>
      </c>
      <c r="AC1337" s="76" t="str">
        <f t="shared" si="257"/>
        <v/>
      </c>
      <c r="AD1337" s="76" t="str">
        <f t="shared" si="258"/>
        <v/>
      </c>
      <c r="AE1337" s="76" t="str">
        <f t="shared" si="259"/>
        <v/>
      </c>
      <c r="AF1337" s="81" t="str">
        <f t="shared" si="260"/>
        <v/>
      </c>
    </row>
    <row r="1338" spans="5:32">
      <c r="E1338" s="58" t="str">
        <f t="shared" si="249"/>
        <v/>
      </c>
      <c r="K1338" s="68" t="str">
        <f t="shared" si="250"/>
        <v/>
      </c>
      <c r="M1338" s="69" t="str">
        <f t="shared" si="251"/>
        <v/>
      </c>
      <c r="Q1338" s="76" t="str">
        <f t="shared" si="252"/>
        <v/>
      </c>
      <c r="R1338" s="68" t="str">
        <f t="shared" si="253"/>
        <v/>
      </c>
      <c r="S1338" s="76" t="str">
        <f t="shared" si="254"/>
        <v/>
      </c>
      <c r="V1338" s="23" t="str">
        <f>IF(E1338="","",SUMIF(OUTBOUND!$G:$G,WMS!E1338,OUTBOUND!$L:$L))</f>
        <v/>
      </c>
      <c r="W1338" s="23" t="str">
        <f>IF(E1338="","",SUMIF(OUTBOUND!$G:$G,WMS!E1338,OUTBOUND!$M:$M))</f>
        <v/>
      </c>
      <c r="X1338" s="76" t="str">
        <f>IF(E1338="","",SUMIF(OUTBOUND!$G:$G,WMS!E1338,OUTBOUND!$O:$O))</f>
        <v/>
      </c>
      <c r="Y1338" s="76" t="str">
        <f>IF(E1338="","",SUMIF(OUTBOUND!$G:$G,WMS!E1338,OUTBOUND!$AC:$AC))</f>
        <v/>
      </c>
      <c r="Z1338" s="76" t="str">
        <f>IF(E1338="","",SUMIF(OUTBOUND!$G:$G,WMS!E1338,OUTBOUND!$P:$P))</f>
        <v/>
      </c>
      <c r="AA1338" s="23" t="str">
        <f t="shared" si="255"/>
        <v/>
      </c>
      <c r="AB1338" s="23" t="str">
        <f t="shared" si="256"/>
        <v/>
      </c>
      <c r="AC1338" s="76" t="str">
        <f t="shared" si="257"/>
        <v/>
      </c>
      <c r="AD1338" s="76" t="str">
        <f t="shared" si="258"/>
        <v/>
      </c>
      <c r="AE1338" s="76" t="str">
        <f t="shared" si="259"/>
        <v/>
      </c>
      <c r="AF1338" s="81" t="str">
        <f t="shared" si="260"/>
        <v/>
      </c>
    </row>
    <row r="1339" spans="5:32">
      <c r="E1339" s="58" t="str">
        <f t="shared" si="249"/>
        <v/>
      </c>
      <c r="K1339" s="68" t="str">
        <f t="shared" si="250"/>
        <v/>
      </c>
      <c r="M1339" s="69" t="str">
        <f t="shared" si="251"/>
        <v/>
      </c>
      <c r="Q1339" s="76" t="str">
        <f t="shared" si="252"/>
        <v/>
      </c>
      <c r="R1339" s="68" t="str">
        <f t="shared" si="253"/>
        <v/>
      </c>
      <c r="S1339" s="76" t="str">
        <f t="shared" si="254"/>
        <v/>
      </c>
      <c r="V1339" s="23" t="str">
        <f>IF(E1339="","",SUMIF(OUTBOUND!$G:$G,WMS!E1339,OUTBOUND!$L:$L))</f>
        <v/>
      </c>
      <c r="W1339" s="23" t="str">
        <f>IF(E1339="","",SUMIF(OUTBOUND!$G:$G,WMS!E1339,OUTBOUND!$M:$M))</f>
        <v/>
      </c>
      <c r="X1339" s="76" t="str">
        <f>IF(E1339="","",SUMIF(OUTBOUND!$G:$G,WMS!E1339,OUTBOUND!$O:$O))</f>
        <v/>
      </c>
      <c r="Y1339" s="76" t="str">
        <f>IF(E1339="","",SUMIF(OUTBOUND!$G:$G,WMS!E1339,OUTBOUND!$AC:$AC))</f>
        <v/>
      </c>
      <c r="Z1339" s="76" t="str">
        <f>IF(E1339="","",SUMIF(OUTBOUND!$G:$G,WMS!E1339,OUTBOUND!$P:$P))</f>
        <v/>
      </c>
      <c r="AA1339" s="23" t="str">
        <f t="shared" si="255"/>
        <v/>
      </c>
      <c r="AB1339" s="23" t="str">
        <f t="shared" si="256"/>
        <v/>
      </c>
      <c r="AC1339" s="76" t="str">
        <f t="shared" si="257"/>
        <v/>
      </c>
      <c r="AD1339" s="76" t="str">
        <f t="shared" si="258"/>
        <v/>
      </c>
      <c r="AE1339" s="76" t="str">
        <f t="shared" si="259"/>
        <v/>
      </c>
      <c r="AF1339" s="81" t="str">
        <f t="shared" si="260"/>
        <v/>
      </c>
    </row>
    <row r="1340" spans="5:32">
      <c r="E1340" s="58" t="str">
        <f t="shared" si="249"/>
        <v/>
      </c>
      <c r="K1340" s="68" t="str">
        <f t="shared" si="250"/>
        <v/>
      </c>
      <c r="M1340" s="69" t="str">
        <f t="shared" si="251"/>
        <v/>
      </c>
      <c r="Q1340" s="76" t="str">
        <f t="shared" si="252"/>
        <v/>
      </c>
      <c r="R1340" s="68" t="str">
        <f t="shared" si="253"/>
        <v/>
      </c>
      <c r="S1340" s="76" t="str">
        <f t="shared" si="254"/>
        <v/>
      </c>
      <c r="V1340" s="23" t="str">
        <f>IF(E1340="","",SUMIF(OUTBOUND!$G:$G,WMS!E1340,OUTBOUND!$L:$L))</f>
        <v/>
      </c>
      <c r="W1340" s="23" t="str">
        <f>IF(E1340="","",SUMIF(OUTBOUND!$G:$G,WMS!E1340,OUTBOUND!$M:$M))</f>
        <v/>
      </c>
      <c r="X1340" s="76" t="str">
        <f>IF(E1340="","",SUMIF(OUTBOUND!$G:$G,WMS!E1340,OUTBOUND!$O:$O))</f>
        <v/>
      </c>
      <c r="Y1340" s="76" t="str">
        <f>IF(E1340="","",SUMIF(OUTBOUND!$G:$G,WMS!E1340,OUTBOUND!$AC:$AC))</f>
        <v/>
      </c>
      <c r="Z1340" s="76" t="str">
        <f>IF(E1340="","",SUMIF(OUTBOUND!$G:$G,WMS!E1340,OUTBOUND!$P:$P))</f>
        <v/>
      </c>
      <c r="AA1340" s="23" t="str">
        <f t="shared" si="255"/>
        <v/>
      </c>
      <c r="AB1340" s="23" t="str">
        <f t="shared" si="256"/>
        <v/>
      </c>
      <c r="AC1340" s="76" t="str">
        <f t="shared" si="257"/>
        <v/>
      </c>
      <c r="AD1340" s="76" t="str">
        <f t="shared" si="258"/>
        <v/>
      </c>
      <c r="AE1340" s="76" t="str">
        <f t="shared" si="259"/>
        <v/>
      </c>
      <c r="AF1340" s="81" t="str">
        <f t="shared" si="260"/>
        <v/>
      </c>
    </row>
    <row r="1341" spans="5:32">
      <c r="E1341" s="58" t="str">
        <f t="shared" si="249"/>
        <v/>
      </c>
      <c r="K1341" s="68" t="str">
        <f t="shared" si="250"/>
        <v/>
      </c>
      <c r="M1341" s="69" t="str">
        <f t="shared" si="251"/>
        <v/>
      </c>
      <c r="Q1341" s="76" t="str">
        <f t="shared" si="252"/>
        <v/>
      </c>
      <c r="R1341" s="68" t="str">
        <f t="shared" si="253"/>
        <v/>
      </c>
      <c r="S1341" s="76" t="str">
        <f t="shared" si="254"/>
        <v/>
      </c>
      <c r="V1341" s="23" t="str">
        <f>IF(E1341="","",SUMIF(OUTBOUND!$G:$G,WMS!E1341,OUTBOUND!$L:$L))</f>
        <v/>
      </c>
      <c r="W1341" s="23" t="str">
        <f>IF(E1341="","",SUMIF(OUTBOUND!$G:$G,WMS!E1341,OUTBOUND!$M:$M))</f>
        <v/>
      </c>
      <c r="X1341" s="76" t="str">
        <f>IF(E1341="","",SUMIF(OUTBOUND!$G:$G,WMS!E1341,OUTBOUND!$O:$O))</f>
        <v/>
      </c>
      <c r="Y1341" s="76" t="str">
        <f>IF(E1341="","",SUMIF(OUTBOUND!$G:$G,WMS!E1341,OUTBOUND!$AC:$AC))</f>
        <v/>
      </c>
      <c r="Z1341" s="76" t="str">
        <f>IF(E1341="","",SUMIF(OUTBOUND!$G:$G,WMS!E1341,OUTBOUND!$P:$P))</f>
        <v/>
      </c>
      <c r="AA1341" s="23" t="str">
        <f t="shared" si="255"/>
        <v/>
      </c>
      <c r="AB1341" s="23" t="str">
        <f t="shared" si="256"/>
        <v/>
      </c>
      <c r="AC1341" s="76" t="str">
        <f t="shared" si="257"/>
        <v/>
      </c>
      <c r="AD1341" s="76" t="str">
        <f t="shared" si="258"/>
        <v/>
      </c>
      <c r="AE1341" s="76" t="str">
        <f t="shared" si="259"/>
        <v/>
      </c>
      <c r="AF1341" s="81" t="str">
        <f t="shared" si="260"/>
        <v/>
      </c>
    </row>
    <row r="1342" spans="5:32">
      <c r="E1342" s="58" t="str">
        <f t="shared" si="249"/>
        <v/>
      </c>
      <c r="K1342" s="68" t="str">
        <f t="shared" si="250"/>
        <v/>
      </c>
      <c r="M1342" s="69" t="str">
        <f t="shared" si="251"/>
        <v/>
      </c>
      <c r="Q1342" s="76" t="str">
        <f t="shared" si="252"/>
        <v/>
      </c>
      <c r="R1342" s="68" t="str">
        <f t="shared" si="253"/>
        <v/>
      </c>
      <c r="S1342" s="76" t="str">
        <f t="shared" si="254"/>
        <v/>
      </c>
      <c r="V1342" s="23" t="str">
        <f>IF(E1342="","",SUMIF(OUTBOUND!$G:$G,WMS!E1342,OUTBOUND!$L:$L))</f>
        <v/>
      </c>
      <c r="W1342" s="23" t="str">
        <f>IF(E1342="","",SUMIF(OUTBOUND!$G:$G,WMS!E1342,OUTBOUND!$M:$M))</f>
        <v/>
      </c>
      <c r="X1342" s="76" t="str">
        <f>IF(E1342="","",SUMIF(OUTBOUND!$G:$G,WMS!E1342,OUTBOUND!$O:$O))</f>
        <v/>
      </c>
      <c r="Y1342" s="76" t="str">
        <f>IF(E1342="","",SUMIF(OUTBOUND!$G:$G,WMS!E1342,OUTBOUND!$AC:$AC))</f>
        <v/>
      </c>
      <c r="Z1342" s="76" t="str">
        <f>IF(E1342="","",SUMIF(OUTBOUND!$G:$G,WMS!E1342,OUTBOUND!$P:$P))</f>
        <v/>
      </c>
      <c r="AA1342" s="23" t="str">
        <f t="shared" si="255"/>
        <v/>
      </c>
      <c r="AB1342" s="23" t="str">
        <f t="shared" si="256"/>
        <v/>
      </c>
      <c r="AC1342" s="76" t="str">
        <f t="shared" si="257"/>
        <v/>
      </c>
      <c r="AD1342" s="76" t="str">
        <f t="shared" si="258"/>
        <v/>
      </c>
      <c r="AE1342" s="76" t="str">
        <f t="shared" si="259"/>
        <v/>
      </c>
      <c r="AF1342" s="81" t="str">
        <f t="shared" si="260"/>
        <v/>
      </c>
    </row>
    <row r="1343" spans="5:32">
      <c r="E1343" s="58" t="str">
        <f t="shared" si="249"/>
        <v/>
      </c>
      <c r="K1343" s="68" t="str">
        <f t="shared" si="250"/>
        <v/>
      </c>
      <c r="M1343" s="69" t="str">
        <f t="shared" si="251"/>
        <v/>
      </c>
      <c r="Q1343" s="76" t="str">
        <f t="shared" si="252"/>
        <v/>
      </c>
      <c r="R1343" s="68" t="str">
        <f t="shared" si="253"/>
        <v/>
      </c>
      <c r="S1343" s="76" t="str">
        <f t="shared" si="254"/>
        <v/>
      </c>
      <c r="V1343" s="23" t="str">
        <f>IF(E1343="","",SUMIF(OUTBOUND!$G:$G,WMS!E1343,OUTBOUND!$L:$L))</f>
        <v/>
      </c>
      <c r="W1343" s="23" t="str">
        <f>IF(E1343="","",SUMIF(OUTBOUND!$G:$G,WMS!E1343,OUTBOUND!$M:$M))</f>
        <v/>
      </c>
      <c r="X1343" s="76" t="str">
        <f>IF(E1343="","",SUMIF(OUTBOUND!$G:$G,WMS!E1343,OUTBOUND!$O:$O))</f>
        <v/>
      </c>
      <c r="Y1343" s="76" t="str">
        <f>IF(E1343="","",SUMIF(OUTBOUND!$G:$G,WMS!E1343,OUTBOUND!$AC:$AC))</f>
        <v/>
      </c>
      <c r="Z1343" s="76" t="str">
        <f>IF(E1343="","",SUMIF(OUTBOUND!$G:$G,WMS!E1343,OUTBOUND!$P:$P))</f>
        <v/>
      </c>
      <c r="AA1343" s="23" t="str">
        <f t="shared" si="255"/>
        <v/>
      </c>
      <c r="AB1343" s="23" t="str">
        <f t="shared" si="256"/>
        <v/>
      </c>
      <c r="AC1343" s="76" t="str">
        <f t="shared" si="257"/>
        <v/>
      </c>
      <c r="AD1343" s="76" t="str">
        <f t="shared" si="258"/>
        <v/>
      </c>
      <c r="AE1343" s="76" t="str">
        <f t="shared" si="259"/>
        <v/>
      </c>
      <c r="AF1343" s="81" t="str">
        <f t="shared" si="260"/>
        <v/>
      </c>
    </row>
    <row r="1344" spans="5:32">
      <c r="E1344" s="58" t="str">
        <f t="shared" si="249"/>
        <v/>
      </c>
      <c r="K1344" s="68" t="str">
        <f t="shared" si="250"/>
        <v/>
      </c>
      <c r="M1344" s="69" t="str">
        <f t="shared" si="251"/>
        <v/>
      </c>
      <c r="Q1344" s="76" t="str">
        <f t="shared" si="252"/>
        <v/>
      </c>
      <c r="R1344" s="68" t="str">
        <f t="shared" si="253"/>
        <v/>
      </c>
      <c r="S1344" s="76" t="str">
        <f t="shared" si="254"/>
        <v/>
      </c>
      <c r="V1344" s="23" t="str">
        <f>IF(E1344="","",SUMIF(OUTBOUND!$G:$G,WMS!E1344,OUTBOUND!$L:$L))</f>
        <v/>
      </c>
      <c r="W1344" s="23" t="str">
        <f>IF(E1344="","",SUMIF(OUTBOUND!$G:$G,WMS!E1344,OUTBOUND!$M:$M))</f>
        <v/>
      </c>
      <c r="X1344" s="76" t="str">
        <f>IF(E1344="","",SUMIF(OUTBOUND!$G:$G,WMS!E1344,OUTBOUND!$O:$O))</f>
        <v/>
      </c>
      <c r="Y1344" s="76" t="str">
        <f>IF(E1344="","",SUMIF(OUTBOUND!$G:$G,WMS!E1344,OUTBOUND!$AC:$AC))</f>
        <v/>
      </c>
      <c r="Z1344" s="76" t="str">
        <f>IF(E1344="","",SUMIF(OUTBOUND!$G:$G,WMS!E1344,OUTBOUND!$P:$P))</f>
        <v/>
      </c>
      <c r="AA1344" s="23" t="str">
        <f t="shared" si="255"/>
        <v/>
      </c>
      <c r="AB1344" s="23" t="str">
        <f t="shared" si="256"/>
        <v/>
      </c>
      <c r="AC1344" s="76" t="str">
        <f t="shared" si="257"/>
        <v/>
      </c>
      <c r="AD1344" s="76" t="str">
        <f t="shared" si="258"/>
        <v/>
      </c>
      <c r="AE1344" s="76" t="str">
        <f t="shared" si="259"/>
        <v/>
      </c>
      <c r="AF1344" s="81" t="str">
        <f t="shared" si="260"/>
        <v/>
      </c>
    </row>
    <row r="1345" spans="5:32">
      <c r="E1345" s="58" t="str">
        <f t="shared" si="249"/>
        <v/>
      </c>
      <c r="K1345" s="68" t="str">
        <f t="shared" si="250"/>
        <v/>
      </c>
      <c r="M1345" s="69" t="str">
        <f t="shared" si="251"/>
        <v/>
      </c>
      <c r="Q1345" s="76" t="str">
        <f t="shared" si="252"/>
        <v/>
      </c>
      <c r="R1345" s="68" t="str">
        <f t="shared" si="253"/>
        <v/>
      </c>
      <c r="S1345" s="76" t="str">
        <f t="shared" si="254"/>
        <v/>
      </c>
      <c r="V1345" s="23" t="str">
        <f>IF(E1345="","",SUMIF(OUTBOUND!$G:$G,WMS!E1345,OUTBOUND!$L:$L))</f>
        <v/>
      </c>
      <c r="W1345" s="23" t="str">
        <f>IF(E1345="","",SUMIF(OUTBOUND!$G:$G,WMS!E1345,OUTBOUND!$M:$M))</f>
        <v/>
      </c>
      <c r="X1345" s="76" t="str">
        <f>IF(E1345="","",SUMIF(OUTBOUND!$G:$G,WMS!E1345,OUTBOUND!$O:$O))</f>
        <v/>
      </c>
      <c r="Y1345" s="76" t="str">
        <f>IF(E1345="","",SUMIF(OUTBOUND!$G:$G,WMS!E1345,OUTBOUND!$AC:$AC))</f>
        <v/>
      </c>
      <c r="Z1345" s="76" t="str">
        <f>IF(E1345="","",SUMIF(OUTBOUND!$G:$G,WMS!E1345,OUTBOUND!$P:$P))</f>
        <v/>
      </c>
      <c r="AA1345" s="23" t="str">
        <f t="shared" si="255"/>
        <v/>
      </c>
      <c r="AB1345" s="23" t="str">
        <f t="shared" si="256"/>
        <v/>
      </c>
      <c r="AC1345" s="76" t="str">
        <f t="shared" si="257"/>
        <v/>
      </c>
      <c r="AD1345" s="76" t="str">
        <f t="shared" si="258"/>
        <v/>
      </c>
      <c r="AE1345" s="76" t="str">
        <f t="shared" si="259"/>
        <v/>
      </c>
      <c r="AF1345" s="81" t="str">
        <f t="shared" si="260"/>
        <v/>
      </c>
    </row>
    <row r="1346" spans="5:32">
      <c r="E1346" s="58" t="str">
        <f t="shared" si="249"/>
        <v/>
      </c>
      <c r="K1346" s="68" t="str">
        <f t="shared" si="250"/>
        <v/>
      </c>
      <c r="M1346" s="69" t="str">
        <f t="shared" si="251"/>
        <v/>
      </c>
      <c r="Q1346" s="76" t="str">
        <f t="shared" si="252"/>
        <v/>
      </c>
      <c r="R1346" s="68" t="str">
        <f t="shared" si="253"/>
        <v/>
      </c>
      <c r="S1346" s="76" t="str">
        <f t="shared" si="254"/>
        <v/>
      </c>
      <c r="V1346" s="23" t="str">
        <f>IF(E1346="","",SUMIF(OUTBOUND!$G:$G,WMS!E1346,OUTBOUND!$L:$L))</f>
        <v/>
      </c>
      <c r="W1346" s="23" t="str">
        <f>IF(E1346="","",SUMIF(OUTBOUND!$G:$G,WMS!E1346,OUTBOUND!$M:$M))</f>
        <v/>
      </c>
      <c r="X1346" s="76" t="str">
        <f>IF(E1346="","",SUMIF(OUTBOUND!$G:$G,WMS!E1346,OUTBOUND!$O:$O))</f>
        <v/>
      </c>
      <c r="Y1346" s="76" t="str">
        <f>IF(E1346="","",SUMIF(OUTBOUND!$G:$G,WMS!E1346,OUTBOUND!$AC:$AC))</f>
        <v/>
      </c>
      <c r="Z1346" s="76" t="str">
        <f>IF(E1346="","",SUMIF(OUTBOUND!$G:$G,WMS!E1346,OUTBOUND!$P:$P))</f>
        <v/>
      </c>
      <c r="AA1346" s="23" t="str">
        <f t="shared" si="255"/>
        <v/>
      </c>
      <c r="AB1346" s="23" t="str">
        <f t="shared" si="256"/>
        <v/>
      </c>
      <c r="AC1346" s="76" t="str">
        <f t="shared" si="257"/>
        <v/>
      </c>
      <c r="AD1346" s="76" t="str">
        <f t="shared" si="258"/>
        <v/>
      </c>
      <c r="AE1346" s="76" t="str">
        <f t="shared" si="259"/>
        <v/>
      </c>
      <c r="AF1346" s="81" t="str">
        <f t="shared" si="260"/>
        <v/>
      </c>
    </row>
    <row r="1347" spans="5:32">
      <c r="E1347" s="58" t="str">
        <f t="shared" si="249"/>
        <v/>
      </c>
      <c r="K1347" s="68" t="str">
        <f t="shared" si="250"/>
        <v/>
      </c>
      <c r="M1347" s="69" t="str">
        <f t="shared" si="251"/>
        <v/>
      </c>
      <c r="Q1347" s="76" t="str">
        <f t="shared" si="252"/>
        <v/>
      </c>
      <c r="R1347" s="68" t="str">
        <f t="shared" si="253"/>
        <v/>
      </c>
      <c r="S1347" s="76" t="str">
        <f t="shared" si="254"/>
        <v/>
      </c>
      <c r="V1347" s="23" t="str">
        <f>IF(E1347="","",SUMIF(OUTBOUND!$G:$G,WMS!E1347,OUTBOUND!$L:$L))</f>
        <v/>
      </c>
      <c r="W1347" s="23" t="str">
        <f>IF(E1347="","",SUMIF(OUTBOUND!$G:$G,WMS!E1347,OUTBOUND!$M:$M))</f>
        <v/>
      </c>
      <c r="X1347" s="76" t="str">
        <f>IF(E1347="","",SUMIF(OUTBOUND!$G:$G,WMS!E1347,OUTBOUND!$O:$O))</f>
        <v/>
      </c>
      <c r="Y1347" s="76" t="str">
        <f>IF(E1347="","",SUMIF(OUTBOUND!$G:$G,WMS!E1347,OUTBOUND!$AC:$AC))</f>
        <v/>
      </c>
      <c r="Z1347" s="76" t="str">
        <f>IF(E1347="","",SUMIF(OUTBOUND!$G:$G,WMS!E1347,OUTBOUND!$P:$P))</f>
        <v/>
      </c>
      <c r="AA1347" s="23" t="str">
        <f t="shared" si="255"/>
        <v/>
      </c>
      <c r="AB1347" s="23" t="str">
        <f t="shared" si="256"/>
        <v/>
      </c>
      <c r="AC1347" s="76" t="str">
        <f t="shared" si="257"/>
        <v/>
      </c>
      <c r="AD1347" s="76" t="str">
        <f t="shared" si="258"/>
        <v/>
      </c>
      <c r="AE1347" s="76" t="str">
        <f t="shared" si="259"/>
        <v/>
      </c>
      <c r="AF1347" s="81" t="str">
        <f t="shared" si="260"/>
        <v/>
      </c>
    </row>
    <row r="1348" spans="5:32">
      <c r="E1348" s="58" t="str">
        <f t="shared" ref="E1348:E1411" si="261">IF(D1348="","",B1348&amp;"/"&amp;C1348&amp;"/"&amp;D1348)</f>
        <v/>
      </c>
      <c r="K1348" s="68" t="str">
        <f t="shared" ref="K1348:K1411" si="262">IF(J1348="","",J1348/I1348)</f>
        <v/>
      </c>
      <c r="M1348" s="69" t="str">
        <f t="shared" ref="M1348:M1411" si="263">IF(L1348="","",ROUND(I1348*L1348,3))</f>
        <v/>
      </c>
      <c r="Q1348" s="76" t="str">
        <f t="shared" si="252"/>
        <v/>
      </c>
      <c r="R1348" s="68" t="str">
        <f t="shared" si="253"/>
        <v/>
      </c>
      <c r="S1348" s="76" t="str">
        <f t="shared" si="254"/>
        <v/>
      </c>
      <c r="V1348" s="23" t="str">
        <f>IF(E1348="","",SUMIF(OUTBOUND!$G:$G,WMS!E1348,OUTBOUND!$L:$L))</f>
        <v/>
      </c>
      <c r="W1348" s="23" t="str">
        <f>IF(E1348="","",SUMIF(OUTBOUND!$G:$G,WMS!E1348,OUTBOUND!$M:$M))</f>
        <v/>
      </c>
      <c r="X1348" s="76" t="str">
        <f>IF(E1348="","",SUMIF(OUTBOUND!$G:$G,WMS!E1348,OUTBOUND!$O:$O))</f>
        <v/>
      </c>
      <c r="Y1348" s="76" t="str">
        <f>IF(E1348="","",SUMIF(OUTBOUND!$G:$G,WMS!E1348,OUTBOUND!$AC:$AC))</f>
        <v/>
      </c>
      <c r="Z1348" s="76" t="str">
        <f>IF(E1348="","",SUMIF(OUTBOUND!$G:$G,WMS!E1348,OUTBOUND!$P:$P))</f>
        <v/>
      </c>
      <c r="AA1348" s="23" t="str">
        <f t="shared" si="255"/>
        <v/>
      </c>
      <c r="AB1348" s="23" t="str">
        <f t="shared" si="256"/>
        <v/>
      </c>
      <c r="AC1348" s="76" t="str">
        <f t="shared" si="257"/>
        <v/>
      </c>
      <c r="AD1348" s="76" t="str">
        <f t="shared" si="258"/>
        <v/>
      </c>
      <c r="AE1348" s="76" t="str">
        <f t="shared" si="259"/>
        <v/>
      </c>
      <c r="AF1348" s="81" t="str">
        <f t="shared" si="260"/>
        <v/>
      </c>
    </row>
    <row r="1349" spans="5:32">
      <c r="E1349" s="58" t="str">
        <f t="shared" si="261"/>
        <v/>
      </c>
      <c r="K1349" s="68" t="str">
        <f t="shared" si="262"/>
        <v/>
      </c>
      <c r="M1349" s="69" t="str">
        <f t="shared" si="263"/>
        <v/>
      </c>
      <c r="Q1349" s="76" t="str">
        <f t="shared" si="252"/>
        <v/>
      </c>
      <c r="R1349" s="68" t="str">
        <f t="shared" si="253"/>
        <v/>
      </c>
      <c r="S1349" s="76" t="str">
        <f t="shared" si="254"/>
        <v/>
      </c>
      <c r="V1349" s="23" t="str">
        <f>IF(E1349="","",SUMIF(OUTBOUND!$G:$G,WMS!E1349,OUTBOUND!$L:$L))</f>
        <v/>
      </c>
      <c r="W1349" s="23" t="str">
        <f>IF(E1349="","",SUMIF(OUTBOUND!$G:$G,WMS!E1349,OUTBOUND!$M:$M))</f>
        <v/>
      </c>
      <c r="X1349" s="76" t="str">
        <f>IF(E1349="","",SUMIF(OUTBOUND!$G:$G,WMS!E1349,OUTBOUND!$O:$O))</f>
        <v/>
      </c>
      <c r="Y1349" s="76" t="str">
        <f>IF(E1349="","",SUMIF(OUTBOUND!$G:$G,WMS!E1349,OUTBOUND!$AC:$AC))</f>
        <v/>
      </c>
      <c r="Z1349" s="76" t="str">
        <f>IF(E1349="","",SUMIF(OUTBOUND!$G:$G,WMS!E1349,OUTBOUND!$P:$P))</f>
        <v/>
      </c>
      <c r="AA1349" s="23" t="str">
        <f t="shared" si="255"/>
        <v/>
      </c>
      <c r="AB1349" s="23" t="str">
        <f t="shared" si="256"/>
        <v/>
      </c>
      <c r="AC1349" s="76" t="str">
        <f t="shared" si="257"/>
        <v/>
      </c>
      <c r="AD1349" s="76" t="str">
        <f t="shared" si="258"/>
        <v/>
      </c>
      <c r="AE1349" s="76" t="str">
        <f t="shared" si="259"/>
        <v/>
      </c>
      <c r="AF1349" s="81" t="str">
        <f t="shared" si="260"/>
        <v/>
      </c>
    </row>
    <row r="1350" spans="5:32">
      <c r="E1350" s="58" t="str">
        <f t="shared" si="261"/>
        <v/>
      </c>
      <c r="K1350" s="68" t="str">
        <f t="shared" si="262"/>
        <v/>
      </c>
      <c r="M1350" s="69" t="str">
        <f t="shared" si="263"/>
        <v/>
      </c>
      <c r="Q1350" s="76" t="str">
        <f t="shared" si="252"/>
        <v/>
      </c>
      <c r="R1350" s="68" t="str">
        <f t="shared" si="253"/>
        <v/>
      </c>
      <c r="S1350" s="76" t="str">
        <f t="shared" si="254"/>
        <v/>
      </c>
      <c r="V1350" s="23" t="str">
        <f>IF(E1350="","",SUMIF(OUTBOUND!$G:$G,WMS!E1350,OUTBOUND!$L:$L))</f>
        <v/>
      </c>
      <c r="W1350" s="23" t="str">
        <f>IF(E1350="","",SUMIF(OUTBOUND!$G:$G,WMS!E1350,OUTBOUND!$M:$M))</f>
        <v/>
      </c>
      <c r="X1350" s="76" t="str">
        <f>IF(E1350="","",SUMIF(OUTBOUND!$G:$G,WMS!E1350,OUTBOUND!$O:$O))</f>
        <v/>
      </c>
      <c r="Y1350" s="76" t="str">
        <f>IF(E1350="","",SUMIF(OUTBOUND!$G:$G,WMS!E1350,OUTBOUND!$AC:$AC))</f>
        <v/>
      </c>
      <c r="Z1350" s="76" t="str">
        <f>IF(E1350="","",SUMIF(OUTBOUND!$G:$G,WMS!E1350,OUTBOUND!$P:$P))</f>
        <v/>
      </c>
      <c r="AA1350" s="23" t="str">
        <f t="shared" si="255"/>
        <v/>
      </c>
      <c r="AB1350" s="23" t="str">
        <f t="shared" si="256"/>
        <v/>
      </c>
      <c r="AC1350" s="76" t="str">
        <f t="shared" si="257"/>
        <v/>
      </c>
      <c r="AD1350" s="76" t="str">
        <f t="shared" si="258"/>
        <v/>
      </c>
      <c r="AE1350" s="76" t="str">
        <f t="shared" si="259"/>
        <v/>
      </c>
      <c r="AF1350" s="81" t="str">
        <f t="shared" si="260"/>
        <v/>
      </c>
    </row>
    <row r="1351" spans="5:32">
      <c r="E1351" s="58" t="str">
        <f t="shared" si="261"/>
        <v/>
      </c>
      <c r="K1351" s="68" t="str">
        <f t="shared" si="262"/>
        <v/>
      </c>
      <c r="M1351" s="69" t="str">
        <f t="shared" si="263"/>
        <v/>
      </c>
      <c r="Q1351" s="76" t="str">
        <f t="shared" si="252"/>
        <v/>
      </c>
      <c r="R1351" s="68" t="str">
        <f t="shared" si="253"/>
        <v/>
      </c>
      <c r="S1351" s="76" t="str">
        <f t="shared" si="254"/>
        <v/>
      </c>
      <c r="V1351" s="23" t="str">
        <f>IF(E1351="","",SUMIF(OUTBOUND!$G:$G,WMS!E1351,OUTBOUND!$L:$L))</f>
        <v/>
      </c>
      <c r="W1351" s="23" t="str">
        <f>IF(E1351="","",SUMIF(OUTBOUND!$G:$G,WMS!E1351,OUTBOUND!$M:$M))</f>
        <v/>
      </c>
      <c r="X1351" s="76" t="str">
        <f>IF(E1351="","",SUMIF(OUTBOUND!$G:$G,WMS!E1351,OUTBOUND!$O:$O))</f>
        <v/>
      </c>
      <c r="Y1351" s="76" t="str">
        <f>IF(E1351="","",SUMIF(OUTBOUND!$G:$G,WMS!E1351,OUTBOUND!$AC:$AC))</f>
        <v/>
      </c>
      <c r="Z1351" s="76" t="str">
        <f>IF(E1351="","",SUMIF(OUTBOUND!$G:$G,WMS!E1351,OUTBOUND!$P:$P))</f>
        <v/>
      </c>
      <c r="AA1351" s="23" t="str">
        <f t="shared" si="255"/>
        <v/>
      </c>
      <c r="AB1351" s="23" t="str">
        <f t="shared" si="256"/>
        <v/>
      </c>
      <c r="AC1351" s="76" t="str">
        <f t="shared" si="257"/>
        <v/>
      </c>
      <c r="AD1351" s="76" t="str">
        <f t="shared" si="258"/>
        <v/>
      </c>
      <c r="AE1351" s="76" t="str">
        <f t="shared" si="259"/>
        <v/>
      </c>
      <c r="AF1351" s="81" t="str">
        <f t="shared" si="260"/>
        <v/>
      </c>
    </row>
    <row r="1352" spans="5:32">
      <c r="E1352" s="58" t="str">
        <f t="shared" si="261"/>
        <v/>
      </c>
      <c r="K1352" s="68" t="str">
        <f t="shared" si="262"/>
        <v/>
      </c>
      <c r="M1352" s="69" t="str">
        <f t="shared" si="263"/>
        <v/>
      </c>
      <c r="Q1352" s="76" t="str">
        <f t="shared" si="252"/>
        <v/>
      </c>
      <c r="R1352" s="68" t="str">
        <f t="shared" si="253"/>
        <v/>
      </c>
      <c r="S1352" s="76" t="str">
        <f t="shared" si="254"/>
        <v/>
      </c>
      <c r="V1352" s="23" t="str">
        <f>IF(E1352="","",SUMIF(OUTBOUND!$G:$G,WMS!E1352,OUTBOUND!$L:$L))</f>
        <v/>
      </c>
      <c r="W1352" s="23" t="str">
        <f>IF(E1352="","",SUMIF(OUTBOUND!$G:$G,WMS!E1352,OUTBOUND!$M:$M))</f>
        <v/>
      </c>
      <c r="X1352" s="76" t="str">
        <f>IF(E1352="","",SUMIF(OUTBOUND!$G:$G,WMS!E1352,OUTBOUND!$O:$O))</f>
        <v/>
      </c>
      <c r="Y1352" s="76" t="str">
        <f>IF(E1352="","",SUMIF(OUTBOUND!$G:$G,WMS!E1352,OUTBOUND!$AC:$AC))</f>
        <v/>
      </c>
      <c r="Z1352" s="76" t="str">
        <f>IF(E1352="","",SUMIF(OUTBOUND!$G:$G,WMS!E1352,OUTBOUND!$P:$P))</f>
        <v/>
      </c>
      <c r="AA1352" s="23" t="str">
        <f t="shared" si="255"/>
        <v/>
      </c>
      <c r="AB1352" s="23" t="str">
        <f t="shared" si="256"/>
        <v/>
      </c>
      <c r="AC1352" s="76" t="str">
        <f t="shared" si="257"/>
        <v/>
      </c>
      <c r="AD1352" s="76" t="str">
        <f t="shared" si="258"/>
        <v/>
      </c>
      <c r="AE1352" s="76" t="str">
        <f t="shared" si="259"/>
        <v/>
      </c>
      <c r="AF1352" s="81" t="str">
        <f t="shared" si="260"/>
        <v/>
      </c>
    </row>
    <row r="1353" spans="5:32">
      <c r="E1353" s="58" t="str">
        <f t="shared" si="261"/>
        <v/>
      </c>
      <c r="K1353" s="68" t="str">
        <f t="shared" si="262"/>
        <v/>
      </c>
      <c r="M1353" s="69" t="str">
        <f t="shared" si="263"/>
        <v/>
      </c>
      <c r="Q1353" s="76" t="str">
        <f t="shared" si="252"/>
        <v/>
      </c>
      <c r="R1353" s="68" t="str">
        <f t="shared" si="253"/>
        <v/>
      </c>
      <c r="S1353" s="76" t="str">
        <f t="shared" si="254"/>
        <v/>
      </c>
      <c r="V1353" s="23" t="str">
        <f>IF(E1353="","",SUMIF(OUTBOUND!$G:$G,WMS!E1353,OUTBOUND!$L:$L))</f>
        <v/>
      </c>
      <c r="W1353" s="23" t="str">
        <f>IF(E1353="","",SUMIF(OUTBOUND!$G:$G,WMS!E1353,OUTBOUND!$M:$M))</f>
        <v/>
      </c>
      <c r="X1353" s="76" t="str">
        <f>IF(E1353="","",SUMIF(OUTBOUND!$G:$G,WMS!E1353,OUTBOUND!$O:$O))</f>
        <v/>
      </c>
      <c r="Y1353" s="76" t="str">
        <f>IF(E1353="","",SUMIF(OUTBOUND!$G:$G,WMS!E1353,OUTBOUND!$AC:$AC))</f>
        <v/>
      </c>
      <c r="Z1353" s="76" t="str">
        <f>IF(E1353="","",SUMIF(OUTBOUND!$G:$G,WMS!E1353,OUTBOUND!$P:$P))</f>
        <v/>
      </c>
      <c r="AA1353" s="23" t="str">
        <f t="shared" si="255"/>
        <v/>
      </c>
      <c r="AB1353" s="23" t="str">
        <f t="shared" si="256"/>
        <v/>
      </c>
      <c r="AC1353" s="76" t="str">
        <f t="shared" si="257"/>
        <v/>
      </c>
      <c r="AD1353" s="76" t="str">
        <f t="shared" si="258"/>
        <v/>
      </c>
      <c r="AE1353" s="76" t="str">
        <f t="shared" si="259"/>
        <v/>
      </c>
      <c r="AF1353" s="81" t="str">
        <f t="shared" si="260"/>
        <v/>
      </c>
    </row>
    <row r="1354" spans="5:32">
      <c r="E1354" s="58" t="str">
        <f t="shared" si="261"/>
        <v/>
      </c>
      <c r="K1354" s="68" t="str">
        <f t="shared" si="262"/>
        <v/>
      </c>
      <c r="M1354" s="69" t="str">
        <f t="shared" si="263"/>
        <v/>
      </c>
      <c r="Q1354" s="76" t="str">
        <f t="shared" si="252"/>
        <v/>
      </c>
      <c r="R1354" s="68" t="str">
        <f t="shared" si="253"/>
        <v/>
      </c>
      <c r="S1354" s="76" t="str">
        <f t="shared" si="254"/>
        <v/>
      </c>
      <c r="V1354" s="23" t="str">
        <f>IF(E1354="","",SUMIF(OUTBOUND!$G:$G,WMS!E1354,OUTBOUND!$L:$L))</f>
        <v/>
      </c>
      <c r="W1354" s="23" t="str">
        <f>IF(E1354="","",SUMIF(OUTBOUND!$G:$G,WMS!E1354,OUTBOUND!$M:$M))</f>
        <v/>
      </c>
      <c r="X1354" s="76" t="str">
        <f>IF(E1354="","",SUMIF(OUTBOUND!$G:$G,WMS!E1354,OUTBOUND!$O:$O))</f>
        <v/>
      </c>
      <c r="Y1354" s="76" t="str">
        <f>IF(E1354="","",SUMIF(OUTBOUND!$G:$G,WMS!E1354,OUTBOUND!$AC:$AC))</f>
        <v/>
      </c>
      <c r="Z1354" s="76" t="str">
        <f>IF(E1354="","",SUMIF(OUTBOUND!$G:$G,WMS!E1354,OUTBOUND!$P:$P))</f>
        <v/>
      </c>
      <c r="AA1354" s="23" t="str">
        <f t="shared" si="255"/>
        <v/>
      </c>
      <c r="AB1354" s="23" t="str">
        <f t="shared" si="256"/>
        <v/>
      </c>
      <c r="AC1354" s="76" t="str">
        <f t="shared" si="257"/>
        <v/>
      </c>
      <c r="AD1354" s="76" t="str">
        <f t="shared" si="258"/>
        <v/>
      </c>
      <c r="AE1354" s="76" t="str">
        <f t="shared" si="259"/>
        <v/>
      </c>
      <c r="AF1354" s="81" t="str">
        <f t="shared" si="260"/>
        <v/>
      </c>
    </row>
    <row r="1355" spans="5:32">
      <c r="E1355" s="58" t="str">
        <f t="shared" si="261"/>
        <v/>
      </c>
      <c r="K1355" s="68" t="str">
        <f t="shared" si="262"/>
        <v/>
      </c>
      <c r="M1355" s="69" t="str">
        <f t="shared" si="263"/>
        <v/>
      </c>
      <c r="Q1355" s="76" t="str">
        <f t="shared" si="252"/>
        <v/>
      </c>
      <c r="R1355" s="68" t="str">
        <f t="shared" si="253"/>
        <v/>
      </c>
      <c r="S1355" s="76" t="str">
        <f t="shared" si="254"/>
        <v/>
      </c>
      <c r="V1355" s="23" t="str">
        <f>IF(E1355="","",SUMIF(OUTBOUND!$G:$G,WMS!E1355,OUTBOUND!$L:$L))</f>
        <v/>
      </c>
      <c r="W1355" s="23" t="str">
        <f>IF(E1355="","",SUMIF(OUTBOUND!$G:$G,WMS!E1355,OUTBOUND!$M:$M))</f>
        <v/>
      </c>
      <c r="X1355" s="76" t="str">
        <f>IF(E1355="","",SUMIF(OUTBOUND!$G:$G,WMS!E1355,OUTBOUND!$O:$O))</f>
        <v/>
      </c>
      <c r="Y1355" s="76" t="str">
        <f>IF(E1355="","",SUMIF(OUTBOUND!$G:$G,WMS!E1355,OUTBOUND!$AC:$AC))</f>
        <v/>
      </c>
      <c r="Z1355" s="76" t="str">
        <f>IF(E1355="","",SUMIF(OUTBOUND!$G:$G,WMS!E1355,OUTBOUND!$P:$P))</f>
        <v/>
      </c>
      <c r="AA1355" s="23" t="str">
        <f t="shared" si="255"/>
        <v/>
      </c>
      <c r="AB1355" s="23" t="str">
        <f t="shared" si="256"/>
        <v/>
      </c>
      <c r="AC1355" s="76" t="str">
        <f t="shared" si="257"/>
        <v/>
      </c>
      <c r="AD1355" s="76" t="str">
        <f t="shared" si="258"/>
        <v/>
      </c>
      <c r="AE1355" s="76" t="str">
        <f t="shared" si="259"/>
        <v/>
      </c>
      <c r="AF1355" s="81" t="str">
        <f t="shared" si="260"/>
        <v/>
      </c>
    </row>
    <row r="1356" spans="5:32">
      <c r="E1356" s="58" t="str">
        <f t="shared" si="261"/>
        <v/>
      </c>
      <c r="K1356" s="68" t="str">
        <f t="shared" si="262"/>
        <v/>
      </c>
      <c r="M1356" s="69" t="str">
        <f t="shared" si="263"/>
        <v/>
      </c>
      <c r="Q1356" s="76" t="str">
        <f t="shared" si="252"/>
        <v/>
      </c>
      <c r="R1356" s="68" t="str">
        <f t="shared" si="253"/>
        <v/>
      </c>
      <c r="S1356" s="76" t="str">
        <f t="shared" si="254"/>
        <v/>
      </c>
      <c r="V1356" s="23" t="str">
        <f>IF(E1356="","",SUMIF(OUTBOUND!$G:$G,WMS!E1356,OUTBOUND!$L:$L))</f>
        <v/>
      </c>
      <c r="W1356" s="23" t="str">
        <f>IF(E1356="","",SUMIF(OUTBOUND!$G:$G,WMS!E1356,OUTBOUND!$M:$M))</f>
        <v/>
      </c>
      <c r="X1356" s="76" t="str">
        <f>IF(E1356="","",SUMIF(OUTBOUND!$G:$G,WMS!E1356,OUTBOUND!$O:$O))</f>
        <v/>
      </c>
      <c r="Y1356" s="76" t="str">
        <f>IF(E1356="","",SUMIF(OUTBOUND!$G:$G,WMS!E1356,OUTBOUND!$AC:$AC))</f>
        <v/>
      </c>
      <c r="Z1356" s="76" t="str">
        <f>IF(E1356="","",SUMIF(OUTBOUND!$G:$G,WMS!E1356,OUTBOUND!$P:$P))</f>
        <v/>
      </c>
      <c r="AA1356" s="23" t="str">
        <f t="shared" si="255"/>
        <v/>
      </c>
      <c r="AB1356" s="23" t="str">
        <f t="shared" si="256"/>
        <v/>
      </c>
      <c r="AC1356" s="76" t="str">
        <f t="shared" si="257"/>
        <v/>
      </c>
      <c r="AD1356" s="76" t="str">
        <f t="shared" si="258"/>
        <v/>
      </c>
      <c r="AE1356" s="76" t="str">
        <f t="shared" si="259"/>
        <v/>
      </c>
      <c r="AF1356" s="81" t="str">
        <f t="shared" si="260"/>
        <v/>
      </c>
    </row>
    <row r="1357" spans="5:32">
      <c r="E1357" s="58" t="str">
        <f t="shared" si="261"/>
        <v/>
      </c>
      <c r="K1357" s="68" t="str">
        <f t="shared" si="262"/>
        <v/>
      </c>
      <c r="M1357" s="69" t="str">
        <f t="shared" si="263"/>
        <v/>
      </c>
      <c r="Q1357" s="76" t="str">
        <f t="shared" si="252"/>
        <v/>
      </c>
      <c r="R1357" s="68" t="str">
        <f t="shared" si="253"/>
        <v/>
      </c>
      <c r="S1357" s="76" t="str">
        <f t="shared" si="254"/>
        <v/>
      </c>
      <c r="V1357" s="23" t="str">
        <f>IF(E1357="","",SUMIF(OUTBOUND!$G:$G,WMS!E1357,OUTBOUND!$L:$L))</f>
        <v/>
      </c>
      <c r="W1357" s="23" t="str">
        <f>IF(E1357="","",SUMIF(OUTBOUND!$G:$G,WMS!E1357,OUTBOUND!$M:$M))</f>
        <v/>
      </c>
      <c r="X1357" s="76" t="str">
        <f>IF(E1357="","",SUMIF(OUTBOUND!$G:$G,WMS!E1357,OUTBOUND!$O:$O))</f>
        <v/>
      </c>
      <c r="Y1357" s="76" t="str">
        <f>IF(E1357="","",SUMIF(OUTBOUND!$G:$G,WMS!E1357,OUTBOUND!$AC:$AC))</f>
        <v/>
      </c>
      <c r="Z1357" s="76" t="str">
        <f>IF(E1357="","",SUMIF(OUTBOUND!$G:$G,WMS!E1357,OUTBOUND!$P:$P))</f>
        <v/>
      </c>
      <c r="AA1357" s="23" t="str">
        <f t="shared" si="255"/>
        <v/>
      </c>
      <c r="AB1357" s="23" t="str">
        <f t="shared" si="256"/>
        <v/>
      </c>
      <c r="AC1357" s="76" t="str">
        <f t="shared" si="257"/>
        <v/>
      </c>
      <c r="AD1357" s="76" t="str">
        <f t="shared" si="258"/>
        <v/>
      </c>
      <c r="AE1357" s="76" t="str">
        <f t="shared" si="259"/>
        <v/>
      </c>
      <c r="AF1357" s="81" t="str">
        <f t="shared" si="260"/>
        <v/>
      </c>
    </row>
    <row r="1358" spans="5:32">
      <c r="E1358" s="58" t="str">
        <f t="shared" si="261"/>
        <v/>
      </c>
      <c r="K1358" s="68" t="str">
        <f t="shared" si="262"/>
        <v/>
      </c>
      <c r="M1358" s="69" t="str">
        <f t="shared" si="263"/>
        <v/>
      </c>
      <c r="Q1358" s="76" t="str">
        <f t="shared" si="252"/>
        <v/>
      </c>
      <c r="R1358" s="68" t="str">
        <f t="shared" si="253"/>
        <v/>
      </c>
      <c r="S1358" s="76" t="str">
        <f t="shared" si="254"/>
        <v/>
      </c>
      <c r="V1358" s="23" t="str">
        <f>IF(E1358="","",SUMIF(OUTBOUND!$G:$G,WMS!E1358,OUTBOUND!$L:$L))</f>
        <v/>
      </c>
      <c r="W1358" s="23" t="str">
        <f>IF(E1358="","",SUMIF(OUTBOUND!$G:$G,WMS!E1358,OUTBOUND!$M:$M))</f>
        <v/>
      </c>
      <c r="X1358" s="76" t="str">
        <f>IF(E1358="","",SUMIF(OUTBOUND!$G:$G,WMS!E1358,OUTBOUND!$O:$O))</f>
        <v/>
      </c>
      <c r="Y1358" s="76" t="str">
        <f>IF(E1358="","",SUMIF(OUTBOUND!$G:$G,WMS!E1358,OUTBOUND!$AC:$AC))</f>
        <v/>
      </c>
      <c r="Z1358" s="76" t="str">
        <f>IF(E1358="","",SUMIF(OUTBOUND!$G:$G,WMS!E1358,OUTBOUND!$P:$P))</f>
        <v/>
      </c>
      <c r="AA1358" s="23" t="str">
        <f t="shared" si="255"/>
        <v/>
      </c>
      <c r="AB1358" s="23" t="str">
        <f t="shared" si="256"/>
        <v/>
      </c>
      <c r="AC1358" s="76" t="str">
        <f t="shared" si="257"/>
        <v/>
      </c>
      <c r="AD1358" s="76" t="str">
        <f t="shared" si="258"/>
        <v/>
      </c>
      <c r="AE1358" s="76" t="str">
        <f t="shared" si="259"/>
        <v/>
      </c>
      <c r="AF1358" s="81" t="str">
        <f t="shared" si="260"/>
        <v/>
      </c>
    </row>
    <row r="1359" spans="5:32">
      <c r="E1359" s="58" t="str">
        <f t="shared" si="261"/>
        <v/>
      </c>
      <c r="K1359" s="68" t="str">
        <f t="shared" si="262"/>
        <v/>
      </c>
      <c r="M1359" s="69" t="str">
        <f t="shared" si="263"/>
        <v/>
      </c>
      <c r="Q1359" s="76" t="str">
        <f t="shared" si="252"/>
        <v/>
      </c>
      <c r="R1359" s="68" t="str">
        <f t="shared" si="253"/>
        <v/>
      </c>
      <c r="S1359" s="76" t="str">
        <f t="shared" si="254"/>
        <v/>
      </c>
      <c r="V1359" s="23" t="str">
        <f>IF(E1359="","",SUMIF(OUTBOUND!$G:$G,WMS!E1359,OUTBOUND!$L:$L))</f>
        <v/>
      </c>
      <c r="W1359" s="23" t="str">
        <f>IF(E1359="","",SUMIF(OUTBOUND!$G:$G,WMS!E1359,OUTBOUND!$M:$M))</f>
        <v/>
      </c>
      <c r="X1359" s="76" t="str">
        <f>IF(E1359="","",SUMIF(OUTBOUND!$G:$G,WMS!E1359,OUTBOUND!$O:$O))</f>
        <v/>
      </c>
      <c r="Y1359" s="76" t="str">
        <f>IF(E1359="","",SUMIF(OUTBOUND!$G:$G,WMS!E1359,OUTBOUND!$AC:$AC))</f>
        <v/>
      </c>
      <c r="Z1359" s="76" t="str">
        <f>IF(E1359="","",SUMIF(OUTBOUND!$G:$G,WMS!E1359,OUTBOUND!$P:$P))</f>
        <v/>
      </c>
      <c r="AA1359" s="23" t="str">
        <f t="shared" si="255"/>
        <v/>
      </c>
      <c r="AB1359" s="23" t="str">
        <f t="shared" si="256"/>
        <v/>
      </c>
      <c r="AC1359" s="76" t="str">
        <f t="shared" si="257"/>
        <v/>
      </c>
      <c r="AD1359" s="76" t="str">
        <f t="shared" si="258"/>
        <v/>
      </c>
      <c r="AE1359" s="76" t="str">
        <f t="shared" si="259"/>
        <v/>
      </c>
      <c r="AF1359" s="81" t="str">
        <f t="shared" si="260"/>
        <v/>
      </c>
    </row>
    <row r="1360" spans="5:32">
      <c r="E1360" s="58" t="str">
        <f t="shared" si="261"/>
        <v/>
      </c>
      <c r="K1360" s="68" t="str">
        <f t="shared" si="262"/>
        <v/>
      </c>
      <c r="M1360" s="69" t="str">
        <f t="shared" si="263"/>
        <v/>
      </c>
      <c r="Q1360" s="76" t="str">
        <f t="shared" si="252"/>
        <v/>
      </c>
      <c r="R1360" s="68" t="str">
        <f t="shared" si="253"/>
        <v/>
      </c>
      <c r="S1360" s="76" t="str">
        <f t="shared" si="254"/>
        <v/>
      </c>
      <c r="V1360" s="23" t="str">
        <f>IF(E1360="","",SUMIF(OUTBOUND!$G:$G,WMS!E1360,OUTBOUND!$L:$L))</f>
        <v/>
      </c>
      <c r="W1360" s="23" t="str">
        <f>IF(E1360="","",SUMIF(OUTBOUND!$G:$G,WMS!E1360,OUTBOUND!$M:$M))</f>
        <v/>
      </c>
      <c r="X1360" s="76" t="str">
        <f>IF(E1360="","",SUMIF(OUTBOUND!$G:$G,WMS!E1360,OUTBOUND!$O:$O))</f>
        <v/>
      </c>
      <c r="Y1360" s="76" t="str">
        <f>IF(E1360="","",SUMIF(OUTBOUND!$G:$G,WMS!E1360,OUTBOUND!$AC:$AC))</f>
        <v/>
      </c>
      <c r="Z1360" s="76" t="str">
        <f>IF(E1360="","",SUMIF(OUTBOUND!$G:$G,WMS!E1360,OUTBOUND!$P:$P))</f>
        <v/>
      </c>
      <c r="AA1360" s="23" t="str">
        <f t="shared" si="255"/>
        <v/>
      </c>
      <c r="AB1360" s="23" t="str">
        <f t="shared" si="256"/>
        <v/>
      </c>
      <c r="AC1360" s="76" t="str">
        <f t="shared" si="257"/>
        <v/>
      </c>
      <c r="AD1360" s="76" t="str">
        <f t="shared" si="258"/>
        <v/>
      </c>
      <c r="AE1360" s="76" t="str">
        <f t="shared" si="259"/>
        <v/>
      </c>
      <c r="AF1360" s="81" t="str">
        <f t="shared" si="260"/>
        <v/>
      </c>
    </row>
    <row r="1361" spans="5:32">
      <c r="E1361" s="58" t="str">
        <f t="shared" si="261"/>
        <v/>
      </c>
      <c r="K1361" s="68" t="str">
        <f t="shared" si="262"/>
        <v/>
      </c>
      <c r="M1361" s="69" t="str">
        <f t="shared" si="263"/>
        <v/>
      </c>
      <c r="Q1361" s="76" t="str">
        <f t="shared" si="252"/>
        <v/>
      </c>
      <c r="R1361" s="68" t="str">
        <f t="shared" si="253"/>
        <v/>
      </c>
      <c r="S1361" s="76" t="str">
        <f t="shared" si="254"/>
        <v/>
      </c>
      <c r="V1361" s="23" t="str">
        <f>IF(E1361="","",SUMIF(OUTBOUND!$G:$G,WMS!E1361,OUTBOUND!$L:$L))</f>
        <v/>
      </c>
      <c r="W1361" s="23" t="str">
        <f>IF(E1361="","",SUMIF(OUTBOUND!$G:$G,WMS!E1361,OUTBOUND!$M:$M))</f>
        <v/>
      </c>
      <c r="X1361" s="76" t="str">
        <f>IF(E1361="","",SUMIF(OUTBOUND!$G:$G,WMS!E1361,OUTBOUND!$O:$O))</f>
        <v/>
      </c>
      <c r="Y1361" s="76" t="str">
        <f>IF(E1361="","",SUMIF(OUTBOUND!$G:$G,WMS!E1361,OUTBOUND!$AC:$AC))</f>
        <v/>
      </c>
      <c r="Z1361" s="76" t="str">
        <f>IF(E1361="","",SUMIF(OUTBOUND!$G:$G,WMS!E1361,OUTBOUND!$P:$P))</f>
        <v/>
      </c>
      <c r="AA1361" s="23" t="str">
        <f t="shared" si="255"/>
        <v/>
      </c>
      <c r="AB1361" s="23" t="str">
        <f t="shared" si="256"/>
        <v/>
      </c>
      <c r="AC1361" s="76" t="str">
        <f t="shared" si="257"/>
        <v/>
      </c>
      <c r="AD1361" s="76" t="str">
        <f t="shared" si="258"/>
        <v/>
      </c>
      <c r="AE1361" s="76" t="str">
        <f t="shared" si="259"/>
        <v/>
      </c>
      <c r="AF1361" s="81" t="str">
        <f t="shared" si="260"/>
        <v/>
      </c>
    </row>
    <row r="1362" spans="5:32">
      <c r="E1362" s="58" t="str">
        <f t="shared" si="261"/>
        <v/>
      </c>
      <c r="K1362" s="68" t="str">
        <f t="shared" si="262"/>
        <v/>
      </c>
      <c r="M1362" s="69" t="str">
        <f t="shared" si="263"/>
        <v/>
      </c>
      <c r="Q1362" s="76" t="str">
        <f t="shared" si="252"/>
        <v/>
      </c>
      <c r="R1362" s="68" t="str">
        <f t="shared" si="253"/>
        <v/>
      </c>
      <c r="S1362" s="76" t="str">
        <f t="shared" si="254"/>
        <v/>
      </c>
      <c r="V1362" s="23" t="str">
        <f>IF(E1362="","",SUMIF(OUTBOUND!$G:$G,WMS!E1362,OUTBOUND!$L:$L))</f>
        <v/>
      </c>
      <c r="W1362" s="23" t="str">
        <f>IF(E1362="","",SUMIF(OUTBOUND!$G:$G,WMS!E1362,OUTBOUND!$M:$M))</f>
        <v/>
      </c>
      <c r="X1362" s="76" t="str">
        <f>IF(E1362="","",SUMIF(OUTBOUND!$G:$G,WMS!E1362,OUTBOUND!$O:$O))</f>
        <v/>
      </c>
      <c r="Y1362" s="76" t="str">
        <f>IF(E1362="","",SUMIF(OUTBOUND!$G:$G,WMS!E1362,OUTBOUND!$AC:$AC))</f>
        <v/>
      </c>
      <c r="Z1362" s="76" t="str">
        <f>IF(E1362="","",SUMIF(OUTBOUND!$G:$G,WMS!E1362,OUTBOUND!$P:$P))</f>
        <v/>
      </c>
      <c r="AA1362" s="23" t="str">
        <f t="shared" si="255"/>
        <v/>
      </c>
      <c r="AB1362" s="23" t="str">
        <f t="shared" si="256"/>
        <v/>
      </c>
      <c r="AC1362" s="76" t="str">
        <f t="shared" si="257"/>
        <v/>
      </c>
      <c r="AD1362" s="76" t="str">
        <f t="shared" si="258"/>
        <v/>
      </c>
      <c r="AE1362" s="76" t="str">
        <f t="shared" si="259"/>
        <v/>
      </c>
      <c r="AF1362" s="81" t="str">
        <f t="shared" si="260"/>
        <v/>
      </c>
    </row>
    <row r="1363" spans="5:32">
      <c r="E1363" s="58" t="str">
        <f t="shared" si="261"/>
        <v/>
      </c>
      <c r="K1363" s="68" t="str">
        <f t="shared" si="262"/>
        <v/>
      </c>
      <c r="M1363" s="69" t="str">
        <f t="shared" si="263"/>
        <v/>
      </c>
      <c r="Q1363" s="76" t="str">
        <f t="shared" si="252"/>
        <v/>
      </c>
      <c r="R1363" s="68" t="str">
        <f t="shared" si="253"/>
        <v/>
      </c>
      <c r="S1363" s="76" t="str">
        <f t="shared" si="254"/>
        <v/>
      </c>
      <c r="V1363" s="23" t="str">
        <f>IF(E1363="","",SUMIF(OUTBOUND!$G:$G,WMS!E1363,OUTBOUND!$L:$L))</f>
        <v/>
      </c>
      <c r="W1363" s="23" t="str">
        <f>IF(E1363="","",SUMIF(OUTBOUND!$G:$G,WMS!E1363,OUTBOUND!$M:$M))</f>
        <v/>
      </c>
      <c r="X1363" s="76" t="str">
        <f>IF(E1363="","",SUMIF(OUTBOUND!$G:$G,WMS!E1363,OUTBOUND!$O:$O))</f>
        <v/>
      </c>
      <c r="Y1363" s="76" t="str">
        <f>IF(E1363="","",SUMIF(OUTBOUND!$G:$G,WMS!E1363,OUTBOUND!$AC:$AC))</f>
        <v/>
      </c>
      <c r="Z1363" s="76" t="str">
        <f>IF(E1363="","",SUMIF(OUTBOUND!$G:$G,WMS!E1363,OUTBOUND!$P:$P))</f>
        <v/>
      </c>
      <c r="AA1363" s="23" t="str">
        <f t="shared" si="255"/>
        <v/>
      </c>
      <c r="AB1363" s="23" t="str">
        <f t="shared" si="256"/>
        <v/>
      </c>
      <c r="AC1363" s="76" t="str">
        <f t="shared" si="257"/>
        <v/>
      </c>
      <c r="AD1363" s="76" t="str">
        <f t="shared" si="258"/>
        <v/>
      </c>
      <c r="AE1363" s="76" t="str">
        <f t="shared" si="259"/>
        <v/>
      </c>
      <c r="AF1363" s="81" t="str">
        <f t="shared" si="260"/>
        <v/>
      </c>
    </row>
    <row r="1364" spans="5:32">
      <c r="E1364" s="58" t="str">
        <f t="shared" si="261"/>
        <v/>
      </c>
      <c r="K1364" s="68" t="str">
        <f t="shared" si="262"/>
        <v/>
      </c>
      <c r="M1364" s="69" t="str">
        <f t="shared" si="263"/>
        <v/>
      </c>
      <c r="Q1364" s="76" t="str">
        <f t="shared" si="252"/>
        <v/>
      </c>
      <c r="R1364" s="68" t="str">
        <f t="shared" si="253"/>
        <v/>
      </c>
      <c r="S1364" s="76" t="str">
        <f t="shared" si="254"/>
        <v/>
      </c>
      <c r="V1364" s="23" t="str">
        <f>IF(E1364="","",SUMIF(OUTBOUND!$G:$G,WMS!E1364,OUTBOUND!$L:$L))</f>
        <v/>
      </c>
      <c r="W1364" s="23" t="str">
        <f>IF(E1364="","",SUMIF(OUTBOUND!$G:$G,WMS!E1364,OUTBOUND!$M:$M))</f>
        <v/>
      </c>
      <c r="X1364" s="76" t="str">
        <f>IF(E1364="","",SUMIF(OUTBOUND!$G:$G,WMS!E1364,OUTBOUND!$O:$O))</f>
        <v/>
      </c>
      <c r="Y1364" s="76" t="str">
        <f>IF(E1364="","",SUMIF(OUTBOUND!$G:$G,WMS!E1364,OUTBOUND!$AC:$AC))</f>
        <v/>
      </c>
      <c r="Z1364" s="76" t="str">
        <f>IF(E1364="","",SUMIF(OUTBOUND!$G:$G,WMS!E1364,OUTBOUND!$P:$P))</f>
        <v/>
      </c>
      <c r="AA1364" s="23" t="str">
        <f t="shared" si="255"/>
        <v/>
      </c>
      <c r="AB1364" s="23" t="str">
        <f t="shared" si="256"/>
        <v/>
      </c>
      <c r="AC1364" s="76" t="str">
        <f t="shared" si="257"/>
        <v/>
      </c>
      <c r="AD1364" s="76" t="str">
        <f t="shared" si="258"/>
        <v/>
      </c>
      <c r="AE1364" s="76" t="str">
        <f t="shared" si="259"/>
        <v/>
      </c>
      <c r="AF1364" s="81" t="str">
        <f t="shared" si="260"/>
        <v/>
      </c>
    </row>
    <row r="1365" spans="5:32">
      <c r="E1365" s="58" t="str">
        <f t="shared" si="261"/>
        <v/>
      </c>
      <c r="K1365" s="68" t="str">
        <f t="shared" si="262"/>
        <v/>
      </c>
      <c r="M1365" s="69" t="str">
        <f t="shared" si="263"/>
        <v/>
      </c>
      <c r="Q1365" s="76" t="str">
        <f t="shared" si="252"/>
        <v/>
      </c>
      <c r="R1365" s="68" t="str">
        <f t="shared" si="253"/>
        <v/>
      </c>
      <c r="S1365" s="76" t="str">
        <f t="shared" si="254"/>
        <v/>
      </c>
      <c r="V1365" s="23" t="str">
        <f>IF(E1365="","",SUMIF(OUTBOUND!$G:$G,WMS!E1365,OUTBOUND!$L:$L))</f>
        <v/>
      </c>
      <c r="W1365" s="23" t="str">
        <f>IF(E1365="","",SUMIF(OUTBOUND!$G:$G,WMS!E1365,OUTBOUND!$M:$M))</f>
        <v/>
      </c>
      <c r="X1365" s="76" t="str">
        <f>IF(E1365="","",SUMIF(OUTBOUND!$G:$G,WMS!E1365,OUTBOUND!$O:$O))</f>
        <v/>
      </c>
      <c r="Y1365" s="76" t="str">
        <f>IF(E1365="","",SUMIF(OUTBOUND!$G:$G,WMS!E1365,OUTBOUND!$AC:$AC))</f>
        <v/>
      </c>
      <c r="Z1365" s="76" t="str">
        <f>IF(E1365="","",SUMIF(OUTBOUND!$G:$G,WMS!E1365,OUTBOUND!$P:$P))</f>
        <v/>
      </c>
      <c r="AA1365" s="23" t="str">
        <f t="shared" si="255"/>
        <v/>
      </c>
      <c r="AB1365" s="23" t="str">
        <f t="shared" si="256"/>
        <v/>
      </c>
      <c r="AC1365" s="76" t="str">
        <f t="shared" si="257"/>
        <v/>
      </c>
      <c r="AD1365" s="76" t="str">
        <f t="shared" si="258"/>
        <v/>
      </c>
      <c r="AE1365" s="76" t="str">
        <f t="shared" si="259"/>
        <v/>
      </c>
      <c r="AF1365" s="81" t="str">
        <f t="shared" si="260"/>
        <v/>
      </c>
    </row>
    <row r="1366" spans="5:32">
      <c r="E1366" s="58" t="str">
        <f t="shared" si="261"/>
        <v/>
      </c>
      <c r="K1366" s="68" t="str">
        <f t="shared" si="262"/>
        <v/>
      </c>
      <c r="M1366" s="69" t="str">
        <f t="shared" si="263"/>
        <v/>
      </c>
      <c r="Q1366" s="76" t="str">
        <f t="shared" si="252"/>
        <v/>
      </c>
      <c r="R1366" s="68" t="str">
        <f t="shared" si="253"/>
        <v/>
      </c>
      <c r="S1366" s="76" t="str">
        <f t="shared" si="254"/>
        <v/>
      </c>
      <c r="V1366" s="23" t="str">
        <f>IF(E1366="","",SUMIF(OUTBOUND!$G:$G,WMS!E1366,OUTBOUND!$L:$L))</f>
        <v/>
      </c>
      <c r="W1366" s="23" t="str">
        <f>IF(E1366="","",SUMIF(OUTBOUND!$G:$G,WMS!E1366,OUTBOUND!$M:$M))</f>
        <v/>
      </c>
      <c r="X1366" s="76" t="str">
        <f>IF(E1366="","",SUMIF(OUTBOUND!$G:$G,WMS!E1366,OUTBOUND!$O:$O))</f>
        <v/>
      </c>
      <c r="Y1366" s="76" t="str">
        <f>IF(E1366="","",SUMIF(OUTBOUND!$G:$G,WMS!E1366,OUTBOUND!$AC:$AC))</f>
        <v/>
      </c>
      <c r="Z1366" s="76" t="str">
        <f>IF(E1366="","",SUMIF(OUTBOUND!$G:$G,WMS!E1366,OUTBOUND!$P:$P))</f>
        <v/>
      </c>
      <c r="AA1366" s="23" t="str">
        <f t="shared" si="255"/>
        <v/>
      </c>
      <c r="AB1366" s="23" t="str">
        <f t="shared" si="256"/>
        <v/>
      </c>
      <c r="AC1366" s="76" t="str">
        <f t="shared" si="257"/>
        <v/>
      </c>
      <c r="AD1366" s="76" t="str">
        <f t="shared" si="258"/>
        <v/>
      </c>
      <c r="AE1366" s="76" t="str">
        <f t="shared" si="259"/>
        <v/>
      </c>
      <c r="AF1366" s="81" t="str">
        <f t="shared" si="260"/>
        <v/>
      </c>
    </row>
    <row r="1367" spans="5:32">
      <c r="E1367" s="58" t="str">
        <f t="shared" si="261"/>
        <v/>
      </c>
      <c r="K1367" s="68" t="str">
        <f t="shared" si="262"/>
        <v/>
      </c>
      <c r="M1367" s="69" t="str">
        <f t="shared" si="263"/>
        <v/>
      </c>
      <c r="Q1367" s="76" t="str">
        <f t="shared" si="252"/>
        <v/>
      </c>
      <c r="R1367" s="68" t="str">
        <f t="shared" si="253"/>
        <v/>
      </c>
      <c r="S1367" s="76" t="str">
        <f t="shared" si="254"/>
        <v/>
      </c>
      <c r="V1367" s="23" t="str">
        <f>IF(E1367="","",SUMIF(OUTBOUND!$G:$G,WMS!E1367,OUTBOUND!$L:$L))</f>
        <v/>
      </c>
      <c r="W1367" s="23" t="str">
        <f>IF(E1367="","",SUMIF(OUTBOUND!$G:$G,WMS!E1367,OUTBOUND!$M:$M))</f>
        <v/>
      </c>
      <c r="X1367" s="76" t="str">
        <f>IF(E1367="","",SUMIF(OUTBOUND!$G:$G,WMS!E1367,OUTBOUND!$O:$O))</f>
        <v/>
      </c>
      <c r="Y1367" s="76" t="str">
        <f>IF(E1367="","",SUMIF(OUTBOUND!$G:$G,WMS!E1367,OUTBOUND!$AC:$AC))</f>
        <v/>
      </c>
      <c r="Z1367" s="76" t="str">
        <f>IF(E1367="","",SUMIF(OUTBOUND!$G:$G,WMS!E1367,OUTBOUND!$P:$P))</f>
        <v/>
      </c>
      <c r="AA1367" s="23" t="str">
        <f t="shared" si="255"/>
        <v/>
      </c>
      <c r="AB1367" s="23" t="str">
        <f t="shared" si="256"/>
        <v/>
      </c>
      <c r="AC1367" s="76" t="str">
        <f t="shared" si="257"/>
        <v/>
      </c>
      <c r="AD1367" s="76" t="str">
        <f t="shared" si="258"/>
        <v/>
      </c>
      <c r="AE1367" s="76" t="str">
        <f t="shared" si="259"/>
        <v/>
      </c>
      <c r="AF1367" s="81" t="str">
        <f t="shared" si="260"/>
        <v/>
      </c>
    </row>
    <row r="1368" spans="5:32">
      <c r="E1368" s="58" t="str">
        <f t="shared" si="261"/>
        <v/>
      </c>
      <c r="K1368" s="68" t="str">
        <f t="shared" si="262"/>
        <v/>
      </c>
      <c r="M1368" s="69" t="str">
        <f t="shared" si="263"/>
        <v/>
      </c>
      <c r="Q1368" s="76" t="str">
        <f t="shared" si="252"/>
        <v/>
      </c>
      <c r="R1368" s="68" t="str">
        <f t="shared" si="253"/>
        <v/>
      </c>
      <c r="S1368" s="76" t="str">
        <f t="shared" si="254"/>
        <v/>
      </c>
      <c r="V1368" s="23" t="str">
        <f>IF(E1368="","",SUMIF(OUTBOUND!$G:$G,WMS!E1368,OUTBOUND!$L:$L))</f>
        <v/>
      </c>
      <c r="W1368" s="23" t="str">
        <f>IF(E1368="","",SUMIF(OUTBOUND!$G:$G,WMS!E1368,OUTBOUND!$M:$M))</f>
        <v/>
      </c>
      <c r="X1368" s="76" t="str">
        <f>IF(E1368="","",SUMIF(OUTBOUND!$G:$G,WMS!E1368,OUTBOUND!$O:$O))</f>
        <v/>
      </c>
      <c r="Y1368" s="76" t="str">
        <f>IF(E1368="","",SUMIF(OUTBOUND!$G:$G,WMS!E1368,OUTBOUND!$AC:$AC))</f>
        <v/>
      </c>
      <c r="Z1368" s="76" t="str">
        <f>IF(E1368="","",SUMIF(OUTBOUND!$G:$G,WMS!E1368,OUTBOUND!$P:$P))</f>
        <v/>
      </c>
      <c r="AA1368" s="23" t="str">
        <f t="shared" si="255"/>
        <v/>
      </c>
      <c r="AB1368" s="23" t="str">
        <f t="shared" si="256"/>
        <v/>
      </c>
      <c r="AC1368" s="76" t="str">
        <f t="shared" si="257"/>
        <v/>
      </c>
      <c r="AD1368" s="76" t="str">
        <f t="shared" si="258"/>
        <v/>
      </c>
      <c r="AE1368" s="76" t="str">
        <f t="shared" si="259"/>
        <v/>
      </c>
      <c r="AF1368" s="81" t="str">
        <f t="shared" si="260"/>
        <v/>
      </c>
    </row>
    <row r="1369" spans="5:32">
      <c r="E1369" s="58" t="str">
        <f t="shared" si="261"/>
        <v/>
      </c>
      <c r="K1369" s="68" t="str">
        <f t="shared" si="262"/>
        <v/>
      </c>
      <c r="M1369" s="69" t="str">
        <f t="shared" si="263"/>
        <v/>
      </c>
      <c r="Q1369" s="76" t="str">
        <f t="shared" si="252"/>
        <v/>
      </c>
      <c r="R1369" s="68" t="str">
        <f t="shared" si="253"/>
        <v/>
      </c>
      <c r="S1369" s="76" t="str">
        <f t="shared" si="254"/>
        <v/>
      </c>
      <c r="V1369" s="23" t="str">
        <f>IF(E1369="","",SUMIF(OUTBOUND!$G:$G,WMS!E1369,OUTBOUND!$L:$L))</f>
        <v/>
      </c>
      <c r="W1369" s="23" t="str">
        <f>IF(E1369="","",SUMIF(OUTBOUND!$G:$G,WMS!E1369,OUTBOUND!$M:$M))</f>
        <v/>
      </c>
      <c r="X1369" s="76" t="str">
        <f>IF(E1369="","",SUMIF(OUTBOUND!$G:$G,WMS!E1369,OUTBOUND!$O:$O))</f>
        <v/>
      </c>
      <c r="Y1369" s="76" t="str">
        <f>IF(E1369="","",SUMIF(OUTBOUND!$G:$G,WMS!E1369,OUTBOUND!$AC:$AC))</f>
        <v/>
      </c>
      <c r="Z1369" s="76" t="str">
        <f>IF(E1369="","",SUMIF(OUTBOUND!$G:$G,WMS!E1369,OUTBOUND!$P:$P))</f>
        <v/>
      </c>
      <c r="AA1369" s="23" t="str">
        <f t="shared" si="255"/>
        <v/>
      </c>
      <c r="AB1369" s="23" t="str">
        <f t="shared" si="256"/>
        <v/>
      </c>
      <c r="AC1369" s="76" t="str">
        <f t="shared" si="257"/>
        <v/>
      </c>
      <c r="AD1369" s="76" t="str">
        <f t="shared" si="258"/>
        <v/>
      </c>
      <c r="AE1369" s="76" t="str">
        <f t="shared" si="259"/>
        <v/>
      </c>
      <c r="AF1369" s="81" t="str">
        <f t="shared" si="260"/>
        <v/>
      </c>
    </row>
    <row r="1370" spans="5:32">
      <c r="E1370" s="58" t="str">
        <f t="shared" si="261"/>
        <v/>
      </c>
      <c r="K1370" s="68" t="str">
        <f t="shared" si="262"/>
        <v/>
      </c>
      <c r="M1370" s="69" t="str">
        <f t="shared" si="263"/>
        <v/>
      </c>
      <c r="Q1370" s="76" t="str">
        <f t="shared" si="252"/>
        <v/>
      </c>
      <c r="R1370" s="68" t="str">
        <f t="shared" si="253"/>
        <v/>
      </c>
      <c r="S1370" s="76" t="str">
        <f t="shared" si="254"/>
        <v/>
      </c>
      <c r="V1370" s="23" t="str">
        <f>IF(E1370="","",SUMIF(OUTBOUND!$G:$G,WMS!E1370,OUTBOUND!$L:$L))</f>
        <v/>
      </c>
      <c r="W1370" s="23" t="str">
        <f>IF(E1370="","",SUMIF(OUTBOUND!$G:$G,WMS!E1370,OUTBOUND!$M:$M))</f>
        <v/>
      </c>
      <c r="X1370" s="76" t="str">
        <f>IF(E1370="","",SUMIF(OUTBOUND!$G:$G,WMS!E1370,OUTBOUND!$O:$O))</f>
        <v/>
      </c>
      <c r="Y1370" s="76" t="str">
        <f>IF(E1370="","",SUMIF(OUTBOUND!$G:$G,WMS!E1370,OUTBOUND!$AC:$AC))</f>
        <v/>
      </c>
      <c r="Z1370" s="76" t="str">
        <f>IF(E1370="","",SUMIF(OUTBOUND!$G:$G,WMS!E1370,OUTBOUND!$P:$P))</f>
        <v/>
      </c>
      <c r="AA1370" s="23" t="str">
        <f t="shared" si="255"/>
        <v/>
      </c>
      <c r="AB1370" s="23" t="str">
        <f t="shared" si="256"/>
        <v/>
      </c>
      <c r="AC1370" s="76" t="str">
        <f t="shared" si="257"/>
        <v/>
      </c>
      <c r="AD1370" s="76" t="str">
        <f t="shared" si="258"/>
        <v/>
      </c>
      <c r="AE1370" s="76" t="str">
        <f t="shared" si="259"/>
        <v/>
      </c>
      <c r="AF1370" s="81" t="str">
        <f t="shared" si="260"/>
        <v/>
      </c>
    </row>
    <row r="1371" spans="5:32">
      <c r="E1371" s="58" t="str">
        <f t="shared" si="261"/>
        <v/>
      </c>
      <c r="K1371" s="68" t="str">
        <f t="shared" si="262"/>
        <v/>
      </c>
      <c r="M1371" s="69" t="str">
        <f t="shared" si="263"/>
        <v/>
      </c>
      <c r="Q1371" s="76" t="str">
        <f t="shared" si="252"/>
        <v/>
      </c>
      <c r="R1371" s="68" t="str">
        <f t="shared" si="253"/>
        <v/>
      </c>
      <c r="S1371" s="76" t="str">
        <f t="shared" si="254"/>
        <v/>
      </c>
      <c r="V1371" s="23" t="str">
        <f>IF(E1371="","",SUMIF(OUTBOUND!$G:$G,WMS!E1371,OUTBOUND!$L:$L))</f>
        <v/>
      </c>
      <c r="W1371" s="23" t="str">
        <f>IF(E1371="","",SUMIF(OUTBOUND!$G:$G,WMS!E1371,OUTBOUND!$M:$M))</f>
        <v/>
      </c>
      <c r="X1371" s="76" t="str">
        <f>IF(E1371="","",SUMIF(OUTBOUND!$G:$G,WMS!E1371,OUTBOUND!$O:$O))</f>
        <v/>
      </c>
      <c r="Y1371" s="76" t="str">
        <f>IF(E1371="","",SUMIF(OUTBOUND!$G:$G,WMS!E1371,OUTBOUND!$AC:$AC))</f>
        <v/>
      </c>
      <c r="Z1371" s="76" t="str">
        <f>IF(E1371="","",SUMIF(OUTBOUND!$G:$G,WMS!E1371,OUTBOUND!$P:$P))</f>
        <v/>
      </c>
      <c r="AA1371" s="23" t="str">
        <f t="shared" si="255"/>
        <v/>
      </c>
      <c r="AB1371" s="23" t="str">
        <f t="shared" si="256"/>
        <v/>
      </c>
      <c r="AC1371" s="76" t="str">
        <f t="shared" si="257"/>
        <v/>
      </c>
      <c r="AD1371" s="76" t="str">
        <f t="shared" si="258"/>
        <v/>
      </c>
      <c r="AE1371" s="76" t="str">
        <f t="shared" si="259"/>
        <v/>
      </c>
      <c r="AF1371" s="81" t="str">
        <f t="shared" si="260"/>
        <v/>
      </c>
    </row>
    <row r="1372" spans="5:32">
      <c r="E1372" s="58" t="str">
        <f t="shared" si="261"/>
        <v/>
      </c>
      <c r="K1372" s="68" t="str">
        <f t="shared" si="262"/>
        <v/>
      </c>
      <c r="M1372" s="69" t="str">
        <f t="shared" si="263"/>
        <v/>
      </c>
      <c r="Q1372" s="76" t="str">
        <f t="shared" si="252"/>
        <v/>
      </c>
      <c r="R1372" s="68" t="str">
        <f t="shared" si="253"/>
        <v/>
      </c>
      <c r="S1372" s="76" t="str">
        <f t="shared" si="254"/>
        <v/>
      </c>
      <c r="V1372" s="23" t="str">
        <f>IF(E1372="","",SUMIF(OUTBOUND!$G:$G,WMS!E1372,OUTBOUND!$L:$L))</f>
        <v/>
      </c>
      <c r="W1372" s="23" t="str">
        <f>IF(E1372="","",SUMIF(OUTBOUND!$G:$G,WMS!E1372,OUTBOUND!$M:$M))</f>
        <v/>
      </c>
      <c r="X1372" s="76" t="str">
        <f>IF(E1372="","",SUMIF(OUTBOUND!$G:$G,WMS!E1372,OUTBOUND!$O:$O))</f>
        <v/>
      </c>
      <c r="Y1372" s="76" t="str">
        <f>IF(E1372="","",SUMIF(OUTBOUND!$G:$G,WMS!E1372,OUTBOUND!$AC:$AC))</f>
        <v/>
      </c>
      <c r="Z1372" s="76" t="str">
        <f>IF(E1372="","",SUMIF(OUTBOUND!$G:$G,WMS!E1372,OUTBOUND!$P:$P))</f>
        <v/>
      </c>
      <c r="AA1372" s="23" t="str">
        <f t="shared" si="255"/>
        <v/>
      </c>
      <c r="AB1372" s="23" t="str">
        <f t="shared" si="256"/>
        <v/>
      </c>
      <c r="AC1372" s="76" t="str">
        <f t="shared" si="257"/>
        <v/>
      </c>
      <c r="AD1372" s="76" t="str">
        <f t="shared" si="258"/>
        <v/>
      </c>
      <c r="AE1372" s="76" t="str">
        <f t="shared" si="259"/>
        <v/>
      </c>
      <c r="AF1372" s="81" t="str">
        <f t="shared" si="260"/>
        <v/>
      </c>
    </row>
    <row r="1373" spans="5:32">
      <c r="E1373" s="58" t="str">
        <f t="shared" si="261"/>
        <v/>
      </c>
      <c r="K1373" s="68" t="str">
        <f t="shared" si="262"/>
        <v/>
      </c>
      <c r="M1373" s="69" t="str">
        <f t="shared" si="263"/>
        <v/>
      </c>
      <c r="Q1373" s="76" t="str">
        <f t="shared" si="252"/>
        <v/>
      </c>
      <c r="R1373" s="68" t="str">
        <f t="shared" si="253"/>
        <v/>
      </c>
      <c r="S1373" s="76" t="str">
        <f t="shared" si="254"/>
        <v/>
      </c>
      <c r="V1373" s="23" t="str">
        <f>IF(E1373="","",SUMIF(OUTBOUND!$G:$G,WMS!E1373,OUTBOUND!$L:$L))</f>
        <v/>
      </c>
      <c r="W1373" s="23" t="str">
        <f>IF(E1373="","",SUMIF(OUTBOUND!$G:$G,WMS!E1373,OUTBOUND!$M:$M))</f>
        <v/>
      </c>
      <c r="X1373" s="76" t="str">
        <f>IF(E1373="","",SUMIF(OUTBOUND!$G:$G,WMS!E1373,OUTBOUND!$O:$O))</f>
        <v/>
      </c>
      <c r="Y1373" s="76" t="str">
        <f>IF(E1373="","",SUMIF(OUTBOUND!$G:$G,WMS!E1373,OUTBOUND!$AC:$AC))</f>
        <v/>
      </c>
      <c r="Z1373" s="76" t="str">
        <f>IF(E1373="","",SUMIF(OUTBOUND!$G:$G,WMS!E1373,OUTBOUND!$P:$P))</f>
        <v/>
      </c>
      <c r="AA1373" s="23" t="str">
        <f t="shared" si="255"/>
        <v/>
      </c>
      <c r="AB1373" s="23" t="str">
        <f t="shared" si="256"/>
        <v/>
      </c>
      <c r="AC1373" s="76" t="str">
        <f t="shared" si="257"/>
        <v/>
      </c>
      <c r="AD1373" s="76" t="str">
        <f t="shared" si="258"/>
        <v/>
      </c>
      <c r="AE1373" s="76" t="str">
        <f t="shared" si="259"/>
        <v/>
      </c>
      <c r="AF1373" s="81" t="str">
        <f t="shared" si="260"/>
        <v/>
      </c>
    </row>
    <row r="1374" spans="5:32">
      <c r="E1374" s="58" t="str">
        <f t="shared" si="261"/>
        <v/>
      </c>
      <c r="K1374" s="68" t="str">
        <f t="shared" si="262"/>
        <v/>
      </c>
      <c r="M1374" s="69" t="str">
        <f t="shared" si="263"/>
        <v/>
      </c>
      <c r="Q1374" s="76" t="str">
        <f t="shared" si="252"/>
        <v/>
      </c>
      <c r="R1374" s="68" t="str">
        <f t="shared" si="253"/>
        <v/>
      </c>
      <c r="S1374" s="76" t="str">
        <f t="shared" si="254"/>
        <v/>
      </c>
      <c r="V1374" s="23" t="str">
        <f>IF(E1374="","",SUMIF(OUTBOUND!$G:$G,WMS!E1374,OUTBOUND!$L:$L))</f>
        <v/>
      </c>
      <c r="W1374" s="23" t="str">
        <f>IF(E1374="","",SUMIF(OUTBOUND!$G:$G,WMS!E1374,OUTBOUND!$M:$M))</f>
        <v/>
      </c>
      <c r="X1374" s="76" t="str">
        <f>IF(E1374="","",SUMIF(OUTBOUND!$G:$G,WMS!E1374,OUTBOUND!$O:$O))</f>
        <v/>
      </c>
      <c r="Y1374" s="76" t="str">
        <f>IF(E1374="","",SUMIF(OUTBOUND!$G:$G,WMS!E1374,OUTBOUND!$AC:$AC))</f>
        <v/>
      </c>
      <c r="Z1374" s="76" t="str">
        <f>IF(E1374="","",SUMIF(OUTBOUND!$G:$G,WMS!E1374,OUTBOUND!$P:$P))</f>
        <v/>
      </c>
      <c r="AA1374" s="23" t="str">
        <f t="shared" si="255"/>
        <v/>
      </c>
      <c r="AB1374" s="23" t="str">
        <f t="shared" si="256"/>
        <v/>
      </c>
      <c r="AC1374" s="76" t="str">
        <f t="shared" si="257"/>
        <v/>
      </c>
      <c r="AD1374" s="76" t="str">
        <f t="shared" si="258"/>
        <v/>
      </c>
      <c r="AE1374" s="76" t="str">
        <f t="shared" si="259"/>
        <v/>
      </c>
      <c r="AF1374" s="81" t="str">
        <f t="shared" si="260"/>
        <v/>
      </c>
    </row>
    <row r="1375" spans="5:32">
      <c r="E1375" s="58" t="str">
        <f t="shared" si="261"/>
        <v/>
      </c>
      <c r="K1375" s="68" t="str">
        <f t="shared" si="262"/>
        <v/>
      </c>
      <c r="M1375" s="69" t="str">
        <f t="shared" si="263"/>
        <v/>
      </c>
      <c r="Q1375" s="76" t="str">
        <f t="shared" si="252"/>
        <v/>
      </c>
      <c r="R1375" s="68" t="str">
        <f t="shared" si="253"/>
        <v/>
      </c>
      <c r="S1375" s="76" t="str">
        <f t="shared" si="254"/>
        <v/>
      </c>
      <c r="V1375" s="23" t="str">
        <f>IF(E1375="","",SUMIF(OUTBOUND!$G:$G,WMS!E1375,OUTBOUND!$L:$L))</f>
        <v/>
      </c>
      <c r="W1375" s="23" t="str">
        <f>IF(E1375="","",SUMIF(OUTBOUND!$G:$G,WMS!E1375,OUTBOUND!$M:$M))</f>
        <v/>
      </c>
      <c r="X1375" s="76" t="str">
        <f>IF(E1375="","",SUMIF(OUTBOUND!$G:$G,WMS!E1375,OUTBOUND!$O:$O))</f>
        <v/>
      </c>
      <c r="Y1375" s="76" t="str">
        <f>IF(E1375="","",SUMIF(OUTBOUND!$G:$G,WMS!E1375,OUTBOUND!$AC:$AC))</f>
        <v/>
      </c>
      <c r="Z1375" s="76" t="str">
        <f>IF(E1375="","",SUMIF(OUTBOUND!$G:$G,WMS!E1375,OUTBOUND!$P:$P))</f>
        <v/>
      </c>
      <c r="AA1375" s="23" t="str">
        <f t="shared" si="255"/>
        <v/>
      </c>
      <c r="AB1375" s="23" t="str">
        <f t="shared" si="256"/>
        <v/>
      </c>
      <c r="AC1375" s="76" t="str">
        <f t="shared" si="257"/>
        <v/>
      </c>
      <c r="AD1375" s="76" t="str">
        <f t="shared" si="258"/>
        <v/>
      </c>
      <c r="AE1375" s="76" t="str">
        <f t="shared" si="259"/>
        <v/>
      </c>
      <c r="AF1375" s="81" t="str">
        <f t="shared" si="260"/>
        <v/>
      </c>
    </row>
    <row r="1376" spans="5:32">
      <c r="E1376" s="58" t="str">
        <f t="shared" si="261"/>
        <v/>
      </c>
      <c r="K1376" s="68" t="str">
        <f t="shared" si="262"/>
        <v/>
      </c>
      <c r="M1376" s="69" t="str">
        <f t="shared" si="263"/>
        <v/>
      </c>
      <c r="Q1376" s="76" t="str">
        <f t="shared" si="252"/>
        <v/>
      </c>
      <c r="R1376" s="68" t="str">
        <f t="shared" si="253"/>
        <v/>
      </c>
      <c r="S1376" s="76" t="str">
        <f t="shared" si="254"/>
        <v/>
      </c>
      <c r="V1376" s="23" t="str">
        <f>IF(E1376="","",SUMIF(OUTBOUND!$G:$G,WMS!E1376,OUTBOUND!$L:$L))</f>
        <v/>
      </c>
      <c r="W1376" s="23" t="str">
        <f>IF(E1376="","",SUMIF(OUTBOUND!$G:$G,WMS!E1376,OUTBOUND!$M:$M))</f>
        <v/>
      </c>
      <c r="X1376" s="76" t="str">
        <f>IF(E1376="","",SUMIF(OUTBOUND!$G:$G,WMS!E1376,OUTBOUND!$O:$O))</f>
        <v/>
      </c>
      <c r="Y1376" s="76" t="str">
        <f>IF(E1376="","",SUMIF(OUTBOUND!$G:$G,WMS!E1376,OUTBOUND!$AC:$AC))</f>
        <v/>
      </c>
      <c r="Z1376" s="76" t="str">
        <f>IF(E1376="","",SUMIF(OUTBOUND!$G:$G,WMS!E1376,OUTBOUND!$P:$P))</f>
        <v/>
      </c>
      <c r="AA1376" s="23" t="str">
        <f t="shared" si="255"/>
        <v/>
      </c>
      <c r="AB1376" s="23" t="str">
        <f t="shared" si="256"/>
        <v/>
      </c>
      <c r="AC1376" s="76" t="str">
        <f t="shared" si="257"/>
        <v/>
      </c>
      <c r="AD1376" s="76" t="str">
        <f t="shared" si="258"/>
        <v/>
      </c>
      <c r="AE1376" s="76" t="str">
        <f t="shared" si="259"/>
        <v/>
      </c>
      <c r="AF1376" s="81" t="str">
        <f t="shared" si="260"/>
        <v/>
      </c>
    </row>
    <row r="1377" spans="5:32">
      <c r="E1377" s="58" t="str">
        <f t="shared" si="261"/>
        <v/>
      </c>
      <c r="K1377" s="68" t="str">
        <f t="shared" si="262"/>
        <v/>
      </c>
      <c r="M1377" s="69" t="str">
        <f t="shared" si="263"/>
        <v/>
      </c>
      <c r="Q1377" s="76" t="str">
        <f t="shared" si="252"/>
        <v/>
      </c>
      <c r="R1377" s="68" t="str">
        <f t="shared" si="253"/>
        <v/>
      </c>
      <c r="S1377" s="76" t="str">
        <f t="shared" si="254"/>
        <v/>
      </c>
      <c r="V1377" s="23" t="str">
        <f>IF(E1377="","",SUMIF(OUTBOUND!$G:$G,WMS!E1377,OUTBOUND!$L:$L))</f>
        <v/>
      </c>
      <c r="W1377" s="23" t="str">
        <f>IF(E1377="","",SUMIF(OUTBOUND!$G:$G,WMS!E1377,OUTBOUND!$M:$M))</f>
        <v/>
      </c>
      <c r="X1377" s="76" t="str">
        <f>IF(E1377="","",SUMIF(OUTBOUND!$G:$G,WMS!E1377,OUTBOUND!$O:$O))</f>
        <v/>
      </c>
      <c r="Y1377" s="76" t="str">
        <f>IF(E1377="","",SUMIF(OUTBOUND!$G:$G,WMS!E1377,OUTBOUND!$AC:$AC))</f>
        <v/>
      </c>
      <c r="Z1377" s="76" t="str">
        <f>IF(E1377="","",SUMIF(OUTBOUND!$G:$G,WMS!E1377,OUTBOUND!$P:$P))</f>
        <v/>
      </c>
      <c r="AA1377" s="23" t="str">
        <f t="shared" si="255"/>
        <v/>
      </c>
      <c r="AB1377" s="23" t="str">
        <f t="shared" si="256"/>
        <v/>
      </c>
      <c r="AC1377" s="76" t="str">
        <f t="shared" si="257"/>
        <v/>
      </c>
      <c r="AD1377" s="76" t="str">
        <f t="shared" si="258"/>
        <v/>
      </c>
      <c r="AE1377" s="76" t="str">
        <f t="shared" si="259"/>
        <v/>
      </c>
      <c r="AF1377" s="81" t="str">
        <f t="shared" si="260"/>
        <v/>
      </c>
    </row>
    <row r="1378" spans="5:32">
      <c r="E1378" s="58" t="str">
        <f t="shared" si="261"/>
        <v/>
      </c>
      <c r="K1378" s="68" t="str">
        <f t="shared" si="262"/>
        <v/>
      </c>
      <c r="M1378" s="69" t="str">
        <f t="shared" si="263"/>
        <v/>
      </c>
      <c r="Q1378" s="76" t="str">
        <f t="shared" si="252"/>
        <v/>
      </c>
      <c r="R1378" s="68" t="str">
        <f t="shared" si="253"/>
        <v/>
      </c>
      <c r="S1378" s="76" t="str">
        <f t="shared" si="254"/>
        <v/>
      </c>
      <c r="V1378" s="23" t="str">
        <f>IF(E1378="","",SUMIF(OUTBOUND!$G:$G,WMS!E1378,OUTBOUND!$L:$L))</f>
        <v/>
      </c>
      <c r="W1378" s="23" t="str">
        <f>IF(E1378="","",SUMIF(OUTBOUND!$G:$G,WMS!E1378,OUTBOUND!$M:$M))</f>
        <v/>
      </c>
      <c r="X1378" s="76" t="str">
        <f>IF(E1378="","",SUMIF(OUTBOUND!$G:$G,WMS!E1378,OUTBOUND!$O:$O))</f>
        <v/>
      </c>
      <c r="Y1378" s="76" t="str">
        <f>IF(E1378="","",SUMIF(OUTBOUND!$G:$G,WMS!E1378,OUTBOUND!$AC:$AC))</f>
        <v/>
      </c>
      <c r="Z1378" s="76" t="str">
        <f>IF(E1378="","",SUMIF(OUTBOUND!$G:$G,WMS!E1378,OUTBOUND!$P:$P))</f>
        <v/>
      </c>
      <c r="AA1378" s="23" t="str">
        <f t="shared" si="255"/>
        <v/>
      </c>
      <c r="AB1378" s="23" t="str">
        <f t="shared" si="256"/>
        <v/>
      </c>
      <c r="AC1378" s="76" t="str">
        <f t="shared" si="257"/>
        <v/>
      </c>
      <c r="AD1378" s="76" t="str">
        <f t="shared" si="258"/>
        <v/>
      </c>
      <c r="AE1378" s="76" t="str">
        <f t="shared" si="259"/>
        <v/>
      </c>
      <c r="AF1378" s="81" t="str">
        <f t="shared" si="260"/>
        <v/>
      </c>
    </row>
    <row r="1379" spans="5:32">
      <c r="E1379" s="58" t="str">
        <f t="shared" si="261"/>
        <v/>
      </c>
      <c r="K1379" s="68" t="str">
        <f t="shared" si="262"/>
        <v/>
      </c>
      <c r="M1379" s="69" t="str">
        <f t="shared" si="263"/>
        <v/>
      </c>
      <c r="Q1379" s="76" t="str">
        <f t="shared" si="252"/>
        <v/>
      </c>
      <c r="R1379" s="68" t="str">
        <f t="shared" si="253"/>
        <v/>
      </c>
      <c r="S1379" s="76" t="str">
        <f t="shared" si="254"/>
        <v/>
      </c>
      <c r="V1379" s="23" t="str">
        <f>IF(E1379="","",SUMIF(OUTBOUND!$G:$G,WMS!E1379,OUTBOUND!$L:$L))</f>
        <v/>
      </c>
      <c r="W1379" s="23" t="str">
        <f>IF(E1379="","",SUMIF(OUTBOUND!$G:$G,WMS!E1379,OUTBOUND!$M:$M))</f>
        <v/>
      </c>
      <c r="X1379" s="76" t="str">
        <f>IF(E1379="","",SUMIF(OUTBOUND!$G:$G,WMS!E1379,OUTBOUND!$O:$O))</f>
        <v/>
      </c>
      <c r="Y1379" s="76" t="str">
        <f>IF(E1379="","",SUMIF(OUTBOUND!$G:$G,WMS!E1379,OUTBOUND!$AC:$AC))</f>
        <v/>
      </c>
      <c r="Z1379" s="76" t="str">
        <f>IF(E1379="","",SUMIF(OUTBOUND!$G:$G,WMS!E1379,OUTBOUND!$P:$P))</f>
        <v/>
      </c>
      <c r="AA1379" s="23" t="str">
        <f t="shared" si="255"/>
        <v/>
      </c>
      <c r="AB1379" s="23" t="str">
        <f t="shared" si="256"/>
        <v/>
      </c>
      <c r="AC1379" s="76" t="str">
        <f t="shared" si="257"/>
        <v/>
      </c>
      <c r="AD1379" s="76" t="str">
        <f t="shared" si="258"/>
        <v/>
      </c>
      <c r="AE1379" s="76" t="str">
        <f t="shared" si="259"/>
        <v/>
      </c>
      <c r="AF1379" s="81" t="str">
        <f t="shared" si="260"/>
        <v/>
      </c>
    </row>
    <row r="1380" spans="5:32">
      <c r="E1380" s="58" t="str">
        <f t="shared" si="261"/>
        <v/>
      </c>
      <c r="K1380" s="68" t="str">
        <f t="shared" si="262"/>
        <v/>
      </c>
      <c r="M1380" s="69" t="str">
        <f t="shared" si="263"/>
        <v/>
      </c>
      <c r="Q1380" s="76" t="str">
        <f t="shared" si="252"/>
        <v/>
      </c>
      <c r="R1380" s="68" t="str">
        <f t="shared" si="253"/>
        <v/>
      </c>
      <c r="S1380" s="76" t="str">
        <f t="shared" si="254"/>
        <v/>
      </c>
      <c r="V1380" s="23" t="str">
        <f>IF(E1380="","",SUMIF(OUTBOUND!$G:$G,WMS!E1380,OUTBOUND!$L:$L))</f>
        <v/>
      </c>
      <c r="W1380" s="23" t="str">
        <f>IF(E1380="","",SUMIF(OUTBOUND!$G:$G,WMS!E1380,OUTBOUND!$M:$M))</f>
        <v/>
      </c>
      <c r="X1380" s="76" t="str">
        <f>IF(E1380="","",SUMIF(OUTBOUND!$G:$G,WMS!E1380,OUTBOUND!$O:$O))</f>
        <v/>
      </c>
      <c r="Y1380" s="76" t="str">
        <f>IF(E1380="","",SUMIF(OUTBOUND!$G:$G,WMS!E1380,OUTBOUND!$AC:$AC))</f>
        <v/>
      </c>
      <c r="Z1380" s="76" t="str">
        <f>IF(E1380="","",SUMIF(OUTBOUND!$G:$G,WMS!E1380,OUTBOUND!$P:$P))</f>
        <v/>
      </c>
      <c r="AA1380" s="23" t="str">
        <f t="shared" si="255"/>
        <v/>
      </c>
      <c r="AB1380" s="23" t="str">
        <f t="shared" si="256"/>
        <v/>
      </c>
      <c r="AC1380" s="76" t="str">
        <f t="shared" si="257"/>
        <v/>
      </c>
      <c r="AD1380" s="76" t="str">
        <f t="shared" si="258"/>
        <v/>
      </c>
      <c r="AE1380" s="76" t="str">
        <f t="shared" si="259"/>
        <v/>
      </c>
      <c r="AF1380" s="81" t="str">
        <f t="shared" si="260"/>
        <v/>
      </c>
    </row>
    <row r="1381" spans="5:32">
      <c r="E1381" s="58" t="str">
        <f t="shared" si="261"/>
        <v/>
      </c>
      <c r="K1381" s="68" t="str">
        <f t="shared" si="262"/>
        <v/>
      </c>
      <c r="M1381" s="69" t="str">
        <f t="shared" si="263"/>
        <v/>
      </c>
      <c r="Q1381" s="76" t="str">
        <f t="shared" si="252"/>
        <v/>
      </c>
      <c r="R1381" s="68" t="str">
        <f t="shared" si="253"/>
        <v/>
      </c>
      <c r="S1381" s="76" t="str">
        <f t="shared" si="254"/>
        <v/>
      </c>
      <c r="V1381" s="23" t="str">
        <f>IF(E1381="","",SUMIF(OUTBOUND!$G:$G,WMS!E1381,OUTBOUND!$L:$L))</f>
        <v/>
      </c>
      <c r="W1381" s="23" t="str">
        <f>IF(E1381="","",SUMIF(OUTBOUND!$G:$G,WMS!E1381,OUTBOUND!$M:$M))</f>
        <v/>
      </c>
      <c r="X1381" s="76" t="str">
        <f>IF(E1381="","",SUMIF(OUTBOUND!$G:$G,WMS!E1381,OUTBOUND!$O:$O))</f>
        <v/>
      </c>
      <c r="Y1381" s="76" t="str">
        <f>IF(E1381="","",SUMIF(OUTBOUND!$G:$G,WMS!E1381,OUTBOUND!$AC:$AC))</f>
        <v/>
      </c>
      <c r="Z1381" s="76" t="str">
        <f>IF(E1381="","",SUMIF(OUTBOUND!$G:$G,WMS!E1381,OUTBOUND!$P:$P))</f>
        <v/>
      </c>
      <c r="AA1381" s="23" t="str">
        <f t="shared" si="255"/>
        <v/>
      </c>
      <c r="AB1381" s="23" t="str">
        <f t="shared" si="256"/>
        <v/>
      </c>
      <c r="AC1381" s="76" t="str">
        <f t="shared" si="257"/>
        <v/>
      </c>
      <c r="AD1381" s="76" t="str">
        <f t="shared" si="258"/>
        <v/>
      </c>
      <c r="AE1381" s="76" t="str">
        <f t="shared" si="259"/>
        <v/>
      </c>
      <c r="AF1381" s="81" t="str">
        <f t="shared" si="260"/>
        <v/>
      </c>
    </row>
    <row r="1382" spans="5:32">
      <c r="E1382" s="58" t="str">
        <f t="shared" si="261"/>
        <v/>
      </c>
      <c r="K1382" s="68" t="str">
        <f t="shared" si="262"/>
        <v/>
      </c>
      <c r="M1382" s="69" t="str">
        <f t="shared" si="263"/>
        <v/>
      </c>
      <c r="Q1382" s="76" t="str">
        <f t="shared" si="252"/>
        <v/>
      </c>
      <c r="R1382" s="68" t="str">
        <f t="shared" si="253"/>
        <v/>
      </c>
      <c r="S1382" s="76" t="str">
        <f t="shared" si="254"/>
        <v/>
      </c>
      <c r="V1382" s="23" t="str">
        <f>IF(E1382="","",SUMIF(OUTBOUND!$G:$G,WMS!E1382,OUTBOUND!$L:$L))</f>
        <v/>
      </c>
      <c r="W1382" s="23" t="str">
        <f>IF(E1382="","",SUMIF(OUTBOUND!$G:$G,WMS!E1382,OUTBOUND!$M:$M))</f>
        <v/>
      </c>
      <c r="X1382" s="76" t="str">
        <f>IF(E1382="","",SUMIF(OUTBOUND!$G:$G,WMS!E1382,OUTBOUND!$O:$O))</f>
        <v/>
      </c>
      <c r="Y1382" s="76" t="str">
        <f>IF(E1382="","",SUMIF(OUTBOUND!$G:$G,WMS!E1382,OUTBOUND!$AC:$AC))</f>
        <v/>
      </c>
      <c r="Z1382" s="76" t="str">
        <f>IF(E1382="","",SUMIF(OUTBOUND!$G:$G,WMS!E1382,OUTBOUND!$P:$P))</f>
        <v/>
      </c>
      <c r="AA1382" s="23" t="str">
        <f t="shared" si="255"/>
        <v/>
      </c>
      <c r="AB1382" s="23" t="str">
        <f t="shared" si="256"/>
        <v/>
      </c>
      <c r="AC1382" s="76" t="str">
        <f t="shared" si="257"/>
        <v/>
      </c>
      <c r="AD1382" s="76" t="str">
        <f t="shared" si="258"/>
        <v/>
      </c>
      <c r="AE1382" s="76" t="str">
        <f t="shared" si="259"/>
        <v/>
      </c>
      <c r="AF1382" s="81" t="str">
        <f t="shared" si="260"/>
        <v/>
      </c>
    </row>
    <row r="1383" spans="5:32">
      <c r="E1383" s="58" t="str">
        <f t="shared" si="261"/>
        <v/>
      </c>
      <c r="K1383" s="68" t="str">
        <f t="shared" si="262"/>
        <v/>
      </c>
      <c r="M1383" s="69" t="str">
        <f t="shared" si="263"/>
        <v/>
      </c>
      <c r="Q1383" s="76" t="str">
        <f t="shared" si="252"/>
        <v/>
      </c>
      <c r="R1383" s="68" t="str">
        <f t="shared" si="253"/>
        <v/>
      </c>
      <c r="S1383" s="76" t="str">
        <f t="shared" si="254"/>
        <v/>
      </c>
      <c r="V1383" s="23" t="str">
        <f>IF(E1383="","",SUMIF(OUTBOUND!$G:$G,WMS!E1383,OUTBOUND!$L:$L))</f>
        <v/>
      </c>
      <c r="W1383" s="23" t="str">
        <f>IF(E1383="","",SUMIF(OUTBOUND!$G:$G,WMS!E1383,OUTBOUND!$M:$M))</f>
        <v/>
      </c>
      <c r="X1383" s="76" t="str">
        <f>IF(E1383="","",SUMIF(OUTBOUND!$G:$G,WMS!E1383,OUTBOUND!$O:$O))</f>
        <v/>
      </c>
      <c r="Y1383" s="76" t="str">
        <f>IF(E1383="","",SUMIF(OUTBOUND!$G:$G,WMS!E1383,OUTBOUND!$AC:$AC))</f>
        <v/>
      </c>
      <c r="Z1383" s="76" t="str">
        <f>IF(E1383="","",SUMIF(OUTBOUND!$G:$G,WMS!E1383,OUTBOUND!$P:$P))</f>
        <v/>
      </c>
      <c r="AA1383" s="23" t="str">
        <f t="shared" si="255"/>
        <v/>
      </c>
      <c r="AB1383" s="23" t="str">
        <f t="shared" si="256"/>
        <v/>
      </c>
      <c r="AC1383" s="76" t="str">
        <f t="shared" si="257"/>
        <v/>
      </c>
      <c r="AD1383" s="76" t="str">
        <f t="shared" si="258"/>
        <v/>
      </c>
      <c r="AE1383" s="76" t="str">
        <f t="shared" si="259"/>
        <v/>
      </c>
      <c r="AF1383" s="81" t="str">
        <f t="shared" si="260"/>
        <v/>
      </c>
    </row>
    <row r="1384" spans="5:32">
      <c r="E1384" s="58" t="str">
        <f t="shared" si="261"/>
        <v/>
      </c>
      <c r="K1384" s="68" t="str">
        <f t="shared" si="262"/>
        <v/>
      </c>
      <c r="M1384" s="69" t="str">
        <f t="shared" si="263"/>
        <v/>
      </c>
      <c r="Q1384" s="76" t="str">
        <f t="shared" si="252"/>
        <v/>
      </c>
      <c r="R1384" s="68" t="str">
        <f t="shared" si="253"/>
        <v/>
      </c>
      <c r="S1384" s="76" t="str">
        <f t="shared" si="254"/>
        <v/>
      </c>
      <c r="V1384" s="23" t="str">
        <f>IF(E1384="","",SUMIF(OUTBOUND!$G:$G,WMS!E1384,OUTBOUND!$L:$L))</f>
        <v/>
      </c>
      <c r="W1384" s="23" t="str">
        <f>IF(E1384="","",SUMIF(OUTBOUND!$G:$G,WMS!E1384,OUTBOUND!$M:$M))</f>
        <v/>
      </c>
      <c r="X1384" s="76" t="str">
        <f>IF(E1384="","",SUMIF(OUTBOUND!$G:$G,WMS!E1384,OUTBOUND!$O:$O))</f>
        <v/>
      </c>
      <c r="Y1384" s="76" t="str">
        <f>IF(E1384="","",SUMIF(OUTBOUND!$G:$G,WMS!E1384,OUTBOUND!$AC:$AC))</f>
        <v/>
      </c>
      <c r="Z1384" s="76" t="str">
        <f>IF(E1384="","",SUMIF(OUTBOUND!$G:$G,WMS!E1384,OUTBOUND!$P:$P))</f>
        <v/>
      </c>
      <c r="AA1384" s="23" t="str">
        <f t="shared" si="255"/>
        <v/>
      </c>
      <c r="AB1384" s="23" t="str">
        <f t="shared" si="256"/>
        <v/>
      </c>
      <c r="AC1384" s="76" t="str">
        <f t="shared" si="257"/>
        <v/>
      </c>
      <c r="AD1384" s="76" t="str">
        <f t="shared" si="258"/>
        <v/>
      </c>
      <c r="AE1384" s="76" t="str">
        <f t="shared" si="259"/>
        <v/>
      </c>
      <c r="AF1384" s="81" t="str">
        <f t="shared" si="260"/>
        <v/>
      </c>
    </row>
    <row r="1385" spans="5:32">
      <c r="E1385" s="58" t="str">
        <f t="shared" si="261"/>
        <v/>
      </c>
      <c r="K1385" s="68" t="str">
        <f t="shared" si="262"/>
        <v/>
      </c>
      <c r="M1385" s="69" t="str">
        <f t="shared" si="263"/>
        <v/>
      </c>
      <c r="Q1385" s="76" t="str">
        <f t="shared" si="252"/>
        <v/>
      </c>
      <c r="R1385" s="68" t="str">
        <f t="shared" si="253"/>
        <v/>
      </c>
      <c r="S1385" s="76" t="str">
        <f t="shared" si="254"/>
        <v/>
      </c>
      <c r="V1385" s="23" t="str">
        <f>IF(E1385="","",SUMIF(OUTBOUND!$G:$G,WMS!E1385,OUTBOUND!$L:$L))</f>
        <v/>
      </c>
      <c r="W1385" s="23" t="str">
        <f>IF(E1385="","",SUMIF(OUTBOUND!$G:$G,WMS!E1385,OUTBOUND!$M:$M))</f>
        <v/>
      </c>
      <c r="X1385" s="76" t="str">
        <f>IF(E1385="","",SUMIF(OUTBOUND!$G:$G,WMS!E1385,OUTBOUND!$O:$O))</f>
        <v/>
      </c>
      <c r="Y1385" s="76" t="str">
        <f>IF(E1385="","",SUMIF(OUTBOUND!$G:$G,WMS!E1385,OUTBOUND!$AC:$AC))</f>
        <v/>
      </c>
      <c r="Z1385" s="76" t="str">
        <f>IF(E1385="","",SUMIF(OUTBOUND!$G:$G,WMS!E1385,OUTBOUND!$P:$P))</f>
        <v/>
      </c>
      <c r="AA1385" s="23" t="str">
        <f t="shared" si="255"/>
        <v/>
      </c>
      <c r="AB1385" s="23" t="str">
        <f t="shared" si="256"/>
        <v/>
      </c>
      <c r="AC1385" s="76" t="str">
        <f t="shared" si="257"/>
        <v/>
      </c>
      <c r="AD1385" s="76" t="str">
        <f t="shared" si="258"/>
        <v/>
      </c>
      <c r="AE1385" s="76" t="str">
        <f t="shared" si="259"/>
        <v/>
      </c>
      <c r="AF1385" s="81" t="str">
        <f t="shared" si="260"/>
        <v/>
      </c>
    </row>
    <row r="1386" spans="5:32">
      <c r="E1386" s="58" t="str">
        <f t="shared" si="261"/>
        <v/>
      </c>
      <c r="K1386" s="68" t="str">
        <f t="shared" si="262"/>
        <v/>
      </c>
      <c r="M1386" s="69" t="str">
        <f t="shared" si="263"/>
        <v/>
      </c>
      <c r="Q1386" s="76" t="str">
        <f t="shared" si="252"/>
        <v/>
      </c>
      <c r="R1386" s="68" t="str">
        <f t="shared" si="253"/>
        <v/>
      </c>
      <c r="S1386" s="76" t="str">
        <f t="shared" si="254"/>
        <v/>
      </c>
      <c r="V1386" s="23" t="str">
        <f>IF(E1386="","",SUMIF(OUTBOUND!$G:$G,WMS!E1386,OUTBOUND!$L:$L))</f>
        <v/>
      </c>
      <c r="W1386" s="23" t="str">
        <f>IF(E1386="","",SUMIF(OUTBOUND!$G:$G,WMS!E1386,OUTBOUND!$M:$M))</f>
        <v/>
      </c>
      <c r="X1386" s="76" t="str">
        <f>IF(E1386="","",SUMIF(OUTBOUND!$G:$G,WMS!E1386,OUTBOUND!$O:$O))</f>
        <v/>
      </c>
      <c r="Y1386" s="76" t="str">
        <f>IF(E1386="","",SUMIF(OUTBOUND!$G:$G,WMS!E1386,OUTBOUND!$AC:$AC))</f>
        <v/>
      </c>
      <c r="Z1386" s="76" t="str">
        <f>IF(E1386="","",SUMIF(OUTBOUND!$G:$G,WMS!E1386,OUTBOUND!$P:$P))</f>
        <v/>
      </c>
      <c r="AA1386" s="23" t="str">
        <f t="shared" si="255"/>
        <v/>
      </c>
      <c r="AB1386" s="23" t="str">
        <f t="shared" si="256"/>
        <v/>
      </c>
      <c r="AC1386" s="76" t="str">
        <f t="shared" si="257"/>
        <v/>
      </c>
      <c r="AD1386" s="76" t="str">
        <f t="shared" si="258"/>
        <v/>
      </c>
      <c r="AE1386" s="76" t="str">
        <f t="shared" si="259"/>
        <v/>
      </c>
      <c r="AF1386" s="81" t="str">
        <f t="shared" si="260"/>
        <v/>
      </c>
    </row>
    <row r="1387" spans="5:32">
      <c r="E1387" s="58" t="str">
        <f t="shared" si="261"/>
        <v/>
      </c>
      <c r="K1387" s="68" t="str">
        <f t="shared" si="262"/>
        <v/>
      </c>
      <c r="M1387" s="69" t="str">
        <f t="shared" si="263"/>
        <v/>
      </c>
      <c r="Q1387" s="76" t="str">
        <f t="shared" si="252"/>
        <v/>
      </c>
      <c r="R1387" s="68" t="str">
        <f t="shared" si="253"/>
        <v/>
      </c>
      <c r="S1387" s="76" t="str">
        <f t="shared" si="254"/>
        <v/>
      </c>
      <c r="V1387" s="23" t="str">
        <f>IF(E1387="","",SUMIF(OUTBOUND!$G:$G,WMS!E1387,OUTBOUND!$L:$L))</f>
        <v/>
      </c>
      <c r="W1387" s="23" t="str">
        <f>IF(E1387="","",SUMIF(OUTBOUND!$G:$G,WMS!E1387,OUTBOUND!$M:$M))</f>
        <v/>
      </c>
      <c r="X1387" s="76" t="str">
        <f>IF(E1387="","",SUMIF(OUTBOUND!$G:$G,WMS!E1387,OUTBOUND!$O:$O))</f>
        <v/>
      </c>
      <c r="Y1387" s="76" t="str">
        <f>IF(E1387="","",SUMIF(OUTBOUND!$G:$G,WMS!E1387,OUTBOUND!$AC:$AC))</f>
        <v/>
      </c>
      <c r="Z1387" s="76" t="str">
        <f>IF(E1387="","",SUMIF(OUTBOUND!$G:$G,WMS!E1387,OUTBOUND!$P:$P))</f>
        <v/>
      </c>
      <c r="AA1387" s="23" t="str">
        <f t="shared" si="255"/>
        <v/>
      </c>
      <c r="AB1387" s="23" t="str">
        <f t="shared" si="256"/>
        <v/>
      </c>
      <c r="AC1387" s="76" t="str">
        <f t="shared" si="257"/>
        <v/>
      </c>
      <c r="AD1387" s="76" t="str">
        <f t="shared" si="258"/>
        <v/>
      </c>
      <c r="AE1387" s="76" t="str">
        <f t="shared" si="259"/>
        <v/>
      </c>
      <c r="AF1387" s="81" t="str">
        <f t="shared" si="260"/>
        <v/>
      </c>
    </row>
    <row r="1388" spans="5:32">
      <c r="E1388" s="58" t="str">
        <f t="shared" si="261"/>
        <v/>
      </c>
      <c r="K1388" s="68" t="str">
        <f t="shared" si="262"/>
        <v/>
      </c>
      <c r="M1388" s="69" t="str">
        <f t="shared" si="263"/>
        <v/>
      </c>
      <c r="Q1388" s="76" t="str">
        <f t="shared" si="252"/>
        <v/>
      </c>
      <c r="R1388" s="68" t="str">
        <f t="shared" si="253"/>
        <v/>
      </c>
      <c r="S1388" s="76" t="str">
        <f t="shared" si="254"/>
        <v/>
      </c>
      <c r="V1388" s="23" t="str">
        <f>IF(E1388="","",SUMIF(OUTBOUND!$G:$G,WMS!E1388,OUTBOUND!$L:$L))</f>
        <v/>
      </c>
      <c r="W1388" s="23" t="str">
        <f>IF(E1388="","",SUMIF(OUTBOUND!$G:$G,WMS!E1388,OUTBOUND!$M:$M))</f>
        <v/>
      </c>
      <c r="X1388" s="76" t="str">
        <f>IF(E1388="","",SUMIF(OUTBOUND!$G:$G,WMS!E1388,OUTBOUND!$O:$O))</f>
        <v/>
      </c>
      <c r="Y1388" s="76" t="str">
        <f>IF(E1388="","",SUMIF(OUTBOUND!$G:$G,WMS!E1388,OUTBOUND!$AC:$AC))</f>
        <v/>
      </c>
      <c r="Z1388" s="76" t="str">
        <f>IF(E1388="","",SUMIF(OUTBOUND!$G:$G,WMS!E1388,OUTBOUND!$P:$P))</f>
        <v/>
      </c>
      <c r="AA1388" s="23" t="str">
        <f t="shared" si="255"/>
        <v/>
      </c>
      <c r="AB1388" s="23" t="str">
        <f t="shared" si="256"/>
        <v/>
      </c>
      <c r="AC1388" s="76" t="str">
        <f t="shared" si="257"/>
        <v/>
      </c>
      <c r="AD1388" s="76" t="str">
        <f t="shared" si="258"/>
        <v/>
      </c>
      <c r="AE1388" s="76" t="str">
        <f t="shared" si="259"/>
        <v/>
      </c>
      <c r="AF1388" s="81" t="str">
        <f t="shared" si="260"/>
        <v/>
      </c>
    </row>
    <row r="1389" spans="5:32">
      <c r="E1389" s="58" t="str">
        <f t="shared" si="261"/>
        <v/>
      </c>
      <c r="K1389" s="68" t="str">
        <f t="shared" si="262"/>
        <v/>
      </c>
      <c r="M1389" s="69" t="str">
        <f t="shared" si="263"/>
        <v/>
      </c>
      <c r="Q1389" s="76" t="str">
        <f t="shared" si="252"/>
        <v/>
      </c>
      <c r="R1389" s="68" t="str">
        <f t="shared" si="253"/>
        <v/>
      </c>
      <c r="S1389" s="76" t="str">
        <f t="shared" si="254"/>
        <v/>
      </c>
      <c r="V1389" s="23" t="str">
        <f>IF(E1389="","",SUMIF(OUTBOUND!$G:$G,WMS!E1389,OUTBOUND!$L:$L))</f>
        <v/>
      </c>
      <c r="W1389" s="23" t="str">
        <f>IF(E1389="","",SUMIF(OUTBOUND!$G:$G,WMS!E1389,OUTBOUND!$M:$M))</f>
        <v/>
      </c>
      <c r="X1389" s="76" t="str">
        <f>IF(E1389="","",SUMIF(OUTBOUND!$G:$G,WMS!E1389,OUTBOUND!$O:$O))</f>
        <v/>
      </c>
      <c r="Y1389" s="76" t="str">
        <f>IF(E1389="","",SUMIF(OUTBOUND!$G:$G,WMS!E1389,OUTBOUND!$AC:$AC))</f>
        <v/>
      </c>
      <c r="Z1389" s="76" t="str">
        <f>IF(E1389="","",SUMIF(OUTBOUND!$G:$G,WMS!E1389,OUTBOUND!$P:$P))</f>
        <v/>
      </c>
      <c r="AA1389" s="23" t="str">
        <f t="shared" si="255"/>
        <v/>
      </c>
      <c r="AB1389" s="23" t="str">
        <f t="shared" si="256"/>
        <v/>
      </c>
      <c r="AC1389" s="76" t="str">
        <f t="shared" si="257"/>
        <v/>
      </c>
      <c r="AD1389" s="76" t="str">
        <f t="shared" si="258"/>
        <v/>
      </c>
      <c r="AE1389" s="76" t="str">
        <f t="shared" si="259"/>
        <v/>
      </c>
      <c r="AF1389" s="81" t="str">
        <f t="shared" si="260"/>
        <v/>
      </c>
    </row>
    <row r="1390" spans="5:32">
      <c r="E1390" s="58" t="str">
        <f t="shared" si="261"/>
        <v/>
      </c>
      <c r="K1390" s="68" t="str">
        <f t="shared" si="262"/>
        <v/>
      </c>
      <c r="M1390" s="69" t="str">
        <f t="shared" si="263"/>
        <v/>
      </c>
      <c r="Q1390" s="76" t="str">
        <f t="shared" si="252"/>
        <v/>
      </c>
      <c r="R1390" s="68" t="str">
        <f t="shared" si="253"/>
        <v/>
      </c>
      <c r="S1390" s="76" t="str">
        <f t="shared" si="254"/>
        <v/>
      </c>
      <c r="V1390" s="23" t="str">
        <f>IF(E1390="","",SUMIF(OUTBOUND!$G:$G,WMS!E1390,OUTBOUND!$L:$L))</f>
        <v/>
      </c>
      <c r="W1390" s="23" t="str">
        <f>IF(E1390="","",SUMIF(OUTBOUND!$G:$G,WMS!E1390,OUTBOUND!$M:$M))</f>
        <v/>
      </c>
      <c r="X1390" s="76" t="str">
        <f>IF(E1390="","",SUMIF(OUTBOUND!$G:$G,WMS!E1390,OUTBOUND!$O:$O))</f>
        <v/>
      </c>
      <c r="Y1390" s="76" t="str">
        <f>IF(E1390="","",SUMIF(OUTBOUND!$G:$G,WMS!E1390,OUTBOUND!$AC:$AC))</f>
        <v/>
      </c>
      <c r="Z1390" s="76" t="str">
        <f>IF(E1390="","",SUMIF(OUTBOUND!$G:$G,WMS!E1390,OUTBOUND!$P:$P))</f>
        <v/>
      </c>
      <c r="AA1390" s="23" t="str">
        <f t="shared" si="255"/>
        <v/>
      </c>
      <c r="AB1390" s="23" t="str">
        <f t="shared" si="256"/>
        <v/>
      </c>
      <c r="AC1390" s="76" t="str">
        <f t="shared" si="257"/>
        <v/>
      </c>
      <c r="AD1390" s="76" t="str">
        <f t="shared" si="258"/>
        <v/>
      </c>
      <c r="AE1390" s="76" t="str">
        <f t="shared" si="259"/>
        <v/>
      </c>
      <c r="AF1390" s="81" t="str">
        <f t="shared" si="260"/>
        <v/>
      </c>
    </row>
    <row r="1391" spans="5:32">
      <c r="E1391" s="58" t="str">
        <f t="shared" si="261"/>
        <v/>
      </c>
      <c r="K1391" s="68" t="str">
        <f t="shared" si="262"/>
        <v/>
      </c>
      <c r="M1391" s="69" t="str">
        <f t="shared" si="263"/>
        <v/>
      </c>
      <c r="Q1391" s="76" t="str">
        <f t="shared" si="252"/>
        <v/>
      </c>
      <c r="R1391" s="68" t="str">
        <f t="shared" si="253"/>
        <v/>
      </c>
      <c r="S1391" s="76" t="str">
        <f t="shared" si="254"/>
        <v/>
      </c>
      <c r="V1391" s="23" t="str">
        <f>IF(E1391="","",SUMIF(OUTBOUND!$G:$G,WMS!E1391,OUTBOUND!$L:$L))</f>
        <v/>
      </c>
      <c r="W1391" s="23" t="str">
        <f>IF(E1391="","",SUMIF(OUTBOUND!$G:$G,WMS!E1391,OUTBOUND!$M:$M))</f>
        <v/>
      </c>
      <c r="X1391" s="76" t="str">
        <f>IF(E1391="","",SUMIF(OUTBOUND!$G:$G,WMS!E1391,OUTBOUND!$O:$O))</f>
        <v/>
      </c>
      <c r="Y1391" s="76" t="str">
        <f>IF(E1391="","",SUMIF(OUTBOUND!$G:$G,WMS!E1391,OUTBOUND!$AC:$AC))</f>
        <v/>
      </c>
      <c r="Z1391" s="76" t="str">
        <f>IF(E1391="","",SUMIF(OUTBOUND!$G:$G,WMS!E1391,OUTBOUND!$P:$P))</f>
        <v/>
      </c>
      <c r="AA1391" s="23" t="str">
        <f t="shared" si="255"/>
        <v/>
      </c>
      <c r="AB1391" s="23" t="str">
        <f t="shared" si="256"/>
        <v/>
      </c>
      <c r="AC1391" s="76" t="str">
        <f t="shared" si="257"/>
        <v/>
      </c>
      <c r="AD1391" s="76" t="str">
        <f t="shared" si="258"/>
        <v/>
      </c>
      <c r="AE1391" s="76" t="str">
        <f t="shared" si="259"/>
        <v/>
      </c>
      <c r="AF1391" s="81" t="str">
        <f t="shared" si="260"/>
        <v/>
      </c>
    </row>
    <row r="1392" spans="5:32">
      <c r="E1392" s="58" t="str">
        <f t="shared" si="261"/>
        <v/>
      </c>
      <c r="K1392" s="68" t="str">
        <f t="shared" si="262"/>
        <v/>
      </c>
      <c r="M1392" s="69" t="str">
        <f t="shared" si="263"/>
        <v/>
      </c>
      <c r="Q1392" s="76" t="str">
        <f t="shared" si="252"/>
        <v/>
      </c>
      <c r="R1392" s="68" t="str">
        <f t="shared" si="253"/>
        <v/>
      </c>
      <c r="S1392" s="76" t="str">
        <f t="shared" si="254"/>
        <v/>
      </c>
      <c r="V1392" s="23" t="str">
        <f>IF(E1392="","",SUMIF(OUTBOUND!$G:$G,WMS!E1392,OUTBOUND!$L:$L))</f>
        <v/>
      </c>
      <c r="W1392" s="23" t="str">
        <f>IF(E1392="","",SUMIF(OUTBOUND!$G:$G,WMS!E1392,OUTBOUND!$M:$M))</f>
        <v/>
      </c>
      <c r="X1392" s="76" t="str">
        <f>IF(E1392="","",SUMIF(OUTBOUND!$G:$G,WMS!E1392,OUTBOUND!$O:$O))</f>
        <v/>
      </c>
      <c r="Y1392" s="76" t="str">
        <f>IF(E1392="","",SUMIF(OUTBOUND!$G:$G,WMS!E1392,OUTBOUND!$AC:$AC))</f>
        <v/>
      </c>
      <c r="Z1392" s="76" t="str">
        <f>IF(E1392="","",SUMIF(OUTBOUND!$G:$G,WMS!E1392,OUTBOUND!$P:$P))</f>
        <v/>
      </c>
      <c r="AA1392" s="23" t="str">
        <f t="shared" si="255"/>
        <v/>
      </c>
      <c r="AB1392" s="23" t="str">
        <f t="shared" si="256"/>
        <v/>
      </c>
      <c r="AC1392" s="76" t="str">
        <f t="shared" si="257"/>
        <v/>
      </c>
      <c r="AD1392" s="76" t="str">
        <f t="shared" si="258"/>
        <v/>
      </c>
      <c r="AE1392" s="76" t="str">
        <f t="shared" si="259"/>
        <v/>
      </c>
      <c r="AF1392" s="81" t="str">
        <f t="shared" si="260"/>
        <v/>
      </c>
    </row>
    <row r="1393" spans="5:32">
      <c r="E1393" s="58" t="str">
        <f t="shared" si="261"/>
        <v/>
      </c>
      <c r="K1393" s="68" t="str">
        <f t="shared" si="262"/>
        <v/>
      </c>
      <c r="M1393" s="69" t="str">
        <f t="shared" si="263"/>
        <v/>
      </c>
      <c r="Q1393" s="76" t="str">
        <f t="shared" si="252"/>
        <v/>
      </c>
      <c r="R1393" s="68" t="str">
        <f t="shared" si="253"/>
        <v/>
      </c>
      <c r="S1393" s="76" t="str">
        <f t="shared" si="254"/>
        <v/>
      </c>
      <c r="V1393" s="23" t="str">
        <f>IF(E1393="","",SUMIF(OUTBOUND!$G:$G,WMS!E1393,OUTBOUND!$L:$L))</f>
        <v/>
      </c>
      <c r="W1393" s="23" t="str">
        <f>IF(E1393="","",SUMIF(OUTBOUND!$G:$G,WMS!E1393,OUTBOUND!$M:$M))</f>
        <v/>
      </c>
      <c r="X1393" s="76" t="str">
        <f>IF(E1393="","",SUMIF(OUTBOUND!$G:$G,WMS!E1393,OUTBOUND!$O:$O))</f>
        <v/>
      </c>
      <c r="Y1393" s="76" t="str">
        <f>IF(E1393="","",SUMIF(OUTBOUND!$G:$G,WMS!E1393,OUTBOUND!$AC:$AC))</f>
        <v/>
      </c>
      <c r="Z1393" s="76" t="str">
        <f>IF(E1393="","",SUMIF(OUTBOUND!$G:$G,WMS!E1393,OUTBOUND!$P:$P))</f>
        <v/>
      </c>
      <c r="AA1393" s="23" t="str">
        <f t="shared" si="255"/>
        <v/>
      </c>
      <c r="AB1393" s="23" t="str">
        <f t="shared" si="256"/>
        <v/>
      </c>
      <c r="AC1393" s="76" t="str">
        <f t="shared" si="257"/>
        <v/>
      </c>
      <c r="AD1393" s="76" t="str">
        <f t="shared" si="258"/>
        <v/>
      </c>
      <c r="AE1393" s="76" t="str">
        <f t="shared" si="259"/>
        <v/>
      </c>
      <c r="AF1393" s="81" t="str">
        <f t="shared" si="260"/>
        <v/>
      </c>
    </row>
    <row r="1394" spans="5:32">
      <c r="E1394" s="58" t="str">
        <f t="shared" si="261"/>
        <v/>
      </c>
      <c r="K1394" s="68" t="str">
        <f t="shared" si="262"/>
        <v/>
      </c>
      <c r="M1394" s="69" t="str">
        <f t="shared" si="263"/>
        <v/>
      </c>
      <c r="Q1394" s="76" t="str">
        <f t="shared" si="252"/>
        <v/>
      </c>
      <c r="R1394" s="68" t="str">
        <f t="shared" si="253"/>
        <v/>
      </c>
      <c r="S1394" s="76" t="str">
        <f t="shared" si="254"/>
        <v/>
      </c>
      <c r="V1394" s="23" t="str">
        <f>IF(E1394="","",SUMIF(OUTBOUND!$G:$G,WMS!E1394,OUTBOUND!$L:$L))</f>
        <v/>
      </c>
      <c r="W1394" s="23" t="str">
        <f>IF(E1394="","",SUMIF(OUTBOUND!$G:$G,WMS!E1394,OUTBOUND!$M:$M))</f>
        <v/>
      </c>
      <c r="X1394" s="76" t="str">
        <f>IF(E1394="","",SUMIF(OUTBOUND!$G:$G,WMS!E1394,OUTBOUND!$O:$O))</f>
        <v/>
      </c>
      <c r="Y1394" s="76" t="str">
        <f>IF(E1394="","",SUMIF(OUTBOUND!$G:$G,WMS!E1394,OUTBOUND!$AC:$AC))</f>
        <v/>
      </c>
      <c r="Z1394" s="76" t="str">
        <f>IF(E1394="","",SUMIF(OUTBOUND!$G:$G,WMS!E1394,OUTBOUND!$P:$P))</f>
        <v/>
      </c>
      <c r="AA1394" s="23" t="str">
        <f t="shared" si="255"/>
        <v/>
      </c>
      <c r="AB1394" s="23" t="str">
        <f t="shared" si="256"/>
        <v/>
      </c>
      <c r="AC1394" s="76" t="str">
        <f t="shared" si="257"/>
        <v/>
      </c>
      <c r="AD1394" s="76" t="str">
        <f t="shared" si="258"/>
        <v/>
      </c>
      <c r="AE1394" s="76" t="str">
        <f t="shared" si="259"/>
        <v/>
      </c>
      <c r="AF1394" s="81" t="str">
        <f t="shared" si="260"/>
        <v/>
      </c>
    </row>
    <row r="1395" spans="5:32">
      <c r="E1395" s="58" t="str">
        <f t="shared" si="261"/>
        <v/>
      </c>
      <c r="K1395" s="68" t="str">
        <f t="shared" si="262"/>
        <v/>
      </c>
      <c r="M1395" s="69" t="str">
        <f t="shared" si="263"/>
        <v/>
      </c>
      <c r="Q1395" s="76" t="str">
        <f t="shared" si="252"/>
        <v/>
      </c>
      <c r="R1395" s="68" t="str">
        <f t="shared" si="253"/>
        <v/>
      </c>
      <c r="S1395" s="76" t="str">
        <f t="shared" si="254"/>
        <v/>
      </c>
      <c r="V1395" s="23" t="str">
        <f>IF(E1395="","",SUMIF(OUTBOUND!$G:$G,WMS!E1395,OUTBOUND!$L:$L))</f>
        <v/>
      </c>
      <c r="W1395" s="23" t="str">
        <f>IF(E1395="","",SUMIF(OUTBOUND!$G:$G,WMS!E1395,OUTBOUND!$M:$M))</f>
        <v/>
      </c>
      <c r="X1395" s="76" t="str">
        <f>IF(E1395="","",SUMIF(OUTBOUND!$G:$G,WMS!E1395,OUTBOUND!$O:$O))</f>
        <v/>
      </c>
      <c r="Y1395" s="76" t="str">
        <f>IF(E1395="","",SUMIF(OUTBOUND!$G:$G,WMS!E1395,OUTBOUND!$AC:$AC))</f>
        <v/>
      </c>
      <c r="Z1395" s="76" t="str">
        <f>IF(E1395="","",SUMIF(OUTBOUND!$G:$G,WMS!E1395,OUTBOUND!$P:$P))</f>
        <v/>
      </c>
      <c r="AA1395" s="23" t="str">
        <f t="shared" si="255"/>
        <v/>
      </c>
      <c r="AB1395" s="23" t="str">
        <f t="shared" si="256"/>
        <v/>
      </c>
      <c r="AC1395" s="76" t="str">
        <f t="shared" si="257"/>
        <v/>
      </c>
      <c r="AD1395" s="76" t="str">
        <f t="shared" si="258"/>
        <v/>
      </c>
      <c r="AE1395" s="76" t="str">
        <f t="shared" si="259"/>
        <v/>
      </c>
      <c r="AF1395" s="81" t="str">
        <f t="shared" si="260"/>
        <v/>
      </c>
    </row>
    <row r="1396" spans="5:32">
      <c r="E1396" s="58" t="str">
        <f t="shared" si="261"/>
        <v/>
      </c>
      <c r="K1396" s="68" t="str">
        <f t="shared" si="262"/>
        <v/>
      </c>
      <c r="M1396" s="69" t="str">
        <f t="shared" si="263"/>
        <v/>
      </c>
      <c r="Q1396" s="76" t="str">
        <f t="shared" si="252"/>
        <v/>
      </c>
      <c r="R1396" s="68" t="str">
        <f t="shared" si="253"/>
        <v/>
      </c>
      <c r="S1396" s="76" t="str">
        <f t="shared" si="254"/>
        <v/>
      </c>
      <c r="V1396" s="23" t="str">
        <f>IF(E1396="","",SUMIF(OUTBOUND!$G:$G,WMS!E1396,OUTBOUND!$L:$L))</f>
        <v/>
      </c>
      <c r="W1396" s="23" t="str">
        <f>IF(E1396="","",SUMIF(OUTBOUND!$G:$G,WMS!E1396,OUTBOUND!$M:$M))</f>
        <v/>
      </c>
      <c r="X1396" s="76" t="str">
        <f>IF(E1396="","",SUMIF(OUTBOUND!$G:$G,WMS!E1396,OUTBOUND!$O:$O))</f>
        <v/>
      </c>
      <c r="Y1396" s="76" t="str">
        <f>IF(E1396="","",SUMIF(OUTBOUND!$G:$G,WMS!E1396,OUTBOUND!$AC:$AC))</f>
        <v/>
      </c>
      <c r="Z1396" s="76" t="str">
        <f>IF(E1396="","",SUMIF(OUTBOUND!$G:$G,WMS!E1396,OUTBOUND!$P:$P))</f>
        <v/>
      </c>
      <c r="AA1396" s="23" t="str">
        <f t="shared" si="255"/>
        <v/>
      </c>
      <c r="AB1396" s="23" t="str">
        <f t="shared" si="256"/>
        <v/>
      </c>
      <c r="AC1396" s="76" t="str">
        <f t="shared" si="257"/>
        <v/>
      </c>
      <c r="AD1396" s="76" t="str">
        <f t="shared" si="258"/>
        <v/>
      </c>
      <c r="AE1396" s="76" t="str">
        <f t="shared" si="259"/>
        <v/>
      </c>
      <c r="AF1396" s="81" t="str">
        <f t="shared" si="260"/>
        <v/>
      </c>
    </row>
    <row r="1397" spans="5:32">
      <c r="E1397" s="58" t="str">
        <f t="shared" si="261"/>
        <v/>
      </c>
      <c r="K1397" s="68" t="str">
        <f t="shared" si="262"/>
        <v/>
      </c>
      <c r="M1397" s="69" t="str">
        <f t="shared" si="263"/>
        <v/>
      </c>
      <c r="Q1397" s="76" t="str">
        <f t="shared" ref="Q1397:Q1460" si="264">IF(P1397="","",ROUND(N1397*O1397*P1397/1000000,3))</f>
        <v/>
      </c>
      <c r="R1397" s="68" t="str">
        <f t="shared" ref="R1397:R1460" si="265">IF(Q1397="","",ROUND(N1397*O1397*P1397/1000000*I1397,2))</f>
        <v/>
      </c>
      <c r="S1397" s="76" t="str">
        <f t="shared" ref="S1397:S1460" si="266">IF(T1397="","",ROUND(T1397/J1397,3))</f>
        <v/>
      </c>
      <c r="V1397" s="23" t="str">
        <f>IF(E1397="","",SUMIF(OUTBOUND!$G:$G,WMS!E1397,OUTBOUND!$L:$L))</f>
        <v/>
      </c>
      <c r="W1397" s="23" t="str">
        <f>IF(E1397="","",SUMIF(OUTBOUND!$G:$G,WMS!E1397,OUTBOUND!$M:$M))</f>
        <v/>
      </c>
      <c r="X1397" s="76" t="str">
        <f>IF(E1397="","",SUMIF(OUTBOUND!$G:$G,WMS!E1397,OUTBOUND!$O:$O))</f>
        <v/>
      </c>
      <c r="Y1397" s="76" t="str">
        <f>IF(E1397="","",SUMIF(OUTBOUND!$G:$G,WMS!E1397,OUTBOUND!$AC:$AC))</f>
        <v/>
      </c>
      <c r="Z1397" s="76" t="str">
        <f>IF(E1397="","",SUMIF(OUTBOUND!$G:$G,WMS!E1397,OUTBOUND!$P:$P))</f>
        <v/>
      </c>
      <c r="AA1397" s="23" t="str">
        <f t="shared" ref="AA1397:AA1460" si="267">IF(I1397="","",I1397-V1397)</f>
        <v/>
      </c>
      <c r="AB1397" s="23" t="str">
        <f t="shared" ref="AB1397:AB1460" si="268">IF(J1397="","",J1397-W1397)</f>
        <v/>
      </c>
      <c r="AC1397" s="76" t="str">
        <f t="shared" ref="AC1397:AC1460" si="269">IF(M1397="","",M1397-X1397)</f>
        <v/>
      </c>
      <c r="AD1397" s="76" t="str">
        <f t="shared" ref="AD1397:AD1460" si="270">IF(T1397="","",T1397-Y1397)</f>
        <v/>
      </c>
      <c r="AE1397" s="76" t="str">
        <f t="shared" ref="AE1397:AE1460" si="271">IF(R1397="","",R1397-Z1397)</f>
        <v/>
      </c>
      <c r="AF1397" s="81" t="str">
        <f t="shared" ref="AF1397:AF1460" si="272">IF(AB1397="","",EXACT(K1397,AB1397/AA1397))</f>
        <v/>
      </c>
    </row>
    <row r="1398" spans="5:32">
      <c r="E1398" s="58" t="str">
        <f t="shared" si="261"/>
        <v/>
      </c>
      <c r="K1398" s="68" t="str">
        <f t="shared" si="262"/>
        <v/>
      </c>
      <c r="M1398" s="69" t="str">
        <f t="shared" si="263"/>
        <v/>
      </c>
      <c r="Q1398" s="76" t="str">
        <f t="shared" si="264"/>
        <v/>
      </c>
      <c r="R1398" s="68" t="str">
        <f t="shared" si="265"/>
        <v/>
      </c>
      <c r="S1398" s="76" t="str">
        <f t="shared" si="266"/>
        <v/>
      </c>
      <c r="V1398" s="23" t="str">
        <f>IF(E1398="","",SUMIF(OUTBOUND!$G:$G,WMS!E1398,OUTBOUND!$L:$L))</f>
        <v/>
      </c>
      <c r="W1398" s="23" t="str">
        <f>IF(E1398="","",SUMIF(OUTBOUND!$G:$G,WMS!E1398,OUTBOUND!$M:$M))</f>
        <v/>
      </c>
      <c r="X1398" s="76" t="str">
        <f>IF(E1398="","",SUMIF(OUTBOUND!$G:$G,WMS!E1398,OUTBOUND!$O:$O))</f>
        <v/>
      </c>
      <c r="Y1398" s="76" t="str">
        <f>IF(E1398="","",SUMIF(OUTBOUND!$G:$G,WMS!E1398,OUTBOUND!$AC:$AC))</f>
        <v/>
      </c>
      <c r="Z1398" s="76" t="str">
        <f>IF(E1398="","",SUMIF(OUTBOUND!$G:$G,WMS!E1398,OUTBOUND!$P:$P))</f>
        <v/>
      </c>
      <c r="AA1398" s="23" t="str">
        <f t="shared" si="267"/>
        <v/>
      </c>
      <c r="AB1398" s="23" t="str">
        <f t="shared" si="268"/>
        <v/>
      </c>
      <c r="AC1398" s="76" t="str">
        <f t="shared" si="269"/>
        <v/>
      </c>
      <c r="AD1398" s="76" t="str">
        <f t="shared" si="270"/>
        <v/>
      </c>
      <c r="AE1398" s="76" t="str">
        <f t="shared" si="271"/>
        <v/>
      </c>
      <c r="AF1398" s="81" t="str">
        <f t="shared" si="272"/>
        <v/>
      </c>
    </row>
    <row r="1399" spans="5:32">
      <c r="E1399" s="58" t="str">
        <f t="shared" si="261"/>
        <v/>
      </c>
      <c r="K1399" s="68" t="str">
        <f t="shared" si="262"/>
        <v/>
      </c>
      <c r="M1399" s="69" t="str">
        <f t="shared" si="263"/>
        <v/>
      </c>
      <c r="Q1399" s="76" t="str">
        <f t="shared" si="264"/>
        <v/>
      </c>
      <c r="R1399" s="68" t="str">
        <f t="shared" si="265"/>
        <v/>
      </c>
      <c r="S1399" s="76" t="str">
        <f t="shared" si="266"/>
        <v/>
      </c>
      <c r="V1399" s="23" t="str">
        <f>IF(E1399="","",SUMIF(OUTBOUND!$G:$G,WMS!E1399,OUTBOUND!$L:$L))</f>
        <v/>
      </c>
      <c r="W1399" s="23" t="str">
        <f>IF(E1399="","",SUMIF(OUTBOUND!$G:$G,WMS!E1399,OUTBOUND!$M:$M))</f>
        <v/>
      </c>
      <c r="X1399" s="76" t="str">
        <f>IF(E1399="","",SUMIF(OUTBOUND!$G:$G,WMS!E1399,OUTBOUND!$O:$O))</f>
        <v/>
      </c>
      <c r="Y1399" s="76" t="str">
        <f>IF(E1399="","",SUMIF(OUTBOUND!$G:$G,WMS!E1399,OUTBOUND!$AC:$AC))</f>
        <v/>
      </c>
      <c r="Z1399" s="76" t="str">
        <f>IF(E1399="","",SUMIF(OUTBOUND!$G:$G,WMS!E1399,OUTBOUND!$P:$P))</f>
        <v/>
      </c>
      <c r="AA1399" s="23" t="str">
        <f t="shared" si="267"/>
        <v/>
      </c>
      <c r="AB1399" s="23" t="str">
        <f t="shared" si="268"/>
        <v/>
      </c>
      <c r="AC1399" s="76" t="str">
        <f t="shared" si="269"/>
        <v/>
      </c>
      <c r="AD1399" s="76" t="str">
        <f t="shared" si="270"/>
        <v/>
      </c>
      <c r="AE1399" s="76" t="str">
        <f t="shared" si="271"/>
        <v/>
      </c>
      <c r="AF1399" s="81" t="str">
        <f t="shared" si="272"/>
        <v/>
      </c>
    </row>
    <row r="1400" spans="5:32">
      <c r="E1400" s="58" t="str">
        <f t="shared" si="261"/>
        <v/>
      </c>
      <c r="K1400" s="68" t="str">
        <f t="shared" si="262"/>
        <v/>
      </c>
      <c r="M1400" s="69" t="str">
        <f t="shared" si="263"/>
        <v/>
      </c>
      <c r="Q1400" s="76" t="str">
        <f t="shared" si="264"/>
        <v/>
      </c>
      <c r="R1400" s="68" t="str">
        <f t="shared" si="265"/>
        <v/>
      </c>
      <c r="S1400" s="76" t="str">
        <f t="shared" si="266"/>
        <v/>
      </c>
      <c r="V1400" s="23" t="str">
        <f>IF(E1400="","",SUMIF(OUTBOUND!$G:$G,WMS!E1400,OUTBOUND!$L:$L))</f>
        <v/>
      </c>
      <c r="W1400" s="23" t="str">
        <f>IF(E1400="","",SUMIF(OUTBOUND!$G:$G,WMS!E1400,OUTBOUND!$M:$M))</f>
        <v/>
      </c>
      <c r="X1400" s="76" t="str">
        <f>IF(E1400="","",SUMIF(OUTBOUND!$G:$G,WMS!E1400,OUTBOUND!$O:$O))</f>
        <v/>
      </c>
      <c r="Y1400" s="76" t="str">
        <f>IF(E1400="","",SUMIF(OUTBOUND!$G:$G,WMS!E1400,OUTBOUND!$AC:$AC))</f>
        <v/>
      </c>
      <c r="Z1400" s="76" t="str">
        <f>IF(E1400="","",SUMIF(OUTBOUND!$G:$G,WMS!E1400,OUTBOUND!$P:$P))</f>
        <v/>
      </c>
      <c r="AA1400" s="23" t="str">
        <f t="shared" si="267"/>
        <v/>
      </c>
      <c r="AB1400" s="23" t="str">
        <f t="shared" si="268"/>
        <v/>
      </c>
      <c r="AC1400" s="76" t="str">
        <f t="shared" si="269"/>
        <v/>
      </c>
      <c r="AD1400" s="76" t="str">
        <f t="shared" si="270"/>
        <v/>
      </c>
      <c r="AE1400" s="76" t="str">
        <f t="shared" si="271"/>
        <v/>
      </c>
      <c r="AF1400" s="81" t="str">
        <f t="shared" si="272"/>
        <v/>
      </c>
    </row>
    <row r="1401" spans="5:32">
      <c r="E1401" s="58" t="str">
        <f t="shared" si="261"/>
        <v/>
      </c>
      <c r="K1401" s="68" t="str">
        <f t="shared" si="262"/>
        <v/>
      </c>
      <c r="M1401" s="69" t="str">
        <f t="shared" si="263"/>
        <v/>
      </c>
      <c r="Q1401" s="76" t="str">
        <f t="shared" si="264"/>
        <v/>
      </c>
      <c r="R1401" s="68" t="str">
        <f t="shared" si="265"/>
        <v/>
      </c>
      <c r="S1401" s="76" t="str">
        <f t="shared" si="266"/>
        <v/>
      </c>
      <c r="V1401" s="23" t="str">
        <f>IF(E1401="","",SUMIF(OUTBOUND!$G:$G,WMS!E1401,OUTBOUND!$L:$L))</f>
        <v/>
      </c>
      <c r="W1401" s="23" t="str">
        <f>IF(E1401="","",SUMIF(OUTBOUND!$G:$G,WMS!E1401,OUTBOUND!$M:$M))</f>
        <v/>
      </c>
      <c r="X1401" s="76" t="str">
        <f>IF(E1401="","",SUMIF(OUTBOUND!$G:$G,WMS!E1401,OUTBOUND!$O:$O))</f>
        <v/>
      </c>
      <c r="Y1401" s="76" t="str">
        <f>IF(E1401="","",SUMIF(OUTBOUND!$G:$G,WMS!E1401,OUTBOUND!$AC:$AC))</f>
        <v/>
      </c>
      <c r="Z1401" s="76" t="str">
        <f>IF(E1401="","",SUMIF(OUTBOUND!$G:$G,WMS!E1401,OUTBOUND!$P:$P))</f>
        <v/>
      </c>
      <c r="AA1401" s="23" t="str">
        <f t="shared" si="267"/>
        <v/>
      </c>
      <c r="AB1401" s="23" t="str">
        <f t="shared" si="268"/>
        <v/>
      </c>
      <c r="AC1401" s="76" t="str">
        <f t="shared" si="269"/>
        <v/>
      </c>
      <c r="AD1401" s="76" t="str">
        <f t="shared" si="270"/>
        <v/>
      </c>
      <c r="AE1401" s="76" t="str">
        <f t="shared" si="271"/>
        <v/>
      </c>
      <c r="AF1401" s="81" t="str">
        <f t="shared" si="272"/>
        <v/>
      </c>
    </row>
    <row r="1402" spans="5:32">
      <c r="E1402" s="58" t="str">
        <f t="shared" si="261"/>
        <v/>
      </c>
      <c r="K1402" s="68" t="str">
        <f t="shared" si="262"/>
        <v/>
      </c>
      <c r="M1402" s="69" t="str">
        <f t="shared" si="263"/>
        <v/>
      </c>
      <c r="Q1402" s="76" t="str">
        <f t="shared" si="264"/>
        <v/>
      </c>
      <c r="R1402" s="68" t="str">
        <f t="shared" si="265"/>
        <v/>
      </c>
      <c r="S1402" s="76" t="str">
        <f t="shared" si="266"/>
        <v/>
      </c>
      <c r="V1402" s="23" t="str">
        <f>IF(E1402="","",SUMIF(OUTBOUND!$G:$G,WMS!E1402,OUTBOUND!$L:$L))</f>
        <v/>
      </c>
      <c r="W1402" s="23" t="str">
        <f>IF(E1402="","",SUMIF(OUTBOUND!$G:$G,WMS!E1402,OUTBOUND!$M:$M))</f>
        <v/>
      </c>
      <c r="X1402" s="76" t="str">
        <f>IF(E1402="","",SUMIF(OUTBOUND!$G:$G,WMS!E1402,OUTBOUND!$O:$O))</f>
        <v/>
      </c>
      <c r="Y1402" s="76" t="str">
        <f>IF(E1402="","",SUMIF(OUTBOUND!$G:$G,WMS!E1402,OUTBOUND!$AC:$AC))</f>
        <v/>
      </c>
      <c r="Z1402" s="76" t="str">
        <f>IF(E1402="","",SUMIF(OUTBOUND!$G:$G,WMS!E1402,OUTBOUND!$P:$P))</f>
        <v/>
      </c>
      <c r="AA1402" s="23" t="str">
        <f t="shared" si="267"/>
        <v/>
      </c>
      <c r="AB1402" s="23" t="str">
        <f t="shared" si="268"/>
        <v/>
      </c>
      <c r="AC1402" s="76" t="str">
        <f t="shared" si="269"/>
        <v/>
      </c>
      <c r="AD1402" s="76" t="str">
        <f t="shared" si="270"/>
        <v/>
      </c>
      <c r="AE1402" s="76" t="str">
        <f t="shared" si="271"/>
        <v/>
      </c>
      <c r="AF1402" s="81" t="str">
        <f t="shared" si="272"/>
        <v/>
      </c>
    </row>
    <row r="1403" spans="5:32">
      <c r="E1403" s="58" t="str">
        <f t="shared" si="261"/>
        <v/>
      </c>
      <c r="K1403" s="68" t="str">
        <f t="shared" si="262"/>
        <v/>
      </c>
      <c r="M1403" s="69" t="str">
        <f t="shared" si="263"/>
        <v/>
      </c>
      <c r="Q1403" s="76" t="str">
        <f t="shared" si="264"/>
        <v/>
      </c>
      <c r="R1403" s="68" t="str">
        <f t="shared" si="265"/>
        <v/>
      </c>
      <c r="S1403" s="76" t="str">
        <f t="shared" si="266"/>
        <v/>
      </c>
      <c r="V1403" s="23" t="str">
        <f>IF(E1403="","",SUMIF(OUTBOUND!$G:$G,WMS!E1403,OUTBOUND!$L:$L))</f>
        <v/>
      </c>
      <c r="W1403" s="23" t="str">
        <f>IF(E1403="","",SUMIF(OUTBOUND!$G:$G,WMS!E1403,OUTBOUND!$M:$M))</f>
        <v/>
      </c>
      <c r="X1403" s="76" t="str">
        <f>IF(E1403="","",SUMIF(OUTBOUND!$G:$G,WMS!E1403,OUTBOUND!$O:$O))</f>
        <v/>
      </c>
      <c r="Y1403" s="76" t="str">
        <f>IF(E1403="","",SUMIF(OUTBOUND!$G:$G,WMS!E1403,OUTBOUND!$AC:$AC))</f>
        <v/>
      </c>
      <c r="Z1403" s="76" t="str">
        <f>IF(E1403="","",SUMIF(OUTBOUND!$G:$G,WMS!E1403,OUTBOUND!$P:$P))</f>
        <v/>
      </c>
      <c r="AA1403" s="23" t="str">
        <f t="shared" si="267"/>
        <v/>
      </c>
      <c r="AB1403" s="23" t="str">
        <f t="shared" si="268"/>
        <v/>
      </c>
      <c r="AC1403" s="76" t="str">
        <f t="shared" si="269"/>
        <v/>
      </c>
      <c r="AD1403" s="76" t="str">
        <f t="shared" si="270"/>
        <v/>
      </c>
      <c r="AE1403" s="76" t="str">
        <f t="shared" si="271"/>
        <v/>
      </c>
      <c r="AF1403" s="81" t="str">
        <f t="shared" si="272"/>
        <v/>
      </c>
    </row>
    <row r="1404" spans="5:32">
      <c r="E1404" s="58" t="str">
        <f t="shared" si="261"/>
        <v/>
      </c>
      <c r="K1404" s="68" t="str">
        <f t="shared" si="262"/>
        <v/>
      </c>
      <c r="M1404" s="69" t="str">
        <f t="shared" si="263"/>
        <v/>
      </c>
      <c r="Q1404" s="76" t="str">
        <f t="shared" si="264"/>
        <v/>
      </c>
      <c r="R1404" s="68" t="str">
        <f t="shared" si="265"/>
        <v/>
      </c>
      <c r="S1404" s="76" t="str">
        <f t="shared" si="266"/>
        <v/>
      </c>
      <c r="V1404" s="23" t="str">
        <f>IF(E1404="","",SUMIF(OUTBOUND!$G:$G,WMS!E1404,OUTBOUND!$L:$L))</f>
        <v/>
      </c>
      <c r="W1404" s="23" t="str">
        <f>IF(E1404="","",SUMIF(OUTBOUND!$G:$G,WMS!E1404,OUTBOUND!$M:$M))</f>
        <v/>
      </c>
      <c r="X1404" s="76" t="str">
        <f>IF(E1404="","",SUMIF(OUTBOUND!$G:$G,WMS!E1404,OUTBOUND!$O:$O))</f>
        <v/>
      </c>
      <c r="Y1404" s="76" t="str">
        <f>IF(E1404="","",SUMIF(OUTBOUND!$G:$G,WMS!E1404,OUTBOUND!$AC:$AC))</f>
        <v/>
      </c>
      <c r="Z1404" s="76" t="str">
        <f>IF(E1404="","",SUMIF(OUTBOUND!$G:$G,WMS!E1404,OUTBOUND!$P:$P))</f>
        <v/>
      </c>
      <c r="AA1404" s="23" t="str">
        <f t="shared" si="267"/>
        <v/>
      </c>
      <c r="AB1404" s="23" t="str">
        <f t="shared" si="268"/>
        <v/>
      </c>
      <c r="AC1404" s="76" t="str">
        <f t="shared" si="269"/>
        <v/>
      </c>
      <c r="AD1404" s="76" t="str">
        <f t="shared" si="270"/>
        <v/>
      </c>
      <c r="AE1404" s="76" t="str">
        <f t="shared" si="271"/>
        <v/>
      </c>
      <c r="AF1404" s="81" t="str">
        <f t="shared" si="272"/>
        <v/>
      </c>
    </row>
    <row r="1405" spans="5:32">
      <c r="E1405" s="58" t="str">
        <f t="shared" si="261"/>
        <v/>
      </c>
      <c r="K1405" s="68" t="str">
        <f t="shared" si="262"/>
        <v/>
      </c>
      <c r="M1405" s="69" t="str">
        <f t="shared" si="263"/>
        <v/>
      </c>
      <c r="Q1405" s="76" t="str">
        <f t="shared" si="264"/>
        <v/>
      </c>
      <c r="R1405" s="68" t="str">
        <f t="shared" si="265"/>
        <v/>
      </c>
      <c r="S1405" s="76" t="str">
        <f t="shared" si="266"/>
        <v/>
      </c>
      <c r="V1405" s="23" t="str">
        <f>IF(E1405="","",SUMIF(OUTBOUND!$G:$G,WMS!E1405,OUTBOUND!$L:$L))</f>
        <v/>
      </c>
      <c r="W1405" s="23" t="str">
        <f>IF(E1405="","",SUMIF(OUTBOUND!$G:$G,WMS!E1405,OUTBOUND!$M:$M))</f>
        <v/>
      </c>
      <c r="X1405" s="76" t="str">
        <f>IF(E1405="","",SUMIF(OUTBOUND!$G:$G,WMS!E1405,OUTBOUND!$O:$O))</f>
        <v/>
      </c>
      <c r="Y1405" s="76" t="str">
        <f>IF(E1405="","",SUMIF(OUTBOUND!$G:$G,WMS!E1405,OUTBOUND!$AC:$AC))</f>
        <v/>
      </c>
      <c r="Z1405" s="76" t="str">
        <f>IF(E1405="","",SUMIF(OUTBOUND!$G:$G,WMS!E1405,OUTBOUND!$P:$P))</f>
        <v/>
      </c>
      <c r="AA1405" s="23" t="str">
        <f t="shared" si="267"/>
        <v/>
      </c>
      <c r="AB1405" s="23" t="str">
        <f t="shared" si="268"/>
        <v/>
      </c>
      <c r="AC1405" s="76" t="str">
        <f t="shared" si="269"/>
        <v/>
      </c>
      <c r="AD1405" s="76" t="str">
        <f t="shared" si="270"/>
        <v/>
      </c>
      <c r="AE1405" s="76" t="str">
        <f t="shared" si="271"/>
        <v/>
      </c>
      <c r="AF1405" s="81" t="str">
        <f t="shared" si="272"/>
        <v/>
      </c>
    </row>
    <row r="1406" spans="5:32">
      <c r="E1406" s="58" t="str">
        <f t="shared" si="261"/>
        <v/>
      </c>
      <c r="K1406" s="68" t="str">
        <f t="shared" si="262"/>
        <v/>
      </c>
      <c r="M1406" s="69" t="str">
        <f t="shared" si="263"/>
        <v/>
      </c>
      <c r="Q1406" s="76" t="str">
        <f t="shared" si="264"/>
        <v/>
      </c>
      <c r="R1406" s="68" t="str">
        <f t="shared" si="265"/>
        <v/>
      </c>
      <c r="S1406" s="76" t="str">
        <f t="shared" si="266"/>
        <v/>
      </c>
      <c r="V1406" s="23" t="str">
        <f>IF(E1406="","",SUMIF(OUTBOUND!$G:$G,WMS!E1406,OUTBOUND!$L:$L))</f>
        <v/>
      </c>
      <c r="W1406" s="23" t="str">
        <f>IF(E1406="","",SUMIF(OUTBOUND!$G:$G,WMS!E1406,OUTBOUND!$M:$M))</f>
        <v/>
      </c>
      <c r="X1406" s="76" t="str">
        <f>IF(E1406="","",SUMIF(OUTBOUND!$G:$G,WMS!E1406,OUTBOUND!$O:$O))</f>
        <v/>
      </c>
      <c r="Y1406" s="76" t="str">
        <f>IF(E1406="","",SUMIF(OUTBOUND!$G:$G,WMS!E1406,OUTBOUND!$AC:$AC))</f>
        <v/>
      </c>
      <c r="Z1406" s="76" t="str">
        <f>IF(E1406="","",SUMIF(OUTBOUND!$G:$G,WMS!E1406,OUTBOUND!$P:$P))</f>
        <v/>
      </c>
      <c r="AA1406" s="23" t="str">
        <f t="shared" si="267"/>
        <v/>
      </c>
      <c r="AB1406" s="23" t="str">
        <f t="shared" si="268"/>
        <v/>
      </c>
      <c r="AC1406" s="76" t="str">
        <f t="shared" si="269"/>
        <v/>
      </c>
      <c r="AD1406" s="76" t="str">
        <f t="shared" si="270"/>
        <v/>
      </c>
      <c r="AE1406" s="76" t="str">
        <f t="shared" si="271"/>
        <v/>
      </c>
      <c r="AF1406" s="81" t="str">
        <f t="shared" si="272"/>
        <v/>
      </c>
    </row>
    <row r="1407" spans="5:32">
      <c r="E1407" s="58" t="str">
        <f t="shared" si="261"/>
        <v/>
      </c>
      <c r="K1407" s="68" t="str">
        <f t="shared" si="262"/>
        <v/>
      </c>
      <c r="M1407" s="69" t="str">
        <f t="shared" si="263"/>
        <v/>
      </c>
      <c r="Q1407" s="76" t="str">
        <f t="shared" si="264"/>
        <v/>
      </c>
      <c r="R1407" s="68" t="str">
        <f t="shared" si="265"/>
        <v/>
      </c>
      <c r="S1407" s="76" t="str">
        <f t="shared" si="266"/>
        <v/>
      </c>
      <c r="V1407" s="23" t="str">
        <f>IF(E1407="","",SUMIF(OUTBOUND!$G:$G,WMS!E1407,OUTBOUND!$L:$L))</f>
        <v/>
      </c>
      <c r="W1407" s="23" t="str">
        <f>IF(E1407="","",SUMIF(OUTBOUND!$G:$G,WMS!E1407,OUTBOUND!$M:$M))</f>
        <v/>
      </c>
      <c r="X1407" s="76" t="str">
        <f>IF(E1407="","",SUMIF(OUTBOUND!$G:$G,WMS!E1407,OUTBOUND!$O:$O))</f>
        <v/>
      </c>
      <c r="Y1407" s="76" t="str">
        <f>IF(E1407="","",SUMIF(OUTBOUND!$G:$G,WMS!E1407,OUTBOUND!$AC:$AC))</f>
        <v/>
      </c>
      <c r="Z1407" s="76" t="str">
        <f>IF(E1407="","",SUMIF(OUTBOUND!$G:$G,WMS!E1407,OUTBOUND!$P:$P))</f>
        <v/>
      </c>
      <c r="AA1407" s="23" t="str">
        <f t="shared" si="267"/>
        <v/>
      </c>
      <c r="AB1407" s="23" t="str">
        <f t="shared" si="268"/>
        <v/>
      </c>
      <c r="AC1407" s="76" t="str">
        <f t="shared" si="269"/>
        <v/>
      </c>
      <c r="AD1407" s="76" t="str">
        <f t="shared" si="270"/>
        <v/>
      </c>
      <c r="AE1407" s="76" t="str">
        <f t="shared" si="271"/>
        <v/>
      </c>
      <c r="AF1407" s="81" t="str">
        <f t="shared" si="272"/>
        <v/>
      </c>
    </row>
    <row r="1408" spans="5:32">
      <c r="E1408" s="58" t="str">
        <f t="shared" si="261"/>
        <v/>
      </c>
      <c r="K1408" s="68" t="str">
        <f t="shared" si="262"/>
        <v/>
      </c>
      <c r="M1408" s="69" t="str">
        <f t="shared" si="263"/>
        <v/>
      </c>
      <c r="Q1408" s="76" t="str">
        <f t="shared" si="264"/>
        <v/>
      </c>
      <c r="R1408" s="68" t="str">
        <f t="shared" si="265"/>
        <v/>
      </c>
      <c r="S1408" s="76" t="str">
        <f t="shared" si="266"/>
        <v/>
      </c>
      <c r="V1408" s="23" t="str">
        <f>IF(E1408="","",SUMIF(OUTBOUND!$G:$G,WMS!E1408,OUTBOUND!$L:$L))</f>
        <v/>
      </c>
      <c r="W1408" s="23" t="str">
        <f>IF(E1408="","",SUMIF(OUTBOUND!$G:$G,WMS!E1408,OUTBOUND!$M:$M))</f>
        <v/>
      </c>
      <c r="X1408" s="76" t="str">
        <f>IF(E1408="","",SUMIF(OUTBOUND!$G:$G,WMS!E1408,OUTBOUND!$O:$O))</f>
        <v/>
      </c>
      <c r="Y1408" s="76" t="str">
        <f>IF(E1408="","",SUMIF(OUTBOUND!$G:$G,WMS!E1408,OUTBOUND!$AC:$AC))</f>
        <v/>
      </c>
      <c r="Z1408" s="76" t="str">
        <f>IF(E1408="","",SUMIF(OUTBOUND!$G:$G,WMS!E1408,OUTBOUND!$P:$P))</f>
        <v/>
      </c>
      <c r="AA1408" s="23" t="str">
        <f t="shared" si="267"/>
        <v/>
      </c>
      <c r="AB1408" s="23" t="str">
        <f t="shared" si="268"/>
        <v/>
      </c>
      <c r="AC1408" s="76" t="str">
        <f t="shared" si="269"/>
        <v/>
      </c>
      <c r="AD1408" s="76" t="str">
        <f t="shared" si="270"/>
        <v/>
      </c>
      <c r="AE1408" s="76" t="str">
        <f t="shared" si="271"/>
        <v/>
      </c>
      <c r="AF1408" s="81" t="str">
        <f t="shared" si="272"/>
        <v/>
      </c>
    </row>
    <row r="1409" spans="5:32">
      <c r="E1409" s="58" t="str">
        <f t="shared" si="261"/>
        <v/>
      </c>
      <c r="K1409" s="68" t="str">
        <f t="shared" si="262"/>
        <v/>
      </c>
      <c r="M1409" s="69" t="str">
        <f t="shared" si="263"/>
        <v/>
      </c>
      <c r="Q1409" s="76" t="str">
        <f t="shared" si="264"/>
        <v/>
      </c>
      <c r="R1409" s="68" t="str">
        <f t="shared" si="265"/>
        <v/>
      </c>
      <c r="S1409" s="76" t="str">
        <f t="shared" si="266"/>
        <v/>
      </c>
      <c r="V1409" s="23" t="str">
        <f>IF(E1409="","",SUMIF(OUTBOUND!$G:$G,WMS!E1409,OUTBOUND!$L:$L))</f>
        <v/>
      </c>
      <c r="W1409" s="23" t="str">
        <f>IF(E1409="","",SUMIF(OUTBOUND!$G:$G,WMS!E1409,OUTBOUND!$M:$M))</f>
        <v/>
      </c>
      <c r="X1409" s="76" t="str">
        <f>IF(E1409="","",SUMIF(OUTBOUND!$G:$G,WMS!E1409,OUTBOUND!$O:$O))</f>
        <v/>
      </c>
      <c r="Y1409" s="76" t="str">
        <f>IF(E1409="","",SUMIF(OUTBOUND!$G:$G,WMS!E1409,OUTBOUND!$AC:$AC))</f>
        <v/>
      </c>
      <c r="Z1409" s="76" t="str">
        <f>IF(E1409="","",SUMIF(OUTBOUND!$G:$G,WMS!E1409,OUTBOUND!$P:$P))</f>
        <v/>
      </c>
      <c r="AA1409" s="23" t="str">
        <f t="shared" si="267"/>
        <v/>
      </c>
      <c r="AB1409" s="23" t="str">
        <f t="shared" si="268"/>
        <v/>
      </c>
      <c r="AC1409" s="76" t="str">
        <f t="shared" si="269"/>
        <v/>
      </c>
      <c r="AD1409" s="76" t="str">
        <f t="shared" si="270"/>
        <v/>
      </c>
      <c r="AE1409" s="76" t="str">
        <f t="shared" si="271"/>
        <v/>
      </c>
      <c r="AF1409" s="81" t="str">
        <f t="shared" si="272"/>
        <v/>
      </c>
    </row>
    <row r="1410" spans="5:32">
      <c r="E1410" s="58" t="str">
        <f t="shared" si="261"/>
        <v/>
      </c>
      <c r="K1410" s="68" t="str">
        <f t="shared" si="262"/>
        <v/>
      </c>
      <c r="M1410" s="69" t="str">
        <f t="shared" si="263"/>
        <v/>
      </c>
      <c r="Q1410" s="76" t="str">
        <f t="shared" si="264"/>
        <v/>
      </c>
      <c r="R1410" s="68" t="str">
        <f t="shared" si="265"/>
        <v/>
      </c>
      <c r="S1410" s="76" t="str">
        <f t="shared" si="266"/>
        <v/>
      </c>
      <c r="V1410" s="23" t="str">
        <f>IF(E1410="","",SUMIF(OUTBOUND!$G:$G,WMS!E1410,OUTBOUND!$L:$L))</f>
        <v/>
      </c>
      <c r="W1410" s="23" t="str">
        <f>IF(E1410="","",SUMIF(OUTBOUND!$G:$G,WMS!E1410,OUTBOUND!$M:$M))</f>
        <v/>
      </c>
      <c r="X1410" s="76" t="str">
        <f>IF(E1410="","",SUMIF(OUTBOUND!$G:$G,WMS!E1410,OUTBOUND!$O:$O))</f>
        <v/>
      </c>
      <c r="Y1410" s="76" t="str">
        <f>IF(E1410="","",SUMIF(OUTBOUND!$G:$G,WMS!E1410,OUTBOUND!$AC:$AC))</f>
        <v/>
      </c>
      <c r="Z1410" s="76" t="str">
        <f>IF(E1410="","",SUMIF(OUTBOUND!$G:$G,WMS!E1410,OUTBOUND!$P:$P))</f>
        <v/>
      </c>
      <c r="AA1410" s="23" t="str">
        <f t="shared" si="267"/>
        <v/>
      </c>
      <c r="AB1410" s="23" t="str">
        <f t="shared" si="268"/>
        <v/>
      </c>
      <c r="AC1410" s="76" t="str">
        <f t="shared" si="269"/>
        <v/>
      </c>
      <c r="AD1410" s="76" t="str">
        <f t="shared" si="270"/>
        <v/>
      </c>
      <c r="AE1410" s="76" t="str">
        <f t="shared" si="271"/>
        <v/>
      </c>
      <c r="AF1410" s="81" t="str">
        <f t="shared" si="272"/>
        <v/>
      </c>
    </row>
    <row r="1411" spans="5:32">
      <c r="E1411" s="58" t="str">
        <f t="shared" si="261"/>
        <v/>
      </c>
      <c r="K1411" s="68" t="str">
        <f t="shared" si="262"/>
        <v/>
      </c>
      <c r="M1411" s="69" t="str">
        <f t="shared" si="263"/>
        <v/>
      </c>
      <c r="Q1411" s="76" t="str">
        <f t="shared" si="264"/>
        <v/>
      </c>
      <c r="R1411" s="68" t="str">
        <f t="shared" si="265"/>
        <v/>
      </c>
      <c r="S1411" s="76" t="str">
        <f t="shared" si="266"/>
        <v/>
      </c>
      <c r="V1411" s="23" t="str">
        <f>IF(E1411="","",SUMIF(OUTBOUND!$G:$G,WMS!E1411,OUTBOUND!$L:$L))</f>
        <v/>
      </c>
      <c r="W1411" s="23" t="str">
        <f>IF(E1411="","",SUMIF(OUTBOUND!$G:$G,WMS!E1411,OUTBOUND!$M:$M))</f>
        <v/>
      </c>
      <c r="X1411" s="76" t="str">
        <f>IF(E1411="","",SUMIF(OUTBOUND!$G:$G,WMS!E1411,OUTBOUND!$O:$O))</f>
        <v/>
      </c>
      <c r="Y1411" s="76" t="str">
        <f>IF(E1411="","",SUMIF(OUTBOUND!$G:$G,WMS!E1411,OUTBOUND!$AC:$AC))</f>
        <v/>
      </c>
      <c r="Z1411" s="76" t="str">
        <f>IF(E1411="","",SUMIF(OUTBOUND!$G:$G,WMS!E1411,OUTBOUND!$P:$P))</f>
        <v/>
      </c>
      <c r="AA1411" s="23" t="str">
        <f t="shared" si="267"/>
        <v/>
      </c>
      <c r="AB1411" s="23" t="str">
        <f t="shared" si="268"/>
        <v/>
      </c>
      <c r="AC1411" s="76" t="str">
        <f t="shared" si="269"/>
        <v/>
      </c>
      <c r="AD1411" s="76" t="str">
        <f t="shared" si="270"/>
        <v/>
      </c>
      <c r="AE1411" s="76" t="str">
        <f t="shared" si="271"/>
        <v/>
      </c>
      <c r="AF1411" s="81" t="str">
        <f t="shared" si="272"/>
        <v/>
      </c>
    </row>
    <row r="1412" spans="5:32">
      <c r="E1412" s="58" t="str">
        <f t="shared" ref="E1412:E1475" si="273">IF(D1412="","",B1412&amp;"/"&amp;C1412&amp;"/"&amp;D1412)</f>
        <v/>
      </c>
      <c r="K1412" s="68" t="str">
        <f t="shared" ref="K1412:K1475" si="274">IF(J1412="","",J1412/I1412)</f>
        <v/>
      </c>
      <c r="M1412" s="69" t="str">
        <f t="shared" ref="M1412:M1475" si="275">IF(L1412="","",ROUND(I1412*L1412,3))</f>
        <v/>
      </c>
      <c r="Q1412" s="76" t="str">
        <f t="shared" si="264"/>
        <v/>
      </c>
      <c r="R1412" s="68" t="str">
        <f t="shared" si="265"/>
        <v/>
      </c>
      <c r="S1412" s="76" t="str">
        <f t="shared" si="266"/>
        <v/>
      </c>
      <c r="V1412" s="23" t="str">
        <f>IF(E1412="","",SUMIF(OUTBOUND!$G:$G,WMS!E1412,OUTBOUND!$L:$L))</f>
        <v/>
      </c>
      <c r="W1412" s="23" t="str">
        <f>IF(E1412="","",SUMIF(OUTBOUND!$G:$G,WMS!E1412,OUTBOUND!$M:$M))</f>
        <v/>
      </c>
      <c r="X1412" s="76" t="str">
        <f>IF(E1412="","",SUMIF(OUTBOUND!$G:$G,WMS!E1412,OUTBOUND!$O:$O))</f>
        <v/>
      </c>
      <c r="Y1412" s="76" t="str">
        <f>IF(E1412="","",SUMIF(OUTBOUND!$G:$G,WMS!E1412,OUTBOUND!$AC:$AC))</f>
        <v/>
      </c>
      <c r="Z1412" s="76" t="str">
        <f>IF(E1412="","",SUMIF(OUTBOUND!$G:$G,WMS!E1412,OUTBOUND!$P:$P))</f>
        <v/>
      </c>
      <c r="AA1412" s="23" t="str">
        <f t="shared" si="267"/>
        <v/>
      </c>
      <c r="AB1412" s="23" t="str">
        <f t="shared" si="268"/>
        <v/>
      </c>
      <c r="AC1412" s="76" t="str">
        <f t="shared" si="269"/>
        <v/>
      </c>
      <c r="AD1412" s="76" t="str">
        <f t="shared" si="270"/>
        <v/>
      </c>
      <c r="AE1412" s="76" t="str">
        <f t="shared" si="271"/>
        <v/>
      </c>
      <c r="AF1412" s="81" t="str">
        <f t="shared" si="272"/>
        <v/>
      </c>
    </row>
    <row r="1413" spans="5:32">
      <c r="E1413" s="58" t="str">
        <f t="shared" si="273"/>
        <v/>
      </c>
      <c r="K1413" s="68" t="str">
        <f t="shared" si="274"/>
        <v/>
      </c>
      <c r="M1413" s="69" t="str">
        <f t="shared" si="275"/>
        <v/>
      </c>
      <c r="Q1413" s="76" t="str">
        <f t="shared" si="264"/>
        <v/>
      </c>
      <c r="R1413" s="68" t="str">
        <f t="shared" si="265"/>
        <v/>
      </c>
      <c r="S1413" s="76" t="str">
        <f t="shared" si="266"/>
        <v/>
      </c>
      <c r="V1413" s="23" t="str">
        <f>IF(E1413="","",SUMIF(OUTBOUND!$G:$G,WMS!E1413,OUTBOUND!$L:$L))</f>
        <v/>
      </c>
      <c r="W1413" s="23" t="str">
        <f>IF(E1413="","",SUMIF(OUTBOUND!$G:$G,WMS!E1413,OUTBOUND!$M:$M))</f>
        <v/>
      </c>
      <c r="X1413" s="76" t="str">
        <f>IF(E1413="","",SUMIF(OUTBOUND!$G:$G,WMS!E1413,OUTBOUND!$O:$O))</f>
        <v/>
      </c>
      <c r="Y1413" s="76" t="str">
        <f>IF(E1413="","",SUMIF(OUTBOUND!$G:$G,WMS!E1413,OUTBOUND!$AC:$AC))</f>
        <v/>
      </c>
      <c r="Z1413" s="76" t="str">
        <f>IF(E1413="","",SUMIF(OUTBOUND!$G:$G,WMS!E1413,OUTBOUND!$P:$P))</f>
        <v/>
      </c>
      <c r="AA1413" s="23" t="str">
        <f t="shared" si="267"/>
        <v/>
      </c>
      <c r="AB1413" s="23" t="str">
        <f t="shared" si="268"/>
        <v/>
      </c>
      <c r="AC1413" s="76" t="str">
        <f t="shared" si="269"/>
        <v/>
      </c>
      <c r="AD1413" s="76" t="str">
        <f t="shared" si="270"/>
        <v/>
      </c>
      <c r="AE1413" s="76" t="str">
        <f t="shared" si="271"/>
        <v/>
      </c>
      <c r="AF1413" s="81" t="str">
        <f t="shared" si="272"/>
        <v/>
      </c>
    </row>
    <row r="1414" spans="5:32">
      <c r="E1414" s="58" t="str">
        <f t="shared" si="273"/>
        <v/>
      </c>
      <c r="K1414" s="68" t="str">
        <f t="shared" si="274"/>
        <v/>
      </c>
      <c r="M1414" s="69" t="str">
        <f t="shared" si="275"/>
        <v/>
      </c>
      <c r="Q1414" s="76" t="str">
        <f t="shared" si="264"/>
        <v/>
      </c>
      <c r="R1414" s="68" t="str">
        <f t="shared" si="265"/>
        <v/>
      </c>
      <c r="S1414" s="76" t="str">
        <f t="shared" si="266"/>
        <v/>
      </c>
      <c r="V1414" s="23" t="str">
        <f>IF(E1414="","",SUMIF(OUTBOUND!$G:$G,WMS!E1414,OUTBOUND!$L:$L))</f>
        <v/>
      </c>
      <c r="W1414" s="23" t="str">
        <f>IF(E1414="","",SUMIF(OUTBOUND!$G:$G,WMS!E1414,OUTBOUND!$M:$M))</f>
        <v/>
      </c>
      <c r="X1414" s="76" t="str">
        <f>IF(E1414="","",SUMIF(OUTBOUND!$G:$G,WMS!E1414,OUTBOUND!$O:$O))</f>
        <v/>
      </c>
      <c r="Y1414" s="76" t="str">
        <f>IF(E1414="","",SUMIF(OUTBOUND!$G:$G,WMS!E1414,OUTBOUND!$AC:$AC))</f>
        <v/>
      </c>
      <c r="Z1414" s="76" t="str">
        <f>IF(E1414="","",SUMIF(OUTBOUND!$G:$G,WMS!E1414,OUTBOUND!$P:$P))</f>
        <v/>
      </c>
      <c r="AA1414" s="23" t="str">
        <f t="shared" si="267"/>
        <v/>
      </c>
      <c r="AB1414" s="23" t="str">
        <f t="shared" si="268"/>
        <v/>
      </c>
      <c r="AC1414" s="76" t="str">
        <f t="shared" si="269"/>
        <v/>
      </c>
      <c r="AD1414" s="76" t="str">
        <f t="shared" si="270"/>
        <v/>
      </c>
      <c r="AE1414" s="76" t="str">
        <f t="shared" si="271"/>
        <v/>
      </c>
      <c r="AF1414" s="81" t="str">
        <f t="shared" si="272"/>
        <v/>
      </c>
    </row>
    <row r="1415" spans="5:32">
      <c r="E1415" s="58" t="str">
        <f t="shared" si="273"/>
        <v/>
      </c>
      <c r="K1415" s="68" t="str">
        <f t="shared" si="274"/>
        <v/>
      </c>
      <c r="M1415" s="69" t="str">
        <f t="shared" si="275"/>
        <v/>
      </c>
      <c r="Q1415" s="76" t="str">
        <f t="shared" si="264"/>
        <v/>
      </c>
      <c r="R1415" s="68" t="str">
        <f t="shared" si="265"/>
        <v/>
      </c>
      <c r="S1415" s="76" t="str">
        <f t="shared" si="266"/>
        <v/>
      </c>
      <c r="V1415" s="23" t="str">
        <f>IF(E1415="","",SUMIF(OUTBOUND!$G:$G,WMS!E1415,OUTBOUND!$L:$L))</f>
        <v/>
      </c>
      <c r="W1415" s="23" t="str">
        <f>IF(E1415="","",SUMIF(OUTBOUND!$G:$G,WMS!E1415,OUTBOUND!$M:$M))</f>
        <v/>
      </c>
      <c r="X1415" s="76" t="str">
        <f>IF(E1415="","",SUMIF(OUTBOUND!$G:$G,WMS!E1415,OUTBOUND!$O:$O))</f>
        <v/>
      </c>
      <c r="Y1415" s="76" t="str">
        <f>IF(E1415="","",SUMIF(OUTBOUND!$G:$G,WMS!E1415,OUTBOUND!$AC:$AC))</f>
        <v/>
      </c>
      <c r="Z1415" s="76" t="str">
        <f>IF(E1415="","",SUMIF(OUTBOUND!$G:$G,WMS!E1415,OUTBOUND!$P:$P))</f>
        <v/>
      </c>
      <c r="AA1415" s="23" t="str">
        <f t="shared" si="267"/>
        <v/>
      </c>
      <c r="AB1415" s="23" t="str">
        <f t="shared" si="268"/>
        <v/>
      </c>
      <c r="AC1415" s="76" t="str">
        <f t="shared" si="269"/>
        <v/>
      </c>
      <c r="AD1415" s="76" t="str">
        <f t="shared" si="270"/>
        <v/>
      </c>
      <c r="AE1415" s="76" t="str">
        <f t="shared" si="271"/>
        <v/>
      </c>
      <c r="AF1415" s="81" t="str">
        <f t="shared" si="272"/>
        <v/>
      </c>
    </row>
    <row r="1416" spans="5:32">
      <c r="E1416" s="58" t="str">
        <f t="shared" si="273"/>
        <v/>
      </c>
      <c r="K1416" s="68" t="str">
        <f t="shared" si="274"/>
        <v/>
      </c>
      <c r="M1416" s="69" t="str">
        <f t="shared" si="275"/>
        <v/>
      </c>
      <c r="Q1416" s="76" t="str">
        <f t="shared" si="264"/>
        <v/>
      </c>
      <c r="R1416" s="68" t="str">
        <f t="shared" si="265"/>
        <v/>
      </c>
      <c r="S1416" s="76" t="str">
        <f t="shared" si="266"/>
        <v/>
      </c>
      <c r="V1416" s="23" t="str">
        <f>IF(E1416="","",SUMIF(OUTBOUND!$G:$G,WMS!E1416,OUTBOUND!$L:$L))</f>
        <v/>
      </c>
      <c r="W1416" s="23" t="str">
        <f>IF(E1416="","",SUMIF(OUTBOUND!$G:$G,WMS!E1416,OUTBOUND!$M:$M))</f>
        <v/>
      </c>
      <c r="X1416" s="76" t="str">
        <f>IF(E1416="","",SUMIF(OUTBOUND!$G:$G,WMS!E1416,OUTBOUND!$O:$O))</f>
        <v/>
      </c>
      <c r="Y1416" s="76" t="str">
        <f>IF(E1416="","",SUMIF(OUTBOUND!$G:$G,WMS!E1416,OUTBOUND!$AC:$AC))</f>
        <v/>
      </c>
      <c r="Z1416" s="76" t="str">
        <f>IF(E1416="","",SUMIF(OUTBOUND!$G:$G,WMS!E1416,OUTBOUND!$P:$P))</f>
        <v/>
      </c>
      <c r="AA1416" s="23" t="str">
        <f t="shared" si="267"/>
        <v/>
      </c>
      <c r="AB1416" s="23" t="str">
        <f t="shared" si="268"/>
        <v/>
      </c>
      <c r="AC1416" s="76" t="str">
        <f t="shared" si="269"/>
        <v/>
      </c>
      <c r="AD1416" s="76" t="str">
        <f t="shared" si="270"/>
        <v/>
      </c>
      <c r="AE1416" s="76" t="str">
        <f t="shared" si="271"/>
        <v/>
      </c>
      <c r="AF1416" s="81" t="str">
        <f t="shared" si="272"/>
        <v/>
      </c>
    </row>
    <row r="1417" spans="5:32">
      <c r="E1417" s="58" t="str">
        <f t="shared" si="273"/>
        <v/>
      </c>
      <c r="K1417" s="68" t="str">
        <f t="shared" si="274"/>
        <v/>
      </c>
      <c r="M1417" s="69" t="str">
        <f t="shared" si="275"/>
        <v/>
      </c>
      <c r="Q1417" s="76" t="str">
        <f t="shared" si="264"/>
        <v/>
      </c>
      <c r="R1417" s="68" t="str">
        <f t="shared" si="265"/>
        <v/>
      </c>
      <c r="S1417" s="76" t="str">
        <f t="shared" si="266"/>
        <v/>
      </c>
      <c r="V1417" s="23" t="str">
        <f>IF(E1417="","",SUMIF(OUTBOUND!$G:$G,WMS!E1417,OUTBOUND!$L:$L))</f>
        <v/>
      </c>
      <c r="W1417" s="23" t="str">
        <f>IF(E1417="","",SUMIF(OUTBOUND!$G:$G,WMS!E1417,OUTBOUND!$M:$M))</f>
        <v/>
      </c>
      <c r="X1417" s="76" t="str">
        <f>IF(E1417="","",SUMIF(OUTBOUND!$G:$G,WMS!E1417,OUTBOUND!$O:$O))</f>
        <v/>
      </c>
      <c r="Y1417" s="76" t="str">
        <f>IF(E1417="","",SUMIF(OUTBOUND!$G:$G,WMS!E1417,OUTBOUND!$AC:$AC))</f>
        <v/>
      </c>
      <c r="Z1417" s="76" t="str">
        <f>IF(E1417="","",SUMIF(OUTBOUND!$G:$G,WMS!E1417,OUTBOUND!$P:$P))</f>
        <v/>
      </c>
      <c r="AA1417" s="23" t="str">
        <f t="shared" si="267"/>
        <v/>
      </c>
      <c r="AB1417" s="23" t="str">
        <f t="shared" si="268"/>
        <v/>
      </c>
      <c r="AC1417" s="76" t="str">
        <f t="shared" si="269"/>
        <v/>
      </c>
      <c r="AD1417" s="76" t="str">
        <f t="shared" si="270"/>
        <v/>
      </c>
      <c r="AE1417" s="76" t="str">
        <f t="shared" si="271"/>
        <v/>
      </c>
      <c r="AF1417" s="81" t="str">
        <f t="shared" si="272"/>
        <v/>
      </c>
    </row>
    <row r="1418" spans="5:32">
      <c r="E1418" s="58" t="str">
        <f t="shared" si="273"/>
        <v/>
      </c>
      <c r="K1418" s="68" t="str">
        <f t="shared" si="274"/>
        <v/>
      </c>
      <c r="M1418" s="69" t="str">
        <f t="shared" si="275"/>
        <v/>
      </c>
      <c r="Q1418" s="76" t="str">
        <f t="shared" si="264"/>
        <v/>
      </c>
      <c r="R1418" s="68" t="str">
        <f t="shared" si="265"/>
        <v/>
      </c>
      <c r="S1418" s="76" t="str">
        <f t="shared" si="266"/>
        <v/>
      </c>
      <c r="V1418" s="23" t="str">
        <f>IF(E1418="","",SUMIF(OUTBOUND!$G:$G,WMS!E1418,OUTBOUND!$L:$L))</f>
        <v/>
      </c>
      <c r="W1418" s="23" t="str">
        <f>IF(E1418="","",SUMIF(OUTBOUND!$G:$G,WMS!E1418,OUTBOUND!$M:$M))</f>
        <v/>
      </c>
      <c r="X1418" s="76" t="str">
        <f>IF(E1418="","",SUMIF(OUTBOUND!$G:$G,WMS!E1418,OUTBOUND!$O:$O))</f>
        <v/>
      </c>
      <c r="Y1418" s="76" t="str">
        <f>IF(E1418="","",SUMIF(OUTBOUND!$G:$G,WMS!E1418,OUTBOUND!$AC:$AC))</f>
        <v/>
      </c>
      <c r="Z1418" s="76" t="str">
        <f>IF(E1418="","",SUMIF(OUTBOUND!$G:$G,WMS!E1418,OUTBOUND!$P:$P))</f>
        <v/>
      </c>
      <c r="AA1418" s="23" t="str">
        <f t="shared" si="267"/>
        <v/>
      </c>
      <c r="AB1418" s="23" t="str">
        <f t="shared" si="268"/>
        <v/>
      </c>
      <c r="AC1418" s="76" t="str">
        <f t="shared" si="269"/>
        <v/>
      </c>
      <c r="AD1418" s="76" t="str">
        <f t="shared" si="270"/>
        <v/>
      </c>
      <c r="AE1418" s="76" t="str">
        <f t="shared" si="271"/>
        <v/>
      </c>
      <c r="AF1418" s="81" t="str">
        <f t="shared" si="272"/>
        <v/>
      </c>
    </row>
    <row r="1419" spans="5:32">
      <c r="E1419" s="58" t="str">
        <f t="shared" si="273"/>
        <v/>
      </c>
      <c r="K1419" s="68" t="str">
        <f t="shared" si="274"/>
        <v/>
      </c>
      <c r="M1419" s="69" t="str">
        <f t="shared" si="275"/>
        <v/>
      </c>
      <c r="Q1419" s="76" t="str">
        <f t="shared" si="264"/>
        <v/>
      </c>
      <c r="R1419" s="68" t="str">
        <f t="shared" si="265"/>
        <v/>
      </c>
      <c r="S1419" s="76" t="str">
        <f t="shared" si="266"/>
        <v/>
      </c>
      <c r="V1419" s="23" t="str">
        <f>IF(E1419="","",SUMIF(OUTBOUND!$G:$G,WMS!E1419,OUTBOUND!$L:$L))</f>
        <v/>
      </c>
      <c r="W1419" s="23" t="str">
        <f>IF(E1419="","",SUMIF(OUTBOUND!$G:$G,WMS!E1419,OUTBOUND!$M:$M))</f>
        <v/>
      </c>
      <c r="X1419" s="76" t="str">
        <f>IF(E1419="","",SUMIF(OUTBOUND!$G:$G,WMS!E1419,OUTBOUND!$O:$O))</f>
        <v/>
      </c>
      <c r="Y1419" s="76" t="str">
        <f>IF(E1419="","",SUMIF(OUTBOUND!$G:$G,WMS!E1419,OUTBOUND!$AC:$AC))</f>
        <v/>
      </c>
      <c r="Z1419" s="76" t="str">
        <f>IF(E1419="","",SUMIF(OUTBOUND!$G:$G,WMS!E1419,OUTBOUND!$P:$P))</f>
        <v/>
      </c>
      <c r="AA1419" s="23" t="str">
        <f t="shared" si="267"/>
        <v/>
      </c>
      <c r="AB1419" s="23" t="str">
        <f t="shared" si="268"/>
        <v/>
      </c>
      <c r="AC1419" s="76" t="str">
        <f t="shared" si="269"/>
        <v/>
      </c>
      <c r="AD1419" s="76" t="str">
        <f t="shared" si="270"/>
        <v/>
      </c>
      <c r="AE1419" s="76" t="str">
        <f t="shared" si="271"/>
        <v/>
      </c>
      <c r="AF1419" s="81" t="str">
        <f t="shared" si="272"/>
        <v/>
      </c>
    </row>
    <row r="1420" spans="5:32">
      <c r="E1420" s="58" t="str">
        <f t="shared" si="273"/>
        <v/>
      </c>
      <c r="K1420" s="68" t="str">
        <f t="shared" si="274"/>
        <v/>
      </c>
      <c r="M1420" s="69" t="str">
        <f t="shared" si="275"/>
        <v/>
      </c>
      <c r="Q1420" s="76" t="str">
        <f t="shared" si="264"/>
        <v/>
      </c>
      <c r="R1420" s="68" t="str">
        <f t="shared" si="265"/>
        <v/>
      </c>
      <c r="S1420" s="76" t="str">
        <f t="shared" si="266"/>
        <v/>
      </c>
      <c r="V1420" s="23" t="str">
        <f>IF(E1420="","",SUMIF(OUTBOUND!$G:$G,WMS!E1420,OUTBOUND!$L:$L))</f>
        <v/>
      </c>
      <c r="W1420" s="23" t="str">
        <f>IF(E1420="","",SUMIF(OUTBOUND!$G:$G,WMS!E1420,OUTBOUND!$M:$M))</f>
        <v/>
      </c>
      <c r="X1420" s="76" t="str">
        <f>IF(E1420="","",SUMIF(OUTBOUND!$G:$G,WMS!E1420,OUTBOUND!$O:$O))</f>
        <v/>
      </c>
      <c r="Y1420" s="76" t="str">
        <f>IF(E1420="","",SUMIF(OUTBOUND!$G:$G,WMS!E1420,OUTBOUND!$AC:$AC))</f>
        <v/>
      </c>
      <c r="Z1420" s="76" t="str">
        <f>IF(E1420="","",SUMIF(OUTBOUND!$G:$G,WMS!E1420,OUTBOUND!$P:$P))</f>
        <v/>
      </c>
      <c r="AA1420" s="23" t="str">
        <f t="shared" si="267"/>
        <v/>
      </c>
      <c r="AB1420" s="23" t="str">
        <f t="shared" si="268"/>
        <v/>
      </c>
      <c r="AC1420" s="76" t="str">
        <f t="shared" si="269"/>
        <v/>
      </c>
      <c r="AD1420" s="76" t="str">
        <f t="shared" si="270"/>
        <v/>
      </c>
      <c r="AE1420" s="76" t="str">
        <f t="shared" si="271"/>
        <v/>
      </c>
      <c r="AF1420" s="81" t="str">
        <f t="shared" si="272"/>
        <v/>
      </c>
    </row>
    <row r="1421" spans="5:32">
      <c r="E1421" s="58" t="str">
        <f t="shared" si="273"/>
        <v/>
      </c>
      <c r="K1421" s="68" t="str">
        <f t="shared" si="274"/>
        <v/>
      </c>
      <c r="M1421" s="69" t="str">
        <f t="shared" si="275"/>
        <v/>
      </c>
      <c r="Q1421" s="76" t="str">
        <f t="shared" si="264"/>
        <v/>
      </c>
      <c r="R1421" s="68" t="str">
        <f t="shared" si="265"/>
        <v/>
      </c>
      <c r="S1421" s="76" t="str">
        <f t="shared" si="266"/>
        <v/>
      </c>
      <c r="V1421" s="23" t="str">
        <f>IF(E1421="","",SUMIF(OUTBOUND!$G:$G,WMS!E1421,OUTBOUND!$L:$L))</f>
        <v/>
      </c>
      <c r="W1421" s="23" t="str">
        <f>IF(E1421="","",SUMIF(OUTBOUND!$G:$G,WMS!E1421,OUTBOUND!$M:$M))</f>
        <v/>
      </c>
      <c r="X1421" s="76" t="str">
        <f>IF(E1421="","",SUMIF(OUTBOUND!$G:$G,WMS!E1421,OUTBOUND!$O:$O))</f>
        <v/>
      </c>
      <c r="Y1421" s="76" t="str">
        <f>IF(E1421="","",SUMIF(OUTBOUND!$G:$G,WMS!E1421,OUTBOUND!$AC:$AC))</f>
        <v/>
      </c>
      <c r="Z1421" s="76" t="str">
        <f>IF(E1421="","",SUMIF(OUTBOUND!$G:$G,WMS!E1421,OUTBOUND!$P:$P))</f>
        <v/>
      </c>
      <c r="AA1421" s="23" t="str">
        <f t="shared" si="267"/>
        <v/>
      </c>
      <c r="AB1421" s="23" t="str">
        <f t="shared" si="268"/>
        <v/>
      </c>
      <c r="AC1421" s="76" t="str">
        <f t="shared" si="269"/>
        <v/>
      </c>
      <c r="AD1421" s="76" t="str">
        <f t="shared" si="270"/>
        <v/>
      </c>
      <c r="AE1421" s="76" t="str">
        <f t="shared" si="271"/>
        <v/>
      </c>
      <c r="AF1421" s="81" t="str">
        <f t="shared" si="272"/>
        <v/>
      </c>
    </row>
    <row r="1422" spans="5:32">
      <c r="E1422" s="58" t="str">
        <f t="shared" si="273"/>
        <v/>
      </c>
      <c r="K1422" s="68" t="str">
        <f t="shared" si="274"/>
        <v/>
      </c>
      <c r="M1422" s="69" t="str">
        <f t="shared" si="275"/>
        <v/>
      </c>
      <c r="Q1422" s="76" t="str">
        <f t="shared" si="264"/>
        <v/>
      </c>
      <c r="R1422" s="68" t="str">
        <f t="shared" si="265"/>
        <v/>
      </c>
      <c r="S1422" s="76" t="str">
        <f t="shared" si="266"/>
        <v/>
      </c>
      <c r="V1422" s="23" t="str">
        <f>IF(E1422="","",SUMIF(OUTBOUND!$G:$G,WMS!E1422,OUTBOUND!$L:$L))</f>
        <v/>
      </c>
      <c r="W1422" s="23" t="str">
        <f>IF(E1422="","",SUMIF(OUTBOUND!$G:$G,WMS!E1422,OUTBOUND!$M:$M))</f>
        <v/>
      </c>
      <c r="X1422" s="76" t="str">
        <f>IF(E1422="","",SUMIF(OUTBOUND!$G:$G,WMS!E1422,OUTBOUND!$O:$O))</f>
        <v/>
      </c>
      <c r="Y1422" s="76" t="str">
        <f>IF(E1422="","",SUMIF(OUTBOUND!$G:$G,WMS!E1422,OUTBOUND!$AC:$AC))</f>
        <v/>
      </c>
      <c r="Z1422" s="76" t="str">
        <f>IF(E1422="","",SUMIF(OUTBOUND!$G:$G,WMS!E1422,OUTBOUND!$P:$P))</f>
        <v/>
      </c>
      <c r="AA1422" s="23" t="str">
        <f t="shared" si="267"/>
        <v/>
      </c>
      <c r="AB1422" s="23" t="str">
        <f t="shared" si="268"/>
        <v/>
      </c>
      <c r="AC1422" s="76" t="str">
        <f t="shared" si="269"/>
        <v/>
      </c>
      <c r="AD1422" s="76" t="str">
        <f t="shared" si="270"/>
        <v/>
      </c>
      <c r="AE1422" s="76" t="str">
        <f t="shared" si="271"/>
        <v/>
      </c>
      <c r="AF1422" s="81" t="str">
        <f t="shared" si="272"/>
        <v/>
      </c>
    </row>
    <row r="1423" spans="5:32">
      <c r="E1423" s="58" t="str">
        <f t="shared" si="273"/>
        <v/>
      </c>
      <c r="K1423" s="68" t="str">
        <f t="shared" si="274"/>
        <v/>
      </c>
      <c r="M1423" s="69" t="str">
        <f t="shared" si="275"/>
        <v/>
      </c>
      <c r="Q1423" s="76" t="str">
        <f t="shared" si="264"/>
        <v/>
      </c>
      <c r="R1423" s="68" t="str">
        <f t="shared" si="265"/>
        <v/>
      </c>
      <c r="S1423" s="76" t="str">
        <f t="shared" si="266"/>
        <v/>
      </c>
      <c r="V1423" s="23" t="str">
        <f>IF(E1423="","",SUMIF(OUTBOUND!$G:$G,WMS!E1423,OUTBOUND!$L:$L))</f>
        <v/>
      </c>
      <c r="W1423" s="23" t="str">
        <f>IF(E1423="","",SUMIF(OUTBOUND!$G:$G,WMS!E1423,OUTBOUND!$M:$M))</f>
        <v/>
      </c>
      <c r="X1423" s="76" t="str">
        <f>IF(E1423="","",SUMIF(OUTBOUND!$G:$G,WMS!E1423,OUTBOUND!$O:$O))</f>
        <v/>
      </c>
      <c r="Y1423" s="76" t="str">
        <f>IF(E1423="","",SUMIF(OUTBOUND!$G:$G,WMS!E1423,OUTBOUND!$AC:$AC))</f>
        <v/>
      </c>
      <c r="Z1423" s="76" t="str">
        <f>IF(E1423="","",SUMIF(OUTBOUND!$G:$G,WMS!E1423,OUTBOUND!$P:$P))</f>
        <v/>
      </c>
      <c r="AA1423" s="23" t="str">
        <f t="shared" si="267"/>
        <v/>
      </c>
      <c r="AB1423" s="23" t="str">
        <f t="shared" si="268"/>
        <v/>
      </c>
      <c r="AC1423" s="76" t="str">
        <f t="shared" si="269"/>
        <v/>
      </c>
      <c r="AD1423" s="76" t="str">
        <f t="shared" si="270"/>
        <v/>
      </c>
      <c r="AE1423" s="76" t="str">
        <f t="shared" si="271"/>
        <v/>
      </c>
      <c r="AF1423" s="81" t="str">
        <f t="shared" si="272"/>
        <v/>
      </c>
    </row>
    <row r="1424" spans="5:32">
      <c r="E1424" s="58" t="str">
        <f t="shared" si="273"/>
        <v/>
      </c>
      <c r="K1424" s="68" t="str">
        <f t="shared" si="274"/>
        <v/>
      </c>
      <c r="M1424" s="69" t="str">
        <f t="shared" si="275"/>
        <v/>
      </c>
      <c r="Q1424" s="76" t="str">
        <f t="shared" si="264"/>
        <v/>
      </c>
      <c r="R1424" s="68" t="str">
        <f t="shared" si="265"/>
        <v/>
      </c>
      <c r="S1424" s="76" t="str">
        <f t="shared" si="266"/>
        <v/>
      </c>
      <c r="V1424" s="23" t="str">
        <f>IF(E1424="","",SUMIF(OUTBOUND!$G:$G,WMS!E1424,OUTBOUND!$L:$L))</f>
        <v/>
      </c>
      <c r="W1424" s="23" t="str">
        <f>IF(E1424="","",SUMIF(OUTBOUND!$G:$G,WMS!E1424,OUTBOUND!$M:$M))</f>
        <v/>
      </c>
      <c r="X1424" s="76" t="str">
        <f>IF(E1424="","",SUMIF(OUTBOUND!$G:$G,WMS!E1424,OUTBOUND!$O:$O))</f>
        <v/>
      </c>
      <c r="Y1424" s="76" t="str">
        <f>IF(E1424="","",SUMIF(OUTBOUND!$G:$G,WMS!E1424,OUTBOUND!$AC:$AC))</f>
        <v/>
      </c>
      <c r="Z1424" s="76" t="str">
        <f>IF(E1424="","",SUMIF(OUTBOUND!$G:$G,WMS!E1424,OUTBOUND!$P:$P))</f>
        <v/>
      </c>
      <c r="AA1424" s="23" t="str">
        <f t="shared" si="267"/>
        <v/>
      </c>
      <c r="AB1424" s="23" t="str">
        <f t="shared" si="268"/>
        <v/>
      </c>
      <c r="AC1424" s="76" t="str">
        <f t="shared" si="269"/>
        <v/>
      </c>
      <c r="AD1424" s="76" t="str">
        <f t="shared" si="270"/>
        <v/>
      </c>
      <c r="AE1424" s="76" t="str">
        <f t="shared" si="271"/>
        <v/>
      </c>
      <c r="AF1424" s="81" t="str">
        <f t="shared" si="272"/>
        <v/>
      </c>
    </row>
    <row r="1425" spans="5:32">
      <c r="E1425" s="58" t="str">
        <f t="shared" si="273"/>
        <v/>
      </c>
      <c r="K1425" s="68" t="str">
        <f t="shared" si="274"/>
        <v/>
      </c>
      <c r="M1425" s="69" t="str">
        <f t="shared" si="275"/>
        <v/>
      </c>
      <c r="Q1425" s="76" t="str">
        <f t="shared" si="264"/>
        <v/>
      </c>
      <c r="R1425" s="68" t="str">
        <f t="shared" si="265"/>
        <v/>
      </c>
      <c r="S1425" s="76" t="str">
        <f t="shared" si="266"/>
        <v/>
      </c>
      <c r="V1425" s="23" t="str">
        <f>IF(E1425="","",SUMIF(OUTBOUND!$G:$G,WMS!E1425,OUTBOUND!$L:$L))</f>
        <v/>
      </c>
      <c r="W1425" s="23" t="str">
        <f>IF(E1425="","",SUMIF(OUTBOUND!$G:$G,WMS!E1425,OUTBOUND!$M:$M))</f>
        <v/>
      </c>
      <c r="X1425" s="76" t="str">
        <f>IF(E1425="","",SUMIF(OUTBOUND!$G:$G,WMS!E1425,OUTBOUND!$O:$O))</f>
        <v/>
      </c>
      <c r="Y1425" s="76" t="str">
        <f>IF(E1425="","",SUMIF(OUTBOUND!$G:$G,WMS!E1425,OUTBOUND!$AC:$AC))</f>
        <v/>
      </c>
      <c r="Z1425" s="76" t="str">
        <f>IF(E1425="","",SUMIF(OUTBOUND!$G:$G,WMS!E1425,OUTBOUND!$P:$P))</f>
        <v/>
      </c>
      <c r="AA1425" s="23" t="str">
        <f t="shared" si="267"/>
        <v/>
      </c>
      <c r="AB1425" s="23" t="str">
        <f t="shared" si="268"/>
        <v/>
      </c>
      <c r="AC1425" s="76" t="str">
        <f t="shared" si="269"/>
        <v/>
      </c>
      <c r="AD1425" s="76" t="str">
        <f t="shared" si="270"/>
        <v/>
      </c>
      <c r="AE1425" s="76" t="str">
        <f t="shared" si="271"/>
        <v/>
      </c>
      <c r="AF1425" s="81" t="str">
        <f t="shared" si="272"/>
        <v/>
      </c>
    </row>
    <row r="1426" spans="5:32">
      <c r="E1426" s="58" t="str">
        <f t="shared" si="273"/>
        <v/>
      </c>
      <c r="K1426" s="68" t="str">
        <f t="shared" si="274"/>
        <v/>
      </c>
      <c r="M1426" s="69" t="str">
        <f t="shared" si="275"/>
        <v/>
      </c>
      <c r="Q1426" s="76" t="str">
        <f t="shared" si="264"/>
        <v/>
      </c>
      <c r="R1426" s="68" t="str">
        <f t="shared" si="265"/>
        <v/>
      </c>
      <c r="S1426" s="76" t="str">
        <f t="shared" si="266"/>
        <v/>
      </c>
      <c r="V1426" s="23" t="str">
        <f>IF(E1426="","",SUMIF(OUTBOUND!$G:$G,WMS!E1426,OUTBOUND!$L:$L))</f>
        <v/>
      </c>
      <c r="W1426" s="23" t="str">
        <f>IF(E1426="","",SUMIF(OUTBOUND!$G:$G,WMS!E1426,OUTBOUND!$M:$M))</f>
        <v/>
      </c>
      <c r="X1426" s="76" t="str">
        <f>IF(E1426="","",SUMIF(OUTBOUND!$G:$G,WMS!E1426,OUTBOUND!$O:$O))</f>
        <v/>
      </c>
      <c r="Y1426" s="76" t="str">
        <f>IF(E1426="","",SUMIF(OUTBOUND!$G:$G,WMS!E1426,OUTBOUND!$AC:$AC))</f>
        <v/>
      </c>
      <c r="Z1426" s="76" t="str">
        <f>IF(E1426="","",SUMIF(OUTBOUND!$G:$G,WMS!E1426,OUTBOUND!$P:$P))</f>
        <v/>
      </c>
      <c r="AA1426" s="23" t="str">
        <f t="shared" si="267"/>
        <v/>
      </c>
      <c r="AB1426" s="23" t="str">
        <f t="shared" si="268"/>
        <v/>
      </c>
      <c r="AC1426" s="76" t="str">
        <f t="shared" si="269"/>
        <v/>
      </c>
      <c r="AD1426" s="76" t="str">
        <f t="shared" si="270"/>
        <v/>
      </c>
      <c r="AE1426" s="76" t="str">
        <f t="shared" si="271"/>
        <v/>
      </c>
      <c r="AF1426" s="81" t="str">
        <f t="shared" si="272"/>
        <v/>
      </c>
    </row>
    <row r="1427" spans="5:32">
      <c r="E1427" s="58" t="str">
        <f t="shared" si="273"/>
        <v/>
      </c>
      <c r="K1427" s="68" t="str">
        <f t="shared" si="274"/>
        <v/>
      </c>
      <c r="M1427" s="69" t="str">
        <f t="shared" si="275"/>
        <v/>
      </c>
      <c r="Q1427" s="76" t="str">
        <f t="shared" si="264"/>
        <v/>
      </c>
      <c r="R1427" s="68" t="str">
        <f t="shared" si="265"/>
        <v/>
      </c>
      <c r="S1427" s="76" t="str">
        <f t="shared" si="266"/>
        <v/>
      </c>
      <c r="V1427" s="23" t="str">
        <f>IF(E1427="","",SUMIF(OUTBOUND!$G:$G,WMS!E1427,OUTBOUND!$L:$L))</f>
        <v/>
      </c>
      <c r="W1427" s="23" t="str">
        <f>IF(E1427="","",SUMIF(OUTBOUND!$G:$G,WMS!E1427,OUTBOUND!$M:$M))</f>
        <v/>
      </c>
      <c r="X1427" s="76" t="str">
        <f>IF(E1427="","",SUMIF(OUTBOUND!$G:$G,WMS!E1427,OUTBOUND!$O:$O))</f>
        <v/>
      </c>
      <c r="Y1427" s="76" t="str">
        <f>IF(E1427="","",SUMIF(OUTBOUND!$G:$G,WMS!E1427,OUTBOUND!$AC:$AC))</f>
        <v/>
      </c>
      <c r="Z1427" s="76" t="str">
        <f>IF(E1427="","",SUMIF(OUTBOUND!$G:$G,WMS!E1427,OUTBOUND!$P:$P))</f>
        <v/>
      </c>
      <c r="AA1427" s="23" t="str">
        <f t="shared" si="267"/>
        <v/>
      </c>
      <c r="AB1427" s="23" t="str">
        <f t="shared" si="268"/>
        <v/>
      </c>
      <c r="AC1427" s="76" t="str">
        <f t="shared" si="269"/>
        <v/>
      </c>
      <c r="AD1427" s="76" t="str">
        <f t="shared" si="270"/>
        <v/>
      </c>
      <c r="AE1427" s="76" t="str">
        <f t="shared" si="271"/>
        <v/>
      </c>
      <c r="AF1427" s="81" t="str">
        <f t="shared" si="272"/>
        <v/>
      </c>
    </row>
    <row r="1428" spans="5:32">
      <c r="E1428" s="58" t="str">
        <f t="shared" si="273"/>
        <v/>
      </c>
      <c r="K1428" s="68" t="str">
        <f t="shared" si="274"/>
        <v/>
      </c>
      <c r="M1428" s="69" t="str">
        <f t="shared" si="275"/>
        <v/>
      </c>
      <c r="Q1428" s="76" t="str">
        <f t="shared" si="264"/>
        <v/>
      </c>
      <c r="R1428" s="68" t="str">
        <f t="shared" si="265"/>
        <v/>
      </c>
      <c r="S1428" s="76" t="str">
        <f t="shared" si="266"/>
        <v/>
      </c>
      <c r="V1428" s="23" t="str">
        <f>IF(E1428="","",SUMIF(OUTBOUND!$G:$G,WMS!E1428,OUTBOUND!$L:$L))</f>
        <v/>
      </c>
      <c r="W1428" s="23" t="str">
        <f>IF(E1428="","",SUMIF(OUTBOUND!$G:$G,WMS!E1428,OUTBOUND!$M:$M))</f>
        <v/>
      </c>
      <c r="X1428" s="76" t="str">
        <f>IF(E1428="","",SUMIF(OUTBOUND!$G:$G,WMS!E1428,OUTBOUND!$O:$O))</f>
        <v/>
      </c>
      <c r="Y1428" s="76" t="str">
        <f>IF(E1428="","",SUMIF(OUTBOUND!$G:$G,WMS!E1428,OUTBOUND!$AC:$AC))</f>
        <v/>
      </c>
      <c r="Z1428" s="76" t="str">
        <f>IF(E1428="","",SUMIF(OUTBOUND!$G:$G,WMS!E1428,OUTBOUND!$P:$P))</f>
        <v/>
      </c>
      <c r="AA1428" s="23" t="str">
        <f t="shared" si="267"/>
        <v/>
      </c>
      <c r="AB1428" s="23" t="str">
        <f t="shared" si="268"/>
        <v/>
      </c>
      <c r="AC1428" s="76" t="str">
        <f t="shared" si="269"/>
        <v/>
      </c>
      <c r="AD1428" s="76" t="str">
        <f t="shared" si="270"/>
        <v/>
      </c>
      <c r="AE1428" s="76" t="str">
        <f t="shared" si="271"/>
        <v/>
      </c>
      <c r="AF1428" s="81" t="str">
        <f t="shared" si="272"/>
        <v/>
      </c>
    </row>
    <row r="1429" spans="5:32">
      <c r="E1429" s="58" t="str">
        <f t="shared" si="273"/>
        <v/>
      </c>
      <c r="K1429" s="68" t="str">
        <f t="shared" si="274"/>
        <v/>
      </c>
      <c r="M1429" s="69" t="str">
        <f t="shared" si="275"/>
        <v/>
      </c>
      <c r="Q1429" s="76" t="str">
        <f t="shared" si="264"/>
        <v/>
      </c>
      <c r="R1429" s="68" t="str">
        <f t="shared" si="265"/>
        <v/>
      </c>
      <c r="S1429" s="76" t="str">
        <f t="shared" si="266"/>
        <v/>
      </c>
      <c r="V1429" s="23" t="str">
        <f>IF(E1429="","",SUMIF(OUTBOUND!$G:$G,WMS!E1429,OUTBOUND!$L:$L))</f>
        <v/>
      </c>
      <c r="W1429" s="23" t="str">
        <f>IF(E1429="","",SUMIF(OUTBOUND!$G:$G,WMS!E1429,OUTBOUND!$M:$M))</f>
        <v/>
      </c>
      <c r="X1429" s="76" t="str">
        <f>IF(E1429="","",SUMIF(OUTBOUND!$G:$G,WMS!E1429,OUTBOUND!$O:$O))</f>
        <v/>
      </c>
      <c r="Y1429" s="76" t="str">
        <f>IF(E1429="","",SUMIF(OUTBOUND!$G:$G,WMS!E1429,OUTBOUND!$AC:$AC))</f>
        <v/>
      </c>
      <c r="Z1429" s="76" t="str">
        <f>IF(E1429="","",SUMIF(OUTBOUND!$G:$G,WMS!E1429,OUTBOUND!$P:$P))</f>
        <v/>
      </c>
      <c r="AA1429" s="23" t="str">
        <f t="shared" si="267"/>
        <v/>
      </c>
      <c r="AB1429" s="23" t="str">
        <f t="shared" si="268"/>
        <v/>
      </c>
      <c r="AC1429" s="76" t="str">
        <f t="shared" si="269"/>
        <v/>
      </c>
      <c r="AD1429" s="76" t="str">
        <f t="shared" si="270"/>
        <v/>
      </c>
      <c r="AE1429" s="76" t="str">
        <f t="shared" si="271"/>
        <v/>
      </c>
      <c r="AF1429" s="81" t="str">
        <f t="shared" si="272"/>
        <v/>
      </c>
    </row>
    <row r="1430" spans="5:32">
      <c r="E1430" s="58" t="str">
        <f t="shared" si="273"/>
        <v/>
      </c>
      <c r="K1430" s="68" t="str">
        <f t="shared" si="274"/>
        <v/>
      </c>
      <c r="M1430" s="69" t="str">
        <f t="shared" si="275"/>
        <v/>
      </c>
      <c r="Q1430" s="76" t="str">
        <f t="shared" si="264"/>
        <v/>
      </c>
      <c r="R1430" s="68" t="str">
        <f t="shared" si="265"/>
        <v/>
      </c>
      <c r="S1430" s="76" t="str">
        <f t="shared" si="266"/>
        <v/>
      </c>
      <c r="V1430" s="23" t="str">
        <f>IF(E1430="","",SUMIF(OUTBOUND!$G:$G,WMS!E1430,OUTBOUND!$L:$L))</f>
        <v/>
      </c>
      <c r="W1430" s="23" t="str">
        <f>IF(E1430="","",SUMIF(OUTBOUND!$G:$G,WMS!E1430,OUTBOUND!$M:$M))</f>
        <v/>
      </c>
      <c r="X1430" s="76" t="str">
        <f>IF(E1430="","",SUMIF(OUTBOUND!$G:$G,WMS!E1430,OUTBOUND!$O:$O))</f>
        <v/>
      </c>
      <c r="Y1430" s="76" t="str">
        <f>IF(E1430="","",SUMIF(OUTBOUND!$G:$G,WMS!E1430,OUTBOUND!$AC:$AC))</f>
        <v/>
      </c>
      <c r="Z1430" s="76" t="str">
        <f>IF(E1430="","",SUMIF(OUTBOUND!$G:$G,WMS!E1430,OUTBOUND!$P:$P))</f>
        <v/>
      </c>
      <c r="AA1430" s="23" t="str">
        <f t="shared" si="267"/>
        <v/>
      </c>
      <c r="AB1430" s="23" t="str">
        <f t="shared" si="268"/>
        <v/>
      </c>
      <c r="AC1430" s="76" t="str">
        <f t="shared" si="269"/>
        <v/>
      </c>
      <c r="AD1430" s="76" t="str">
        <f t="shared" si="270"/>
        <v/>
      </c>
      <c r="AE1430" s="76" t="str">
        <f t="shared" si="271"/>
        <v/>
      </c>
      <c r="AF1430" s="81" t="str">
        <f t="shared" si="272"/>
        <v/>
      </c>
    </row>
    <row r="1431" spans="5:32">
      <c r="E1431" s="58" t="str">
        <f t="shared" si="273"/>
        <v/>
      </c>
      <c r="K1431" s="68" t="str">
        <f t="shared" si="274"/>
        <v/>
      </c>
      <c r="M1431" s="69" t="str">
        <f t="shared" si="275"/>
        <v/>
      </c>
      <c r="Q1431" s="76" t="str">
        <f t="shared" si="264"/>
        <v/>
      </c>
      <c r="R1431" s="68" t="str">
        <f t="shared" si="265"/>
        <v/>
      </c>
      <c r="S1431" s="76" t="str">
        <f t="shared" si="266"/>
        <v/>
      </c>
      <c r="V1431" s="23" t="str">
        <f>IF(E1431="","",SUMIF(OUTBOUND!$G:$G,WMS!E1431,OUTBOUND!$L:$L))</f>
        <v/>
      </c>
      <c r="W1431" s="23" t="str">
        <f>IF(E1431="","",SUMIF(OUTBOUND!$G:$G,WMS!E1431,OUTBOUND!$M:$M))</f>
        <v/>
      </c>
      <c r="X1431" s="76" t="str">
        <f>IF(E1431="","",SUMIF(OUTBOUND!$G:$G,WMS!E1431,OUTBOUND!$O:$O))</f>
        <v/>
      </c>
      <c r="Y1431" s="76" t="str">
        <f>IF(E1431="","",SUMIF(OUTBOUND!$G:$G,WMS!E1431,OUTBOUND!$AC:$AC))</f>
        <v/>
      </c>
      <c r="Z1431" s="76" t="str">
        <f>IF(E1431="","",SUMIF(OUTBOUND!$G:$G,WMS!E1431,OUTBOUND!$P:$P))</f>
        <v/>
      </c>
      <c r="AA1431" s="23" t="str">
        <f t="shared" si="267"/>
        <v/>
      </c>
      <c r="AB1431" s="23" t="str">
        <f t="shared" si="268"/>
        <v/>
      </c>
      <c r="AC1431" s="76" t="str">
        <f t="shared" si="269"/>
        <v/>
      </c>
      <c r="AD1431" s="76" t="str">
        <f t="shared" si="270"/>
        <v/>
      </c>
      <c r="AE1431" s="76" t="str">
        <f t="shared" si="271"/>
        <v/>
      </c>
      <c r="AF1431" s="81" t="str">
        <f t="shared" si="272"/>
        <v/>
      </c>
    </row>
    <row r="1432" spans="5:32">
      <c r="E1432" s="58" t="str">
        <f t="shared" si="273"/>
        <v/>
      </c>
      <c r="K1432" s="68" t="str">
        <f t="shared" si="274"/>
        <v/>
      </c>
      <c r="M1432" s="69" t="str">
        <f t="shared" si="275"/>
        <v/>
      </c>
      <c r="Q1432" s="76" t="str">
        <f t="shared" si="264"/>
        <v/>
      </c>
      <c r="R1432" s="68" t="str">
        <f t="shared" si="265"/>
        <v/>
      </c>
      <c r="S1432" s="76" t="str">
        <f t="shared" si="266"/>
        <v/>
      </c>
      <c r="V1432" s="23" t="str">
        <f>IF(E1432="","",SUMIF(OUTBOUND!$G:$G,WMS!E1432,OUTBOUND!$L:$L))</f>
        <v/>
      </c>
      <c r="W1432" s="23" t="str">
        <f>IF(E1432="","",SUMIF(OUTBOUND!$G:$G,WMS!E1432,OUTBOUND!$M:$M))</f>
        <v/>
      </c>
      <c r="X1432" s="76" t="str">
        <f>IF(E1432="","",SUMIF(OUTBOUND!$G:$G,WMS!E1432,OUTBOUND!$O:$O))</f>
        <v/>
      </c>
      <c r="Y1432" s="76" t="str">
        <f>IF(E1432="","",SUMIF(OUTBOUND!$G:$G,WMS!E1432,OUTBOUND!$AC:$AC))</f>
        <v/>
      </c>
      <c r="Z1432" s="76" t="str">
        <f>IF(E1432="","",SUMIF(OUTBOUND!$G:$G,WMS!E1432,OUTBOUND!$P:$P))</f>
        <v/>
      </c>
      <c r="AA1432" s="23" t="str">
        <f t="shared" si="267"/>
        <v/>
      </c>
      <c r="AB1432" s="23" t="str">
        <f t="shared" si="268"/>
        <v/>
      </c>
      <c r="AC1432" s="76" t="str">
        <f t="shared" si="269"/>
        <v/>
      </c>
      <c r="AD1432" s="76" t="str">
        <f t="shared" si="270"/>
        <v/>
      </c>
      <c r="AE1432" s="76" t="str">
        <f t="shared" si="271"/>
        <v/>
      </c>
      <c r="AF1432" s="81" t="str">
        <f t="shared" si="272"/>
        <v/>
      </c>
    </row>
    <row r="1433" spans="5:32">
      <c r="E1433" s="58" t="str">
        <f t="shared" si="273"/>
        <v/>
      </c>
      <c r="K1433" s="68" t="str">
        <f t="shared" si="274"/>
        <v/>
      </c>
      <c r="M1433" s="69" t="str">
        <f t="shared" si="275"/>
        <v/>
      </c>
      <c r="Q1433" s="76" t="str">
        <f t="shared" si="264"/>
        <v/>
      </c>
      <c r="R1433" s="68" t="str">
        <f t="shared" si="265"/>
        <v/>
      </c>
      <c r="S1433" s="76" t="str">
        <f t="shared" si="266"/>
        <v/>
      </c>
      <c r="V1433" s="23" t="str">
        <f>IF(E1433="","",SUMIF(OUTBOUND!$G:$G,WMS!E1433,OUTBOUND!$L:$L))</f>
        <v/>
      </c>
      <c r="W1433" s="23" t="str">
        <f>IF(E1433="","",SUMIF(OUTBOUND!$G:$G,WMS!E1433,OUTBOUND!$M:$M))</f>
        <v/>
      </c>
      <c r="X1433" s="76" t="str">
        <f>IF(E1433="","",SUMIF(OUTBOUND!$G:$G,WMS!E1433,OUTBOUND!$O:$O))</f>
        <v/>
      </c>
      <c r="Y1433" s="76" t="str">
        <f>IF(E1433="","",SUMIF(OUTBOUND!$G:$G,WMS!E1433,OUTBOUND!$AC:$AC))</f>
        <v/>
      </c>
      <c r="Z1433" s="76" t="str">
        <f>IF(E1433="","",SUMIF(OUTBOUND!$G:$G,WMS!E1433,OUTBOUND!$P:$P))</f>
        <v/>
      </c>
      <c r="AA1433" s="23" t="str">
        <f t="shared" si="267"/>
        <v/>
      </c>
      <c r="AB1433" s="23" t="str">
        <f t="shared" si="268"/>
        <v/>
      </c>
      <c r="AC1433" s="76" t="str">
        <f t="shared" si="269"/>
        <v/>
      </c>
      <c r="AD1433" s="76" t="str">
        <f t="shared" si="270"/>
        <v/>
      </c>
      <c r="AE1433" s="76" t="str">
        <f t="shared" si="271"/>
        <v/>
      </c>
      <c r="AF1433" s="81" t="str">
        <f t="shared" si="272"/>
        <v/>
      </c>
    </row>
    <row r="1434" spans="5:32">
      <c r="E1434" s="58" t="str">
        <f t="shared" si="273"/>
        <v/>
      </c>
      <c r="K1434" s="68" t="str">
        <f t="shared" si="274"/>
        <v/>
      </c>
      <c r="M1434" s="69" t="str">
        <f t="shared" si="275"/>
        <v/>
      </c>
      <c r="Q1434" s="76" t="str">
        <f t="shared" si="264"/>
        <v/>
      </c>
      <c r="R1434" s="68" t="str">
        <f t="shared" si="265"/>
        <v/>
      </c>
      <c r="S1434" s="76" t="str">
        <f t="shared" si="266"/>
        <v/>
      </c>
      <c r="V1434" s="23" t="str">
        <f>IF(E1434="","",SUMIF(OUTBOUND!$G:$G,WMS!E1434,OUTBOUND!$L:$L))</f>
        <v/>
      </c>
      <c r="W1434" s="23" t="str">
        <f>IF(E1434="","",SUMIF(OUTBOUND!$G:$G,WMS!E1434,OUTBOUND!$M:$M))</f>
        <v/>
      </c>
      <c r="X1434" s="76" t="str">
        <f>IF(E1434="","",SUMIF(OUTBOUND!$G:$G,WMS!E1434,OUTBOUND!$O:$O))</f>
        <v/>
      </c>
      <c r="Y1434" s="76" t="str">
        <f>IF(E1434="","",SUMIF(OUTBOUND!$G:$G,WMS!E1434,OUTBOUND!$AC:$AC))</f>
        <v/>
      </c>
      <c r="Z1434" s="76" t="str">
        <f>IF(E1434="","",SUMIF(OUTBOUND!$G:$G,WMS!E1434,OUTBOUND!$P:$P))</f>
        <v/>
      </c>
      <c r="AA1434" s="23" t="str">
        <f t="shared" si="267"/>
        <v/>
      </c>
      <c r="AB1434" s="23" t="str">
        <f t="shared" si="268"/>
        <v/>
      </c>
      <c r="AC1434" s="76" t="str">
        <f t="shared" si="269"/>
        <v/>
      </c>
      <c r="AD1434" s="76" t="str">
        <f t="shared" si="270"/>
        <v/>
      </c>
      <c r="AE1434" s="76" t="str">
        <f t="shared" si="271"/>
        <v/>
      </c>
      <c r="AF1434" s="81" t="str">
        <f t="shared" si="272"/>
        <v/>
      </c>
    </row>
    <row r="1435" spans="5:32">
      <c r="E1435" s="58" t="str">
        <f t="shared" si="273"/>
        <v/>
      </c>
      <c r="K1435" s="68" t="str">
        <f t="shared" si="274"/>
        <v/>
      </c>
      <c r="M1435" s="69" t="str">
        <f t="shared" si="275"/>
        <v/>
      </c>
      <c r="Q1435" s="76" t="str">
        <f t="shared" si="264"/>
        <v/>
      </c>
      <c r="R1435" s="68" t="str">
        <f t="shared" si="265"/>
        <v/>
      </c>
      <c r="S1435" s="76" t="str">
        <f t="shared" si="266"/>
        <v/>
      </c>
      <c r="V1435" s="23" t="str">
        <f>IF(E1435="","",SUMIF(OUTBOUND!$G:$G,WMS!E1435,OUTBOUND!$L:$L))</f>
        <v/>
      </c>
      <c r="W1435" s="23" t="str">
        <f>IF(E1435="","",SUMIF(OUTBOUND!$G:$G,WMS!E1435,OUTBOUND!$M:$M))</f>
        <v/>
      </c>
      <c r="X1435" s="76" t="str">
        <f>IF(E1435="","",SUMIF(OUTBOUND!$G:$G,WMS!E1435,OUTBOUND!$O:$O))</f>
        <v/>
      </c>
      <c r="Y1435" s="76" t="str">
        <f>IF(E1435="","",SUMIF(OUTBOUND!$G:$G,WMS!E1435,OUTBOUND!$AC:$AC))</f>
        <v/>
      </c>
      <c r="Z1435" s="76" t="str">
        <f>IF(E1435="","",SUMIF(OUTBOUND!$G:$G,WMS!E1435,OUTBOUND!$P:$P))</f>
        <v/>
      </c>
      <c r="AA1435" s="23" t="str">
        <f t="shared" si="267"/>
        <v/>
      </c>
      <c r="AB1435" s="23" t="str">
        <f t="shared" si="268"/>
        <v/>
      </c>
      <c r="AC1435" s="76" t="str">
        <f t="shared" si="269"/>
        <v/>
      </c>
      <c r="AD1435" s="76" t="str">
        <f t="shared" si="270"/>
        <v/>
      </c>
      <c r="AE1435" s="76" t="str">
        <f t="shared" si="271"/>
        <v/>
      </c>
      <c r="AF1435" s="81" t="str">
        <f t="shared" si="272"/>
        <v/>
      </c>
    </row>
    <row r="1436" spans="5:32">
      <c r="E1436" s="58" t="str">
        <f t="shared" si="273"/>
        <v/>
      </c>
      <c r="K1436" s="68" t="str">
        <f t="shared" si="274"/>
        <v/>
      </c>
      <c r="M1436" s="69" t="str">
        <f t="shared" si="275"/>
        <v/>
      </c>
      <c r="Q1436" s="76" t="str">
        <f t="shared" si="264"/>
        <v/>
      </c>
      <c r="R1436" s="68" t="str">
        <f t="shared" si="265"/>
        <v/>
      </c>
      <c r="S1436" s="76" t="str">
        <f t="shared" si="266"/>
        <v/>
      </c>
      <c r="V1436" s="23" t="str">
        <f>IF(E1436="","",SUMIF(OUTBOUND!$G:$G,WMS!E1436,OUTBOUND!$L:$L))</f>
        <v/>
      </c>
      <c r="W1436" s="23" t="str">
        <f>IF(E1436="","",SUMIF(OUTBOUND!$G:$G,WMS!E1436,OUTBOUND!$M:$M))</f>
        <v/>
      </c>
      <c r="X1436" s="76" t="str">
        <f>IF(E1436="","",SUMIF(OUTBOUND!$G:$G,WMS!E1436,OUTBOUND!$O:$O))</f>
        <v/>
      </c>
      <c r="Y1436" s="76" t="str">
        <f>IF(E1436="","",SUMIF(OUTBOUND!$G:$G,WMS!E1436,OUTBOUND!$AC:$AC))</f>
        <v/>
      </c>
      <c r="Z1436" s="76" t="str">
        <f>IF(E1436="","",SUMIF(OUTBOUND!$G:$G,WMS!E1436,OUTBOUND!$P:$P))</f>
        <v/>
      </c>
      <c r="AA1436" s="23" t="str">
        <f t="shared" si="267"/>
        <v/>
      </c>
      <c r="AB1436" s="23" t="str">
        <f t="shared" si="268"/>
        <v/>
      </c>
      <c r="AC1436" s="76" t="str">
        <f t="shared" si="269"/>
        <v/>
      </c>
      <c r="AD1436" s="76" t="str">
        <f t="shared" si="270"/>
        <v/>
      </c>
      <c r="AE1436" s="76" t="str">
        <f t="shared" si="271"/>
        <v/>
      </c>
      <c r="AF1436" s="81" t="str">
        <f t="shared" si="272"/>
        <v/>
      </c>
    </row>
    <row r="1437" spans="5:32">
      <c r="E1437" s="58" t="str">
        <f t="shared" si="273"/>
        <v/>
      </c>
      <c r="K1437" s="68" t="str">
        <f t="shared" si="274"/>
        <v/>
      </c>
      <c r="M1437" s="69" t="str">
        <f t="shared" si="275"/>
        <v/>
      </c>
      <c r="Q1437" s="76" t="str">
        <f t="shared" si="264"/>
        <v/>
      </c>
      <c r="R1437" s="68" t="str">
        <f t="shared" si="265"/>
        <v/>
      </c>
      <c r="S1437" s="76" t="str">
        <f t="shared" si="266"/>
        <v/>
      </c>
      <c r="V1437" s="23" t="str">
        <f>IF(E1437="","",SUMIF(OUTBOUND!$G:$G,WMS!E1437,OUTBOUND!$L:$L))</f>
        <v/>
      </c>
      <c r="W1437" s="23" t="str">
        <f>IF(E1437="","",SUMIF(OUTBOUND!$G:$G,WMS!E1437,OUTBOUND!$M:$M))</f>
        <v/>
      </c>
      <c r="X1437" s="76" t="str">
        <f>IF(E1437="","",SUMIF(OUTBOUND!$G:$G,WMS!E1437,OUTBOUND!$O:$O))</f>
        <v/>
      </c>
      <c r="Y1437" s="76" t="str">
        <f>IF(E1437="","",SUMIF(OUTBOUND!$G:$G,WMS!E1437,OUTBOUND!$AC:$AC))</f>
        <v/>
      </c>
      <c r="Z1437" s="76" t="str">
        <f>IF(E1437="","",SUMIF(OUTBOUND!$G:$G,WMS!E1437,OUTBOUND!$P:$P))</f>
        <v/>
      </c>
      <c r="AA1437" s="23" t="str">
        <f t="shared" si="267"/>
        <v/>
      </c>
      <c r="AB1437" s="23" t="str">
        <f t="shared" si="268"/>
        <v/>
      </c>
      <c r="AC1437" s="76" t="str">
        <f t="shared" si="269"/>
        <v/>
      </c>
      <c r="AD1437" s="76" t="str">
        <f t="shared" si="270"/>
        <v/>
      </c>
      <c r="AE1437" s="76" t="str">
        <f t="shared" si="271"/>
        <v/>
      </c>
      <c r="AF1437" s="81" t="str">
        <f t="shared" si="272"/>
        <v/>
      </c>
    </row>
    <row r="1438" spans="5:32">
      <c r="E1438" s="58" t="str">
        <f t="shared" si="273"/>
        <v/>
      </c>
      <c r="K1438" s="68" t="str">
        <f t="shared" si="274"/>
        <v/>
      </c>
      <c r="M1438" s="69" t="str">
        <f t="shared" si="275"/>
        <v/>
      </c>
      <c r="Q1438" s="76" t="str">
        <f t="shared" si="264"/>
        <v/>
      </c>
      <c r="R1438" s="68" t="str">
        <f t="shared" si="265"/>
        <v/>
      </c>
      <c r="S1438" s="76" t="str">
        <f t="shared" si="266"/>
        <v/>
      </c>
      <c r="V1438" s="23" t="str">
        <f>IF(E1438="","",SUMIF(OUTBOUND!$G:$G,WMS!E1438,OUTBOUND!$L:$L))</f>
        <v/>
      </c>
      <c r="W1438" s="23" t="str">
        <f>IF(E1438="","",SUMIF(OUTBOUND!$G:$G,WMS!E1438,OUTBOUND!$M:$M))</f>
        <v/>
      </c>
      <c r="X1438" s="76" t="str">
        <f>IF(E1438="","",SUMIF(OUTBOUND!$G:$G,WMS!E1438,OUTBOUND!$O:$O))</f>
        <v/>
      </c>
      <c r="Y1438" s="76" t="str">
        <f>IF(E1438="","",SUMIF(OUTBOUND!$G:$G,WMS!E1438,OUTBOUND!$AC:$AC))</f>
        <v/>
      </c>
      <c r="Z1438" s="76" t="str">
        <f>IF(E1438="","",SUMIF(OUTBOUND!$G:$G,WMS!E1438,OUTBOUND!$P:$P))</f>
        <v/>
      </c>
      <c r="AA1438" s="23" t="str">
        <f t="shared" si="267"/>
        <v/>
      </c>
      <c r="AB1438" s="23" t="str">
        <f t="shared" si="268"/>
        <v/>
      </c>
      <c r="AC1438" s="76" t="str">
        <f t="shared" si="269"/>
        <v/>
      </c>
      <c r="AD1438" s="76" t="str">
        <f t="shared" si="270"/>
        <v/>
      </c>
      <c r="AE1438" s="76" t="str">
        <f t="shared" si="271"/>
        <v/>
      </c>
      <c r="AF1438" s="81" t="str">
        <f t="shared" si="272"/>
        <v/>
      </c>
    </row>
    <row r="1439" spans="5:32">
      <c r="E1439" s="58" t="str">
        <f t="shared" si="273"/>
        <v/>
      </c>
      <c r="K1439" s="68" t="str">
        <f t="shared" si="274"/>
        <v/>
      </c>
      <c r="M1439" s="69" t="str">
        <f t="shared" si="275"/>
        <v/>
      </c>
      <c r="Q1439" s="76" t="str">
        <f t="shared" si="264"/>
        <v/>
      </c>
      <c r="R1439" s="68" t="str">
        <f t="shared" si="265"/>
        <v/>
      </c>
      <c r="S1439" s="76" t="str">
        <f t="shared" si="266"/>
        <v/>
      </c>
      <c r="V1439" s="23" t="str">
        <f>IF(E1439="","",SUMIF(OUTBOUND!$G:$G,WMS!E1439,OUTBOUND!$L:$L))</f>
        <v/>
      </c>
      <c r="W1439" s="23" t="str">
        <f>IF(E1439="","",SUMIF(OUTBOUND!$G:$G,WMS!E1439,OUTBOUND!$M:$M))</f>
        <v/>
      </c>
      <c r="X1439" s="76" t="str">
        <f>IF(E1439="","",SUMIF(OUTBOUND!$G:$G,WMS!E1439,OUTBOUND!$O:$O))</f>
        <v/>
      </c>
      <c r="Y1439" s="76" t="str">
        <f>IF(E1439="","",SUMIF(OUTBOUND!$G:$G,WMS!E1439,OUTBOUND!$AC:$AC))</f>
        <v/>
      </c>
      <c r="Z1439" s="76" t="str">
        <f>IF(E1439="","",SUMIF(OUTBOUND!$G:$G,WMS!E1439,OUTBOUND!$P:$P))</f>
        <v/>
      </c>
      <c r="AA1439" s="23" t="str">
        <f t="shared" si="267"/>
        <v/>
      </c>
      <c r="AB1439" s="23" t="str">
        <f t="shared" si="268"/>
        <v/>
      </c>
      <c r="AC1439" s="76" t="str">
        <f t="shared" si="269"/>
        <v/>
      </c>
      <c r="AD1439" s="76" t="str">
        <f t="shared" si="270"/>
        <v/>
      </c>
      <c r="AE1439" s="76" t="str">
        <f t="shared" si="271"/>
        <v/>
      </c>
      <c r="AF1439" s="81" t="str">
        <f t="shared" si="272"/>
        <v/>
      </c>
    </row>
    <row r="1440" spans="5:32">
      <c r="E1440" s="58" t="str">
        <f t="shared" si="273"/>
        <v/>
      </c>
      <c r="K1440" s="68" t="str">
        <f t="shared" si="274"/>
        <v/>
      </c>
      <c r="M1440" s="69" t="str">
        <f t="shared" si="275"/>
        <v/>
      </c>
      <c r="Q1440" s="76" t="str">
        <f t="shared" si="264"/>
        <v/>
      </c>
      <c r="R1440" s="68" t="str">
        <f t="shared" si="265"/>
        <v/>
      </c>
      <c r="S1440" s="76" t="str">
        <f t="shared" si="266"/>
        <v/>
      </c>
      <c r="V1440" s="23" t="str">
        <f>IF(E1440="","",SUMIF(OUTBOUND!$G:$G,WMS!E1440,OUTBOUND!$L:$L))</f>
        <v/>
      </c>
      <c r="W1440" s="23" t="str">
        <f>IF(E1440="","",SUMIF(OUTBOUND!$G:$G,WMS!E1440,OUTBOUND!$M:$M))</f>
        <v/>
      </c>
      <c r="X1440" s="76" t="str">
        <f>IF(E1440="","",SUMIF(OUTBOUND!$G:$G,WMS!E1440,OUTBOUND!$O:$O))</f>
        <v/>
      </c>
      <c r="Y1440" s="76" t="str">
        <f>IF(E1440="","",SUMIF(OUTBOUND!$G:$G,WMS!E1440,OUTBOUND!$AC:$AC))</f>
        <v/>
      </c>
      <c r="Z1440" s="76" t="str">
        <f>IF(E1440="","",SUMIF(OUTBOUND!$G:$G,WMS!E1440,OUTBOUND!$P:$P))</f>
        <v/>
      </c>
      <c r="AA1440" s="23" t="str">
        <f t="shared" si="267"/>
        <v/>
      </c>
      <c r="AB1440" s="23" t="str">
        <f t="shared" si="268"/>
        <v/>
      </c>
      <c r="AC1440" s="76" t="str">
        <f t="shared" si="269"/>
        <v/>
      </c>
      <c r="AD1440" s="76" t="str">
        <f t="shared" si="270"/>
        <v/>
      </c>
      <c r="AE1440" s="76" t="str">
        <f t="shared" si="271"/>
        <v/>
      </c>
      <c r="AF1440" s="81" t="str">
        <f t="shared" si="272"/>
        <v/>
      </c>
    </row>
    <row r="1441" spans="5:32">
      <c r="E1441" s="58" t="str">
        <f t="shared" si="273"/>
        <v/>
      </c>
      <c r="K1441" s="68" t="str">
        <f t="shared" si="274"/>
        <v/>
      </c>
      <c r="M1441" s="69" t="str">
        <f t="shared" si="275"/>
        <v/>
      </c>
      <c r="Q1441" s="76" t="str">
        <f t="shared" si="264"/>
        <v/>
      </c>
      <c r="R1441" s="68" t="str">
        <f t="shared" si="265"/>
        <v/>
      </c>
      <c r="S1441" s="76" t="str">
        <f t="shared" si="266"/>
        <v/>
      </c>
      <c r="V1441" s="23" t="str">
        <f>IF(E1441="","",SUMIF(OUTBOUND!$G:$G,WMS!E1441,OUTBOUND!$L:$L))</f>
        <v/>
      </c>
      <c r="W1441" s="23" t="str">
        <f>IF(E1441="","",SUMIF(OUTBOUND!$G:$G,WMS!E1441,OUTBOUND!$M:$M))</f>
        <v/>
      </c>
      <c r="X1441" s="76" t="str">
        <f>IF(E1441="","",SUMIF(OUTBOUND!$G:$G,WMS!E1441,OUTBOUND!$O:$O))</f>
        <v/>
      </c>
      <c r="Y1441" s="76" t="str">
        <f>IF(E1441="","",SUMIF(OUTBOUND!$G:$G,WMS!E1441,OUTBOUND!$AC:$AC))</f>
        <v/>
      </c>
      <c r="Z1441" s="76" t="str">
        <f>IF(E1441="","",SUMIF(OUTBOUND!$G:$G,WMS!E1441,OUTBOUND!$P:$P))</f>
        <v/>
      </c>
      <c r="AA1441" s="23" t="str">
        <f t="shared" si="267"/>
        <v/>
      </c>
      <c r="AB1441" s="23" t="str">
        <f t="shared" si="268"/>
        <v/>
      </c>
      <c r="AC1441" s="76" t="str">
        <f t="shared" si="269"/>
        <v/>
      </c>
      <c r="AD1441" s="76" t="str">
        <f t="shared" si="270"/>
        <v/>
      </c>
      <c r="AE1441" s="76" t="str">
        <f t="shared" si="271"/>
        <v/>
      </c>
      <c r="AF1441" s="81" t="str">
        <f t="shared" si="272"/>
        <v/>
      </c>
    </row>
    <row r="1442" spans="5:32">
      <c r="E1442" s="58" t="str">
        <f t="shared" si="273"/>
        <v/>
      </c>
      <c r="K1442" s="68" t="str">
        <f t="shared" si="274"/>
        <v/>
      </c>
      <c r="M1442" s="69" t="str">
        <f t="shared" si="275"/>
        <v/>
      </c>
      <c r="Q1442" s="76" t="str">
        <f t="shared" si="264"/>
        <v/>
      </c>
      <c r="R1442" s="68" t="str">
        <f t="shared" si="265"/>
        <v/>
      </c>
      <c r="S1442" s="76" t="str">
        <f t="shared" si="266"/>
        <v/>
      </c>
      <c r="V1442" s="23" t="str">
        <f>IF(E1442="","",SUMIF(OUTBOUND!$G:$G,WMS!E1442,OUTBOUND!$L:$L))</f>
        <v/>
      </c>
      <c r="W1442" s="23" t="str">
        <f>IF(E1442="","",SUMIF(OUTBOUND!$G:$G,WMS!E1442,OUTBOUND!$M:$M))</f>
        <v/>
      </c>
      <c r="X1442" s="76" t="str">
        <f>IF(E1442="","",SUMIF(OUTBOUND!$G:$G,WMS!E1442,OUTBOUND!$O:$O))</f>
        <v/>
      </c>
      <c r="Y1442" s="76" t="str">
        <f>IF(E1442="","",SUMIF(OUTBOUND!$G:$G,WMS!E1442,OUTBOUND!$AC:$AC))</f>
        <v/>
      </c>
      <c r="Z1442" s="76" t="str">
        <f>IF(E1442="","",SUMIF(OUTBOUND!$G:$G,WMS!E1442,OUTBOUND!$P:$P))</f>
        <v/>
      </c>
      <c r="AA1442" s="23" t="str">
        <f t="shared" si="267"/>
        <v/>
      </c>
      <c r="AB1442" s="23" t="str">
        <f t="shared" si="268"/>
        <v/>
      </c>
      <c r="AC1442" s="76" t="str">
        <f t="shared" si="269"/>
        <v/>
      </c>
      <c r="AD1442" s="76" t="str">
        <f t="shared" si="270"/>
        <v/>
      </c>
      <c r="AE1442" s="76" t="str">
        <f t="shared" si="271"/>
        <v/>
      </c>
      <c r="AF1442" s="81" t="str">
        <f t="shared" si="272"/>
        <v/>
      </c>
    </row>
    <row r="1443" spans="5:32">
      <c r="E1443" s="58" t="str">
        <f t="shared" si="273"/>
        <v/>
      </c>
      <c r="K1443" s="68" t="str">
        <f t="shared" si="274"/>
        <v/>
      </c>
      <c r="M1443" s="69" t="str">
        <f t="shared" si="275"/>
        <v/>
      </c>
      <c r="Q1443" s="76" t="str">
        <f t="shared" si="264"/>
        <v/>
      </c>
      <c r="R1443" s="68" t="str">
        <f t="shared" si="265"/>
        <v/>
      </c>
      <c r="S1443" s="76" t="str">
        <f t="shared" si="266"/>
        <v/>
      </c>
      <c r="V1443" s="23" t="str">
        <f>IF(E1443="","",SUMIF(OUTBOUND!$G:$G,WMS!E1443,OUTBOUND!$L:$L))</f>
        <v/>
      </c>
      <c r="W1443" s="23" t="str">
        <f>IF(E1443="","",SUMIF(OUTBOUND!$G:$G,WMS!E1443,OUTBOUND!$M:$M))</f>
        <v/>
      </c>
      <c r="X1443" s="76" t="str">
        <f>IF(E1443="","",SUMIF(OUTBOUND!$G:$G,WMS!E1443,OUTBOUND!$O:$O))</f>
        <v/>
      </c>
      <c r="Y1443" s="76" t="str">
        <f>IF(E1443="","",SUMIF(OUTBOUND!$G:$G,WMS!E1443,OUTBOUND!$AC:$AC))</f>
        <v/>
      </c>
      <c r="Z1443" s="76" t="str">
        <f>IF(E1443="","",SUMIF(OUTBOUND!$G:$G,WMS!E1443,OUTBOUND!$P:$P))</f>
        <v/>
      </c>
      <c r="AA1443" s="23" t="str">
        <f t="shared" si="267"/>
        <v/>
      </c>
      <c r="AB1443" s="23" t="str">
        <f t="shared" si="268"/>
        <v/>
      </c>
      <c r="AC1443" s="76" t="str">
        <f t="shared" si="269"/>
        <v/>
      </c>
      <c r="AD1443" s="76" t="str">
        <f t="shared" si="270"/>
        <v/>
      </c>
      <c r="AE1443" s="76" t="str">
        <f t="shared" si="271"/>
        <v/>
      </c>
      <c r="AF1443" s="81" t="str">
        <f t="shared" si="272"/>
        <v/>
      </c>
    </row>
    <row r="1444" spans="5:32">
      <c r="E1444" s="58" t="str">
        <f t="shared" si="273"/>
        <v/>
      </c>
      <c r="K1444" s="68" t="str">
        <f t="shared" si="274"/>
        <v/>
      </c>
      <c r="M1444" s="69" t="str">
        <f t="shared" si="275"/>
        <v/>
      </c>
      <c r="Q1444" s="76" t="str">
        <f t="shared" si="264"/>
        <v/>
      </c>
      <c r="R1444" s="68" t="str">
        <f t="shared" si="265"/>
        <v/>
      </c>
      <c r="S1444" s="76" t="str">
        <f t="shared" si="266"/>
        <v/>
      </c>
      <c r="V1444" s="23" t="str">
        <f>IF(E1444="","",SUMIF(OUTBOUND!$G:$G,WMS!E1444,OUTBOUND!$L:$L))</f>
        <v/>
      </c>
      <c r="W1444" s="23" t="str">
        <f>IF(E1444="","",SUMIF(OUTBOUND!$G:$G,WMS!E1444,OUTBOUND!$M:$M))</f>
        <v/>
      </c>
      <c r="X1444" s="76" t="str">
        <f>IF(E1444="","",SUMIF(OUTBOUND!$G:$G,WMS!E1444,OUTBOUND!$O:$O))</f>
        <v/>
      </c>
      <c r="Y1444" s="76" t="str">
        <f>IF(E1444="","",SUMIF(OUTBOUND!$G:$G,WMS!E1444,OUTBOUND!$AC:$AC))</f>
        <v/>
      </c>
      <c r="Z1444" s="76" t="str">
        <f>IF(E1444="","",SUMIF(OUTBOUND!$G:$G,WMS!E1444,OUTBOUND!$P:$P))</f>
        <v/>
      </c>
      <c r="AA1444" s="23" t="str">
        <f t="shared" si="267"/>
        <v/>
      </c>
      <c r="AB1444" s="23" t="str">
        <f t="shared" si="268"/>
        <v/>
      </c>
      <c r="AC1444" s="76" t="str">
        <f t="shared" si="269"/>
        <v/>
      </c>
      <c r="AD1444" s="76" t="str">
        <f t="shared" si="270"/>
        <v/>
      </c>
      <c r="AE1444" s="76" t="str">
        <f t="shared" si="271"/>
        <v/>
      </c>
      <c r="AF1444" s="81" t="str">
        <f t="shared" si="272"/>
        <v/>
      </c>
    </row>
    <row r="1445" spans="5:32">
      <c r="E1445" s="58" t="str">
        <f t="shared" si="273"/>
        <v/>
      </c>
      <c r="K1445" s="68" t="str">
        <f t="shared" si="274"/>
        <v/>
      </c>
      <c r="M1445" s="69" t="str">
        <f t="shared" si="275"/>
        <v/>
      </c>
      <c r="Q1445" s="76" t="str">
        <f t="shared" si="264"/>
        <v/>
      </c>
      <c r="R1445" s="68" t="str">
        <f t="shared" si="265"/>
        <v/>
      </c>
      <c r="S1445" s="76" t="str">
        <f t="shared" si="266"/>
        <v/>
      </c>
      <c r="V1445" s="23" t="str">
        <f>IF(E1445="","",SUMIF(OUTBOUND!$G:$G,WMS!E1445,OUTBOUND!$L:$L))</f>
        <v/>
      </c>
      <c r="W1445" s="23" t="str">
        <f>IF(E1445="","",SUMIF(OUTBOUND!$G:$G,WMS!E1445,OUTBOUND!$M:$M))</f>
        <v/>
      </c>
      <c r="X1445" s="76" t="str">
        <f>IF(E1445="","",SUMIF(OUTBOUND!$G:$G,WMS!E1445,OUTBOUND!$O:$O))</f>
        <v/>
      </c>
      <c r="Y1445" s="76" t="str">
        <f>IF(E1445="","",SUMIF(OUTBOUND!$G:$G,WMS!E1445,OUTBOUND!$AC:$AC))</f>
        <v/>
      </c>
      <c r="Z1445" s="76" t="str">
        <f>IF(E1445="","",SUMIF(OUTBOUND!$G:$G,WMS!E1445,OUTBOUND!$P:$P))</f>
        <v/>
      </c>
      <c r="AA1445" s="23" t="str">
        <f t="shared" si="267"/>
        <v/>
      </c>
      <c r="AB1445" s="23" t="str">
        <f t="shared" si="268"/>
        <v/>
      </c>
      <c r="AC1445" s="76" t="str">
        <f t="shared" si="269"/>
        <v/>
      </c>
      <c r="AD1445" s="76" t="str">
        <f t="shared" si="270"/>
        <v/>
      </c>
      <c r="AE1445" s="76" t="str">
        <f t="shared" si="271"/>
        <v/>
      </c>
      <c r="AF1445" s="81" t="str">
        <f t="shared" si="272"/>
        <v/>
      </c>
    </row>
    <row r="1446" spans="5:32">
      <c r="E1446" s="58" t="str">
        <f t="shared" si="273"/>
        <v/>
      </c>
      <c r="K1446" s="68" t="str">
        <f t="shared" si="274"/>
        <v/>
      </c>
      <c r="M1446" s="69" t="str">
        <f t="shared" si="275"/>
        <v/>
      </c>
      <c r="Q1446" s="76" t="str">
        <f t="shared" si="264"/>
        <v/>
      </c>
      <c r="R1446" s="68" t="str">
        <f t="shared" si="265"/>
        <v/>
      </c>
      <c r="S1446" s="76" t="str">
        <f t="shared" si="266"/>
        <v/>
      </c>
      <c r="V1446" s="23" t="str">
        <f>IF(E1446="","",SUMIF(OUTBOUND!$G:$G,WMS!E1446,OUTBOUND!$L:$L))</f>
        <v/>
      </c>
      <c r="W1446" s="23" t="str">
        <f>IF(E1446="","",SUMIF(OUTBOUND!$G:$G,WMS!E1446,OUTBOUND!$M:$M))</f>
        <v/>
      </c>
      <c r="X1446" s="76" t="str">
        <f>IF(E1446="","",SUMIF(OUTBOUND!$G:$G,WMS!E1446,OUTBOUND!$O:$O))</f>
        <v/>
      </c>
      <c r="Y1446" s="76" t="str">
        <f>IF(E1446="","",SUMIF(OUTBOUND!$G:$G,WMS!E1446,OUTBOUND!$AC:$AC))</f>
        <v/>
      </c>
      <c r="Z1446" s="76" t="str">
        <f>IF(E1446="","",SUMIF(OUTBOUND!$G:$G,WMS!E1446,OUTBOUND!$P:$P))</f>
        <v/>
      </c>
      <c r="AA1446" s="23" t="str">
        <f t="shared" si="267"/>
        <v/>
      </c>
      <c r="AB1446" s="23" t="str">
        <f t="shared" si="268"/>
        <v/>
      </c>
      <c r="AC1446" s="76" t="str">
        <f t="shared" si="269"/>
        <v/>
      </c>
      <c r="AD1446" s="76" t="str">
        <f t="shared" si="270"/>
        <v/>
      </c>
      <c r="AE1446" s="76" t="str">
        <f t="shared" si="271"/>
        <v/>
      </c>
      <c r="AF1446" s="81" t="str">
        <f t="shared" si="272"/>
        <v/>
      </c>
    </row>
    <row r="1447" spans="5:32">
      <c r="E1447" s="58" t="str">
        <f t="shared" si="273"/>
        <v/>
      </c>
      <c r="K1447" s="68" t="str">
        <f t="shared" si="274"/>
        <v/>
      </c>
      <c r="M1447" s="69" t="str">
        <f t="shared" si="275"/>
        <v/>
      </c>
      <c r="Q1447" s="76" t="str">
        <f t="shared" si="264"/>
        <v/>
      </c>
      <c r="R1447" s="68" t="str">
        <f t="shared" si="265"/>
        <v/>
      </c>
      <c r="S1447" s="76" t="str">
        <f t="shared" si="266"/>
        <v/>
      </c>
      <c r="V1447" s="23" t="str">
        <f>IF(E1447="","",SUMIF(OUTBOUND!$G:$G,WMS!E1447,OUTBOUND!$L:$L))</f>
        <v/>
      </c>
      <c r="W1447" s="23" t="str">
        <f>IF(E1447="","",SUMIF(OUTBOUND!$G:$G,WMS!E1447,OUTBOUND!$M:$M))</f>
        <v/>
      </c>
      <c r="X1447" s="76" t="str">
        <f>IF(E1447="","",SUMIF(OUTBOUND!$G:$G,WMS!E1447,OUTBOUND!$O:$O))</f>
        <v/>
      </c>
      <c r="Y1447" s="76" t="str">
        <f>IF(E1447="","",SUMIF(OUTBOUND!$G:$G,WMS!E1447,OUTBOUND!$AC:$AC))</f>
        <v/>
      </c>
      <c r="Z1447" s="76" t="str">
        <f>IF(E1447="","",SUMIF(OUTBOUND!$G:$G,WMS!E1447,OUTBOUND!$P:$P))</f>
        <v/>
      </c>
      <c r="AA1447" s="23" t="str">
        <f t="shared" si="267"/>
        <v/>
      </c>
      <c r="AB1447" s="23" t="str">
        <f t="shared" si="268"/>
        <v/>
      </c>
      <c r="AC1447" s="76" t="str">
        <f t="shared" si="269"/>
        <v/>
      </c>
      <c r="AD1447" s="76" t="str">
        <f t="shared" si="270"/>
        <v/>
      </c>
      <c r="AE1447" s="76" t="str">
        <f t="shared" si="271"/>
        <v/>
      </c>
      <c r="AF1447" s="81" t="str">
        <f t="shared" si="272"/>
        <v/>
      </c>
    </row>
    <row r="1448" spans="5:32">
      <c r="E1448" s="58" t="str">
        <f t="shared" si="273"/>
        <v/>
      </c>
      <c r="K1448" s="68" t="str">
        <f t="shared" si="274"/>
        <v/>
      </c>
      <c r="M1448" s="69" t="str">
        <f t="shared" si="275"/>
        <v/>
      </c>
      <c r="Q1448" s="76" t="str">
        <f t="shared" si="264"/>
        <v/>
      </c>
      <c r="R1448" s="68" t="str">
        <f t="shared" si="265"/>
        <v/>
      </c>
      <c r="S1448" s="76" t="str">
        <f t="shared" si="266"/>
        <v/>
      </c>
      <c r="V1448" s="23" t="str">
        <f>IF(E1448="","",SUMIF(OUTBOUND!$G:$G,WMS!E1448,OUTBOUND!$L:$L))</f>
        <v/>
      </c>
      <c r="W1448" s="23" t="str">
        <f>IF(E1448="","",SUMIF(OUTBOUND!$G:$G,WMS!E1448,OUTBOUND!$M:$M))</f>
        <v/>
      </c>
      <c r="X1448" s="76" t="str">
        <f>IF(E1448="","",SUMIF(OUTBOUND!$G:$G,WMS!E1448,OUTBOUND!$O:$O))</f>
        <v/>
      </c>
      <c r="Y1448" s="76" t="str">
        <f>IF(E1448="","",SUMIF(OUTBOUND!$G:$G,WMS!E1448,OUTBOUND!$AC:$AC))</f>
        <v/>
      </c>
      <c r="Z1448" s="76" t="str">
        <f>IF(E1448="","",SUMIF(OUTBOUND!$G:$G,WMS!E1448,OUTBOUND!$P:$P))</f>
        <v/>
      </c>
      <c r="AA1448" s="23" t="str">
        <f t="shared" si="267"/>
        <v/>
      </c>
      <c r="AB1448" s="23" t="str">
        <f t="shared" si="268"/>
        <v/>
      </c>
      <c r="AC1448" s="76" t="str">
        <f t="shared" si="269"/>
        <v/>
      </c>
      <c r="AD1448" s="76" t="str">
        <f t="shared" si="270"/>
        <v/>
      </c>
      <c r="AE1448" s="76" t="str">
        <f t="shared" si="271"/>
        <v/>
      </c>
      <c r="AF1448" s="81" t="str">
        <f t="shared" si="272"/>
        <v/>
      </c>
    </row>
    <row r="1449" spans="5:32">
      <c r="E1449" s="58" t="str">
        <f t="shared" si="273"/>
        <v/>
      </c>
      <c r="K1449" s="68" t="str">
        <f t="shared" si="274"/>
        <v/>
      </c>
      <c r="M1449" s="69" t="str">
        <f t="shared" si="275"/>
        <v/>
      </c>
      <c r="Q1449" s="76" t="str">
        <f t="shared" si="264"/>
        <v/>
      </c>
      <c r="R1449" s="68" t="str">
        <f t="shared" si="265"/>
        <v/>
      </c>
      <c r="S1449" s="76" t="str">
        <f t="shared" si="266"/>
        <v/>
      </c>
      <c r="V1449" s="23" t="str">
        <f>IF(E1449="","",SUMIF(OUTBOUND!$G:$G,WMS!E1449,OUTBOUND!$L:$L))</f>
        <v/>
      </c>
      <c r="W1449" s="23" t="str">
        <f>IF(E1449="","",SUMIF(OUTBOUND!$G:$G,WMS!E1449,OUTBOUND!$M:$M))</f>
        <v/>
      </c>
      <c r="X1449" s="76" t="str">
        <f>IF(E1449="","",SUMIF(OUTBOUND!$G:$G,WMS!E1449,OUTBOUND!$O:$O))</f>
        <v/>
      </c>
      <c r="Y1449" s="76" t="str">
        <f>IF(E1449="","",SUMIF(OUTBOUND!$G:$G,WMS!E1449,OUTBOUND!$AC:$AC))</f>
        <v/>
      </c>
      <c r="Z1449" s="76" t="str">
        <f>IF(E1449="","",SUMIF(OUTBOUND!$G:$G,WMS!E1449,OUTBOUND!$P:$P))</f>
        <v/>
      </c>
      <c r="AA1449" s="23" t="str">
        <f t="shared" si="267"/>
        <v/>
      </c>
      <c r="AB1449" s="23" t="str">
        <f t="shared" si="268"/>
        <v/>
      </c>
      <c r="AC1449" s="76" t="str">
        <f t="shared" si="269"/>
        <v/>
      </c>
      <c r="AD1449" s="76" t="str">
        <f t="shared" si="270"/>
        <v/>
      </c>
      <c r="AE1449" s="76" t="str">
        <f t="shared" si="271"/>
        <v/>
      </c>
      <c r="AF1449" s="81" t="str">
        <f t="shared" si="272"/>
        <v/>
      </c>
    </row>
    <row r="1450" spans="5:32">
      <c r="E1450" s="58" t="str">
        <f t="shared" si="273"/>
        <v/>
      </c>
      <c r="K1450" s="68" t="str">
        <f t="shared" si="274"/>
        <v/>
      </c>
      <c r="M1450" s="69" t="str">
        <f t="shared" si="275"/>
        <v/>
      </c>
      <c r="Q1450" s="76" t="str">
        <f t="shared" si="264"/>
        <v/>
      </c>
      <c r="R1450" s="68" t="str">
        <f t="shared" si="265"/>
        <v/>
      </c>
      <c r="S1450" s="76" t="str">
        <f t="shared" si="266"/>
        <v/>
      </c>
      <c r="V1450" s="23" t="str">
        <f>IF(E1450="","",SUMIF(OUTBOUND!$G:$G,WMS!E1450,OUTBOUND!$L:$L))</f>
        <v/>
      </c>
      <c r="W1450" s="23" t="str">
        <f>IF(E1450="","",SUMIF(OUTBOUND!$G:$G,WMS!E1450,OUTBOUND!$M:$M))</f>
        <v/>
      </c>
      <c r="X1450" s="76" t="str">
        <f>IF(E1450="","",SUMIF(OUTBOUND!$G:$G,WMS!E1450,OUTBOUND!$O:$O))</f>
        <v/>
      </c>
      <c r="Y1450" s="76" t="str">
        <f>IF(E1450="","",SUMIF(OUTBOUND!$G:$G,WMS!E1450,OUTBOUND!$AC:$AC))</f>
        <v/>
      </c>
      <c r="Z1450" s="76" t="str">
        <f>IF(E1450="","",SUMIF(OUTBOUND!$G:$G,WMS!E1450,OUTBOUND!$P:$P))</f>
        <v/>
      </c>
      <c r="AA1450" s="23" t="str">
        <f t="shared" si="267"/>
        <v/>
      </c>
      <c r="AB1450" s="23" t="str">
        <f t="shared" si="268"/>
        <v/>
      </c>
      <c r="AC1450" s="76" t="str">
        <f t="shared" si="269"/>
        <v/>
      </c>
      <c r="AD1450" s="76" t="str">
        <f t="shared" si="270"/>
        <v/>
      </c>
      <c r="AE1450" s="76" t="str">
        <f t="shared" si="271"/>
        <v/>
      </c>
      <c r="AF1450" s="81" t="str">
        <f t="shared" si="272"/>
        <v/>
      </c>
    </row>
    <row r="1451" spans="5:32">
      <c r="E1451" s="58" t="str">
        <f t="shared" si="273"/>
        <v/>
      </c>
      <c r="K1451" s="68" t="str">
        <f t="shared" si="274"/>
        <v/>
      </c>
      <c r="M1451" s="69" t="str">
        <f t="shared" si="275"/>
        <v/>
      </c>
      <c r="Q1451" s="76" t="str">
        <f t="shared" si="264"/>
        <v/>
      </c>
      <c r="R1451" s="68" t="str">
        <f t="shared" si="265"/>
        <v/>
      </c>
      <c r="S1451" s="76" t="str">
        <f t="shared" si="266"/>
        <v/>
      </c>
      <c r="V1451" s="23" t="str">
        <f>IF(E1451="","",SUMIF(OUTBOUND!$G:$G,WMS!E1451,OUTBOUND!$L:$L))</f>
        <v/>
      </c>
      <c r="W1451" s="23" t="str">
        <f>IF(E1451="","",SUMIF(OUTBOUND!$G:$G,WMS!E1451,OUTBOUND!$M:$M))</f>
        <v/>
      </c>
      <c r="X1451" s="76" t="str">
        <f>IF(E1451="","",SUMIF(OUTBOUND!$G:$G,WMS!E1451,OUTBOUND!$O:$O))</f>
        <v/>
      </c>
      <c r="Y1451" s="76" t="str">
        <f>IF(E1451="","",SUMIF(OUTBOUND!$G:$G,WMS!E1451,OUTBOUND!$AC:$AC))</f>
        <v/>
      </c>
      <c r="Z1451" s="76" t="str">
        <f>IF(E1451="","",SUMIF(OUTBOUND!$G:$G,WMS!E1451,OUTBOUND!$P:$P))</f>
        <v/>
      </c>
      <c r="AA1451" s="23" t="str">
        <f t="shared" si="267"/>
        <v/>
      </c>
      <c r="AB1451" s="23" t="str">
        <f t="shared" si="268"/>
        <v/>
      </c>
      <c r="AC1451" s="76" t="str">
        <f t="shared" si="269"/>
        <v/>
      </c>
      <c r="AD1451" s="76" t="str">
        <f t="shared" si="270"/>
        <v/>
      </c>
      <c r="AE1451" s="76" t="str">
        <f t="shared" si="271"/>
        <v/>
      </c>
      <c r="AF1451" s="81" t="str">
        <f t="shared" si="272"/>
        <v/>
      </c>
    </row>
    <row r="1452" spans="5:32">
      <c r="E1452" s="58" t="str">
        <f t="shared" si="273"/>
        <v/>
      </c>
      <c r="K1452" s="68" t="str">
        <f t="shared" si="274"/>
        <v/>
      </c>
      <c r="M1452" s="69" t="str">
        <f t="shared" si="275"/>
        <v/>
      </c>
      <c r="Q1452" s="76" t="str">
        <f t="shared" si="264"/>
        <v/>
      </c>
      <c r="R1452" s="68" t="str">
        <f t="shared" si="265"/>
        <v/>
      </c>
      <c r="S1452" s="76" t="str">
        <f t="shared" si="266"/>
        <v/>
      </c>
      <c r="V1452" s="23" t="str">
        <f>IF(E1452="","",SUMIF(OUTBOUND!$G:$G,WMS!E1452,OUTBOUND!$L:$L))</f>
        <v/>
      </c>
      <c r="W1452" s="23" t="str">
        <f>IF(E1452="","",SUMIF(OUTBOUND!$G:$G,WMS!E1452,OUTBOUND!$M:$M))</f>
        <v/>
      </c>
      <c r="X1452" s="76" t="str">
        <f>IF(E1452="","",SUMIF(OUTBOUND!$G:$G,WMS!E1452,OUTBOUND!$O:$O))</f>
        <v/>
      </c>
      <c r="Y1452" s="76" t="str">
        <f>IF(E1452="","",SUMIF(OUTBOUND!$G:$G,WMS!E1452,OUTBOUND!$AC:$AC))</f>
        <v/>
      </c>
      <c r="Z1452" s="76" t="str">
        <f>IF(E1452="","",SUMIF(OUTBOUND!$G:$G,WMS!E1452,OUTBOUND!$P:$P))</f>
        <v/>
      </c>
      <c r="AA1452" s="23" t="str">
        <f t="shared" si="267"/>
        <v/>
      </c>
      <c r="AB1452" s="23" t="str">
        <f t="shared" si="268"/>
        <v/>
      </c>
      <c r="AC1452" s="76" t="str">
        <f t="shared" si="269"/>
        <v/>
      </c>
      <c r="AD1452" s="76" t="str">
        <f t="shared" si="270"/>
        <v/>
      </c>
      <c r="AE1452" s="76" t="str">
        <f t="shared" si="271"/>
        <v/>
      </c>
      <c r="AF1452" s="81" t="str">
        <f t="shared" si="272"/>
        <v/>
      </c>
    </row>
    <row r="1453" spans="5:32">
      <c r="E1453" s="58" t="str">
        <f t="shared" si="273"/>
        <v/>
      </c>
      <c r="K1453" s="68" t="str">
        <f t="shared" si="274"/>
        <v/>
      </c>
      <c r="M1453" s="69" t="str">
        <f t="shared" si="275"/>
        <v/>
      </c>
      <c r="Q1453" s="76" t="str">
        <f t="shared" si="264"/>
        <v/>
      </c>
      <c r="R1453" s="68" t="str">
        <f t="shared" si="265"/>
        <v/>
      </c>
      <c r="S1453" s="76" t="str">
        <f t="shared" si="266"/>
        <v/>
      </c>
      <c r="V1453" s="23" t="str">
        <f>IF(E1453="","",SUMIF(OUTBOUND!$G:$G,WMS!E1453,OUTBOUND!$L:$L))</f>
        <v/>
      </c>
      <c r="W1453" s="23" t="str">
        <f>IF(E1453="","",SUMIF(OUTBOUND!$G:$G,WMS!E1453,OUTBOUND!$M:$M))</f>
        <v/>
      </c>
      <c r="X1453" s="76" t="str">
        <f>IF(E1453="","",SUMIF(OUTBOUND!$G:$G,WMS!E1453,OUTBOUND!$O:$O))</f>
        <v/>
      </c>
      <c r="Y1453" s="76" t="str">
        <f>IF(E1453="","",SUMIF(OUTBOUND!$G:$G,WMS!E1453,OUTBOUND!$AC:$AC))</f>
        <v/>
      </c>
      <c r="Z1453" s="76" t="str">
        <f>IF(E1453="","",SUMIF(OUTBOUND!$G:$G,WMS!E1453,OUTBOUND!$P:$P))</f>
        <v/>
      </c>
      <c r="AA1453" s="23" t="str">
        <f t="shared" si="267"/>
        <v/>
      </c>
      <c r="AB1453" s="23" t="str">
        <f t="shared" si="268"/>
        <v/>
      </c>
      <c r="AC1453" s="76" t="str">
        <f t="shared" si="269"/>
        <v/>
      </c>
      <c r="AD1453" s="76" t="str">
        <f t="shared" si="270"/>
        <v/>
      </c>
      <c r="AE1453" s="76" t="str">
        <f t="shared" si="271"/>
        <v/>
      </c>
      <c r="AF1453" s="81" t="str">
        <f t="shared" si="272"/>
        <v/>
      </c>
    </row>
    <row r="1454" spans="5:32">
      <c r="E1454" s="58" t="str">
        <f t="shared" si="273"/>
        <v/>
      </c>
      <c r="K1454" s="68" t="str">
        <f t="shared" si="274"/>
        <v/>
      </c>
      <c r="M1454" s="69" t="str">
        <f t="shared" si="275"/>
        <v/>
      </c>
      <c r="Q1454" s="76" t="str">
        <f t="shared" si="264"/>
        <v/>
      </c>
      <c r="R1454" s="68" t="str">
        <f t="shared" si="265"/>
        <v/>
      </c>
      <c r="S1454" s="76" t="str">
        <f t="shared" si="266"/>
        <v/>
      </c>
      <c r="V1454" s="23" t="str">
        <f>IF(E1454="","",SUMIF(OUTBOUND!$G:$G,WMS!E1454,OUTBOUND!$L:$L))</f>
        <v/>
      </c>
      <c r="W1454" s="23" t="str">
        <f>IF(E1454="","",SUMIF(OUTBOUND!$G:$G,WMS!E1454,OUTBOUND!$M:$M))</f>
        <v/>
      </c>
      <c r="X1454" s="76" t="str">
        <f>IF(E1454="","",SUMIF(OUTBOUND!$G:$G,WMS!E1454,OUTBOUND!$O:$O))</f>
        <v/>
      </c>
      <c r="Y1454" s="76" t="str">
        <f>IF(E1454="","",SUMIF(OUTBOUND!$G:$G,WMS!E1454,OUTBOUND!$AC:$AC))</f>
        <v/>
      </c>
      <c r="Z1454" s="76" t="str">
        <f>IF(E1454="","",SUMIF(OUTBOUND!$G:$G,WMS!E1454,OUTBOUND!$P:$P))</f>
        <v/>
      </c>
      <c r="AA1454" s="23" t="str">
        <f t="shared" si="267"/>
        <v/>
      </c>
      <c r="AB1454" s="23" t="str">
        <f t="shared" si="268"/>
        <v/>
      </c>
      <c r="AC1454" s="76" t="str">
        <f t="shared" si="269"/>
        <v/>
      </c>
      <c r="AD1454" s="76" t="str">
        <f t="shared" si="270"/>
        <v/>
      </c>
      <c r="AE1454" s="76" t="str">
        <f t="shared" si="271"/>
        <v/>
      </c>
      <c r="AF1454" s="81" t="str">
        <f t="shared" si="272"/>
        <v/>
      </c>
    </row>
    <row r="1455" spans="5:32">
      <c r="E1455" s="58" t="str">
        <f t="shared" si="273"/>
        <v/>
      </c>
      <c r="K1455" s="68" t="str">
        <f t="shared" si="274"/>
        <v/>
      </c>
      <c r="M1455" s="69" t="str">
        <f t="shared" si="275"/>
        <v/>
      </c>
      <c r="Q1455" s="76" t="str">
        <f t="shared" si="264"/>
        <v/>
      </c>
      <c r="R1455" s="68" t="str">
        <f t="shared" si="265"/>
        <v/>
      </c>
      <c r="S1455" s="76" t="str">
        <f t="shared" si="266"/>
        <v/>
      </c>
      <c r="V1455" s="23" t="str">
        <f>IF(E1455="","",SUMIF(OUTBOUND!$G:$G,WMS!E1455,OUTBOUND!$L:$L))</f>
        <v/>
      </c>
      <c r="W1455" s="23" t="str">
        <f>IF(E1455="","",SUMIF(OUTBOUND!$G:$G,WMS!E1455,OUTBOUND!$M:$M))</f>
        <v/>
      </c>
      <c r="X1455" s="76" t="str">
        <f>IF(E1455="","",SUMIF(OUTBOUND!$G:$G,WMS!E1455,OUTBOUND!$O:$O))</f>
        <v/>
      </c>
      <c r="Y1455" s="76" t="str">
        <f>IF(E1455="","",SUMIF(OUTBOUND!$G:$G,WMS!E1455,OUTBOUND!$AC:$AC))</f>
        <v/>
      </c>
      <c r="Z1455" s="76" t="str">
        <f>IF(E1455="","",SUMIF(OUTBOUND!$G:$G,WMS!E1455,OUTBOUND!$P:$P))</f>
        <v/>
      </c>
      <c r="AA1455" s="23" t="str">
        <f t="shared" si="267"/>
        <v/>
      </c>
      <c r="AB1455" s="23" t="str">
        <f t="shared" si="268"/>
        <v/>
      </c>
      <c r="AC1455" s="76" t="str">
        <f t="shared" si="269"/>
        <v/>
      </c>
      <c r="AD1455" s="76" t="str">
        <f t="shared" si="270"/>
        <v/>
      </c>
      <c r="AE1455" s="76" t="str">
        <f t="shared" si="271"/>
        <v/>
      </c>
      <c r="AF1455" s="81" t="str">
        <f t="shared" si="272"/>
        <v/>
      </c>
    </row>
    <row r="1456" spans="5:32">
      <c r="E1456" s="58" t="str">
        <f t="shared" si="273"/>
        <v/>
      </c>
      <c r="K1456" s="68" t="str">
        <f t="shared" si="274"/>
        <v/>
      </c>
      <c r="M1456" s="69" t="str">
        <f t="shared" si="275"/>
        <v/>
      </c>
      <c r="Q1456" s="76" t="str">
        <f t="shared" si="264"/>
        <v/>
      </c>
      <c r="R1456" s="68" t="str">
        <f t="shared" si="265"/>
        <v/>
      </c>
      <c r="S1456" s="76" t="str">
        <f t="shared" si="266"/>
        <v/>
      </c>
      <c r="V1456" s="23" t="str">
        <f>IF(E1456="","",SUMIF(OUTBOUND!$G:$G,WMS!E1456,OUTBOUND!$L:$L))</f>
        <v/>
      </c>
      <c r="W1456" s="23" t="str">
        <f>IF(E1456="","",SUMIF(OUTBOUND!$G:$G,WMS!E1456,OUTBOUND!$M:$M))</f>
        <v/>
      </c>
      <c r="X1456" s="76" t="str">
        <f>IF(E1456="","",SUMIF(OUTBOUND!$G:$G,WMS!E1456,OUTBOUND!$O:$O))</f>
        <v/>
      </c>
      <c r="Y1456" s="76" t="str">
        <f>IF(E1456="","",SUMIF(OUTBOUND!$G:$G,WMS!E1456,OUTBOUND!$AC:$AC))</f>
        <v/>
      </c>
      <c r="Z1456" s="76" t="str">
        <f>IF(E1456="","",SUMIF(OUTBOUND!$G:$G,WMS!E1456,OUTBOUND!$P:$P))</f>
        <v/>
      </c>
      <c r="AA1456" s="23" t="str">
        <f t="shared" si="267"/>
        <v/>
      </c>
      <c r="AB1456" s="23" t="str">
        <f t="shared" si="268"/>
        <v/>
      </c>
      <c r="AC1456" s="76" t="str">
        <f t="shared" si="269"/>
        <v/>
      </c>
      <c r="AD1456" s="76" t="str">
        <f t="shared" si="270"/>
        <v/>
      </c>
      <c r="AE1456" s="76" t="str">
        <f t="shared" si="271"/>
        <v/>
      </c>
      <c r="AF1456" s="81" t="str">
        <f t="shared" si="272"/>
        <v/>
      </c>
    </row>
    <row r="1457" spans="5:32">
      <c r="E1457" s="58" t="str">
        <f t="shared" si="273"/>
        <v/>
      </c>
      <c r="K1457" s="68" t="str">
        <f t="shared" si="274"/>
        <v/>
      </c>
      <c r="M1457" s="69" t="str">
        <f t="shared" si="275"/>
        <v/>
      </c>
      <c r="Q1457" s="76" t="str">
        <f t="shared" si="264"/>
        <v/>
      </c>
      <c r="R1457" s="68" t="str">
        <f t="shared" si="265"/>
        <v/>
      </c>
      <c r="S1457" s="76" t="str">
        <f t="shared" si="266"/>
        <v/>
      </c>
      <c r="V1457" s="23" t="str">
        <f>IF(E1457="","",SUMIF(OUTBOUND!$G:$G,WMS!E1457,OUTBOUND!$L:$L))</f>
        <v/>
      </c>
      <c r="W1457" s="23" t="str">
        <f>IF(E1457="","",SUMIF(OUTBOUND!$G:$G,WMS!E1457,OUTBOUND!$M:$M))</f>
        <v/>
      </c>
      <c r="X1457" s="76" t="str">
        <f>IF(E1457="","",SUMIF(OUTBOUND!$G:$G,WMS!E1457,OUTBOUND!$O:$O))</f>
        <v/>
      </c>
      <c r="Y1457" s="76" t="str">
        <f>IF(E1457="","",SUMIF(OUTBOUND!$G:$G,WMS!E1457,OUTBOUND!$AC:$AC))</f>
        <v/>
      </c>
      <c r="Z1457" s="76" t="str">
        <f>IF(E1457="","",SUMIF(OUTBOUND!$G:$G,WMS!E1457,OUTBOUND!$P:$P))</f>
        <v/>
      </c>
      <c r="AA1457" s="23" t="str">
        <f t="shared" si="267"/>
        <v/>
      </c>
      <c r="AB1457" s="23" t="str">
        <f t="shared" si="268"/>
        <v/>
      </c>
      <c r="AC1457" s="76" t="str">
        <f t="shared" si="269"/>
        <v/>
      </c>
      <c r="AD1457" s="76" t="str">
        <f t="shared" si="270"/>
        <v/>
      </c>
      <c r="AE1457" s="76" t="str">
        <f t="shared" si="271"/>
        <v/>
      </c>
      <c r="AF1457" s="81" t="str">
        <f t="shared" si="272"/>
        <v/>
      </c>
    </row>
    <row r="1458" spans="5:32">
      <c r="E1458" s="58" t="str">
        <f t="shared" si="273"/>
        <v/>
      </c>
      <c r="K1458" s="68" t="str">
        <f t="shared" si="274"/>
        <v/>
      </c>
      <c r="M1458" s="69" t="str">
        <f t="shared" si="275"/>
        <v/>
      </c>
      <c r="Q1458" s="76" t="str">
        <f t="shared" si="264"/>
        <v/>
      </c>
      <c r="R1458" s="68" t="str">
        <f t="shared" si="265"/>
        <v/>
      </c>
      <c r="S1458" s="76" t="str">
        <f t="shared" si="266"/>
        <v/>
      </c>
      <c r="V1458" s="23" t="str">
        <f>IF(E1458="","",SUMIF(OUTBOUND!$G:$G,WMS!E1458,OUTBOUND!$L:$L))</f>
        <v/>
      </c>
      <c r="W1458" s="23" t="str">
        <f>IF(E1458="","",SUMIF(OUTBOUND!$G:$G,WMS!E1458,OUTBOUND!$M:$M))</f>
        <v/>
      </c>
      <c r="X1458" s="76" t="str">
        <f>IF(E1458="","",SUMIF(OUTBOUND!$G:$G,WMS!E1458,OUTBOUND!$O:$O))</f>
        <v/>
      </c>
      <c r="Y1458" s="76" t="str">
        <f>IF(E1458="","",SUMIF(OUTBOUND!$G:$G,WMS!E1458,OUTBOUND!$AC:$AC))</f>
        <v/>
      </c>
      <c r="Z1458" s="76" t="str">
        <f>IF(E1458="","",SUMIF(OUTBOUND!$G:$G,WMS!E1458,OUTBOUND!$P:$P))</f>
        <v/>
      </c>
      <c r="AA1458" s="23" t="str">
        <f t="shared" si="267"/>
        <v/>
      </c>
      <c r="AB1458" s="23" t="str">
        <f t="shared" si="268"/>
        <v/>
      </c>
      <c r="AC1458" s="76" t="str">
        <f t="shared" si="269"/>
        <v/>
      </c>
      <c r="AD1458" s="76" t="str">
        <f t="shared" si="270"/>
        <v/>
      </c>
      <c r="AE1458" s="76" t="str">
        <f t="shared" si="271"/>
        <v/>
      </c>
      <c r="AF1458" s="81" t="str">
        <f t="shared" si="272"/>
        <v/>
      </c>
    </row>
    <row r="1459" spans="5:32">
      <c r="E1459" s="58" t="str">
        <f t="shared" si="273"/>
        <v/>
      </c>
      <c r="K1459" s="68" t="str">
        <f t="shared" si="274"/>
        <v/>
      </c>
      <c r="M1459" s="69" t="str">
        <f t="shared" si="275"/>
        <v/>
      </c>
      <c r="Q1459" s="76" t="str">
        <f t="shared" si="264"/>
        <v/>
      </c>
      <c r="R1459" s="68" t="str">
        <f t="shared" si="265"/>
        <v/>
      </c>
      <c r="S1459" s="76" t="str">
        <f t="shared" si="266"/>
        <v/>
      </c>
      <c r="V1459" s="23" t="str">
        <f>IF(E1459="","",SUMIF(OUTBOUND!$G:$G,WMS!E1459,OUTBOUND!$L:$L))</f>
        <v/>
      </c>
      <c r="W1459" s="23" t="str">
        <f>IF(E1459="","",SUMIF(OUTBOUND!$G:$G,WMS!E1459,OUTBOUND!$M:$M))</f>
        <v/>
      </c>
      <c r="X1459" s="76" t="str">
        <f>IF(E1459="","",SUMIF(OUTBOUND!$G:$G,WMS!E1459,OUTBOUND!$O:$O))</f>
        <v/>
      </c>
      <c r="Y1459" s="76" t="str">
        <f>IF(E1459="","",SUMIF(OUTBOUND!$G:$G,WMS!E1459,OUTBOUND!$AC:$AC))</f>
        <v/>
      </c>
      <c r="Z1459" s="76" t="str">
        <f>IF(E1459="","",SUMIF(OUTBOUND!$G:$G,WMS!E1459,OUTBOUND!$P:$P))</f>
        <v/>
      </c>
      <c r="AA1459" s="23" t="str">
        <f t="shared" si="267"/>
        <v/>
      </c>
      <c r="AB1459" s="23" t="str">
        <f t="shared" si="268"/>
        <v/>
      </c>
      <c r="AC1459" s="76" t="str">
        <f t="shared" si="269"/>
        <v/>
      </c>
      <c r="AD1459" s="76" t="str">
        <f t="shared" si="270"/>
        <v/>
      </c>
      <c r="AE1459" s="76" t="str">
        <f t="shared" si="271"/>
        <v/>
      </c>
      <c r="AF1459" s="81" t="str">
        <f t="shared" si="272"/>
        <v/>
      </c>
    </row>
    <row r="1460" spans="5:32">
      <c r="E1460" s="58" t="str">
        <f t="shared" si="273"/>
        <v/>
      </c>
      <c r="K1460" s="68" t="str">
        <f t="shared" si="274"/>
        <v/>
      </c>
      <c r="M1460" s="69" t="str">
        <f t="shared" si="275"/>
        <v/>
      </c>
      <c r="Q1460" s="76" t="str">
        <f t="shared" si="264"/>
        <v/>
      </c>
      <c r="R1460" s="68" t="str">
        <f t="shared" si="265"/>
        <v/>
      </c>
      <c r="S1460" s="76" t="str">
        <f t="shared" si="266"/>
        <v/>
      </c>
      <c r="V1460" s="23" t="str">
        <f>IF(E1460="","",SUMIF(OUTBOUND!$G:$G,WMS!E1460,OUTBOUND!$L:$L))</f>
        <v/>
      </c>
      <c r="W1460" s="23" t="str">
        <f>IF(E1460="","",SUMIF(OUTBOUND!$G:$G,WMS!E1460,OUTBOUND!$M:$M))</f>
        <v/>
      </c>
      <c r="X1460" s="76" t="str">
        <f>IF(E1460="","",SUMIF(OUTBOUND!$G:$G,WMS!E1460,OUTBOUND!$O:$O))</f>
        <v/>
      </c>
      <c r="Y1460" s="76" t="str">
        <f>IF(E1460="","",SUMIF(OUTBOUND!$G:$G,WMS!E1460,OUTBOUND!$AC:$AC))</f>
        <v/>
      </c>
      <c r="Z1460" s="76" t="str">
        <f>IF(E1460="","",SUMIF(OUTBOUND!$G:$G,WMS!E1460,OUTBOUND!$P:$P))</f>
        <v/>
      </c>
      <c r="AA1460" s="23" t="str">
        <f t="shared" si="267"/>
        <v/>
      </c>
      <c r="AB1460" s="23" t="str">
        <f t="shared" si="268"/>
        <v/>
      </c>
      <c r="AC1460" s="76" t="str">
        <f t="shared" si="269"/>
        <v/>
      </c>
      <c r="AD1460" s="76" t="str">
        <f t="shared" si="270"/>
        <v/>
      </c>
      <c r="AE1460" s="76" t="str">
        <f t="shared" si="271"/>
        <v/>
      </c>
      <c r="AF1460" s="81" t="str">
        <f t="shared" si="272"/>
        <v/>
      </c>
    </row>
    <row r="1461" spans="5:32">
      <c r="E1461" s="58" t="str">
        <f t="shared" si="273"/>
        <v/>
      </c>
      <c r="K1461" s="68" t="str">
        <f t="shared" si="274"/>
        <v/>
      </c>
      <c r="M1461" s="69" t="str">
        <f t="shared" si="275"/>
        <v/>
      </c>
      <c r="Q1461" s="76" t="str">
        <f t="shared" ref="Q1461:Q1524" si="276">IF(P1461="","",ROUND(N1461*O1461*P1461/1000000,3))</f>
        <v/>
      </c>
      <c r="R1461" s="68" t="str">
        <f t="shared" ref="R1461:R1524" si="277">IF(Q1461="","",ROUND(N1461*O1461*P1461/1000000*I1461,2))</f>
        <v/>
      </c>
      <c r="S1461" s="76" t="str">
        <f t="shared" ref="S1461:S1524" si="278">IF(T1461="","",ROUND(T1461/J1461,3))</f>
        <v/>
      </c>
      <c r="V1461" s="23" t="str">
        <f>IF(E1461="","",SUMIF(OUTBOUND!$G:$G,WMS!E1461,OUTBOUND!$L:$L))</f>
        <v/>
      </c>
      <c r="W1461" s="23" t="str">
        <f>IF(E1461="","",SUMIF(OUTBOUND!$G:$G,WMS!E1461,OUTBOUND!$M:$M))</f>
        <v/>
      </c>
      <c r="X1461" s="76" t="str">
        <f>IF(E1461="","",SUMIF(OUTBOUND!$G:$G,WMS!E1461,OUTBOUND!$O:$O))</f>
        <v/>
      </c>
      <c r="Y1461" s="76" t="str">
        <f>IF(E1461="","",SUMIF(OUTBOUND!$G:$G,WMS!E1461,OUTBOUND!$AC:$AC))</f>
        <v/>
      </c>
      <c r="Z1461" s="76" t="str">
        <f>IF(E1461="","",SUMIF(OUTBOUND!$G:$G,WMS!E1461,OUTBOUND!$P:$P))</f>
        <v/>
      </c>
      <c r="AA1461" s="23" t="str">
        <f t="shared" ref="AA1461:AA1524" si="279">IF(I1461="","",I1461-V1461)</f>
        <v/>
      </c>
      <c r="AB1461" s="23" t="str">
        <f t="shared" ref="AB1461:AB1524" si="280">IF(J1461="","",J1461-W1461)</f>
        <v/>
      </c>
      <c r="AC1461" s="76" t="str">
        <f t="shared" ref="AC1461:AC1524" si="281">IF(M1461="","",M1461-X1461)</f>
        <v/>
      </c>
      <c r="AD1461" s="76" t="str">
        <f t="shared" ref="AD1461:AD1524" si="282">IF(T1461="","",T1461-Y1461)</f>
        <v/>
      </c>
      <c r="AE1461" s="76" t="str">
        <f t="shared" ref="AE1461:AE1524" si="283">IF(R1461="","",R1461-Z1461)</f>
        <v/>
      </c>
      <c r="AF1461" s="81" t="str">
        <f t="shared" ref="AF1461:AF1524" si="284">IF(AB1461="","",EXACT(K1461,AB1461/AA1461))</f>
        <v/>
      </c>
    </row>
    <row r="1462" spans="5:32">
      <c r="E1462" s="58" t="str">
        <f t="shared" si="273"/>
        <v/>
      </c>
      <c r="K1462" s="68" t="str">
        <f t="shared" si="274"/>
        <v/>
      </c>
      <c r="M1462" s="69" t="str">
        <f t="shared" si="275"/>
        <v/>
      </c>
      <c r="Q1462" s="76" t="str">
        <f t="shared" si="276"/>
        <v/>
      </c>
      <c r="R1462" s="68" t="str">
        <f t="shared" si="277"/>
        <v/>
      </c>
      <c r="S1462" s="76" t="str">
        <f t="shared" si="278"/>
        <v/>
      </c>
      <c r="V1462" s="23" t="str">
        <f>IF(E1462="","",SUMIF(OUTBOUND!$G:$G,WMS!E1462,OUTBOUND!$L:$L))</f>
        <v/>
      </c>
      <c r="W1462" s="23" t="str">
        <f>IF(E1462="","",SUMIF(OUTBOUND!$G:$G,WMS!E1462,OUTBOUND!$M:$M))</f>
        <v/>
      </c>
      <c r="X1462" s="76" t="str">
        <f>IF(E1462="","",SUMIF(OUTBOUND!$G:$G,WMS!E1462,OUTBOUND!$O:$O))</f>
        <v/>
      </c>
      <c r="Y1462" s="76" t="str">
        <f>IF(E1462="","",SUMIF(OUTBOUND!$G:$G,WMS!E1462,OUTBOUND!$AC:$AC))</f>
        <v/>
      </c>
      <c r="Z1462" s="76" t="str">
        <f>IF(E1462="","",SUMIF(OUTBOUND!$G:$G,WMS!E1462,OUTBOUND!$P:$P))</f>
        <v/>
      </c>
      <c r="AA1462" s="23" t="str">
        <f t="shared" si="279"/>
        <v/>
      </c>
      <c r="AB1462" s="23" t="str">
        <f t="shared" si="280"/>
        <v/>
      </c>
      <c r="AC1462" s="76" t="str">
        <f t="shared" si="281"/>
        <v/>
      </c>
      <c r="AD1462" s="76" t="str">
        <f t="shared" si="282"/>
        <v/>
      </c>
      <c r="AE1462" s="76" t="str">
        <f t="shared" si="283"/>
        <v/>
      </c>
      <c r="AF1462" s="81" t="str">
        <f t="shared" si="284"/>
        <v/>
      </c>
    </row>
    <row r="1463" spans="5:32">
      <c r="E1463" s="58" t="str">
        <f t="shared" si="273"/>
        <v/>
      </c>
      <c r="K1463" s="68" t="str">
        <f t="shared" si="274"/>
        <v/>
      </c>
      <c r="M1463" s="69" t="str">
        <f t="shared" si="275"/>
        <v/>
      </c>
      <c r="Q1463" s="76" t="str">
        <f t="shared" si="276"/>
        <v/>
      </c>
      <c r="R1463" s="68" t="str">
        <f t="shared" si="277"/>
        <v/>
      </c>
      <c r="S1463" s="76" t="str">
        <f t="shared" si="278"/>
        <v/>
      </c>
      <c r="V1463" s="23" t="str">
        <f>IF(E1463="","",SUMIF(OUTBOUND!$G:$G,WMS!E1463,OUTBOUND!$L:$L))</f>
        <v/>
      </c>
      <c r="W1463" s="23" t="str">
        <f>IF(E1463="","",SUMIF(OUTBOUND!$G:$G,WMS!E1463,OUTBOUND!$M:$M))</f>
        <v/>
      </c>
      <c r="X1463" s="76" t="str">
        <f>IF(E1463="","",SUMIF(OUTBOUND!$G:$G,WMS!E1463,OUTBOUND!$O:$O))</f>
        <v/>
      </c>
      <c r="Y1463" s="76" t="str">
        <f>IF(E1463="","",SUMIF(OUTBOUND!$G:$G,WMS!E1463,OUTBOUND!$AC:$AC))</f>
        <v/>
      </c>
      <c r="Z1463" s="76" t="str">
        <f>IF(E1463="","",SUMIF(OUTBOUND!$G:$G,WMS!E1463,OUTBOUND!$P:$P))</f>
        <v/>
      </c>
      <c r="AA1463" s="23" t="str">
        <f t="shared" si="279"/>
        <v/>
      </c>
      <c r="AB1463" s="23" t="str">
        <f t="shared" si="280"/>
        <v/>
      </c>
      <c r="AC1463" s="76" t="str">
        <f t="shared" si="281"/>
        <v/>
      </c>
      <c r="AD1463" s="76" t="str">
        <f t="shared" si="282"/>
        <v/>
      </c>
      <c r="AE1463" s="76" t="str">
        <f t="shared" si="283"/>
        <v/>
      </c>
      <c r="AF1463" s="81" t="str">
        <f t="shared" si="284"/>
        <v/>
      </c>
    </row>
    <row r="1464" spans="5:32">
      <c r="E1464" s="58" t="str">
        <f t="shared" si="273"/>
        <v/>
      </c>
      <c r="K1464" s="68" t="str">
        <f t="shared" si="274"/>
        <v/>
      </c>
      <c r="M1464" s="69" t="str">
        <f t="shared" si="275"/>
        <v/>
      </c>
      <c r="Q1464" s="76" t="str">
        <f t="shared" si="276"/>
        <v/>
      </c>
      <c r="R1464" s="68" t="str">
        <f t="shared" si="277"/>
        <v/>
      </c>
      <c r="S1464" s="76" t="str">
        <f t="shared" si="278"/>
        <v/>
      </c>
      <c r="V1464" s="23" t="str">
        <f>IF(E1464="","",SUMIF(OUTBOUND!$G:$G,WMS!E1464,OUTBOUND!$L:$L))</f>
        <v/>
      </c>
      <c r="W1464" s="23" t="str">
        <f>IF(E1464="","",SUMIF(OUTBOUND!$G:$G,WMS!E1464,OUTBOUND!$M:$M))</f>
        <v/>
      </c>
      <c r="X1464" s="76" t="str">
        <f>IF(E1464="","",SUMIF(OUTBOUND!$G:$G,WMS!E1464,OUTBOUND!$O:$O))</f>
        <v/>
      </c>
      <c r="Y1464" s="76" t="str">
        <f>IF(E1464="","",SUMIF(OUTBOUND!$G:$G,WMS!E1464,OUTBOUND!$AC:$AC))</f>
        <v/>
      </c>
      <c r="Z1464" s="76" t="str">
        <f>IF(E1464="","",SUMIF(OUTBOUND!$G:$G,WMS!E1464,OUTBOUND!$P:$P))</f>
        <v/>
      </c>
      <c r="AA1464" s="23" t="str">
        <f t="shared" si="279"/>
        <v/>
      </c>
      <c r="AB1464" s="23" t="str">
        <f t="shared" si="280"/>
        <v/>
      </c>
      <c r="AC1464" s="76" t="str">
        <f t="shared" si="281"/>
        <v/>
      </c>
      <c r="AD1464" s="76" t="str">
        <f t="shared" si="282"/>
        <v/>
      </c>
      <c r="AE1464" s="76" t="str">
        <f t="shared" si="283"/>
        <v/>
      </c>
      <c r="AF1464" s="81" t="str">
        <f t="shared" si="284"/>
        <v/>
      </c>
    </row>
    <row r="1465" spans="5:32">
      <c r="E1465" s="58" t="str">
        <f t="shared" si="273"/>
        <v/>
      </c>
      <c r="K1465" s="68" t="str">
        <f t="shared" si="274"/>
        <v/>
      </c>
      <c r="M1465" s="69" t="str">
        <f t="shared" si="275"/>
        <v/>
      </c>
      <c r="Q1465" s="76" t="str">
        <f t="shared" si="276"/>
        <v/>
      </c>
      <c r="R1465" s="68" t="str">
        <f t="shared" si="277"/>
        <v/>
      </c>
      <c r="S1465" s="76" t="str">
        <f t="shared" si="278"/>
        <v/>
      </c>
      <c r="V1465" s="23" t="str">
        <f>IF(E1465="","",SUMIF(OUTBOUND!$G:$G,WMS!E1465,OUTBOUND!$L:$L))</f>
        <v/>
      </c>
      <c r="W1465" s="23" t="str">
        <f>IF(E1465="","",SUMIF(OUTBOUND!$G:$G,WMS!E1465,OUTBOUND!$M:$M))</f>
        <v/>
      </c>
      <c r="X1465" s="76" t="str">
        <f>IF(E1465="","",SUMIF(OUTBOUND!$G:$G,WMS!E1465,OUTBOUND!$O:$O))</f>
        <v/>
      </c>
      <c r="Y1465" s="76" t="str">
        <f>IF(E1465="","",SUMIF(OUTBOUND!$G:$G,WMS!E1465,OUTBOUND!$AC:$AC))</f>
        <v/>
      </c>
      <c r="Z1465" s="76" t="str">
        <f>IF(E1465="","",SUMIF(OUTBOUND!$G:$G,WMS!E1465,OUTBOUND!$P:$P))</f>
        <v/>
      </c>
      <c r="AA1465" s="23" t="str">
        <f t="shared" si="279"/>
        <v/>
      </c>
      <c r="AB1465" s="23" t="str">
        <f t="shared" si="280"/>
        <v/>
      </c>
      <c r="AC1465" s="76" t="str">
        <f t="shared" si="281"/>
        <v/>
      </c>
      <c r="AD1465" s="76" t="str">
        <f t="shared" si="282"/>
        <v/>
      </c>
      <c r="AE1465" s="76" t="str">
        <f t="shared" si="283"/>
        <v/>
      </c>
      <c r="AF1465" s="81" t="str">
        <f t="shared" si="284"/>
        <v/>
      </c>
    </row>
    <row r="1466" spans="5:32">
      <c r="E1466" s="58" t="str">
        <f t="shared" si="273"/>
        <v/>
      </c>
      <c r="K1466" s="68" t="str">
        <f t="shared" si="274"/>
        <v/>
      </c>
      <c r="M1466" s="69" t="str">
        <f t="shared" si="275"/>
        <v/>
      </c>
      <c r="Q1466" s="76" t="str">
        <f t="shared" si="276"/>
        <v/>
      </c>
      <c r="R1466" s="68" t="str">
        <f t="shared" si="277"/>
        <v/>
      </c>
      <c r="S1466" s="76" t="str">
        <f t="shared" si="278"/>
        <v/>
      </c>
      <c r="V1466" s="23" t="str">
        <f>IF(E1466="","",SUMIF(OUTBOUND!$G:$G,WMS!E1466,OUTBOUND!$L:$L))</f>
        <v/>
      </c>
      <c r="W1466" s="23" t="str">
        <f>IF(E1466="","",SUMIF(OUTBOUND!$G:$G,WMS!E1466,OUTBOUND!$M:$M))</f>
        <v/>
      </c>
      <c r="X1466" s="76" t="str">
        <f>IF(E1466="","",SUMIF(OUTBOUND!$G:$G,WMS!E1466,OUTBOUND!$O:$O))</f>
        <v/>
      </c>
      <c r="Y1466" s="76" t="str">
        <f>IF(E1466="","",SUMIF(OUTBOUND!$G:$G,WMS!E1466,OUTBOUND!$AC:$AC))</f>
        <v/>
      </c>
      <c r="Z1466" s="76" t="str">
        <f>IF(E1466="","",SUMIF(OUTBOUND!$G:$G,WMS!E1466,OUTBOUND!$P:$P))</f>
        <v/>
      </c>
      <c r="AA1466" s="23" t="str">
        <f t="shared" si="279"/>
        <v/>
      </c>
      <c r="AB1466" s="23" t="str">
        <f t="shared" si="280"/>
        <v/>
      </c>
      <c r="AC1466" s="76" t="str">
        <f t="shared" si="281"/>
        <v/>
      </c>
      <c r="AD1466" s="76" t="str">
        <f t="shared" si="282"/>
        <v/>
      </c>
      <c r="AE1466" s="76" t="str">
        <f t="shared" si="283"/>
        <v/>
      </c>
      <c r="AF1466" s="81" t="str">
        <f t="shared" si="284"/>
        <v/>
      </c>
    </row>
    <row r="1467" spans="5:32">
      <c r="E1467" s="58" t="str">
        <f t="shared" si="273"/>
        <v/>
      </c>
      <c r="K1467" s="68" t="str">
        <f t="shared" si="274"/>
        <v/>
      </c>
      <c r="M1467" s="69" t="str">
        <f t="shared" si="275"/>
        <v/>
      </c>
      <c r="Q1467" s="76" t="str">
        <f t="shared" si="276"/>
        <v/>
      </c>
      <c r="R1467" s="68" t="str">
        <f t="shared" si="277"/>
        <v/>
      </c>
      <c r="S1467" s="76" t="str">
        <f t="shared" si="278"/>
        <v/>
      </c>
      <c r="V1467" s="23" t="str">
        <f>IF(E1467="","",SUMIF(OUTBOUND!$G:$G,WMS!E1467,OUTBOUND!$L:$L))</f>
        <v/>
      </c>
      <c r="W1467" s="23" t="str">
        <f>IF(E1467="","",SUMIF(OUTBOUND!$G:$G,WMS!E1467,OUTBOUND!$M:$M))</f>
        <v/>
      </c>
      <c r="X1467" s="76" t="str">
        <f>IF(E1467="","",SUMIF(OUTBOUND!$G:$G,WMS!E1467,OUTBOUND!$O:$O))</f>
        <v/>
      </c>
      <c r="Y1467" s="76" t="str">
        <f>IF(E1467="","",SUMIF(OUTBOUND!$G:$G,WMS!E1467,OUTBOUND!$AC:$AC))</f>
        <v/>
      </c>
      <c r="Z1467" s="76" t="str">
        <f>IF(E1467="","",SUMIF(OUTBOUND!$G:$G,WMS!E1467,OUTBOUND!$P:$P))</f>
        <v/>
      </c>
      <c r="AA1467" s="23" t="str">
        <f t="shared" si="279"/>
        <v/>
      </c>
      <c r="AB1467" s="23" t="str">
        <f t="shared" si="280"/>
        <v/>
      </c>
      <c r="AC1467" s="76" t="str">
        <f t="shared" si="281"/>
        <v/>
      </c>
      <c r="AD1467" s="76" t="str">
        <f t="shared" si="282"/>
        <v/>
      </c>
      <c r="AE1467" s="76" t="str">
        <f t="shared" si="283"/>
        <v/>
      </c>
      <c r="AF1467" s="81" t="str">
        <f t="shared" si="284"/>
        <v/>
      </c>
    </row>
    <row r="1468" spans="5:32">
      <c r="E1468" s="58" t="str">
        <f t="shared" si="273"/>
        <v/>
      </c>
      <c r="K1468" s="68" t="str">
        <f t="shared" si="274"/>
        <v/>
      </c>
      <c r="M1468" s="69" t="str">
        <f t="shared" si="275"/>
        <v/>
      </c>
      <c r="Q1468" s="76" t="str">
        <f t="shared" si="276"/>
        <v/>
      </c>
      <c r="R1468" s="68" t="str">
        <f t="shared" si="277"/>
        <v/>
      </c>
      <c r="S1468" s="76" t="str">
        <f t="shared" si="278"/>
        <v/>
      </c>
      <c r="V1468" s="23" t="str">
        <f>IF(E1468="","",SUMIF(OUTBOUND!$G:$G,WMS!E1468,OUTBOUND!$L:$L))</f>
        <v/>
      </c>
      <c r="W1468" s="23" t="str">
        <f>IF(E1468="","",SUMIF(OUTBOUND!$G:$G,WMS!E1468,OUTBOUND!$M:$M))</f>
        <v/>
      </c>
      <c r="X1468" s="76" t="str">
        <f>IF(E1468="","",SUMIF(OUTBOUND!$G:$G,WMS!E1468,OUTBOUND!$O:$O))</f>
        <v/>
      </c>
      <c r="Y1468" s="76" t="str">
        <f>IF(E1468="","",SUMIF(OUTBOUND!$G:$G,WMS!E1468,OUTBOUND!$AC:$AC))</f>
        <v/>
      </c>
      <c r="Z1468" s="76" t="str">
        <f>IF(E1468="","",SUMIF(OUTBOUND!$G:$G,WMS!E1468,OUTBOUND!$P:$P))</f>
        <v/>
      </c>
      <c r="AA1468" s="23" t="str">
        <f t="shared" si="279"/>
        <v/>
      </c>
      <c r="AB1468" s="23" t="str">
        <f t="shared" si="280"/>
        <v/>
      </c>
      <c r="AC1468" s="76" t="str">
        <f t="shared" si="281"/>
        <v/>
      </c>
      <c r="AD1468" s="76" t="str">
        <f t="shared" si="282"/>
        <v/>
      </c>
      <c r="AE1468" s="76" t="str">
        <f t="shared" si="283"/>
        <v/>
      </c>
      <c r="AF1468" s="81" t="str">
        <f t="shared" si="284"/>
        <v/>
      </c>
    </row>
    <row r="1469" spans="5:32">
      <c r="E1469" s="58" t="str">
        <f t="shared" si="273"/>
        <v/>
      </c>
      <c r="K1469" s="68" t="str">
        <f t="shared" si="274"/>
        <v/>
      </c>
      <c r="M1469" s="69" t="str">
        <f t="shared" si="275"/>
        <v/>
      </c>
      <c r="Q1469" s="76" t="str">
        <f t="shared" si="276"/>
        <v/>
      </c>
      <c r="R1469" s="68" t="str">
        <f t="shared" si="277"/>
        <v/>
      </c>
      <c r="S1469" s="76" t="str">
        <f t="shared" si="278"/>
        <v/>
      </c>
      <c r="V1469" s="23" t="str">
        <f>IF(E1469="","",SUMIF(OUTBOUND!$G:$G,WMS!E1469,OUTBOUND!$L:$L))</f>
        <v/>
      </c>
      <c r="W1469" s="23" t="str">
        <f>IF(E1469="","",SUMIF(OUTBOUND!$G:$G,WMS!E1469,OUTBOUND!$M:$M))</f>
        <v/>
      </c>
      <c r="X1469" s="76" t="str">
        <f>IF(E1469="","",SUMIF(OUTBOUND!$G:$G,WMS!E1469,OUTBOUND!$O:$O))</f>
        <v/>
      </c>
      <c r="Y1469" s="76" t="str">
        <f>IF(E1469="","",SUMIF(OUTBOUND!$G:$G,WMS!E1469,OUTBOUND!$AC:$AC))</f>
        <v/>
      </c>
      <c r="Z1469" s="76" t="str">
        <f>IF(E1469="","",SUMIF(OUTBOUND!$G:$G,WMS!E1469,OUTBOUND!$P:$P))</f>
        <v/>
      </c>
      <c r="AA1469" s="23" t="str">
        <f t="shared" si="279"/>
        <v/>
      </c>
      <c r="AB1469" s="23" t="str">
        <f t="shared" si="280"/>
        <v/>
      </c>
      <c r="AC1469" s="76" t="str">
        <f t="shared" si="281"/>
        <v/>
      </c>
      <c r="AD1469" s="76" t="str">
        <f t="shared" si="282"/>
        <v/>
      </c>
      <c r="AE1469" s="76" t="str">
        <f t="shared" si="283"/>
        <v/>
      </c>
      <c r="AF1469" s="81" t="str">
        <f t="shared" si="284"/>
        <v/>
      </c>
    </row>
    <row r="1470" spans="5:32">
      <c r="E1470" s="58" t="str">
        <f t="shared" si="273"/>
        <v/>
      </c>
      <c r="K1470" s="68" t="str">
        <f t="shared" si="274"/>
        <v/>
      </c>
      <c r="M1470" s="69" t="str">
        <f t="shared" si="275"/>
        <v/>
      </c>
      <c r="Q1470" s="76" t="str">
        <f t="shared" si="276"/>
        <v/>
      </c>
      <c r="R1470" s="68" t="str">
        <f t="shared" si="277"/>
        <v/>
      </c>
      <c r="S1470" s="76" t="str">
        <f t="shared" si="278"/>
        <v/>
      </c>
      <c r="V1470" s="23" t="str">
        <f>IF(E1470="","",SUMIF(OUTBOUND!$G:$G,WMS!E1470,OUTBOUND!$L:$L))</f>
        <v/>
      </c>
      <c r="W1470" s="23" t="str">
        <f>IF(E1470="","",SUMIF(OUTBOUND!$G:$G,WMS!E1470,OUTBOUND!$M:$M))</f>
        <v/>
      </c>
      <c r="X1470" s="76" t="str">
        <f>IF(E1470="","",SUMIF(OUTBOUND!$G:$G,WMS!E1470,OUTBOUND!$O:$O))</f>
        <v/>
      </c>
      <c r="Y1470" s="76" t="str">
        <f>IF(E1470="","",SUMIF(OUTBOUND!$G:$G,WMS!E1470,OUTBOUND!$AC:$AC))</f>
        <v/>
      </c>
      <c r="Z1470" s="76" t="str">
        <f>IF(E1470="","",SUMIF(OUTBOUND!$G:$G,WMS!E1470,OUTBOUND!$P:$P))</f>
        <v/>
      </c>
      <c r="AA1470" s="23" t="str">
        <f t="shared" si="279"/>
        <v/>
      </c>
      <c r="AB1470" s="23" t="str">
        <f t="shared" si="280"/>
        <v/>
      </c>
      <c r="AC1470" s="76" t="str">
        <f t="shared" si="281"/>
        <v/>
      </c>
      <c r="AD1470" s="76" t="str">
        <f t="shared" si="282"/>
        <v/>
      </c>
      <c r="AE1470" s="76" t="str">
        <f t="shared" si="283"/>
        <v/>
      </c>
      <c r="AF1470" s="81" t="str">
        <f t="shared" si="284"/>
        <v/>
      </c>
    </row>
    <row r="1471" spans="5:32">
      <c r="E1471" s="58" t="str">
        <f t="shared" si="273"/>
        <v/>
      </c>
      <c r="K1471" s="68" t="str">
        <f t="shared" si="274"/>
        <v/>
      </c>
      <c r="M1471" s="69" t="str">
        <f t="shared" si="275"/>
        <v/>
      </c>
      <c r="Q1471" s="76" t="str">
        <f t="shared" si="276"/>
        <v/>
      </c>
      <c r="R1471" s="68" t="str">
        <f t="shared" si="277"/>
        <v/>
      </c>
      <c r="S1471" s="76" t="str">
        <f t="shared" si="278"/>
        <v/>
      </c>
      <c r="V1471" s="23" t="str">
        <f>IF(E1471="","",SUMIF(OUTBOUND!$G:$G,WMS!E1471,OUTBOUND!$L:$L))</f>
        <v/>
      </c>
      <c r="W1471" s="23" t="str">
        <f>IF(E1471="","",SUMIF(OUTBOUND!$G:$G,WMS!E1471,OUTBOUND!$M:$M))</f>
        <v/>
      </c>
      <c r="X1471" s="76" t="str">
        <f>IF(E1471="","",SUMIF(OUTBOUND!$G:$G,WMS!E1471,OUTBOUND!$O:$O))</f>
        <v/>
      </c>
      <c r="Y1471" s="76" t="str">
        <f>IF(E1471="","",SUMIF(OUTBOUND!$G:$G,WMS!E1471,OUTBOUND!$AC:$AC))</f>
        <v/>
      </c>
      <c r="Z1471" s="76" t="str">
        <f>IF(E1471="","",SUMIF(OUTBOUND!$G:$G,WMS!E1471,OUTBOUND!$P:$P))</f>
        <v/>
      </c>
      <c r="AA1471" s="23" t="str">
        <f t="shared" si="279"/>
        <v/>
      </c>
      <c r="AB1471" s="23" t="str">
        <f t="shared" si="280"/>
        <v/>
      </c>
      <c r="AC1471" s="76" t="str">
        <f t="shared" si="281"/>
        <v/>
      </c>
      <c r="AD1471" s="76" t="str">
        <f t="shared" si="282"/>
        <v/>
      </c>
      <c r="AE1471" s="76" t="str">
        <f t="shared" si="283"/>
        <v/>
      </c>
      <c r="AF1471" s="81" t="str">
        <f t="shared" si="284"/>
        <v/>
      </c>
    </row>
    <row r="1472" spans="5:32">
      <c r="E1472" s="58" t="str">
        <f t="shared" si="273"/>
        <v/>
      </c>
      <c r="K1472" s="68" t="str">
        <f t="shared" si="274"/>
        <v/>
      </c>
      <c r="M1472" s="69" t="str">
        <f t="shared" si="275"/>
        <v/>
      </c>
      <c r="Q1472" s="76" t="str">
        <f t="shared" si="276"/>
        <v/>
      </c>
      <c r="R1472" s="68" t="str">
        <f t="shared" si="277"/>
        <v/>
      </c>
      <c r="S1472" s="76" t="str">
        <f t="shared" si="278"/>
        <v/>
      </c>
      <c r="V1472" s="23" t="str">
        <f>IF(E1472="","",SUMIF(OUTBOUND!$G:$G,WMS!E1472,OUTBOUND!$L:$L))</f>
        <v/>
      </c>
      <c r="W1472" s="23" t="str">
        <f>IF(E1472="","",SUMIF(OUTBOUND!$G:$G,WMS!E1472,OUTBOUND!$M:$M))</f>
        <v/>
      </c>
      <c r="X1472" s="76" t="str">
        <f>IF(E1472="","",SUMIF(OUTBOUND!$G:$G,WMS!E1472,OUTBOUND!$O:$O))</f>
        <v/>
      </c>
      <c r="Y1472" s="76" t="str">
        <f>IF(E1472="","",SUMIF(OUTBOUND!$G:$G,WMS!E1472,OUTBOUND!$AC:$AC))</f>
        <v/>
      </c>
      <c r="Z1472" s="76" t="str">
        <f>IF(E1472="","",SUMIF(OUTBOUND!$G:$G,WMS!E1472,OUTBOUND!$P:$P))</f>
        <v/>
      </c>
      <c r="AA1472" s="23" t="str">
        <f t="shared" si="279"/>
        <v/>
      </c>
      <c r="AB1472" s="23" t="str">
        <f t="shared" si="280"/>
        <v/>
      </c>
      <c r="AC1472" s="76" t="str">
        <f t="shared" si="281"/>
        <v/>
      </c>
      <c r="AD1472" s="76" t="str">
        <f t="shared" si="282"/>
        <v/>
      </c>
      <c r="AE1472" s="76" t="str">
        <f t="shared" si="283"/>
        <v/>
      </c>
      <c r="AF1472" s="81" t="str">
        <f t="shared" si="284"/>
        <v/>
      </c>
    </row>
    <row r="1473" spans="5:32">
      <c r="E1473" s="58" t="str">
        <f t="shared" si="273"/>
        <v/>
      </c>
      <c r="K1473" s="68" t="str">
        <f t="shared" si="274"/>
        <v/>
      </c>
      <c r="M1473" s="69" t="str">
        <f t="shared" si="275"/>
        <v/>
      </c>
      <c r="Q1473" s="76" t="str">
        <f t="shared" si="276"/>
        <v/>
      </c>
      <c r="R1473" s="68" t="str">
        <f t="shared" si="277"/>
        <v/>
      </c>
      <c r="S1473" s="76" t="str">
        <f t="shared" si="278"/>
        <v/>
      </c>
      <c r="V1473" s="23" t="str">
        <f>IF(E1473="","",SUMIF(OUTBOUND!$G:$G,WMS!E1473,OUTBOUND!$L:$L))</f>
        <v/>
      </c>
      <c r="W1473" s="23" t="str">
        <f>IF(E1473="","",SUMIF(OUTBOUND!$G:$G,WMS!E1473,OUTBOUND!$M:$M))</f>
        <v/>
      </c>
      <c r="X1473" s="76" t="str">
        <f>IF(E1473="","",SUMIF(OUTBOUND!$G:$G,WMS!E1473,OUTBOUND!$O:$O))</f>
        <v/>
      </c>
      <c r="Y1473" s="76" t="str">
        <f>IF(E1473="","",SUMIF(OUTBOUND!$G:$G,WMS!E1473,OUTBOUND!$AC:$AC))</f>
        <v/>
      </c>
      <c r="Z1473" s="76" t="str">
        <f>IF(E1473="","",SUMIF(OUTBOUND!$G:$G,WMS!E1473,OUTBOUND!$P:$P))</f>
        <v/>
      </c>
      <c r="AA1473" s="23" t="str">
        <f t="shared" si="279"/>
        <v/>
      </c>
      <c r="AB1473" s="23" t="str">
        <f t="shared" si="280"/>
        <v/>
      </c>
      <c r="AC1473" s="76" t="str">
        <f t="shared" si="281"/>
        <v/>
      </c>
      <c r="AD1473" s="76" t="str">
        <f t="shared" si="282"/>
        <v/>
      </c>
      <c r="AE1473" s="76" t="str">
        <f t="shared" si="283"/>
        <v/>
      </c>
      <c r="AF1473" s="81" t="str">
        <f t="shared" si="284"/>
        <v/>
      </c>
    </row>
    <row r="1474" spans="5:32">
      <c r="E1474" s="58" t="str">
        <f t="shared" si="273"/>
        <v/>
      </c>
      <c r="K1474" s="68" t="str">
        <f t="shared" si="274"/>
        <v/>
      </c>
      <c r="M1474" s="69" t="str">
        <f t="shared" si="275"/>
        <v/>
      </c>
      <c r="Q1474" s="76" t="str">
        <f t="shared" si="276"/>
        <v/>
      </c>
      <c r="R1474" s="68" t="str">
        <f t="shared" si="277"/>
        <v/>
      </c>
      <c r="S1474" s="76" t="str">
        <f t="shared" si="278"/>
        <v/>
      </c>
      <c r="V1474" s="23" t="str">
        <f>IF(E1474="","",SUMIF(OUTBOUND!$G:$G,WMS!E1474,OUTBOUND!$L:$L))</f>
        <v/>
      </c>
      <c r="W1474" s="23" t="str">
        <f>IF(E1474="","",SUMIF(OUTBOUND!$G:$G,WMS!E1474,OUTBOUND!$M:$M))</f>
        <v/>
      </c>
      <c r="X1474" s="76" t="str">
        <f>IF(E1474="","",SUMIF(OUTBOUND!$G:$G,WMS!E1474,OUTBOUND!$O:$O))</f>
        <v/>
      </c>
      <c r="Y1474" s="76" t="str">
        <f>IF(E1474="","",SUMIF(OUTBOUND!$G:$G,WMS!E1474,OUTBOUND!$AC:$AC))</f>
        <v/>
      </c>
      <c r="Z1474" s="76" t="str">
        <f>IF(E1474="","",SUMIF(OUTBOUND!$G:$G,WMS!E1474,OUTBOUND!$P:$P))</f>
        <v/>
      </c>
      <c r="AA1474" s="23" t="str">
        <f t="shared" si="279"/>
        <v/>
      </c>
      <c r="AB1474" s="23" t="str">
        <f t="shared" si="280"/>
        <v/>
      </c>
      <c r="AC1474" s="76" t="str">
        <f t="shared" si="281"/>
        <v/>
      </c>
      <c r="AD1474" s="76" t="str">
        <f t="shared" si="282"/>
        <v/>
      </c>
      <c r="AE1474" s="76" t="str">
        <f t="shared" si="283"/>
        <v/>
      </c>
      <c r="AF1474" s="81" t="str">
        <f t="shared" si="284"/>
        <v/>
      </c>
    </row>
    <row r="1475" spans="5:32">
      <c r="E1475" s="58" t="str">
        <f t="shared" si="273"/>
        <v/>
      </c>
      <c r="K1475" s="68" t="str">
        <f t="shared" si="274"/>
        <v/>
      </c>
      <c r="M1475" s="69" t="str">
        <f t="shared" si="275"/>
        <v/>
      </c>
      <c r="Q1475" s="76" t="str">
        <f t="shared" si="276"/>
        <v/>
      </c>
      <c r="R1475" s="68" t="str">
        <f t="shared" si="277"/>
        <v/>
      </c>
      <c r="S1475" s="76" t="str">
        <f t="shared" si="278"/>
        <v/>
      </c>
      <c r="V1475" s="23" t="str">
        <f>IF(E1475="","",SUMIF(OUTBOUND!$G:$G,WMS!E1475,OUTBOUND!$L:$L))</f>
        <v/>
      </c>
      <c r="W1475" s="23" t="str">
        <f>IF(E1475="","",SUMIF(OUTBOUND!$G:$G,WMS!E1475,OUTBOUND!$M:$M))</f>
        <v/>
      </c>
      <c r="X1475" s="76" t="str">
        <f>IF(E1475="","",SUMIF(OUTBOUND!$G:$G,WMS!E1475,OUTBOUND!$O:$O))</f>
        <v/>
      </c>
      <c r="Y1475" s="76" t="str">
        <f>IF(E1475="","",SUMIF(OUTBOUND!$G:$G,WMS!E1475,OUTBOUND!$AC:$AC))</f>
        <v/>
      </c>
      <c r="Z1475" s="76" t="str">
        <f>IF(E1475="","",SUMIF(OUTBOUND!$G:$G,WMS!E1475,OUTBOUND!$P:$P))</f>
        <v/>
      </c>
      <c r="AA1475" s="23" t="str">
        <f t="shared" si="279"/>
        <v/>
      </c>
      <c r="AB1475" s="23" t="str">
        <f t="shared" si="280"/>
        <v/>
      </c>
      <c r="AC1475" s="76" t="str">
        <f t="shared" si="281"/>
        <v/>
      </c>
      <c r="AD1475" s="76" t="str">
        <f t="shared" si="282"/>
        <v/>
      </c>
      <c r="AE1475" s="76" t="str">
        <f t="shared" si="283"/>
        <v/>
      </c>
      <c r="AF1475" s="81" t="str">
        <f t="shared" si="284"/>
        <v/>
      </c>
    </row>
    <row r="1476" spans="5:32">
      <c r="E1476" s="58" t="str">
        <f t="shared" ref="E1476:E1539" si="285">IF(D1476="","",B1476&amp;"/"&amp;C1476&amp;"/"&amp;D1476)</f>
        <v/>
      </c>
      <c r="K1476" s="68" t="str">
        <f t="shared" ref="K1476:K1539" si="286">IF(J1476="","",J1476/I1476)</f>
        <v/>
      </c>
      <c r="M1476" s="69" t="str">
        <f t="shared" ref="M1476:M1539" si="287">IF(L1476="","",ROUND(I1476*L1476,3))</f>
        <v/>
      </c>
      <c r="Q1476" s="76" t="str">
        <f t="shared" si="276"/>
        <v/>
      </c>
      <c r="R1476" s="68" t="str">
        <f t="shared" si="277"/>
        <v/>
      </c>
      <c r="S1476" s="76" t="str">
        <f t="shared" si="278"/>
        <v/>
      </c>
      <c r="V1476" s="23" t="str">
        <f>IF(E1476="","",SUMIF(OUTBOUND!$G:$G,WMS!E1476,OUTBOUND!$L:$L))</f>
        <v/>
      </c>
      <c r="W1476" s="23" t="str">
        <f>IF(E1476="","",SUMIF(OUTBOUND!$G:$G,WMS!E1476,OUTBOUND!$M:$M))</f>
        <v/>
      </c>
      <c r="X1476" s="76" t="str">
        <f>IF(E1476="","",SUMIF(OUTBOUND!$G:$G,WMS!E1476,OUTBOUND!$O:$O))</f>
        <v/>
      </c>
      <c r="Y1476" s="76" t="str">
        <f>IF(E1476="","",SUMIF(OUTBOUND!$G:$G,WMS!E1476,OUTBOUND!$AC:$AC))</f>
        <v/>
      </c>
      <c r="Z1476" s="76" t="str">
        <f>IF(E1476="","",SUMIF(OUTBOUND!$G:$G,WMS!E1476,OUTBOUND!$P:$P))</f>
        <v/>
      </c>
      <c r="AA1476" s="23" t="str">
        <f t="shared" si="279"/>
        <v/>
      </c>
      <c r="AB1476" s="23" t="str">
        <f t="shared" si="280"/>
        <v/>
      </c>
      <c r="AC1476" s="76" t="str">
        <f t="shared" si="281"/>
        <v/>
      </c>
      <c r="AD1476" s="76" t="str">
        <f t="shared" si="282"/>
        <v/>
      </c>
      <c r="AE1476" s="76" t="str">
        <f t="shared" si="283"/>
        <v/>
      </c>
      <c r="AF1476" s="81" t="str">
        <f t="shared" si="284"/>
        <v/>
      </c>
    </row>
    <row r="1477" spans="5:32">
      <c r="E1477" s="58" t="str">
        <f t="shared" si="285"/>
        <v/>
      </c>
      <c r="K1477" s="68" t="str">
        <f t="shared" si="286"/>
        <v/>
      </c>
      <c r="M1477" s="69" t="str">
        <f t="shared" si="287"/>
        <v/>
      </c>
      <c r="Q1477" s="76" t="str">
        <f t="shared" si="276"/>
        <v/>
      </c>
      <c r="R1477" s="68" t="str">
        <f t="shared" si="277"/>
        <v/>
      </c>
      <c r="S1477" s="76" t="str">
        <f t="shared" si="278"/>
        <v/>
      </c>
      <c r="V1477" s="23" t="str">
        <f>IF(E1477="","",SUMIF(OUTBOUND!$G:$G,WMS!E1477,OUTBOUND!$L:$L))</f>
        <v/>
      </c>
      <c r="W1477" s="23" t="str">
        <f>IF(E1477="","",SUMIF(OUTBOUND!$G:$G,WMS!E1477,OUTBOUND!$M:$M))</f>
        <v/>
      </c>
      <c r="X1477" s="76" t="str">
        <f>IF(E1477="","",SUMIF(OUTBOUND!$G:$G,WMS!E1477,OUTBOUND!$O:$O))</f>
        <v/>
      </c>
      <c r="Y1477" s="76" t="str">
        <f>IF(E1477="","",SUMIF(OUTBOUND!$G:$G,WMS!E1477,OUTBOUND!$AC:$AC))</f>
        <v/>
      </c>
      <c r="Z1477" s="76" t="str">
        <f>IF(E1477="","",SUMIF(OUTBOUND!$G:$G,WMS!E1477,OUTBOUND!$P:$P))</f>
        <v/>
      </c>
      <c r="AA1477" s="23" t="str">
        <f t="shared" si="279"/>
        <v/>
      </c>
      <c r="AB1477" s="23" t="str">
        <f t="shared" si="280"/>
        <v/>
      </c>
      <c r="AC1477" s="76" t="str">
        <f t="shared" si="281"/>
        <v/>
      </c>
      <c r="AD1477" s="76" t="str">
        <f t="shared" si="282"/>
        <v/>
      </c>
      <c r="AE1477" s="76" t="str">
        <f t="shared" si="283"/>
        <v/>
      </c>
      <c r="AF1477" s="81" t="str">
        <f t="shared" si="284"/>
        <v/>
      </c>
    </row>
    <row r="1478" spans="5:32">
      <c r="E1478" s="58" t="str">
        <f t="shared" si="285"/>
        <v/>
      </c>
      <c r="K1478" s="68" t="str">
        <f t="shared" si="286"/>
        <v/>
      </c>
      <c r="M1478" s="69" t="str">
        <f t="shared" si="287"/>
        <v/>
      </c>
      <c r="Q1478" s="76" t="str">
        <f t="shared" si="276"/>
        <v/>
      </c>
      <c r="R1478" s="68" t="str">
        <f t="shared" si="277"/>
        <v/>
      </c>
      <c r="S1478" s="76" t="str">
        <f t="shared" si="278"/>
        <v/>
      </c>
      <c r="V1478" s="23" t="str">
        <f>IF(E1478="","",SUMIF(OUTBOUND!$G:$G,WMS!E1478,OUTBOUND!$L:$L))</f>
        <v/>
      </c>
      <c r="W1478" s="23" t="str">
        <f>IF(E1478="","",SUMIF(OUTBOUND!$G:$G,WMS!E1478,OUTBOUND!$M:$M))</f>
        <v/>
      </c>
      <c r="X1478" s="76" t="str">
        <f>IF(E1478="","",SUMIF(OUTBOUND!$G:$G,WMS!E1478,OUTBOUND!$O:$O))</f>
        <v/>
      </c>
      <c r="Y1478" s="76" t="str">
        <f>IF(E1478="","",SUMIF(OUTBOUND!$G:$G,WMS!E1478,OUTBOUND!$AC:$AC))</f>
        <v/>
      </c>
      <c r="Z1478" s="76" t="str">
        <f>IF(E1478="","",SUMIF(OUTBOUND!$G:$G,WMS!E1478,OUTBOUND!$P:$P))</f>
        <v/>
      </c>
      <c r="AA1478" s="23" t="str">
        <f t="shared" si="279"/>
        <v/>
      </c>
      <c r="AB1478" s="23" t="str">
        <f t="shared" si="280"/>
        <v/>
      </c>
      <c r="AC1478" s="76" t="str">
        <f t="shared" si="281"/>
        <v/>
      </c>
      <c r="AD1478" s="76" t="str">
        <f t="shared" si="282"/>
        <v/>
      </c>
      <c r="AE1478" s="76" t="str">
        <f t="shared" si="283"/>
        <v/>
      </c>
      <c r="AF1478" s="81" t="str">
        <f t="shared" si="284"/>
        <v/>
      </c>
    </row>
    <row r="1479" spans="5:32">
      <c r="E1479" s="58" t="str">
        <f t="shared" si="285"/>
        <v/>
      </c>
      <c r="K1479" s="68" t="str">
        <f t="shared" si="286"/>
        <v/>
      </c>
      <c r="M1479" s="69" t="str">
        <f t="shared" si="287"/>
        <v/>
      </c>
      <c r="Q1479" s="76" t="str">
        <f t="shared" si="276"/>
        <v/>
      </c>
      <c r="R1479" s="68" t="str">
        <f t="shared" si="277"/>
        <v/>
      </c>
      <c r="S1479" s="76" t="str">
        <f t="shared" si="278"/>
        <v/>
      </c>
      <c r="V1479" s="23" t="str">
        <f>IF(E1479="","",SUMIF(OUTBOUND!$G:$G,WMS!E1479,OUTBOUND!$L:$L))</f>
        <v/>
      </c>
      <c r="W1479" s="23" t="str">
        <f>IF(E1479="","",SUMIF(OUTBOUND!$G:$G,WMS!E1479,OUTBOUND!$M:$M))</f>
        <v/>
      </c>
      <c r="X1479" s="76" t="str">
        <f>IF(E1479="","",SUMIF(OUTBOUND!$G:$G,WMS!E1479,OUTBOUND!$O:$O))</f>
        <v/>
      </c>
      <c r="Y1479" s="76" t="str">
        <f>IF(E1479="","",SUMIF(OUTBOUND!$G:$G,WMS!E1479,OUTBOUND!$AC:$AC))</f>
        <v/>
      </c>
      <c r="Z1479" s="76" t="str">
        <f>IF(E1479="","",SUMIF(OUTBOUND!$G:$G,WMS!E1479,OUTBOUND!$P:$P))</f>
        <v/>
      </c>
      <c r="AA1479" s="23" t="str">
        <f t="shared" si="279"/>
        <v/>
      </c>
      <c r="AB1479" s="23" t="str">
        <f t="shared" si="280"/>
        <v/>
      </c>
      <c r="AC1479" s="76" t="str">
        <f t="shared" si="281"/>
        <v/>
      </c>
      <c r="AD1479" s="76" t="str">
        <f t="shared" si="282"/>
        <v/>
      </c>
      <c r="AE1479" s="76" t="str">
        <f t="shared" si="283"/>
        <v/>
      </c>
      <c r="AF1479" s="81" t="str">
        <f t="shared" si="284"/>
        <v/>
      </c>
    </row>
    <row r="1480" spans="5:32">
      <c r="E1480" s="58" t="str">
        <f t="shared" si="285"/>
        <v/>
      </c>
      <c r="K1480" s="68" t="str">
        <f t="shared" si="286"/>
        <v/>
      </c>
      <c r="M1480" s="69" t="str">
        <f t="shared" si="287"/>
        <v/>
      </c>
      <c r="Q1480" s="76" t="str">
        <f t="shared" si="276"/>
        <v/>
      </c>
      <c r="R1480" s="68" t="str">
        <f t="shared" si="277"/>
        <v/>
      </c>
      <c r="S1480" s="76" t="str">
        <f t="shared" si="278"/>
        <v/>
      </c>
      <c r="V1480" s="23" t="str">
        <f>IF(E1480="","",SUMIF(OUTBOUND!$G:$G,WMS!E1480,OUTBOUND!$L:$L))</f>
        <v/>
      </c>
      <c r="W1480" s="23" t="str">
        <f>IF(E1480="","",SUMIF(OUTBOUND!$G:$G,WMS!E1480,OUTBOUND!$M:$M))</f>
        <v/>
      </c>
      <c r="X1480" s="76" t="str">
        <f>IF(E1480="","",SUMIF(OUTBOUND!$G:$G,WMS!E1480,OUTBOUND!$O:$O))</f>
        <v/>
      </c>
      <c r="Y1480" s="76" t="str">
        <f>IF(E1480="","",SUMIF(OUTBOUND!$G:$G,WMS!E1480,OUTBOUND!$AC:$AC))</f>
        <v/>
      </c>
      <c r="Z1480" s="76" t="str">
        <f>IF(E1480="","",SUMIF(OUTBOUND!$G:$G,WMS!E1480,OUTBOUND!$P:$P))</f>
        <v/>
      </c>
      <c r="AA1480" s="23" t="str">
        <f t="shared" si="279"/>
        <v/>
      </c>
      <c r="AB1480" s="23" t="str">
        <f t="shared" si="280"/>
        <v/>
      </c>
      <c r="AC1480" s="76" t="str">
        <f t="shared" si="281"/>
        <v/>
      </c>
      <c r="AD1480" s="76" t="str">
        <f t="shared" si="282"/>
        <v/>
      </c>
      <c r="AE1480" s="76" t="str">
        <f t="shared" si="283"/>
        <v/>
      </c>
      <c r="AF1480" s="81" t="str">
        <f t="shared" si="284"/>
        <v/>
      </c>
    </row>
    <row r="1481" spans="5:32">
      <c r="E1481" s="58" t="str">
        <f t="shared" si="285"/>
        <v/>
      </c>
      <c r="K1481" s="68" t="str">
        <f t="shared" si="286"/>
        <v/>
      </c>
      <c r="M1481" s="69" t="str">
        <f t="shared" si="287"/>
        <v/>
      </c>
      <c r="Q1481" s="76" t="str">
        <f t="shared" si="276"/>
        <v/>
      </c>
      <c r="R1481" s="68" t="str">
        <f t="shared" si="277"/>
        <v/>
      </c>
      <c r="S1481" s="76" t="str">
        <f t="shared" si="278"/>
        <v/>
      </c>
      <c r="V1481" s="23" t="str">
        <f>IF(E1481="","",SUMIF(OUTBOUND!$G:$G,WMS!E1481,OUTBOUND!$L:$L))</f>
        <v/>
      </c>
      <c r="W1481" s="23" t="str">
        <f>IF(E1481="","",SUMIF(OUTBOUND!$G:$G,WMS!E1481,OUTBOUND!$M:$M))</f>
        <v/>
      </c>
      <c r="X1481" s="76" t="str">
        <f>IF(E1481="","",SUMIF(OUTBOUND!$G:$G,WMS!E1481,OUTBOUND!$O:$O))</f>
        <v/>
      </c>
      <c r="Y1481" s="76" t="str">
        <f>IF(E1481="","",SUMIF(OUTBOUND!$G:$G,WMS!E1481,OUTBOUND!$AC:$AC))</f>
        <v/>
      </c>
      <c r="Z1481" s="76" t="str">
        <f>IF(E1481="","",SUMIF(OUTBOUND!$G:$G,WMS!E1481,OUTBOUND!$P:$P))</f>
        <v/>
      </c>
      <c r="AA1481" s="23" t="str">
        <f t="shared" si="279"/>
        <v/>
      </c>
      <c r="AB1481" s="23" t="str">
        <f t="shared" si="280"/>
        <v/>
      </c>
      <c r="AC1481" s="76" t="str">
        <f t="shared" si="281"/>
        <v/>
      </c>
      <c r="AD1481" s="76" t="str">
        <f t="shared" si="282"/>
        <v/>
      </c>
      <c r="AE1481" s="76" t="str">
        <f t="shared" si="283"/>
        <v/>
      </c>
      <c r="AF1481" s="81" t="str">
        <f t="shared" si="284"/>
        <v/>
      </c>
    </row>
    <row r="1482" spans="5:32">
      <c r="E1482" s="58" t="str">
        <f t="shared" si="285"/>
        <v/>
      </c>
      <c r="K1482" s="68" t="str">
        <f t="shared" si="286"/>
        <v/>
      </c>
      <c r="M1482" s="69" t="str">
        <f t="shared" si="287"/>
        <v/>
      </c>
      <c r="Q1482" s="76" t="str">
        <f t="shared" si="276"/>
        <v/>
      </c>
      <c r="R1482" s="68" t="str">
        <f t="shared" si="277"/>
        <v/>
      </c>
      <c r="S1482" s="76" t="str">
        <f t="shared" si="278"/>
        <v/>
      </c>
      <c r="V1482" s="23" t="str">
        <f>IF(E1482="","",SUMIF(OUTBOUND!$G:$G,WMS!E1482,OUTBOUND!$L:$L))</f>
        <v/>
      </c>
      <c r="W1482" s="23" t="str">
        <f>IF(E1482="","",SUMIF(OUTBOUND!$G:$G,WMS!E1482,OUTBOUND!$M:$M))</f>
        <v/>
      </c>
      <c r="X1482" s="76" t="str">
        <f>IF(E1482="","",SUMIF(OUTBOUND!$G:$G,WMS!E1482,OUTBOUND!$O:$O))</f>
        <v/>
      </c>
      <c r="Y1482" s="76" t="str">
        <f>IF(E1482="","",SUMIF(OUTBOUND!$G:$G,WMS!E1482,OUTBOUND!$AC:$AC))</f>
        <v/>
      </c>
      <c r="Z1482" s="76" t="str">
        <f>IF(E1482="","",SUMIF(OUTBOUND!$G:$G,WMS!E1482,OUTBOUND!$P:$P))</f>
        <v/>
      </c>
      <c r="AA1482" s="23" t="str">
        <f t="shared" si="279"/>
        <v/>
      </c>
      <c r="AB1482" s="23" t="str">
        <f t="shared" si="280"/>
        <v/>
      </c>
      <c r="AC1482" s="76" t="str">
        <f t="shared" si="281"/>
        <v/>
      </c>
      <c r="AD1482" s="76" t="str">
        <f t="shared" si="282"/>
        <v/>
      </c>
      <c r="AE1482" s="76" t="str">
        <f t="shared" si="283"/>
        <v/>
      </c>
      <c r="AF1482" s="81" t="str">
        <f t="shared" si="284"/>
        <v/>
      </c>
    </row>
    <row r="1483" spans="5:32">
      <c r="E1483" s="58" t="str">
        <f t="shared" si="285"/>
        <v/>
      </c>
      <c r="K1483" s="68" t="str">
        <f t="shared" si="286"/>
        <v/>
      </c>
      <c r="M1483" s="69" t="str">
        <f t="shared" si="287"/>
        <v/>
      </c>
      <c r="Q1483" s="76" t="str">
        <f t="shared" si="276"/>
        <v/>
      </c>
      <c r="R1483" s="68" t="str">
        <f t="shared" si="277"/>
        <v/>
      </c>
      <c r="S1483" s="76" t="str">
        <f t="shared" si="278"/>
        <v/>
      </c>
      <c r="V1483" s="23" t="str">
        <f>IF(E1483="","",SUMIF(OUTBOUND!$G:$G,WMS!E1483,OUTBOUND!$L:$L))</f>
        <v/>
      </c>
      <c r="W1483" s="23" t="str">
        <f>IF(E1483="","",SUMIF(OUTBOUND!$G:$G,WMS!E1483,OUTBOUND!$M:$M))</f>
        <v/>
      </c>
      <c r="X1483" s="76" t="str">
        <f>IF(E1483="","",SUMIF(OUTBOUND!$G:$G,WMS!E1483,OUTBOUND!$O:$O))</f>
        <v/>
      </c>
      <c r="Y1483" s="76" t="str">
        <f>IF(E1483="","",SUMIF(OUTBOUND!$G:$G,WMS!E1483,OUTBOUND!$AC:$AC))</f>
        <v/>
      </c>
      <c r="Z1483" s="76" t="str">
        <f>IF(E1483="","",SUMIF(OUTBOUND!$G:$G,WMS!E1483,OUTBOUND!$P:$P))</f>
        <v/>
      </c>
      <c r="AA1483" s="23" t="str">
        <f t="shared" si="279"/>
        <v/>
      </c>
      <c r="AB1483" s="23" t="str">
        <f t="shared" si="280"/>
        <v/>
      </c>
      <c r="AC1483" s="76" t="str">
        <f t="shared" si="281"/>
        <v/>
      </c>
      <c r="AD1483" s="76" t="str">
        <f t="shared" si="282"/>
        <v/>
      </c>
      <c r="AE1483" s="76" t="str">
        <f t="shared" si="283"/>
        <v/>
      </c>
      <c r="AF1483" s="81" t="str">
        <f t="shared" si="284"/>
        <v/>
      </c>
    </row>
    <row r="1484" spans="5:32">
      <c r="E1484" s="58" t="str">
        <f t="shared" si="285"/>
        <v/>
      </c>
      <c r="K1484" s="68" t="str">
        <f t="shared" si="286"/>
        <v/>
      </c>
      <c r="M1484" s="69" t="str">
        <f t="shared" si="287"/>
        <v/>
      </c>
      <c r="Q1484" s="76" t="str">
        <f t="shared" si="276"/>
        <v/>
      </c>
      <c r="R1484" s="68" t="str">
        <f t="shared" si="277"/>
        <v/>
      </c>
      <c r="S1484" s="76" t="str">
        <f t="shared" si="278"/>
        <v/>
      </c>
      <c r="V1484" s="23" t="str">
        <f>IF(E1484="","",SUMIF(OUTBOUND!$G:$G,WMS!E1484,OUTBOUND!$L:$L))</f>
        <v/>
      </c>
      <c r="W1484" s="23" t="str">
        <f>IF(E1484="","",SUMIF(OUTBOUND!$G:$G,WMS!E1484,OUTBOUND!$M:$M))</f>
        <v/>
      </c>
      <c r="X1484" s="76" t="str">
        <f>IF(E1484="","",SUMIF(OUTBOUND!$G:$G,WMS!E1484,OUTBOUND!$O:$O))</f>
        <v/>
      </c>
      <c r="Y1484" s="76" t="str">
        <f>IF(E1484="","",SUMIF(OUTBOUND!$G:$G,WMS!E1484,OUTBOUND!$AC:$AC))</f>
        <v/>
      </c>
      <c r="Z1484" s="76" t="str">
        <f>IF(E1484="","",SUMIF(OUTBOUND!$G:$G,WMS!E1484,OUTBOUND!$P:$P))</f>
        <v/>
      </c>
      <c r="AA1484" s="23" t="str">
        <f t="shared" si="279"/>
        <v/>
      </c>
      <c r="AB1484" s="23" t="str">
        <f t="shared" si="280"/>
        <v/>
      </c>
      <c r="AC1484" s="76" t="str">
        <f t="shared" si="281"/>
        <v/>
      </c>
      <c r="AD1484" s="76" t="str">
        <f t="shared" si="282"/>
        <v/>
      </c>
      <c r="AE1484" s="76" t="str">
        <f t="shared" si="283"/>
        <v/>
      </c>
      <c r="AF1484" s="81" t="str">
        <f t="shared" si="284"/>
        <v/>
      </c>
    </row>
    <row r="1485" spans="5:32">
      <c r="E1485" s="58" t="str">
        <f t="shared" si="285"/>
        <v/>
      </c>
      <c r="K1485" s="68" t="str">
        <f t="shared" si="286"/>
        <v/>
      </c>
      <c r="M1485" s="69" t="str">
        <f t="shared" si="287"/>
        <v/>
      </c>
      <c r="Q1485" s="76" t="str">
        <f t="shared" si="276"/>
        <v/>
      </c>
      <c r="R1485" s="68" t="str">
        <f t="shared" si="277"/>
        <v/>
      </c>
      <c r="S1485" s="76" t="str">
        <f t="shared" si="278"/>
        <v/>
      </c>
      <c r="V1485" s="23" t="str">
        <f>IF(E1485="","",SUMIF(OUTBOUND!$G:$G,WMS!E1485,OUTBOUND!$L:$L))</f>
        <v/>
      </c>
      <c r="W1485" s="23" t="str">
        <f>IF(E1485="","",SUMIF(OUTBOUND!$G:$G,WMS!E1485,OUTBOUND!$M:$M))</f>
        <v/>
      </c>
      <c r="X1485" s="76" t="str">
        <f>IF(E1485="","",SUMIF(OUTBOUND!$G:$G,WMS!E1485,OUTBOUND!$O:$O))</f>
        <v/>
      </c>
      <c r="Y1485" s="76" t="str">
        <f>IF(E1485="","",SUMIF(OUTBOUND!$G:$G,WMS!E1485,OUTBOUND!$AC:$AC))</f>
        <v/>
      </c>
      <c r="Z1485" s="76" t="str">
        <f>IF(E1485="","",SUMIF(OUTBOUND!$G:$G,WMS!E1485,OUTBOUND!$P:$P))</f>
        <v/>
      </c>
      <c r="AA1485" s="23" t="str">
        <f t="shared" si="279"/>
        <v/>
      </c>
      <c r="AB1485" s="23" t="str">
        <f t="shared" si="280"/>
        <v/>
      </c>
      <c r="AC1485" s="76" t="str">
        <f t="shared" si="281"/>
        <v/>
      </c>
      <c r="AD1485" s="76" t="str">
        <f t="shared" si="282"/>
        <v/>
      </c>
      <c r="AE1485" s="76" t="str">
        <f t="shared" si="283"/>
        <v/>
      </c>
      <c r="AF1485" s="81" t="str">
        <f t="shared" si="284"/>
        <v/>
      </c>
    </row>
    <row r="1486" spans="5:32">
      <c r="E1486" s="58" t="str">
        <f t="shared" si="285"/>
        <v/>
      </c>
      <c r="K1486" s="68" t="str">
        <f t="shared" si="286"/>
        <v/>
      </c>
      <c r="M1486" s="69" t="str">
        <f t="shared" si="287"/>
        <v/>
      </c>
      <c r="Q1486" s="76" t="str">
        <f t="shared" si="276"/>
        <v/>
      </c>
      <c r="R1486" s="68" t="str">
        <f t="shared" si="277"/>
        <v/>
      </c>
      <c r="S1486" s="76" t="str">
        <f t="shared" si="278"/>
        <v/>
      </c>
      <c r="V1486" s="23" t="str">
        <f>IF(E1486="","",SUMIF(OUTBOUND!$G:$G,WMS!E1486,OUTBOUND!$L:$L))</f>
        <v/>
      </c>
      <c r="W1486" s="23" t="str">
        <f>IF(E1486="","",SUMIF(OUTBOUND!$G:$G,WMS!E1486,OUTBOUND!$M:$M))</f>
        <v/>
      </c>
      <c r="X1486" s="76" t="str">
        <f>IF(E1486="","",SUMIF(OUTBOUND!$G:$G,WMS!E1486,OUTBOUND!$O:$O))</f>
        <v/>
      </c>
      <c r="Y1486" s="76" t="str">
        <f>IF(E1486="","",SUMIF(OUTBOUND!$G:$G,WMS!E1486,OUTBOUND!$AC:$AC))</f>
        <v/>
      </c>
      <c r="Z1486" s="76" t="str">
        <f>IF(E1486="","",SUMIF(OUTBOUND!$G:$G,WMS!E1486,OUTBOUND!$P:$P))</f>
        <v/>
      </c>
      <c r="AA1486" s="23" t="str">
        <f t="shared" si="279"/>
        <v/>
      </c>
      <c r="AB1486" s="23" t="str">
        <f t="shared" si="280"/>
        <v/>
      </c>
      <c r="AC1486" s="76" t="str">
        <f t="shared" si="281"/>
        <v/>
      </c>
      <c r="AD1486" s="76" t="str">
        <f t="shared" si="282"/>
        <v/>
      </c>
      <c r="AE1486" s="76" t="str">
        <f t="shared" si="283"/>
        <v/>
      </c>
      <c r="AF1486" s="81" t="str">
        <f t="shared" si="284"/>
        <v/>
      </c>
    </row>
    <row r="1487" spans="5:32">
      <c r="E1487" s="58" t="str">
        <f t="shared" si="285"/>
        <v/>
      </c>
      <c r="K1487" s="68" t="str">
        <f t="shared" si="286"/>
        <v/>
      </c>
      <c r="M1487" s="69" t="str">
        <f t="shared" si="287"/>
        <v/>
      </c>
      <c r="Q1487" s="76" t="str">
        <f t="shared" si="276"/>
        <v/>
      </c>
      <c r="R1487" s="68" t="str">
        <f t="shared" si="277"/>
        <v/>
      </c>
      <c r="S1487" s="76" t="str">
        <f t="shared" si="278"/>
        <v/>
      </c>
      <c r="V1487" s="23" t="str">
        <f>IF(E1487="","",SUMIF(OUTBOUND!$G:$G,WMS!E1487,OUTBOUND!$L:$L))</f>
        <v/>
      </c>
      <c r="W1487" s="23" t="str">
        <f>IF(E1487="","",SUMIF(OUTBOUND!$G:$G,WMS!E1487,OUTBOUND!$M:$M))</f>
        <v/>
      </c>
      <c r="X1487" s="76" t="str">
        <f>IF(E1487="","",SUMIF(OUTBOUND!$G:$G,WMS!E1487,OUTBOUND!$O:$O))</f>
        <v/>
      </c>
      <c r="Y1487" s="76" t="str">
        <f>IF(E1487="","",SUMIF(OUTBOUND!$G:$G,WMS!E1487,OUTBOUND!$AC:$AC))</f>
        <v/>
      </c>
      <c r="Z1487" s="76" t="str">
        <f>IF(E1487="","",SUMIF(OUTBOUND!$G:$G,WMS!E1487,OUTBOUND!$P:$P))</f>
        <v/>
      </c>
      <c r="AA1487" s="23" t="str">
        <f t="shared" si="279"/>
        <v/>
      </c>
      <c r="AB1487" s="23" t="str">
        <f t="shared" si="280"/>
        <v/>
      </c>
      <c r="AC1487" s="76" t="str">
        <f t="shared" si="281"/>
        <v/>
      </c>
      <c r="AD1487" s="76" t="str">
        <f t="shared" si="282"/>
        <v/>
      </c>
      <c r="AE1487" s="76" t="str">
        <f t="shared" si="283"/>
        <v/>
      </c>
      <c r="AF1487" s="81" t="str">
        <f t="shared" si="284"/>
        <v/>
      </c>
    </row>
    <row r="1488" spans="5:32">
      <c r="E1488" s="58" t="str">
        <f t="shared" si="285"/>
        <v/>
      </c>
      <c r="K1488" s="68" t="str">
        <f t="shared" si="286"/>
        <v/>
      </c>
      <c r="M1488" s="69" t="str">
        <f t="shared" si="287"/>
        <v/>
      </c>
      <c r="Q1488" s="76" t="str">
        <f t="shared" si="276"/>
        <v/>
      </c>
      <c r="R1488" s="68" t="str">
        <f t="shared" si="277"/>
        <v/>
      </c>
      <c r="S1488" s="76" t="str">
        <f t="shared" si="278"/>
        <v/>
      </c>
      <c r="V1488" s="23" t="str">
        <f>IF(E1488="","",SUMIF(OUTBOUND!$G:$G,WMS!E1488,OUTBOUND!$L:$L))</f>
        <v/>
      </c>
      <c r="W1488" s="23" t="str">
        <f>IF(E1488="","",SUMIF(OUTBOUND!$G:$G,WMS!E1488,OUTBOUND!$M:$M))</f>
        <v/>
      </c>
      <c r="X1488" s="76" t="str">
        <f>IF(E1488="","",SUMIF(OUTBOUND!$G:$G,WMS!E1488,OUTBOUND!$O:$O))</f>
        <v/>
      </c>
      <c r="Y1488" s="76" t="str">
        <f>IF(E1488="","",SUMIF(OUTBOUND!$G:$G,WMS!E1488,OUTBOUND!$AC:$AC))</f>
        <v/>
      </c>
      <c r="Z1488" s="76" t="str">
        <f>IF(E1488="","",SUMIF(OUTBOUND!$G:$G,WMS!E1488,OUTBOUND!$P:$P))</f>
        <v/>
      </c>
      <c r="AA1488" s="23" t="str">
        <f t="shared" si="279"/>
        <v/>
      </c>
      <c r="AB1488" s="23" t="str">
        <f t="shared" si="280"/>
        <v/>
      </c>
      <c r="AC1488" s="76" t="str">
        <f t="shared" si="281"/>
        <v/>
      </c>
      <c r="AD1488" s="76" t="str">
        <f t="shared" si="282"/>
        <v/>
      </c>
      <c r="AE1488" s="76" t="str">
        <f t="shared" si="283"/>
        <v/>
      </c>
      <c r="AF1488" s="81" t="str">
        <f t="shared" si="284"/>
        <v/>
      </c>
    </row>
    <row r="1489" spans="5:32">
      <c r="E1489" s="58" t="str">
        <f t="shared" si="285"/>
        <v/>
      </c>
      <c r="K1489" s="68" t="str">
        <f t="shared" si="286"/>
        <v/>
      </c>
      <c r="M1489" s="69" t="str">
        <f t="shared" si="287"/>
        <v/>
      </c>
      <c r="Q1489" s="76" t="str">
        <f t="shared" si="276"/>
        <v/>
      </c>
      <c r="R1489" s="68" t="str">
        <f t="shared" si="277"/>
        <v/>
      </c>
      <c r="S1489" s="76" t="str">
        <f t="shared" si="278"/>
        <v/>
      </c>
      <c r="V1489" s="23" t="str">
        <f>IF(E1489="","",SUMIF(OUTBOUND!$G:$G,WMS!E1489,OUTBOUND!$L:$L))</f>
        <v/>
      </c>
      <c r="W1489" s="23" t="str">
        <f>IF(E1489="","",SUMIF(OUTBOUND!$G:$G,WMS!E1489,OUTBOUND!$M:$M))</f>
        <v/>
      </c>
      <c r="X1489" s="76" t="str">
        <f>IF(E1489="","",SUMIF(OUTBOUND!$G:$G,WMS!E1489,OUTBOUND!$O:$O))</f>
        <v/>
      </c>
      <c r="Y1489" s="76" t="str">
        <f>IF(E1489="","",SUMIF(OUTBOUND!$G:$G,WMS!E1489,OUTBOUND!$AC:$AC))</f>
        <v/>
      </c>
      <c r="Z1489" s="76" t="str">
        <f>IF(E1489="","",SUMIF(OUTBOUND!$G:$G,WMS!E1489,OUTBOUND!$P:$P))</f>
        <v/>
      </c>
      <c r="AA1489" s="23" t="str">
        <f t="shared" si="279"/>
        <v/>
      </c>
      <c r="AB1489" s="23" t="str">
        <f t="shared" si="280"/>
        <v/>
      </c>
      <c r="AC1489" s="76" t="str">
        <f t="shared" si="281"/>
        <v/>
      </c>
      <c r="AD1489" s="76" t="str">
        <f t="shared" si="282"/>
        <v/>
      </c>
      <c r="AE1489" s="76" t="str">
        <f t="shared" si="283"/>
        <v/>
      </c>
      <c r="AF1489" s="81" t="str">
        <f t="shared" si="284"/>
        <v/>
      </c>
    </row>
    <row r="1490" spans="5:32">
      <c r="E1490" s="58" t="str">
        <f t="shared" si="285"/>
        <v/>
      </c>
      <c r="K1490" s="68" t="str">
        <f t="shared" si="286"/>
        <v/>
      </c>
      <c r="M1490" s="69" t="str">
        <f t="shared" si="287"/>
        <v/>
      </c>
      <c r="Q1490" s="76" t="str">
        <f t="shared" si="276"/>
        <v/>
      </c>
      <c r="R1490" s="68" t="str">
        <f t="shared" si="277"/>
        <v/>
      </c>
      <c r="S1490" s="76" t="str">
        <f t="shared" si="278"/>
        <v/>
      </c>
      <c r="V1490" s="23" t="str">
        <f>IF(E1490="","",SUMIF(OUTBOUND!$G:$G,WMS!E1490,OUTBOUND!$L:$L))</f>
        <v/>
      </c>
      <c r="W1490" s="23" t="str">
        <f>IF(E1490="","",SUMIF(OUTBOUND!$G:$G,WMS!E1490,OUTBOUND!$M:$M))</f>
        <v/>
      </c>
      <c r="X1490" s="76" t="str">
        <f>IF(E1490="","",SUMIF(OUTBOUND!$G:$G,WMS!E1490,OUTBOUND!$O:$O))</f>
        <v/>
      </c>
      <c r="Y1490" s="76" t="str">
        <f>IF(E1490="","",SUMIF(OUTBOUND!$G:$G,WMS!E1490,OUTBOUND!$AC:$AC))</f>
        <v/>
      </c>
      <c r="Z1490" s="76" t="str">
        <f>IF(E1490="","",SUMIF(OUTBOUND!$G:$G,WMS!E1490,OUTBOUND!$P:$P))</f>
        <v/>
      </c>
      <c r="AA1490" s="23" t="str">
        <f t="shared" si="279"/>
        <v/>
      </c>
      <c r="AB1490" s="23" t="str">
        <f t="shared" si="280"/>
        <v/>
      </c>
      <c r="AC1490" s="76" t="str">
        <f t="shared" si="281"/>
        <v/>
      </c>
      <c r="AD1490" s="76" t="str">
        <f t="shared" si="282"/>
        <v/>
      </c>
      <c r="AE1490" s="76" t="str">
        <f t="shared" si="283"/>
        <v/>
      </c>
      <c r="AF1490" s="81" t="str">
        <f t="shared" si="284"/>
        <v/>
      </c>
    </row>
    <row r="1491" spans="5:32">
      <c r="E1491" s="58" t="str">
        <f t="shared" si="285"/>
        <v/>
      </c>
      <c r="K1491" s="68" t="str">
        <f t="shared" si="286"/>
        <v/>
      </c>
      <c r="M1491" s="69" t="str">
        <f t="shared" si="287"/>
        <v/>
      </c>
      <c r="Q1491" s="76" t="str">
        <f t="shared" si="276"/>
        <v/>
      </c>
      <c r="R1491" s="68" t="str">
        <f t="shared" si="277"/>
        <v/>
      </c>
      <c r="S1491" s="76" t="str">
        <f t="shared" si="278"/>
        <v/>
      </c>
      <c r="V1491" s="23" t="str">
        <f>IF(E1491="","",SUMIF(OUTBOUND!$G:$G,WMS!E1491,OUTBOUND!$L:$L))</f>
        <v/>
      </c>
      <c r="W1491" s="23" t="str">
        <f>IF(E1491="","",SUMIF(OUTBOUND!$G:$G,WMS!E1491,OUTBOUND!$M:$M))</f>
        <v/>
      </c>
      <c r="X1491" s="76" t="str">
        <f>IF(E1491="","",SUMIF(OUTBOUND!$G:$G,WMS!E1491,OUTBOUND!$O:$O))</f>
        <v/>
      </c>
      <c r="Y1491" s="76" t="str">
        <f>IF(E1491="","",SUMIF(OUTBOUND!$G:$G,WMS!E1491,OUTBOUND!$AC:$AC))</f>
        <v/>
      </c>
      <c r="Z1491" s="76" t="str">
        <f>IF(E1491="","",SUMIF(OUTBOUND!$G:$G,WMS!E1491,OUTBOUND!$P:$P))</f>
        <v/>
      </c>
      <c r="AA1491" s="23" t="str">
        <f t="shared" si="279"/>
        <v/>
      </c>
      <c r="AB1491" s="23" t="str">
        <f t="shared" si="280"/>
        <v/>
      </c>
      <c r="AC1491" s="76" t="str">
        <f t="shared" si="281"/>
        <v/>
      </c>
      <c r="AD1491" s="76" t="str">
        <f t="shared" si="282"/>
        <v/>
      </c>
      <c r="AE1491" s="76" t="str">
        <f t="shared" si="283"/>
        <v/>
      </c>
      <c r="AF1491" s="81" t="str">
        <f t="shared" si="284"/>
        <v/>
      </c>
    </row>
    <row r="1492" spans="5:32">
      <c r="E1492" s="58" t="str">
        <f t="shared" si="285"/>
        <v/>
      </c>
      <c r="K1492" s="68" t="str">
        <f t="shared" si="286"/>
        <v/>
      </c>
      <c r="M1492" s="69" t="str">
        <f t="shared" si="287"/>
        <v/>
      </c>
      <c r="Q1492" s="76" t="str">
        <f t="shared" si="276"/>
        <v/>
      </c>
      <c r="R1492" s="68" t="str">
        <f t="shared" si="277"/>
        <v/>
      </c>
      <c r="S1492" s="76" t="str">
        <f t="shared" si="278"/>
        <v/>
      </c>
      <c r="V1492" s="23" t="str">
        <f>IF(E1492="","",SUMIF(OUTBOUND!$G:$G,WMS!E1492,OUTBOUND!$L:$L))</f>
        <v/>
      </c>
      <c r="W1492" s="23" t="str">
        <f>IF(E1492="","",SUMIF(OUTBOUND!$G:$G,WMS!E1492,OUTBOUND!$M:$M))</f>
        <v/>
      </c>
      <c r="X1492" s="76" t="str">
        <f>IF(E1492="","",SUMIF(OUTBOUND!$G:$G,WMS!E1492,OUTBOUND!$O:$O))</f>
        <v/>
      </c>
      <c r="Y1492" s="76" t="str">
        <f>IF(E1492="","",SUMIF(OUTBOUND!$G:$G,WMS!E1492,OUTBOUND!$AC:$AC))</f>
        <v/>
      </c>
      <c r="Z1492" s="76" t="str">
        <f>IF(E1492="","",SUMIF(OUTBOUND!$G:$G,WMS!E1492,OUTBOUND!$P:$P))</f>
        <v/>
      </c>
      <c r="AA1492" s="23" t="str">
        <f t="shared" si="279"/>
        <v/>
      </c>
      <c r="AB1492" s="23" t="str">
        <f t="shared" si="280"/>
        <v/>
      </c>
      <c r="AC1492" s="76" t="str">
        <f t="shared" si="281"/>
        <v/>
      </c>
      <c r="AD1492" s="76" t="str">
        <f t="shared" si="282"/>
        <v/>
      </c>
      <c r="AE1492" s="76" t="str">
        <f t="shared" si="283"/>
        <v/>
      </c>
      <c r="AF1492" s="81" t="str">
        <f t="shared" si="284"/>
        <v/>
      </c>
    </row>
    <row r="1493" spans="5:32">
      <c r="E1493" s="58" t="str">
        <f t="shared" si="285"/>
        <v/>
      </c>
      <c r="K1493" s="68" t="str">
        <f t="shared" si="286"/>
        <v/>
      </c>
      <c r="M1493" s="69" t="str">
        <f t="shared" si="287"/>
        <v/>
      </c>
      <c r="Q1493" s="76" t="str">
        <f t="shared" si="276"/>
        <v/>
      </c>
      <c r="R1493" s="68" t="str">
        <f t="shared" si="277"/>
        <v/>
      </c>
      <c r="S1493" s="76" t="str">
        <f t="shared" si="278"/>
        <v/>
      </c>
      <c r="V1493" s="23" t="str">
        <f>IF(E1493="","",SUMIF(OUTBOUND!$G:$G,WMS!E1493,OUTBOUND!$L:$L))</f>
        <v/>
      </c>
      <c r="W1493" s="23" t="str">
        <f>IF(E1493="","",SUMIF(OUTBOUND!$G:$G,WMS!E1493,OUTBOUND!$M:$M))</f>
        <v/>
      </c>
      <c r="X1493" s="76" t="str">
        <f>IF(E1493="","",SUMIF(OUTBOUND!$G:$G,WMS!E1493,OUTBOUND!$O:$O))</f>
        <v/>
      </c>
      <c r="Y1493" s="76" t="str">
        <f>IF(E1493="","",SUMIF(OUTBOUND!$G:$G,WMS!E1493,OUTBOUND!$AC:$AC))</f>
        <v/>
      </c>
      <c r="Z1493" s="76" t="str">
        <f>IF(E1493="","",SUMIF(OUTBOUND!$G:$G,WMS!E1493,OUTBOUND!$P:$P))</f>
        <v/>
      </c>
      <c r="AA1493" s="23" t="str">
        <f t="shared" si="279"/>
        <v/>
      </c>
      <c r="AB1493" s="23" t="str">
        <f t="shared" si="280"/>
        <v/>
      </c>
      <c r="AC1493" s="76" t="str">
        <f t="shared" si="281"/>
        <v/>
      </c>
      <c r="AD1493" s="76" t="str">
        <f t="shared" si="282"/>
        <v/>
      </c>
      <c r="AE1493" s="76" t="str">
        <f t="shared" si="283"/>
        <v/>
      </c>
      <c r="AF1493" s="81" t="str">
        <f t="shared" si="284"/>
        <v/>
      </c>
    </row>
    <row r="1494" spans="5:32">
      <c r="E1494" s="58" t="str">
        <f t="shared" si="285"/>
        <v/>
      </c>
      <c r="K1494" s="68" t="str">
        <f t="shared" si="286"/>
        <v/>
      </c>
      <c r="M1494" s="69" t="str">
        <f t="shared" si="287"/>
        <v/>
      </c>
      <c r="Q1494" s="76" t="str">
        <f t="shared" si="276"/>
        <v/>
      </c>
      <c r="R1494" s="68" t="str">
        <f t="shared" si="277"/>
        <v/>
      </c>
      <c r="S1494" s="76" t="str">
        <f t="shared" si="278"/>
        <v/>
      </c>
      <c r="V1494" s="23" t="str">
        <f>IF(E1494="","",SUMIF(OUTBOUND!$G:$G,WMS!E1494,OUTBOUND!$L:$L))</f>
        <v/>
      </c>
      <c r="W1494" s="23" t="str">
        <f>IF(E1494="","",SUMIF(OUTBOUND!$G:$G,WMS!E1494,OUTBOUND!$M:$M))</f>
        <v/>
      </c>
      <c r="X1494" s="76" t="str">
        <f>IF(E1494="","",SUMIF(OUTBOUND!$G:$G,WMS!E1494,OUTBOUND!$O:$O))</f>
        <v/>
      </c>
      <c r="Y1494" s="76" t="str">
        <f>IF(E1494="","",SUMIF(OUTBOUND!$G:$G,WMS!E1494,OUTBOUND!$AC:$AC))</f>
        <v/>
      </c>
      <c r="Z1494" s="76" t="str">
        <f>IF(E1494="","",SUMIF(OUTBOUND!$G:$G,WMS!E1494,OUTBOUND!$P:$P))</f>
        <v/>
      </c>
      <c r="AA1494" s="23" t="str">
        <f t="shared" si="279"/>
        <v/>
      </c>
      <c r="AB1494" s="23" t="str">
        <f t="shared" si="280"/>
        <v/>
      </c>
      <c r="AC1494" s="76" t="str">
        <f t="shared" si="281"/>
        <v/>
      </c>
      <c r="AD1494" s="76" t="str">
        <f t="shared" si="282"/>
        <v/>
      </c>
      <c r="AE1494" s="76" t="str">
        <f t="shared" si="283"/>
        <v/>
      </c>
      <c r="AF1494" s="81" t="str">
        <f t="shared" si="284"/>
        <v/>
      </c>
    </row>
    <row r="1495" spans="5:32">
      <c r="E1495" s="58" t="str">
        <f t="shared" si="285"/>
        <v/>
      </c>
      <c r="K1495" s="68" t="str">
        <f t="shared" si="286"/>
        <v/>
      </c>
      <c r="M1495" s="69" t="str">
        <f t="shared" si="287"/>
        <v/>
      </c>
      <c r="Q1495" s="76" t="str">
        <f t="shared" si="276"/>
        <v/>
      </c>
      <c r="R1495" s="68" t="str">
        <f t="shared" si="277"/>
        <v/>
      </c>
      <c r="S1495" s="76" t="str">
        <f t="shared" si="278"/>
        <v/>
      </c>
      <c r="V1495" s="23" t="str">
        <f>IF(E1495="","",SUMIF(OUTBOUND!$G:$G,WMS!E1495,OUTBOUND!$L:$L))</f>
        <v/>
      </c>
      <c r="W1495" s="23" t="str">
        <f>IF(E1495="","",SUMIF(OUTBOUND!$G:$G,WMS!E1495,OUTBOUND!$M:$M))</f>
        <v/>
      </c>
      <c r="X1495" s="76" t="str">
        <f>IF(E1495="","",SUMIF(OUTBOUND!$G:$G,WMS!E1495,OUTBOUND!$O:$O))</f>
        <v/>
      </c>
      <c r="Y1495" s="76" t="str">
        <f>IF(E1495="","",SUMIF(OUTBOUND!$G:$G,WMS!E1495,OUTBOUND!$AC:$AC))</f>
        <v/>
      </c>
      <c r="Z1495" s="76" t="str">
        <f>IF(E1495="","",SUMIF(OUTBOUND!$G:$G,WMS!E1495,OUTBOUND!$P:$P))</f>
        <v/>
      </c>
      <c r="AA1495" s="23" t="str">
        <f t="shared" si="279"/>
        <v/>
      </c>
      <c r="AB1495" s="23" t="str">
        <f t="shared" si="280"/>
        <v/>
      </c>
      <c r="AC1495" s="76" t="str">
        <f t="shared" si="281"/>
        <v/>
      </c>
      <c r="AD1495" s="76" t="str">
        <f t="shared" si="282"/>
        <v/>
      </c>
      <c r="AE1495" s="76" t="str">
        <f t="shared" si="283"/>
        <v/>
      </c>
      <c r="AF1495" s="81" t="str">
        <f t="shared" si="284"/>
        <v/>
      </c>
    </row>
    <row r="1496" spans="5:32">
      <c r="E1496" s="58" t="str">
        <f t="shared" si="285"/>
        <v/>
      </c>
      <c r="K1496" s="68" t="str">
        <f t="shared" si="286"/>
        <v/>
      </c>
      <c r="M1496" s="69" t="str">
        <f t="shared" si="287"/>
        <v/>
      </c>
      <c r="Q1496" s="76" t="str">
        <f t="shared" si="276"/>
        <v/>
      </c>
      <c r="R1496" s="68" t="str">
        <f t="shared" si="277"/>
        <v/>
      </c>
      <c r="S1496" s="76" t="str">
        <f t="shared" si="278"/>
        <v/>
      </c>
      <c r="V1496" s="23" t="str">
        <f>IF(E1496="","",SUMIF(OUTBOUND!$G:$G,WMS!E1496,OUTBOUND!$L:$L))</f>
        <v/>
      </c>
      <c r="W1496" s="23" t="str">
        <f>IF(E1496="","",SUMIF(OUTBOUND!$G:$G,WMS!E1496,OUTBOUND!$M:$M))</f>
        <v/>
      </c>
      <c r="X1496" s="76" t="str">
        <f>IF(E1496="","",SUMIF(OUTBOUND!$G:$G,WMS!E1496,OUTBOUND!$O:$O))</f>
        <v/>
      </c>
      <c r="Y1496" s="76" t="str">
        <f>IF(E1496="","",SUMIF(OUTBOUND!$G:$G,WMS!E1496,OUTBOUND!$AC:$AC))</f>
        <v/>
      </c>
      <c r="Z1496" s="76" t="str">
        <f>IF(E1496="","",SUMIF(OUTBOUND!$G:$G,WMS!E1496,OUTBOUND!$P:$P))</f>
        <v/>
      </c>
      <c r="AA1496" s="23" t="str">
        <f t="shared" si="279"/>
        <v/>
      </c>
      <c r="AB1496" s="23" t="str">
        <f t="shared" si="280"/>
        <v/>
      </c>
      <c r="AC1496" s="76" t="str">
        <f t="shared" si="281"/>
        <v/>
      </c>
      <c r="AD1496" s="76" t="str">
        <f t="shared" si="282"/>
        <v/>
      </c>
      <c r="AE1496" s="76" t="str">
        <f t="shared" si="283"/>
        <v/>
      </c>
      <c r="AF1496" s="81" t="str">
        <f t="shared" si="284"/>
        <v/>
      </c>
    </row>
    <row r="1497" spans="5:32">
      <c r="E1497" s="58" t="str">
        <f t="shared" si="285"/>
        <v/>
      </c>
      <c r="K1497" s="68" t="str">
        <f t="shared" si="286"/>
        <v/>
      </c>
      <c r="M1497" s="69" t="str">
        <f t="shared" si="287"/>
        <v/>
      </c>
      <c r="Q1497" s="76" t="str">
        <f t="shared" si="276"/>
        <v/>
      </c>
      <c r="R1497" s="68" t="str">
        <f t="shared" si="277"/>
        <v/>
      </c>
      <c r="S1497" s="76" t="str">
        <f t="shared" si="278"/>
        <v/>
      </c>
      <c r="V1497" s="23" t="str">
        <f>IF(E1497="","",SUMIF(OUTBOUND!$G:$G,WMS!E1497,OUTBOUND!$L:$L))</f>
        <v/>
      </c>
      <c r="W1497" s="23" t="str">
        <f>IF(E1497="","",SUMIF(OUTBOUND!$G:$G,WMS!E1497,OUTBOUND!$M:$M))</f>
        <v/>
      </c>
      <c r="X1497" s="76" t="str">
        <f>IF(E1497="","",SUMIF(OUTBOUND!$G:$G,WMS!E1497,OUTBOUND!$O:$O))</f>
        <v/>
      </c>
      <c r="Y1497" s="76" t="str">
        <f>IF(E1497="","",SUMIF(OUTBOUND!$G:$G,WMS!E1497,OUTBOUND!$AC:$AC))</f>
        <v/>
      </c>
      <c r="Z1497" s="76" t="str">
        <f>IF(E1497="","",SUMIF(OUTBOUND!$G:$G,WMS!E1497,OUTBOUND!$P:$P))</f>
        <v/>
      </c>
      <c r="AA1497" s="23" t="str">
        <f t="shared" si="279"/>
        <v/>
      </c>
      <c r="AB1497" s="23" t="str">
        <f t="shared" si="280"/>
        <v/>
      </c>
      <c r="AC1497" s="76" t="str">
        <f t="shared" si="281"/>
        <v/>
      </c>
      <c r="AD1497" s="76" t="str">
        <f t="shared" si="282"/>
        <v/>
      </c>
      <c r="AE1497" s="76" t="str">
        <f t="shared" si="283"/>
        <v/>
      </c>
      <c r="AF1497" s="81" t="str">
        <f t="shared" si="284"/>
        <v/>
      </c>
    </row>
    <row r="1498" spans="5:32">
      <c r="E1498" s="58" t="str">
        <f t="shared" si="285"/>
        <v/>
      </c>
      <c r="K1498" s="68" t="str">
        <f t="shared" si="286"/>
        <v/>
      </c>
      <c r="M1498" s="69" t="str">
        <f t="shared" si="287"/>
        <v/>
      </c>
      <c r="Q1498" s="76" t="str">
        <f t="shared" si="276"/>
        <v/>
      </c>
      <c r="R1498" s="68" t="str">
        <f t="shared" si="277"/>
        <v/>
      </c>
      <c r="S1498" s="76" t="str">
        <f t="shared" si="278"/>
        <v/>
      </c>
      <c r="V1498" s="23" t="str">
        <f>IF(E1498="","",SUMIF(OUTBOUND!$G:$G,WMS!E1498,OUTBOUND!$L:$L))</f>
        <v/>
      </c>
      <c r="W1498" s="23" t="str">
        <f>IF(E1498="","",SUMIF(OUTBOUND!$G:$G,WMS!E1498,OUTBOUND!$M:$M))</f>
        <v/>
      </c>
      <c r="X1498" s="76" t="str">
        <f>IF(E1498="","",SUMIF(OUTBOUND!$G:$G,WMS!E1498,OUTBOUND!$O:$O))</f>
        <v/>
      </c>
      <c r="Y1498" s="76" t="str">
        <f>IF(E1498="","",SUMIF(OUTBOUND!$G:$G,WMS!E1498,OUTBOUND!$AC:$AC))</f>
        <v/>
      </c>
      <c r="Z1498" s="76" t="str">
        <f>IF(E1498="","",SUMIF(OUTBOUND!$G:$G,WMS!E1498,OUTBOUND!$P:$P))</f>
        <v/>
      </c>
      <c r="AA1498" s="23" t="str">
        <f t="shared" si="279"/>
        <v/>
      </c>
      <c r="AB1498" s="23" t="str">
        <f t="shared" si="280"/>
        <v/>
      </c>
      <c r="AC1498" s="76" t="str">
        <f t="shared" si="281"/>
        <v/>
      </c>
      <c r="AD1498" s="76" t="str">
        <f t="shared" si="282"/>
        <v/>
      </c>
      <c r="AE1498" s="76" t="str">
        <f t="shared" si="283"/>
        <v/>
      </c>
      <c r="AF1498" s="81" t="str">
        <f t="shared" si="284"/>
        <v/>
      </c>
    </row>
    <row r="1499" spans="5:32">
      <c r="E1499" s="58" t="str">
        <f t="shared" si="285"/>
        <v/>
      </c>
      <c r="K1499" s="68" t="str">
        <f t="shared" si="286"/>
        <v/>
      </c>
      <c r="M1499" s="69" t="str">
        <f t="shared" si="287"/>
        <v/>
      </c>
      <c r="Q1499" s="76" t="str">
        <f t="shared" si="276"/>
        <v/>
      </c>
      <c r="R1499" s="68" t="str">
        <f t="shared" si="277"/>
        <v/>
      </c>
      <c r="S1499" s="76" t="str">
        <f t="shared" si="278"/>
        <v/>
      </c>
      <c r="V1499" s="23" t="str">
        <f>IF(E1499="","",SUMIF(OUTBOUND!$G:$G,WMS!E1499,OUTBOUND!$L:$L))</f>
        <v/>
      </c>
      <c r="W1499" s="23" t="str">
        <f>IF(E1499="","",SUMIF(OUTBOUND!$G:$G,WMS!E1499,OUTBOUND!$M:$M))</f>
        <v/>
      </c>
      <c r="X1499" s="76" t="str">
        <f>IF(E1499="","",SUMIF(OUTBOUND!$G:$G,WMS!E1499,OUTBOUND!$O:$O))</f>
        <v/>
      </c>
      <c r="Y1499" s="76" t="str">
        <f>IF(E1499="","",SUMIF(OUTBOUND!$G:$G,WMS!E1499,OUTBOUND!$AC:$AC))</f>
        <v/>
      </c>
      <c r="Z1499" s="76" t="str">
        <f>IF(E1499="","",SUMIF(OUTBOUND!$G:$G,WMS!E1499,OUTBOUND!$P:$P))</f>
        <v/>
      </c>
      <c r="AA1499" s="23" t="str">
        <f t="shared" si="279"/>
        <v/>
      </c>
      <c r="AB1499" s="23" t="str">
        <f t="shared" si="280"/>
        <v/>
      </c>
      <c r="AC1499" s="76" t="str">
        <f t="shared" si="281"/>
        <v/>
      </c>
      <c r="AD1499" s="76" t="str">
        <f t="shared" si="282"/>
        <v/>
      </c>
      <c r="AE1499" s="76" t="str">
        <f t="shared" si="283"/>
        <v/>
      </c>
      <c r="AF1499" s="81" t="str">
        <f t="shared" si="284"/>
        <v/>
      </c>
    </row>
    <row r="1500" spans="5:32">
      <c r="E1500" s="58" t="str">
        <f t="shared" si="285"/>
        <v/>
      </c>
      <c r="K1500" s="68" t="str">
        <f t="shared" si="286"/>
        <v/>
      </c>
      <c r="M1500" s="69" t="str">
        <f t="shared" si="287"/>
        <v/>
      </c>
      <c r="Q1500" s="76" t="str">
        <f t="shared" si="276"/>
        <v/>
      </c>
      <c r="R1500" s="68" t="str">
        <f t="shared" si="277"/>
        <v/>
      </c>
      <c r="S1500" s="76" t="str">
        <f t="shared" si="278"/>
        <v/>
      </c>
      <c r="V1500" s="23" t="str">
        <f>IF(E1500="","",SUMIF(OUTBOUND!$G:$G,WMS!E1500,OUTBOUND!$L:$L))</f>
        <v/>
      </c>
      <c r="W1500" s="23" t="str">
        <f>IF(E1500="","",SUMIF(OUTBOUND!$G:$G,WMS!E1500,OUTBOUND!$M:$M))</f>
        <v/>
      </c>
      <c r="X1500" s="76" t="str">
        <f>IF(E1500="","",SUMIF(OUTBOUND!$G:$G,WMS!E1500,OUTBOUND!$O:$O))</f>
        <v/>
      </c>
      <c r="Y1500" s="76" t="str">
        <f>IF(E1500="","",SUMIF(OUTBOUND!$G:$G,WMS!E1500,OUTBOUND!$AC:$AC))</f>
        <v/>
      </c>
      <c r="Z1500" s="76" t="str">
        <f>IF(E1500="","",SUMIF(OUTBOUND!$G:$G,WMS!E1500,OUTBOUND!$P:$P))</f>
        <v/>
      </c>
      <c r="AA1500" s="23" t="str">
        <f t="shared" si="279"/>
        <v/>
      </c>
      <c r="AB1500" s="23" t="str">
        <f t="shared" si="280"/>
        <v/>
      </c>
      <c r="AC1500" s="76" t="str">
        <f t="shared" si="281"/>
        <v/>
      </c>
      <c r="AD1500" s="76" t="str">
        <f t="shared" si="282"/>
        <v/>
      </c>
      <c r="AE1500" s="76" t="str">
        <f t="shared" si="283"/>
        <v/>
      </c>
      <c r="AF1500" s="81" t="str">
        <f t="shared" si="284"/>
        <v/>
      </c>
    </row>
    <row r="1501" spans="5:32">
      <c r="E1501" s="58" t="str">
        <f t="shared" si="285"/>
        <v/>
      </c>
      <c r="K1501" s="68" t="str">
        <f t="shared" si="286"/>
        <v/>
      </c>
      <c r="M1501" s="69" t="str">
        <f t="shared" si="287"/>
        <v/>
      </c>
      <c r="Q1501" s="76" t="str">
        <f t="shared" si="276"/>
        <v/>
      </c>
      <c r="R1501" s="68" t="str">
        <f t="shared" si="277"/>
        <v/>
      </c>
      <c r="S1501" s="76" t="str">
        <f t="shared" si="278"/>
        <v/>
      </c>
      <c r="V1501" s="23" t="str">
        <f>IF(E1501="","",SUMIF(OUTBOUND!$G:$G,WMS!E1501,OUTBOUND!$L:$L))</f>
        <v/>
      </c>
      <c r="W1501" s="23" t="str">
        <f>IF(E1501="","",SUMIF(OUTBOUND!$G:$G,WMS!E1501,OUTBOUND!$M:$M))</f>
        <v/>
      </c>
      <c r="X1501" s="76" t="str">
        <f>IF(E1501="","",SUMIF(OUTBOUND!$G:$G,WMS!E1501,OUTBOUND!$O:$O))</f>
        <v/>
      </c>
      <c r="Y1501" s="76" t="str">
        <f>IF(E1501="","",SUMIF(OUTBOUND!$G:$G,WMS!E1501,OUTBOUND!$AC:$AC))</f>
        <v/>
      </c>
      <c r="Z1501" s="76" t="str">
        <f>IF(E1501="","",SUMIF(OUTBOUND!$G:$G,WMS!E1501,OUTBOUND!$P:$P))</f>
        <v/>
      </c>
      <c r="AA1501" s="23" t="str">
        <f t="shared" si="279"/>
        <v/>
      </c>
      <c r="AB1501" s="23" t="str">
        <f t="shared" si="280"/>
        <v/>
      </c>
      <c r="AC1501" s="76" t="str">
        <f t="shared" si="281"/>
        <v/>
      </c>
      <c r="AD1501" s="76" t="str">
        <f t="shared" si="282"/>
        <v/>
      </c>
      <c r="AE1501" s="76" t="str">
        <f t="shared" si="283"/>
        <v/>
      </c>
      <c r="AF1501" s="81" t="str">
        <f t="shared" si="284"/>
        <v/>
      </c>
    </row>
    <row r="1502" spans="5:32">
      <c r="E1502" s="58" t="str">
        <f t="shared" si="285"/>
        <v/>
      </c>
      <c r="K1502" s="68" t="str">
        <f t="shared" si="286"/>
        <v/>
      </c>
      <c r="M1502" s="69" t="str">
        <f t="shared" si="287"/>
        <v/>
      </c>
      <c r="Q1502" s="76" t="str">
        <f t="shared" si="276"/>
        <v/>
      </c>
      <c r="R1502" s="68" t="str">
        <f t="shared" si="277"/>
        <v/>
      </c>
      <c r="S1502" s="76" t="str">
        <f t="shared" si="278"/>
        <v/>
      </c>
      <c r="V1502" s="23" t="str">
        <f>IF(E1502="","",SUMIF(OUTBOUND!$G:$G,WMS!E1502,OUTBOUND!$L:$L))</f>
        <v/>
      </c>
      <c r="W1502" s="23" t="str">
        <f>IF(E1502="","",SUMIF(OUTBOUND!$G:$G,WMS!E1502,OUTBOUND!$M:$M))</f>
        <v/>
      </c>
      <c r="X1502" s="76" t="str">
        <f>IF(E1502="","",SUMIF(OUTBOUND!$G:$G,WMS!E1502,OUTBOUND!$O:$O))</f>
        <v/>
      </c>
      <c r="Y1502" s="76" t="str">
        <f>IF(E1502="","",SUMIF(OUTBOUND!$G:$G,WMS!E1502,OUTBOUND!$AC:$AC))</f>
        <v/>
      </c>
      <c r="Z1502" s="76" t="str">
        <f>IF(E1502="","",SUMIF(OUTBOUND!$G:$G,WMS!E1502,OUTBOUND!$P:$P))</f>
        <v/>
      </c>
      <c r="AA1502" s="23" t="str">
        <f t="shared" si="279"/>
        <v/>
      </c>
      <c r="AB1502" s="23" t="str">
        <f t="shared" si="280"/>
        <v/>
      </c>
      <c r="AC1502" s="76" t="str">
        <f t="shared" si="281"/>
        <v/>
      </c>
      <c r="AD1502" s="76" t="str">
        <f t="shared" si="282"/>
        <v/>
      </c>
      <c r="AE1502" s="76" t="str">
        <f t="shared" si="283"/>
        <v/>
      </c>
      <c r="AF1502" s="81" t="str">
        <f t="shared" si="284"/>
        <v/>
      </c>
    </row>
    <row r="1503" spans="5:32">
      <c r="E1503" s="58" t="str">
        <f t="shared" si="285"/>
        <v/>
      </c>
      <c r="K1503" s="68" t="str">
        <f t="shared" si="286"/>
        <v/>
      </c>
      <c r="M1503" s="69" t="str">
        <f t="shared" si="287"/>
        <v/>
      </c>
      <c r="Q1503" s="76" t="str">
        <f t="shared" si="276"/>
        <v/>
      </c>
      <c r="R1503" s="68" t="str">
        <f t="shared" si="277"/>
        <v/>
      </c>
      <c r="S1503" s="76" t="str">
        <f t="shared" si="278"/>
        <v/>
      </c>
      <c r="V1503" s="23" t="str">
        <f>IF(E1503="","",SUMIF(OUTBOUND!$G:$G,WMS!E1503,OUTBOUND!$L:$L))</f>
        <v/>
      </c>
      <c r="W1503" s="23" t="str">
        <f>IF(E1503="","",SUMIF(OUTBOUND!$G:$G,WMS!E1503,OUTBOUND!$M:$M))</f>
        <v/>
      </c>
      <c r="X1503" s="76" t="str">
        <f>IF(E1503="","",SUMIF(OUTBOUND!$G:$G,WMS!E1503,OUTBOUND!$O:$O))</f>
        <v/>
      </c>
      <c r="Y1503" s="76" t="str">
        <f>IF(E1503="","",SUMIF(OUTBOUND!$G:$G,WMS!E1503,OUTBOUND!$AC:$AC))</f>
        <v/>
      </c>
      <c r="Z1503" s="76" t="str">
        <f>IF(E1503="","",SUMIF(OUTBOUND!$G:$G,WMS!E1503,OUTBOUND!$P:$P))</f>
        <v/>
      </c>
      <c r="AA1503" s="23" t="str">
        <f t="shared" si="279"/>
        <v/>
      </c>
      <c r="AB1503" s="23" t="str">
        <f t="shared" si="280"/>
        <v/>
      </c>
      <c r="AC1503" s="76" t="str">
        <f t="shared" si="281"/>
        <v/>
      </c>
      <c r="AD1503" s="76" t="str">
        <f t="shared" si="282"/>
        <v/>
      </c>
      <c r="AE1503" s="76" t="str">
        <f t="shared" si="283"/>
        <v/>
      </c>
      <c r="AF1503" s="81" t="str">
        <f t="shared" si="284"/>
        <v/>
      </c>
    </row>
    <row r="1504" spans="5:32">
      <c r="E1504" s="58" t="str">
        <f t="shared" si="285"/>
        <v/>
      </c>
      <c r="K1504" s="68" t="str">
        <f t="shared" si="286"/>
        <v/>
      </c>
      <c r="M1504" s="69" t="str">
        <f t="shared" si="287"/>
        <v/>
      </c>
      <c r="Q1504" s="76" t="str">
        <f t="shared" si="276"/>
        <v/>
      </c>
      <c r="R1504" s="68" t="str">
        <f t="shared" si="277"/>
        <v/>
      </c>
      <c r="S1504" s="76" t="str">
        <f t="shared" si="278"/>
        <v/>
      </c>
      <c r="V1504" s="23" t="str">
        <f>IF(E1504="","",SUMIF(OUTBOUND!$G:$G,WMS!E1504,OUTBOUND!$L:$L))</f>
        <v/>
      </c>
      <c r="W1504" s="23" t="str">
        <f>IF(E1504="","",SUMIF(OUTBOUND!$G:$G,WMS!E1504,OUTBOUND!$M:$M))</f>
        <v/>
      </c>
      <c r="X1504" s="76" t="str">
        <f>IF(E1504="","",SUMIF(OUTBOUND!$G:$G,WMS!E1504,OUTBOUND!$O:$O))</f>
        <v/>
      </c>
      <c r="Y1504" s="76" t="str">
        <f>IF(E1504="","",SUMIF(OUTBOUND!$G:$G,WMS!E1504,OUTBOUND!$AC:$AC))</f>
        <v/>
      </c>
      <c r="Z1504" s="76" t="str">
        <f>IF(E1504="","",SUMIF(OUTBOUND!$G:$G,WMS!E1504,OUTBOUND!$P:$P))</f>
        <v/>
      </c>
      <c r="AA1504" s="23" t="str">
        <f t="shared" si="279"/>
        <v/>
      </c>
      <c r="AB1504" s="23" t="str">
        <f t="shared" si="280"/>
        <v/>
      </c>
      <c r="AC1504" s="76" t="str">
        <f t="shared" si="281"/>
        <v/>
      </c>
      <c r="AD1504" s="76" t="str">
        <f t="shared" si="282"/>
        <v/>
      </c>
      <c r="AE1504" s="76" t="str">
        <f t="shared" si="283"/>
        <v/>
      </c>
      <c r="AF1504" s="81" t="str">
        <f t="shared" si="284"/>
        <v/>
      </c>
    </row>
    <row r="1505" spans="5:32">
      <c r="E1505" s="58" t="str">
        <f t="shared" si="285"/>
        <v/>
      </c>
      <c r="K1505" s="68" t="str">
        <f t="shared" si="286"/>
        <v/>
      </c>
      <c r="M1505" s="69" t="str">
        <f t="shared" si="287"/>
        <v/>
      </c>
      <c r="Q1505" s="76" t="str">
        <f t="shared" si="276"/>
        <v/>
      </c>
      <c r="R1505" s="68" t="str">
        <f t="shared" si="277"/>
        <v/>
      </c>
      <c r="S1505" s="76" t="str">
        <f t="shared" si="278"/>
        <v/>
      </c>
      <c r="V1505" s="23" t="str">
        <f>IF(E1505="","",SUMIF(OUTBOUND!$G:$G,WMS!E1505,OUTBOUND!$L:$L))</f>
        <v/>
      </c>
      <c r="W1505" s="23" t="str">
        <f>IF(E1505="","",SUMIF(OUTBOUND!$G:$G,WMS!E1505,OUTBOUND!$M:$M))</f>
        <v/>
      </c>
      <c r="X1505" s="76" t="str">
        <f>IF(E1505="","",SUMIF(OUTBOUND!$G:$G,WMS!E1505,OUTBOUND!$O:$O))</f>
        <v/>
      </c>
      <c r="Y1505" s="76" t="str">
        <f>IF(E1505="","",SUMIF(OUTBOUND!$G:$G,WMS!E1505,OUTBOUND!$AC:$AC))</f>
        <v/>
      </c>
      <c r="Z1505" s="76" t="str">
        <f>IF(E1505="","",SUMIF(OUTBOUND!$G:$G,WMS!E1505,OUTBOUND!$P:$P))</f>
        <v/>
      </c>
      <c r="AA1505" s="23" t="str">
        <f t="shared" si="279"/>
        <v/>
      </c>
      <c r="AB1505" s="23" t="str">
        <f t="shared" si="280"/>
        <v/>
      </c>
      <c r="AC1505" s="76" t="str">
        <f t="shared" si="281"/>
        <v/>
      </c>
      <c r="AD1505" s="76" t="str">
        <f t="shared" si="282"/>
        <v/>
      </c>
      <c r="AE1505" s="76" t="str">
        <f t="shared" si="283"/>
        <v/>
      </c>
      <c r="AF1505" s="81" t="str">
        <f t="shared" si="284"/>
        <v/>
      </c>
    </row>
    <row r="1506" spans="5:32">
      <c r="E1506" s="58" t="str">
        <f t="shared" si="285"/>
        <v/>
      </c>
      <c r="K1506" s="68" t="str">
        <f t="shared" si="286"/>
        <v/>
      </c>
      <c r="M1506" s="69" t="str">
        <f t="shared" si="287"/>
        <v/>
      </c>
      <c r="Q1506" s="76" t="str">
        <f t="shared" si="276"/>
        <v/>
      </c>
      <c r="R1506" s="68" t="str">
        <f t="shared" si="277"/>
        <v/>
      </c>
      <c r="S1506" s="76" t="str">
        <f t="shared" si="278"/>
        <v/>
      </c>
      <c r="V1506" s="23" t="str">
        <f>IF(E1506="","",SUMIF(OUTBOUND!$G:$G,WMS!E1506,OUTBOUND!$L:$L))</f>
        <v/>
      </c>
      <c r="W1506" s="23" t="str">
        <f>IF(E1506="","",SUMIF(OUTBOUND!$G:$G,WMS!E1506,OUTBOUND!$M:$M))</f>
        <v/>
      </c>
      <c r="X1506" s="76" t="str">
        <f>IF(E1506="","",SUMIF(OUTBOUND!$G:$G,WMS!E1506,OUTBOUND!$O:$O))</f>
        <v/>
      </c>
      <c r="Y1506" s="76" t="str">
        <f>IF(E1506="","",SUMIF(OUTBOUND!$G:$G,WMS!E1506,OUTBOUND!$AC:$AC))</f>
        <v/>
      </c>
      <c r="Z1506" s="76" t="str">
        <f>IF(E1506="","",SUMIF(OUTBOUND!$G:$G,WMS!E1506,OUTBOUND!$P:$P))</f>
        <v/>
      </c>
      <c r="AA1506" s="23" t="str">
        <f t="shared" si="279"/>
        <v/>
      </c>
      <c r="AB1506" s="23" t="str">
        <f t="shared" si="280"/>
        <v/>
      </c>
      <c r="AC1506" s="76" t="str">
        <f t="shared" si="281"/>
        <v/>
      </c>
      <c r="AD1506" s="76" t="str">
        <f t="shared" si="282"/>
        <v/>
      </c>
      <c r="AE1506" s="76" t="str">
        <f t="shared" si="283"/>
        <v/>
      </c>
      <c r="AF1506" s="81" t="str">
        <f t="shared" si="284"/>
        <v/>
      </c>
    </row>
    <row r="1507" spans="5:32">
      <c r="E1507" s="58" t="str">
        <f t="shared" si="285"/>
        <v/>
      </c>
      <c r="K1507" s="68" t="str">
        <f t="shared" si="286"/>
        <v/>
      </c>
      <c r="M1507" s="69" t="str">
        <f t="shared" si="287"/>
        <v/>
      </c>
      <c r="Q1507" s="76" t="str">
        <f t="shared" si="276"/>
        <v/>
      </c>
      <c r="R1507" s="68" t="str">
        <f t="shared" si="277"/>
        <v/>
      </c>
      <c r="S1507" s="76" t="str">
        <f t="shared" si="278"/>
        <v/>
      </c>
      <c r="V1507" s="23" t="str">
        <f>IF(E1507="","",SUMIF(OUTBOUND!$G:$G,WMS!E1507,OUTBOUND!$L:$L))</f>
        <v/>
      </c>
      <c r="W1507" s="23" t="str">
        <f>IF(E1507="","",SUMIF(OUTBOUND!$G:$G,WMS!E1507,OUTBOUND!$M:$M))</f>
        <v/>
      </c>
      <c r="X1507" s="76" t="str">
        <f>IF(E1507="","",SUMIF(OUTBOUND!$G:$G,WMS!E1507,OUTBOUND!$O:$O))</f>
        <v/>
      </c>
      <c r="Y1507" s="76" t="str">
        <f>IF(E1507="","",SUMIF(OUTBOUND!$G:$G,WMS!E1507,OUTBOUND!$AC:$AC))</f>
        <v/>
      </c>
      <c r="Z1507" s="76" t="str">
        <f>IF(E1507="","",SUMIF(OUTBOUND!$G:$G,WMS!E1507,OUTBOUND!$P:$P))</f>
        <v/>
      </c>
      <c r="AA1507" s="23" t="str">
        <f t="shared" si="279"/>
        <v/>
      </c>
      <c r="AB1507" s="23" t="str">
        <f t="shared" si="280"/>
        <v/>
      </c>
      <c r="AC1507" s="76" t="str">
        <f t="shared" si="281"/>
        <v/>
      </c>
      <c r="AD1507" s="76" t="str">
        <f t="shared" si="282"/>
        <v/>
      </c>
      <c r="AE1507" s="76" t="str">
        <f t="shared" si="283"/>
        <v/>
      </c>
      <c r="AF1507" s="81" t="str">
        <f t="shared" si="284"/>
        <v/>
      </c>
    </row>
    <row r="1508" spans="5:32">
      <c r="E1508" s="58" t="str">
        <f t="shared" si="285"/>
        <v/>
      </c>
      <c r="K1508" s="68" t="str">
        <f t="shared" si="286"/>
        <v/>
      </c>
      <c r="M1508" s="69" t="str">
        <f t="shared" si="287"/>
        <v/>
      </c>
      <c r="Q1508" s="76" t="str">
        <f t="shared" si="276"/>
        <v/>
      </c>
      <c r="R1508" s="68" t="str">
        <f t="shared" si="277"/>
        <v/>
      </c>
      <c r="S1508" s="76" t="str">
        <f t="shared" si="278"/>
        <v/>
      </c>
      <c r="V1508" s="23" t="str">
        <f>IF(E1508="","",SUMIF(OUTBOUND!$G:$G,WMS!E1508,OUTBOUND!$L:$L))</f>
        <v/>
      </c>
      <c r="W1508" s="23" t="str">
        <f>IF(E1508="","",SUMIF(OUTBOUND!$G:$G,WMS!E1508,OUTBOUND!$M:$M))</f>
        <v/>
      </c>
      <c r="X1508" s="76" t="str">
        <f>IF(E1508="","",SUMIF(OUTBOUND!$G:$G,WMS!E1508,OUTBOUND!$O:$O))</f>
        <v/>
      </c>
      <c r="Y1508" s="76" t="str">
        <f>IF(E1508="","",SUMIF(OUTBOUND!$G:$G,WMS!E1508,OUTBOUND!$AC:$AC))</f>
        <v/>
      </c>
      <c r="Z1508" s="76" t="str">
        <f>IF(E1508="","",SUMIF(OUTBOUND!$G:$G,WMS!E1508,OUTBOUND!$P:$P))</f>
        <v/>
      </c>
      <c r="AA1508" s="23" t="str">
        <f t="shared" si="279"/>
        <v/>
      </c>
      <c r="AB1508" s="23" t="str">
        <f t="shared" si="280"/>
        <v/>
      </c>
      <c r="AC1508" s="76" t="str">
        <f t="shared" si="281"/>
        <v/>
      </c>
      <c r="AD1508" s="76" t="str">
        <f t="shared" si="282"/>
        <v/>
      </c>
      <c r="AE1508" s="76" t="str">
        <f t="shared" si="283"/>
        <v/>
      </c>
      <c r="AF1508" s="81" t="str">
        <f t="shared" si="284"/>
        <v/>
      </c>
    </row>
    <row r="1509" spans="5:32">
      <c r="E1509" s="58" t="str">
        <f t="shared" si="285"/>
        <v/>
      </c>
      <c r="K1509" s="68" t="str">
        <f t="shared" si="286"/>
        <v/>
      </c>
      <c r="M1509" s="69" t="str">
        <f t="shared" si="287"/>
        <v/>
      </c>
      <c r="Q1509" s="76" t="str">
        <f t="shared" si="276"/>
        <v/>
      </c>
      <c r="R1509" s="68" t="str">
        <f t="shared" si="277"/>
        <v/>
      </c>
      <c r="S1509" s="76" t="str">
        <f t="shared" si="278"/>
        <v/>
      </c>
      <c r="V1509" s="23" t="str">
        <f>IF(E1509="","",SUMIF(OUTBOUND!$G:$G,WMS!E1509,OUTBOUND!$L:$L))</f>
        <v/>
      </c>
      <c r="W1509" s="23" t="str">
        <f>IF(E1509="","",SUMIF(OUTBOUND!$G:$G,WMS!E1509,OUTBOUND!$M:$M))</f>
        <v/>
      </c>
      <c r="X1509" s="76" t="str">
        <f>IF(E1509="","",SUMIF(OUTBOUND!$G:$G,WMS!E1509,OUTBOUND!$O:$O))</f>
        <v/>
      </c>
      <c r="Y1509" s="76" t="str">
        <f>IF(E1509="","",SUMIF(OUTBOUND!$G:$G,WMS!E1509,OUTBOUND!$AC:$AC))</f>
        <v/>
      </c>
      <c r="Z1509" s="76" t="str">
        <f>IF(E1509="","",SUMIF(OUTBOUND!$G:$G,WMS!E1509,OUTBOUND!$P:$P))</f>
        <v/>
      </c>
      <c r="AA1509" s="23" t="str">
        <f t="shared" si="279"/>
        <v/>
      </c>
      <c r="AB1509" s="23" t="str">
        <f t="shared" si="280"/>
        <v/>
      </c>
      <c r="AC1509" s="76" t="str">
        <f t="shared" si="281"/>
        <v/>
      </c>
      <c r="AD1509" s="76" t="str">
        <f t="shared" si="282"/>
        <v/>
      </c>
      <c r="AE1509" s="76" t="str">
        <f t="shared" si="283"/>
        <v/>
      </c>
      <c r="AF1509" s="81" t="str">
        <f t="shared" si="284"/>
        <v/>
      </c>
    </row>
    <row r="1510" spans="5:32">
      <c r="E1510" s="58" t="str">
        <f t="shared" si="285"/>
        <v/>
      </c>
      <c r="K1510" s="68" t="str">
        <f t="shared" si="286"/>
        <v/>
      </c>
      <c r="M1510" s="69" t="str">
        <f t="shared" si="287"/>
        <v/>
      </c>
      <c r="Q1510" s="76" t="str">
        <f t="shared" si="276"/>
        <v/>
      </c>
      <c r="R1510" s="68" t="str">
        <f t="shared" si="277"/>
        <v/>
      </c>
      <c r="S1510" s="76" t="str">
        <f t="shared" si="278"/>
        <v/>
      </c>
      <c r="V1510" s="23" t="str">
        <f>IF(E1510="","",SUMIF(OUTBOUND!$G:$G,WMS!E1510,OUTBOUND!$L:$L))</f>
        <v/>
      </c>
      <c r="W1510" s="23" t="str">
        <f>IF(E1510="","",SUMIF(OUTBOUND!$G:$G,WMS!E1510,OUTBOUND!$M:$M))</f>
        <v/>
      </c>
      <c r="X1510" s="76" t="str">
        <f>IF(E1510="","",SUMIF(OUTBOUND!$G:$G,WMS!E1510,OUTBOUND!$O:$O))</f>
        <v/>
      </c>
      <c r="Y1510" s="76" t="str">
        <f>IF(E1510="","",SUMIF(OUTBOUND!$G:$G,WMS!E1510,OUTBOUND!$AC:$AC))</f>
        <v/>
      </c>
      <c r="Z1510" s="76" t="str">
        <f>IF(E1510="","",SUMIF(OUTBOUND!$G:$G,WMS!E1510,OUTBOUND!$P:$P))</f>
        <v/>
      </c>
      <c r="AA1510" s="23" t="str">
        <f t="shared" si="279"/>
        <v/>
      </c>
      <c r="AB1510" s="23" t="str">
        <f t="shared" si="280"/>
        <v/>
      </c>
      <c r="AC1510" s="76" t="str">
        <f t="shared" si="281"/>
        <v/>
      </c>
      <c r="AD1510" s="76" t="str">
        <f t="shared" si="282"/>
        <v/>
      </c>
      <c r="AE1510" s="76" t="str">
        <f t="shared" si="283"/>
        <v/>
      </c>
      <c r="AF1510" s="81" t="str">
        <f t="shared" si="284"/>
        <v/>
      </c>
    </row>
    <row r="1511" spans="5:32">
      <c r="E1511" s="58" t="str">
        <f t="shared" si="285"/>
        <v/>
      </c>
      <c r="K1511" s="68" t="str">
        <f t="shared" si="286"/>
        <v/>
      </c>
      <c r="M1511" s="69" t="str">
        <f t="shared" si="287"/>
        <v/>
      </c>
      <c r="Q1511" s="76" t="str">
        <f t="shared" si="276"/>
        <v/>
      </c>
      <c r="R1511" s="68" t="str">
        <f t="shared" si="277"/>
        <v/>
      </c>
      <c r="S1511" s="76" t="str">
        <f t="shared" si="278"/>
        <v/>
      </c>
      <c r="V1511" s="23" t="str">
        <f>IF(E1511="","",SUMIF(OUTBOUND!$G:$G,WMS!E1511,OUTBOUND!$L:$L))</f>
        <v/>
      </c>
      <c r="W1511" s="23" t="str">
        <f>IF(E1511="","",SUMIF(OUTBOUND!$G:$G,WMS!E1511,OUTBOUND!$M:$M))</f>
        <v/>
      </c>
      <c r="X1511" s="76" t="str">
        <f>IF(E1511="","",SUMIF(OUTBOUND!$G:$G,WMS!E1511,OUTBOUND!$O:$O))</f>
        <v/>
      </c>
      <c r="Y1511" s="76" t="str">
        <f>IF(E1511="","",SUMIF(OUTBOUND!$G:$G,WMS!E1511,OUTBOUND!$AC:$AC))</f>
        <v/>
      </c>
      <c r="Z1511" s="76" t="str">
        <f>IF(E1511="","",SUMIF(OUTBOUND!$G:$G,WMS!E1511,OUTBOUND!$P:$P))</f>
        <v/>
      </c>
      <c r="AA1511" s="23" t="str">
        <f t="shared" si="279"/>
        <v/>
      </c>
      <c r="AB1511" s="23" t="str">
        <f t="shared" si="280"/>
        <v/>
      </c>
      <c r="AC1511" s="76" t="str">
        <f t="shared" si="281"/>
        <v/>
      </c>
      <c r="AD1511" s="76" t="str">
        <f t="shared" si="282"/>
        <v/>
      </c>
      <c r="AE1511" s="76" t="str">
        <f t="shared" si="283"/>
        <v/>
      </c>
      <c r="AF1511" s="81" t="str">
        <f t="shared" si="284"/>
        <v/>
      </c>
    </row>
    <row r="1512" spans="5:32">
      <c r="E1512" s="58" t="str">
        <f t="shared" si="285"/>
        <v/>
      </c>
      <c r="K1512" s="68" t="str">
        <f t="shared" si="286"/>
        <v/>
      </c>
      <c r="M1512" s="69" t="str">
        <f t="shared" si="287"/>
        <v/>
      </c>
      <c r="Q1512" s="76" t="str">
        <f t="shared" si="276"/>
        <v/>
      </c>
      <c r="R1512" s="68" t="str">
        <f t="shared" si="277"/>
        <v/>
      </c>
      <c r="S1512" s="76" t="str">
        <f t="shared" si="278"/>
        <v/>
      </c>
      <c r="V1512" s="23" t="str">
        <f>IF(E1512="","",SUMIF(OUTBOUND!$G:$G,WMS!E1512,OUTBOUND!$L:$L))</f>
        <v/>
      </c>
      <c r="W1512" s="23" t="str">
        <f>IF(E1512="","",SUMIF(OUTBOUND!$G:$G,WMS!E1512,OUTBOUND!$M:$M))</f>
        <v/>
      </c>
      <c r="X1512" s="76" t="str">
        <f>IF(E1512="","",SUMIF(OUTBOUND!$G:$G,WMS!E1512,OUTBOUND!$O:$O))</f>
        <v/>
      </c>
      <c r="Y1512" s="76" t="str">
        <f>IF(E1512="","",SUMIF(OUTBOUND!$G:$G,WMS!E1512,OUTBOUND!$AC:$AC))</f>
        <v/>
      </c>
      <c r="Z1512" s="76" t="str">
        <f>IF(E1512="","",SUMIF(OUTBOUND!$G:$G,WMS!E1512,OUTBOUND!$P:$P))</f>
        <v/>
      </c>
      <c r="AA1512" s="23" t="str">
        <f t="shared" si="279"/>
        <v/>
      </c>
      <c r="AB1512" s="23" t="str">
        <f t="shared" si="280"/>
        <v/>
      </c>
      <c r="AC1512" s="76" t="str">
        <f t="shared" si="281"/>
        <v/>
      </c>
      <c r="AD1512" s="76" t="str">
        <f t="shared" si="282"/>
        <v/>
      </c>
      <c r="AE1512" s="76" t="str">
        <f t="shared" si="283"/>
        <v/>
      </c>
      <c r="AF1512" s="81" t="str">
        <f t="shared" si="284"/>
        <v/>
      </c>
    </row>
    <row r="1513" spans="5:32">
      <c r="E1513" s="58" t="str">
        <f t="shared" si="285"/>
        <v/>
      </c>
      <c r="K1513" s="68" t="str">
        <f t="shared" si="286"/>
        <v/>
      </c>
      <c r="M1513" s="69" t="str">
        <f t="shared" si="287"/>
        <v/>
      </c>
      <c r="Q1513" s="76" t="str">
        <f t="shared" si="276"/>
        <v/>
      </c>
      <c r="R1513" s="68" t="str">
        <f t="shared" si="277"/>
        <v/>
      </c>
      <c r="S1513" s="76" t="str">
        <f t="shared" si="278"/>
        <v/>
      </c>
      <c r="V1513" s="23" t="str">
        <f>IF(E1513="","",SUMIF(OUTBOUND!$G:$G,WMS!E1513,OUTBOUND!$L:$L))</f>
        <v/>
      </c>
      <c r="W1513" s="23" t="str">
        <f>IF(E1513="","",SUMIF(OUTBOUND!$G:$G,WMS!E1513,OUTBOUND!$M:$M))</f>
        <v/>
      </c>
      <c r="X1513" s="76" t="str">
        <f>IF(E1513="","",SUMIF(OUTBOUND!$G:$G,WMS!E1513,OUTBOUND!$O:$O))</f>
        <v/>
      </c>
      <c r="Y1513" s="76" t="str">
        <f>IF(E1513="","",SUMIF(OUTBOUND!$G:$G,WMS!E1513,OUTBOUND!$AC:$AC))</f>
        <v/>
      </c>
      <c r="Z1513" s="76" t="str">
        <f>IF(E1513="","",SUMIF(OUTBOUND!$G:$G,WMS!E1513,OUTBOUND!$P:$P))</f>
        <v/>
      </c>
      <c r="AA1513" s="23" t="str">
        <f t="shared" si="279"/>
        <v/>
      </c>
      <c r="AB1513" s="23" t="str">
        <f t="shared" si="280"/>
        <v/>
      </c>
      <c r="AC1513" s="76" t="str">
        <f t="shared" si="281"/>
        <v/>
      </c>
      <c r="AD1513" s="76" t="str">
        <f t="shared" si="282"/>
        <v/>
      </c>
      <c r="AE1513" s="76" t="str">
        <f t="shared" si="283"/>
        <v/>
      </c>
      <c r="AF1513" s="81" t="str">
        <f t="shared" si="284"/>
        <v/>
      </c>
    </row>
    <row r="1514" spans="5:32">
      <c r="E1514" s="58" t="str">
        <f t="shared" si="285"/>
        <v/>
      </c>
      <c r="K1514" s="68" t="str">
        <f t="shared" si="286"/>
        <v/>
      </c>
      <c r="M1514" s="69" t="str">
        <f t="shared" si="287"/>
        <v/>
      </c>
      <c r="Q1514" s="76" t="str">
        <f t="shared" si="276"/>
        <v/>
      </c>
      <c r="R1514" s="68" t="str">
        <f t="shared" si="277"/>
        <v/>
      </c>
      <c r="S1514" s="76" t="str">
        <f t="shared" si="278"/>
        <v/>
      </c>
      <c r="V1514" s="23" t="str">
        <f>IF(E1514="","",SUMIF(OUTBOUND!$G:$G,WMS!E1514,OUTBOUND!$L:$L))</f>
        <v/>
      </c>
      <c r="W1514" s="23" t="str">
        <f>IF(E1514="","",SUMIF(OUTBOUND!$G:$G,WMS!E1514,OUTBOUND!$M:$M))</f>
        <v/>
      </c>
      <c r="X1514" s="76" t="str">
        <f>IF(E1514="","",SUMIF(OUTBOUND!$G:$G,WMS!E1514,OUTBOUND!$O:$O))</f>
        <v/>
      </c>
      <c r="Y1514" s="76" t="str">
        <f>IF(E1514="","",SUMIF(OUTBOUND!$G:$G,WMS!E1514,OUTBOUND!$AC:$AC))</f>
        <v/>
      </c>
      <c r="Z1514" s="76" t="str">
        <f>IF(E1514="","",SUMIF(OUTBOUND!$G:$G,WMS!E1514,OUTBOUND!$P:$P))</f>
        <v/>
      </c>
      <c r="AA1514" s="23" t="str">
        <f t="shared" si="279"/>
        <v/>
      </c>
      <c r="AB1514" s="23" t="str">
        <f t="shared" si="280"/>
        <v/>
      </c>
      <c r="AC1514" s="76" t="str">
        <f t="shared" si="281"/>
        <v/>
      </c>
      <c r="AD1514" s="76" t="str">
        <f t="shared" si="282"/>
        <v/>
      </c>
      <c r="AE1514" s="76" t="str">
        <f t="shared" si="283"/>
        <v/>
      </c>
      <c r="AF1514" s="81" t="str">
        <f t="shared" si="284"/>
        <v/>
      </c>
    </row>
    <row r="1515" spans="5:32">
      <c r="E1515" s="58" t="str">
        <f t="shared" si="285"/>
        <v/>
      </c>
      <c r="K1515" s="68" t="str">
        <f t="shared" si="286"/>
        <v/>
      </c>
      <c r="M1515" s="69" t="str">
        <f t="shared" si="287"/>
        <v/>
      </c>
      <c r="Q1515" s="76" t="str">
        <f t="shared" si="276"/>
        <v/>
      </c>
      <c r="R1515" s="68" t="str">
        <f t="shared" si="277"/>
        <v/>
      </c>
      <c r="S1515" s="76" t="str">
        <f t="shared" si="278"/>
        <v/>
      </c>
      <c r="V1515" s="23" t="str">
        <f>IF(E1515="","",SUMIF(OUTBOUND!$G:$G,WMS!E1515,OUTBOUND!$L:$L))</f>
        <v/>
      </c>
      <c r="W1515" s="23" t="str">
        <f>IF(E1515="","",SUMIF(OUTBOUND!$G:$G,WMS!E1515,OUTBOUND!$M:$M))</f>
        <v/>
      </c>
      <c r="X1515" s="76" t="str">
        <f>IF(E1515="","",SUMIF(OUTBOUND!$G:$G,WMS!E1515,OUTBOUND!$O:$O))</f>
        <v/>
      </c>
      <c r="Y1515" s="76" t="str">
        <f>IF(E1515="","",SUMIF(OUTBOUND!$G:$G,WMS!E1515,OUTBOUND!$AC:$AC))</f>
        <v/>
      </c>
      <c r="Z1515" s="76" t="str">
        <f>IF(E1515="","",SUMIF(OUTBOUND!$G:$G,WMS!E1515,OUTBOUND!$P:$P))</f>
        <v/>
      </c>
      <c r="AA1515" s="23" t="str">
        <f t="shared" si="279"/>
        <v/>
      </c>
      <c r="AB1515" s="23" t="str">
        <f t="shared" si="280"/>
        <v/>
      </c>
      <c r="AC1515" s="76" t="str">
        <f t="shared" si="281"/>
        <v/>
      </c>
      <c r="AD1515" s="76" t="str">
        <f t="shared" si="282"/>
        <v/>
      </c>
      <c r="AE1515" s="76" t="str">
        <f t="shared" si="283"/>
        <v/>
      </c>
      <c r="AF1515" s="81" t="str">
        <f t="shared" si="284"/>
        <v/>
      </c>
    </row>
    <row r="1516" spans="5:32">
      <c r="E1516" s="58" t="str">
        <f t="shared" si="285"/>
        <v/>
      </c>
      <c r="K1516" s="68" t="str">
        <f t="shared" si="286"/>
        <v/>
      </c>
      <c r="M1516" s="69" t="str">
        <f t="shared" si="287"/>
        <v/>
      </c>
      <c r="Q1516" s="76" t="str">
        <f t="shared" si="276"/>
        <v/>
      </c>
      <c r="R1516" s="68" t="str">
        <f t="shared" si="277"/>
        <v/>
      </c>
      <c r="S1516" s="76" t="str">
        <f t="shared" si="278"/>
        <v/>
      </c>
      <c r="V1516" s="23" t="str">
        <f>IF(E1516="","",SUMIF(OUTBOUND!$G:$G,WMS!E1516,OUTBOUND!$L:$L))</f>
        <v/>
      </c>
      <c r="W1516" s="23" t="str">
        <f>IF(E1516="","",SUMIF(OUTBOUND!$G:$G,WMS!E1516,OUTBOUND!$M:$M))</f>
        <v/>
      </c>
      <c r="X1516" s="76" t="str">
        <f>IF(E1516="","",SUMIF(OUTBOUND!$G:$G,WMS!E1516,OUTBOUND!$O:$O))</f>
        <v/>
      </c>
      <c r="Y1516" s="76" t="str">
        <f>IF(E1516="","",SUMIF(OUTBOUND!$G:$G,WMS!E1516,OUTBOUND!$AC:$AC))</f>
        <v/>
      </c>
      <c r="Z1516" s="76" t="str">
        <f>IF(E1516="","",SUMIF(OUTBOUND!$G:$G,WMS!E1516,OUTBOUND!$P:$P))</f>
        <v/>
      </c>
      <c r="AA1516" s="23" t="str">
        <f t="shared" si="279"/>
        <v/>
      </c>
      <c r="AB1516" s="23" t="str">
        <f t="shared" si="280"/>
        <v/>
      </c>
      <c r="AC1516" s="76" t="str">
        <f t="shared" si="281"/>
        <v/>
      </c>
      <c r="AD1516" s="76" t="str">
        <f t="shared" si="282"/>
        <v/>
      </c>
      <c r="AE1516" s="76" t="str">
        <f t="shared" si="283"/>
        <v/>
      </c>
      <c r="AF1516" s="81" t="str">
        <f t="shared" si="284"/>
        <v/>
      </c>
    </row>
    <row r="1517" spans="5:32">
      <c r="E1517" s="58" t="str">
        <f t="shared" si="285"/>
        <v/>
      </c>
      <c r="K1517" s="68" t="str">
        <f t="shared" si="286"/>
        <v/>
      </c>
      <c r="M1517" s="69" t="str">
        <f t="shared" si="287"/>
        <v/>
      </c>
      <c r="Q1517" s="76" t="str">
        <f t="shared" si="276"/>
        <v/>
      </c>
      <c r="R1517" s="68" t="str">
        <f t="shared" si="277"/>
        <v/>
      </c>
      <c r="S1517" s="76" t="str">
        <f t="shared" si="278"/>
        <v/>
      </c>
      <c r="V1517" s="23" t="str">
        <f>IF(E1517="","",SUMIF(OUTBOUND!$G:$G,WMS!E1517,OUTBOUND!$L:$L))</f>
        <v/>
      </c>
      <c r="W1517" s="23" t="str">
        <f>IF(E1517="","",SUMIF(OUTBOUND!$G:$G,WMS!E1517,OUTBOUND!$M:$M))</f>
        <v/>
      </c>
      <c r="X1517" s="76" t="str">
        <f>IF(E1517="","",SUMIF(OUTBOUND!$G:$G,WMS!E1517,OUTBOUND!$O:$O))</f>
        <v/>
      </c>
      <c r="Y1517" s="76" t="str">
        <f>IF(E1517="","",SUMIF(OUTBOUND!$G:$G,WMS!E1517,OUTBOUND!$AC:$AC))</f>
        <v/>
      </c>
      <c r="Z1517" s="76" t="str">
        <f>IF(E1517="","",SUMIF(OUTBOUND!$G:$G,WMS!E1517,OUTBOUND!$P:$P))</f>
        <v/>
      </c>
      <c r="AA1517" s="23" t="str">
        <f t="shared" si="279"/>
        <v/>
      </c>
      <c r="AB1517" s="23" t="str">
        <f t="shared" si="280"/>
        <v/>
      </c>
      <c r="AC1517" s="76" t="str">
        <f t="shared" si="281"/>
        <v/>
      </c>
      <c r="AD1517" s="76" t="str">
        <f t="shared" si="282"/>
        <v/>
      </c>
      <c r="AE1517" s="76" t="str">
        <f t="shared" si="283"/>
        <v/>
      </c>
      <c r="AF1517" s="81" t="str">
        <f t="shared" si="284"/>
        <v/>
      </c>
    </row>
    <row r="1518" spans="5:32">
      <c r="E1518" s="58" t="str">
        <f t="shared" si="285"/>
        <v/>
      </c>
      <c r="K1518" s="68" t="str">
        <f t="shared" si="286"/>
        <v/>
      </c>
      <c r="M1518" s="69" t="str">
        <f t="shared" si="287"/>
        <v/>
      </c>
      <c r="Q1518" s="76" t="str">
        <f t="shared" si="276"/>
        <v/>
      </c>
      <c r="R1518" s="68" t="str">
        <f t="shared" si="277"/>
        <v/>
      </c>
      <c r="S1518" s="76" t="str">
        <f t="shared" si="278"/>
        <v/>
      </c>
      <c r="V1518" s="23" t="str">
        <f>IF(E1518="","",SUMIF(OUTBOUND!$G:$G,WMS!E1518,OUTBOUND!$L:$L))</f>
        <v/>
      </c>
      <c r="W1518" s="23" t="str">
        <f>IF(E1518="","",SUMIF(OUTBOUND!$G:$G,WMS!E1518,OUTBOUND!$M:$M))</f>
        <v/>
      </c>
      <c r="X1518" s="76" t="str">
        <f>IF(E1518="","",SUMIF(OUTBOUND!$G:$G,WMS!E1518,OUTBOUND!$O:$O))</f>
        <v/>
      </c>
      <c r="Y1518" s="76" t="str">
        <f>IF(E1518="","",SUMIF(OUTBOUND!$G:$G,WMS!E1518,OUTBOUND!$AC:$AC))</f>
        <v/>
      </c>
      <c r="Z1518" s="76" t="str">
        <f>IF(E1518="","",SUMIF(OUTBOUND!$G:$G,WMS!E1518,OUTBOUND!$P:$P))</f>
        <v/>
      </c>
      <c r="AA1518" s="23" t="str">
        <f t="shared" si="279"/>
        <v/>
      </c>
      <c r="AB1518" s="23" t="str">
        <f t="shared" si="280"/>
        <v/>
      </c>
      <c r="AC1518" s="76" t="str">
        <f t="shared" si="281"/>
        <v/>
      </c>
      <c r="AD1518" s="76" t="str">
        <f t="shared" si="282"/>
        <v/>
      </c>
      <c r="AE1518" s="76" t="str">
        <f t="shared" si="283"/>
        <v/>
      </c>
      <c r="AF1518" s="81" t="str">
        <f t="shared" si="284"/>
        <v/>
      </c>
    </row>
    <row r="1519" spans="5:32">
      <c r="E1519" s="58" t="str">
        <f t="shared" si="285"/>
        <v/>
      </c>
      <c r="K1519" s="68" t="str">
        <f t="shared" si="286"/>
        <v/>
      </c>
      <c r="M1519" s="69" t="str">
        <f t="shared" si="287"/>
        <v/>
      </c>
      <c r="Q1519" s="76" t="str">
        <f t="shared" si="276"/>
        <v/>
      </c>
      <c r="R1519" s="68" t="str">
        <f t="shared" si="277"/>
        <v/>
      </c>
      <c r="S1519" s="76" t="str">
        <f t="shared" si="278"/>
        <v/>
      </c>
      <c r="V1519" s="23" t="str">
        <f>IF(E1519="","",SUMIF(OUTBOUND!$G:$G,WMS!E1519,OUTBOUND!$L:$L))</f>
        <v/>
      </c>
      <c r="W1519" s="23" t="str">
        <f>IF(E1519="","",SUMIF(OUTBOUND!$G:$G,WMS!E1519,OUTBOUND!$M:$M))</f>
        <v/>
      </c>
      <c r="X1519" s="76" t="str">
        <f>IF(E1519="","",SUMIF(OUTBOUND!$G:$G,WMS!E1519,OUTBOUND!$O:$O))</f>
        <v/>
      </c>
      <c r="Y1519" s="76" t="str">
        <f>IF(E1519="","",SUMIF(OUTBOUND!$G:$G,WMS!E1519,OUTBOUND!$AC:$AC))</f>
        <v/>
      </c>
      <c r="Z1519" s="76" t="str">
        <f>IF(E1519="","",SUMIF(OUTBOUND!$G:$G,WMS!E1519,OUTBOUND!$P:$P))</f>
        <v/>
      </c>
      <c r="AA1519" s="23" t="str">
        <f t="shared" si="279"/>
        <v/>
      </c>
      <c r="AB1519" s="23" t="str">
        <f t="shared" si="280"/>
        <v/>
      </c>
      <c r="AC1519" s="76" t="str">
        <f t="shared" si="281"/>
        <v/>
      </c>
      <c r="AD1519" s="76" t="str">
        <f t="shared" si="282"/>
        <v/>
      </c>
      <c r="AE1519" s="76" t="str">
        <f t="shared" si="283"/>
        <v/>
      </c>
      <c r="AF1519" s="81" t="str">
        <f t="shared" si="284"/>
        <v/>
      </c>
    </row>
    <row r="1520" spans="5:32">
      <c r="E1520" s="58" t="str">
        <f t="shared" si="285"/>
        <v/>
      </c>
      <c r="K1520" s="68" t="str">
        <f t="shared" si="286"/>
        <v/>
      </c>
      <c r="M1520" s="69" t="str">
        <f t="shared" si="287"/>
        <v/>
      </c>
      <c r="Q1520" s="76" t="str">
        <f t="shared" si="276"/>
        <v/>
      </c>
      <c r="R1520" s="68" t="str">
        <f t="shared" si="277"/>
        <v/>
      </c>
      <c r="S1520" s="76" t="str">
        <f t="shared" si="278"/>
        <v/>
      </c>
      <c r="V1520" s="23" t="str">
        <f>IF(E1520="","",SUMIF(OUTBOUND!$G:$G,WMS!E1520,OUTBOUND!$L:$L))</f>
        <v/>
      </c>
      <c r="W1520" s="23" t="str">
        <f>IF(E1520="","",SUMIF(OUTBOUND!$G:$G,WMS!E1520,OUTBOUND!$M:$M))</f>
        <v/>
      </c>
      <c r="X1520" s="76" t="str">
        <f>IF(E1520="","",SUMIF(OUTBOUND!$G:$G,WMS!E1520,OUTBOUND!$O:$O))</f>
        <v/>
      </c>
      <c r="Y1520" s="76" t="str">
        <f>IF(E1520="","",SUMIF(OUTBOUND!$G:$G,WMS!E1520,OUTBOUND!$AC:$AC))</f>
        <v/>
      </c>
      <c r="Z1520" s="76" t="str">
        <f>IF(E1520="","",SUMIF(OUTBOUND!$G:$G,WMS!E1520,OUTBOUND!$P:$P))</f>
        <v/>
      </c>
      <c r="AA1520" s="23" t="str">
        <f t="shared" si="279"/>
        <v/>
      </c>
      <c r="AB1520" s="23" t="str">
        <f t="shared" si="280"/>
        <v/>
      </c>
      <c r="AC1520" s="76" t="str">
        <f t="shared" si="281"/>
        <v/>
      </c>
      <c r="AD1520" s="76" t="str">
        <f t="shared" si="282"/>
        <v/>
      </c>
      <c r="AE1520" s="76" t="str">
        <f t="shared" si="283"/>
        <v/>
      </c>
      <c r="AF1520" s="81" t="str">
        <f t="shared" si="284"/>
        <v/>
      </c>
    </row>
    <row r="1521" spans="5:32">
      <c r="E1521" s="58" t="str">
        <f t="shared" si="285"/>
        <v/>
      </c>
      <c r="K1521" s="68" t="str">
        <f t="shared" si="286"/>
        <v/>
      </c>
      <c r="M1521" s="69" t="str">
        <f t="shared" si="287"/>
        <v/>
      </c>
      <c r="Q1521" s="76" t="str">
        <f t="shared" si="276"/>
        <v/>
      </c>
      <c r="R1521" s="68" t="str">
        <f t="shared" si="277"/>
        <v/>
      </c>
      <c r="S1521" s="76" t="str">
        <f t="shared" si="278"/>
        <v/>
      </c>
      <c r="V1521" s="23" t="str">
        <f>IF(E1521="","",SUMIF(OUTBOUND!$G:$G,WMS!E1521,OUTBOUND!$L:$L))</f>
        <v/>
      </c>
      <c r="W1521" s="23" t="str">
        <f>IF(E1521="","",SUMIF(OUTBOUND!$G:$G,WMS!E1521,OUTBOUND!$M:$M))</f>
        <v/>
      </c>
      <c r="X1521" s="76" t="str">
        <f>IF(E1521="","",SUMIF(OUTBOUND!$G:$G,WMS!E1521,OUTBOUND!$O:$O))</f>
        <v/>
      </c>
      <c r="Y1521" s="76" t="str">
        <f>IF(E1521="","",SUMIF(OUTBOUND!$G:$G,WMS!E1521,OUTBOUND!$AC:$AC))</f>
        <v/>
      </c>
      <c r="Z1521" s="76" t="str">
        <f>IF(E1521="","",SUMIF(OUTBOUND!$G:$G,WMS!E1521,OUTBOUND!$P:$P))</f>
        <v/>
      </c>
      <c r="AA1521" s="23" t="str">
        <f t="shared" si="279"/>
        <v/>
      </c>
      <c r="AB1521" s="23" t="str">
        <f t="shared" si="280"/>
        <v/>
      </c>
      <c r="AC1521" s="76" t="str">
        <f t="shared" si="281"/>
        <v/>
      </c>
      <c r="AD1521" s="76" t="str">
        <f t="shared" si="282"/>
        <v/>
      </c>
      <c r="AE1521" s="76" t="str">
        <f t="shared" si="283"/>
        <v/>
      </c>
      <c r="AF1521" s="81" t="str">
        <f t="shared" si="284"/>
        <v/>
      </c>
    </row>
    <row r="1522" spans="5:32">
      <c r="E1522" s="58" t="str">
        <f t="shared" si="285"/>
        <v/>
      </c>
      <c r="K1522" s="68" t="str">
        <f t="shared" si="286"/>
        <v/>
      </c>
      <c r="M1522" s="69" t="str">
        <f t="shared" si="287"/>
        <v/>
      </c>
      <c r="Q1522" s="76" t="str">
        <f t="shared" si="276"/>
        <v/>
      </c>
      <c r="R1522" s="68" t="str">
        <f t="shared" si="277"/>
        <v/>
      </c>
      <c r="S1522" s="76" t="str">
        <f t="shared" si="278"/>
        <v/>
      </c>
      <c r="V1522" s="23" t="str">
        <f>IF(E1522="","",SUMIF(OUTBOUND!$G:$G,WMS!E1522,OUTBOUND!$L:$L))</f>
        <v/>
      </c>
      <c r="W1522" s="23" t="str">
        <f>IF(E1522="","",SUMIF(OUTBOUND!$G:$G,WMS!E1522,OUTBOUND!$M:$M))</f>
        <v/>
      </c>
      <c r="X1522" s="76" t="str">
        <f>IF(E1522="","",SUMIF(OUTBOUND!$G:$G,WMS!E1522,OUTBOUND!$O:$O))</f>
        <v/>
      </c>
      <c r="Y1522" s="76" t="str">
        <f>IF(E1522="","",SUMIF(OUTBOUND!$G:$G,WMS!E1522,OUTBOUND!$AC:$AC))</f>
        <v/>
      </c>
      <c r="Z1522" s="76" t="str">
        <f>IF(E1522="","",SUMIF(OUTBOUND!$G:$G,WMS!E1522,OUTBOUND!$P:$P))</f>
        <v/>
      </c>
      <c r="AA1522" s="23" t="str">
        <f t="shared" si="279"/>
        <v/>
      </c>
      <c r="AB1522" s="23" t="str">
        <f t="shared" si="280"/>
        <v/>
      </c>
      <c r="AC1522" s="76" t="str">
        <f t="shared" si="281"/>
        <v/>
      </c>
      <c r="AD1522" s="76" t="str">
        <f t="shared" si="282"/>
        <v/>
      </c>
      <c r="AE1522" s="76" t="str">
        <f t="shared" si="283"/>
        <v/>
      </c>
      <c r="AF1522" s="81" t="str">
        <f t="shared" si="284"/>
        <v/>
      </c>
    </row>
    <row r="1523" spans="5:32">
      <c r="E1523" s="58" t="str">
        <f t="shared" si="285"/>
        <v/>
      </c>
      <c r="K1523" s="68" t="str">
        <f t="shared" si="286"/>
        <v/>
      </c>
      <c r="M1523" s="69" t="str">
        <f t="shared" si="287"/>
        <v/>
      </c>
      <c r="Q1523" s="76" t="str">
        <f t="shared" si="276"/>
        <v/>
      </c>
      <c r="R1523" s="68" t="str">
        <f t="shared" si="277"/>
        <v/>
      </c>
      <c r="S1523" s="76" t="str">
        <f t="shared" si="278"/>
        <v/>
      </c>
      <c r="V1523" s="23" t="str">
        <f>IF(E1523="","",SUMIF(OUTBOUND!$G:$G,WMS!E1523,OUTBOUND!$L:$L))</f>
        <v/>
      </c>
      <c r="W1523" s="23" t="str">
        <f>IF(E1523="","",SUMIF(OUTBOUND!$G:$G,WMS!E1523,OUTBOUND!$M:$M))</f>
        <v/>
      </c>
      <c r="X1523" s="76" t="str">
        <f>IF(E1523="","",SUMIF(OUTBOUND!$G:$G,WMS!E1523,OUTBOUND!$O:$O))</f>
        <v/>
      </c>
      <c r="Y1523" s="76" t="str">
        <f>IF(E1523="","",SUMIF(OUTBOUND!$G:$G,WMS!E1523,OUTBOUND!$AC:$AC))</f>
        <v/>
      </c>
      <c r="Z1523" s="76" t="str">
        <f>IF(E1523="","",SUMIF(OUTBOUND!$G:$G,WMS!E1523,OUTBOUND!$P:$P))</f>
        <v/>
      </c>
      <c r="AA1523" s="23" t="str">
        <f t="shared" si="279"/>
        <v/>
      </c>
      <c r="AB1523" s="23" t="str">
        <f t="shared" si="280"/>
        <v/>
      </c>
      <c r="AC1523" s="76" t="str">
        <f t="shared" si="281"/>
        <v/>
      </c>
      <c r="AD1523" s="76" t="str">
        <f t="shared" si="282"/>
        <v/>
      </c>
      <c r="AE1523" s="76" t="str">
        <f t="shared" si="283"/>
        <v/>
      </c>
      <c r="AF1523" s="81" t="str">
        <f t="shared" si="284"/>
        <v/>
      </c>
    </row>
    <row r="1524" spans="5:32">
      <c r="E1524" s="58" t="str">
        <f t="shared" si="285"/>
        <v/>
      </c>
      <c r="K1524" s="68" t="str">
        <f t="shared" si="286"/>
        <v/>
      </c>
      <c r="M1524" s="69" t="str">
        <f t="shared" si="287"/>
        <v/>
      </c>
      <c r="Q1524" s="76" t="str">
        <f t="shared" si="276"/>
        <v/>
      </c>
      <c r="R1524" s="68" t="str">
        <f t="shared" si="277"/>
        <v/>
      </c>
      <c r="S1524" s="76" t="str">
        <f t="shared" si="278"/>
        <v/>
      </c>
      <c r="V1524" s="23" t="str">
        <f>IF(E1524="","",SUMIF(OUTBOUND!$G:$G,WMS!E1524,OUTBOUND!$L:$L))</f>
        <v/>
      </c>
      <c r="W1524" s="23" t="str">
        <f>IF(E1524="","",SUMIF(OUTBOUND!$G:$G,WMS!E1524,OUTBOUND!$M:$M))</f>
        <v/>
      </c>
      <c r="X1524" s="76" t="str">
        <f>IF(E1524="","",SUMIF(OUTBOUND!$G:$G,WMS!E1524,OUTBOUND!$O:$O))</f>
        <v/>
      </c>
      <c r="Y1524" s="76" t="str">
        <f>IF(E1524="","",SUMIF(OUTBOUND!$G:$G,WMS!E1524,OUTBOUND!$AC:$AC))</f>
        <v/>
      </c>
      <c r="Z1524" s="76" t="str">
        <f>IF(E1524="","",SUMIF(OUTBOUND!$G:$G,WMS!E1524,OUTBOUND!$P:$P))</f>
        <v/>
      </c>
      <c r="AA1524" s="23" t="str">
        <f t="shared" si="279"/>
        <v/>
      </c>
      <c r="AB1524" s="23" t="str">
        <f t="shared" si="280"/>
        <v/>
      </c>
      <c r="AC1524" s="76" t="str">
        <f t="shared" si="281"/>
        <v/>
      </c>
      <c r="AD1524" s="76" t="str">
        <f t="shared" si="282"/>
        <v/>
      </c>
      <c r="AE1524" s="76" t="str">
        <f t="shared" si="283"/>
        <v/>
      </c>
      <c r="AF1524" s="81" t="str">
        <f t="shared" si="284"/>
        <v/>
      </c>
    </row>
    <row r="1525" spans="5:32">
      <c r="E1525" s="58" t="str">
        <f t="shared" si="285"/>
        <v/>
      </c>
      <c r="K1525" s="68" t="str">
        <f t="shared" si="286"/>
        <v/>
      </c>
      <c r="M1525" s="69" t="str">
        <f t="shared" si="287"/>
        <v/>
      </c>
      <c r="Q1525" s="76" t="str">
        <f t="shared" ref="Q1525:Q1588" si="288">IF(P1525="","",ROUND(N1525*O1525*P1525/1000000,3))</f>
        <v/>
      </c>
      <c r="R1525" s="68" t="str">
        <f t="shared" ref="R1525:R1588" si="289">IF(Q1525="","",ROUND(N1525*O1525*P1525/1000000*I1525,2))</f>
        <v/>
      </c>
      <c r="S1525" s="76" t="str">
        <f t="shared" ref="S1525:S1588" si="290">IF(T1525="","",ROUND(T1525/J1525,3))</f>
        <v/>
      </c>
      <c r="V1525" s="23" t="str">
        <f>IF(E1525="","",SUMIF(OUTBOUND!$G:$G,WMS!E1525,OUTBOUND!$L:$L))</f>
        <v/>
      </c>
      <c r="W1525" s="23" t="str">
        <f>IF(E1525="","",SUMIF(OUTBOUND!$G:$G,WMS!E1525,OUTBOUND!$M:$M))</f>
        <v/>
      </c>
      <c r="X1525" s="76" t="str">
        <f>IF(E1525="","",SUMIF(OUTBOUND!$G:$G,WMS!E1525,OUTBOUND!$O:$O))</f>
        <v/>
      </c>
      <c r="Y1525" s="76" t="str">
        <f>IF(E1525="","",SUMIF(OUTBOUND!$G:$G,WMS!E1525,OUTBOUND!$AC:$AC))</f>
        <v/>
      </c>
      <c r="Z1525" s="76" t="str">
        <f>IF(E1525="","",SUMIF(OUTBOUND!$G:$G,WMS!E1525,OUTBOUND!$P:$P))</f>
        <v/>
      </c>
      <c r="AA1525" s="23" t="str">
        <f t="shared" ref="AA1525:AA1588" si="291">IF(I1525="","",I1525-V1525)</f>
        <v/>
      </c>
      <c r="AB1525" s="23" t="str">
        <f t="shared" ref="AB1525:AB1588" si="292">IF(J1525="","",J1525-W1525)</f>
        <v/>
      </c>
      <c r="AC1525" s="76" t="str">
        <f t="shared" ref="AC1525:AC1588" si="293">IF(M1525="","",M1525-X1525)</f>
        <v/>
      </c>
      <c r="AD1525" s="76" t="str">
        <f t="shared" ref="AD1525:AD1588" si="294">IF(T1525="","",T1525-Y1525)</f>
        <v/>
      </c>
      <c r="AE1525" s="76" t="str">
        <f t="shared" ref="AE1525:AE1588" si="295">IF(R1525="","",R1525-Z1525)</f>
        <v/>
      </c>
      <c r="AF1525" s="81" t="str">
        <f t="shared" ref="AF1525:AF1588" si="296">IF(AB1525="","",EXACT(K1525,AB1525/AA1525))</f>
        <v/>
      </c>
    </row>
    <row r="1526" spans="5:32">
      <c r="E1526" s="58" t="str">
        <f t="shared" si="285"/>
        <v/>
      </c>
      <c r="K1526" s="68" t="str">
        <f t="shared" si="286"/>
        <v/>
      </c>
      <c r="M1526" s="69" t="str">
        <f t="shared" si="287"/>
        <v/>
      </c>
      <c r="Q1526" s="76" t="str">
        <f t="shared" si="288"/>
        <v/>
      </c>
      <c r="R1526" s="68" t="str">
        <f t="shared" si="289"/>
        <v/>
      </c>
      <c r="S1526" s="76" t="str">
        <f t="shared" si="290"/>
        <v/>
      </c>
      <c r="V1526" s="23" t="str">
        <f>IF(E1526="","",SUMIF(OUTBOUND!$G:$G,WMS!E1526,OUTBOUND!$L:$L))</f>
        <v/>
      </c>
      <c r="W1526" s="23" t="str">
        <f>IF(E1526="","",SUMIF(OUTBOUND!$G:$G,WMS!E1526,OUTBOUND!$M:$M))</f>
        <v/>
      </c>
      <c r="X1526" s="76" t="str">
        <f>IF(E1526="","",SUMIF(OUTBOUND!$G:$G,WMS!E1526,OUTBOUND!$O:$O))</f>
        <v/>
      </c>
      <c r="Y1526" s="76" t="str">
        <f>IF(E1526="","",SUMIF(OUTBOUND!$G:$G,WMS!E1526,OUTBOUND!$AC:$AC))</f>
        <v/>
      </c>
      <c r="Z1526" s="76" t="str">
        <f>IF(E1526="","",SUMIF(OUTBOUND!$G:$G,WMS!E1526,OUTBOUND!$P:$P))</f>
        <v/>
      </c>
      <c r="AA1526" s="23" t="str">
        <f t="shared" si="291"/>
        <v/>
      </c>
      <c r="AB1526" s="23" t="str">
        <f t="shared" si="292"/>
        <v/>
      </c>
      <c r="AC1526" s="76" t="str">
        <f t="shared" si="293"/>
        <v/>
      </c>
      <c r="AD1526" s="76" t="str">
        <f t="shared" si="294"/>
        <v/>
      </c>
      <c r="AE1526" s="76" t="str">
        <f t="shared" si="295"/>
        <v/>
      </c>
      <c r="AF1526" s="81" t="str">
        <f t="shared" si="296"/>
        <v/>
      </c>
    </row>
    <row r="1527" spans="5:32">
      <c r="E1527" s="58" t="str">
        <f t="shared" si="285"/>
        <v/>
      </c>
      <c r="K1527" s="68" t="str">
        <f t="shared" si="286"/>
        <v/>
      </c>
      <c r="M1527" s="69" t="str">
        <f t="shared" si="287"/>
        <v/>
      </c>
      <c r="Q1527" s="76" t="str">
        <f t="shared" si="288"/>
        <v/>
      </c>
      <c r="R1527" s="68" t="str">
        <f t="shared" si="289"/>
        <v/>
      </c>
      <c r="S1527" s="76" t="str">
        <f t="shared" si="290"/>
        <v/>
      </c>
      <c r="V1527" s="23" t="str">
        <f>IF(E1527="","",SUMIF(OUTBOUND!$G:$G,WMS!E1527,OUTBOUND!$L:$L))</f>
        <v/>
      </c>
      <c r="W1527" s="23" t="str">
        <f>IF(E1527="","",SUMIF(OUTBOUND!$G:$G,WMS!E1527,OUTBOUND!$M:$M))</f>
        <v/>
      </c>
      <c r="X1527" s="76" t="str">
        <f>IF(E1527="","",SUMIF(OUTBOUND!$G:$G,WMS!E1527,OUTBOUND!$O:$O))</f>
        <v/>
      </c>
      <c r="Y1527" s="76" t="str">
        <f>IF(E1527="","",SUMIF(OUTBOUND!$G:$G,WMS!E1527,OUTBOUND!$AC:$AC))</f>
        <v/>
      </c>
      <c r="Z1527" s="76" t="str">
        <f>IF(E1527="","",SUMIF(OUTBOUND!$G:$G,WMS!E1527,OUTBOUND!$P:$P))</f>
        <v/>
      </c>
      <c r="AA1527" s="23" t="str">
        <f t="shared" si="291"/>
        <v/>
      </c>
      <c r="AB1527" s="23" t="str">
        <f t="shared" si="292"/>
        <v/>
      </c>
      <c r="AC1527" s="76" t="str">
        <f t="shared" si="293"/>
        <v/>
      </c>
      <c r="AD1527" s="76" t="str">
        <f t="shared" si="294"/>
        <v/>
      </c>
      <c r="AE1527" s="76" t="str">
        <f t="shared" si="295"/>
        <v/>
      </c>
      <c r="AF1527" s="81" t="str">
        <f t="shared" si="296"/>
        <v/>
      </c>
    </row>
    <row r="1528" spans="5:32">
      <c r="E1528" s="58" t="str">
        <f t="shared" si="285"/>
        <v/>
      </c>
      <c r="K1528" s="68" t="str">
        <f t="shared" si="286"/>
        <v/>
      </c>
      <c r="M1528" s="69" t="str">
        <f t="shared" si="287"/>
        <v/>
      </c>
      <c r="Q1528" s="76" t="str">
        <f t="shared" si="288"/>
        <v/>
      </c>
      <c r="R1528" s="68" t="str">
        <f t="shared" si="289"/>
        <v/>
      </c>
      <c r="S1528" s="76" t="str">
        <f t="shared" si="290"/>
        <v/>
      </c>
      <c r="V1528" s="23" t="str">
        <f>IF(E1528="","",SUMIF(OUTBOUND!$G:$G,WMS!E1528,OUTBOUND!$L:$L))</f>
        <v/>
      </c>
      <c r="W1528" s="23" t="str">
        <f>IF(E1528="","",SUMIF(OUTBOUND!$G:$G,WMS!E1528,OUTBOUND!$M:$M))</f>
        <v/>
      </c>
      <c r="X1528" s="76" t="str">
        <f>IF(E1528="","",SUMIF(OUTBOUND!$G:$G,WMS!E1528,OUTBOUND!$O:$O))</f>
        <v/>
      </c>
      <c r="Y1528" s="76" t="str">
        <f>IF(E1528="","",SUMIF(OUTBOUND!$G:$G,WMS!E1528,OUTBOUND!$AC:$AC))</f>
        <v/>
      </c>
      <c r="Z1528" s="76" t="str">
        <f>IF(E1528="","",SUMIF(OUTBOUND!$G:$G,WMS!E1528,OUTBOUND!$P:$P))</f>
        <v/>
      </c>
      <c r="AA1528" s="23" t="str">
        <f t="shared" si="291"/>
        <v/>
      </c>
      <c r="AB1528" s="23" t="str">
        <f t="shared" si="292"/>
        <v/>
      </c>
      <c r="AC1528" s="76" t="str">
        <f t="shared" si="293"/>
        <v/>
      </c>
      <c r="AD1528" s="76" t="str">
        <f t="shared" si="294"/>
        <v/>
      </c>
      <c r="AE1528" s="76" t="str">
        <f t="shared" si="295"/>
        <v/>
      </c>
      <c r="AF1528" s="81" t="str">
        <f t="shared" si="296"/>
        <v/>
      </c>
    </row>
    <row r="1529" spans="5:32">
      <c r="E1529" s="58" t="str">
        <f t="shared" si="285"/>
        <v/>
      </c>
      <c r="K1529" s="68" t="str">
        <f t="shared" si="286"/>
        <v/>
      </c>
      <c r="M1529" s="69" t="str">
        <f t="shared" si="287"/>
        <v/>
      </c>
      <c r="Q1529" s="76" t="str">
        <f t="shared" si="288"/>
        <v/>
      </c>
      <c r="R1529" s="68" t="str">
        <f t="shared" si="289"/>
        <v/>
      </c>
      <c r="S1529" s="76" t="str">
        <f t="shared" si="290"/>
        <v/>
      </c>
      <c r="V1529" s="23" t="str">
        <f>IF(E1529="","",SUMIF(OUTBOUND!$G:$G,WMS!E1529,OUTBOUND!$L:$L))</f>
        <v/>
      </c>
      <c r="W1529" s="23" t="str">
        <f>IF(E1529="","",SUMIF(OUTBOUND!$G:$G,WMS!E1529,OUTBOUND!$M:$M))</f>
        <v/>
      </c>
      <c r="X1529" s="76" t="str">
        <f>IF(E1529="","",SUMIF(OUTBOUND!$G:$G,WMS!E1529,OUTBOUND!$O:$O))</f>
        <v/>
      </c>
      <c r="Y1529" s="76" t="str">
        <f>IF(E1529="","",SUMIF(OUTBOUND!$G:$G,WMS!E1529,OUTBOUND!$AC:$AC))</f>
        <v/>
      </c>
      <c r="Z1529" s="76" t="str">
        <f>IF(E1529="","",SUMIF(OUTBOUND!$G:$G,WMS!E1529,OUTBOUND!$P:$P))</f>
        <v/>
      </c>
      <c r="AA1529" s="23" t="str">
        <f t="shared" si="291"/>
        <v/>
      </c>
      <c r="AB1529" s="23" t="str">
        <f t="shared" si="292"/>
        <v/>
      </c>
      <c r="AC1529" s="76" t="str">
        <f t="shared" si="293"/>
        <v/>
      </c>
      <c r="AD1529" s="76" t="str">
        <f t="shared" si="294"/>
        <v/>
      </c>
      <c r="AE1529" s="76" t="str">
        <f t="shared" si="295"/>
        <v/>
      </c>
      <c r="AF1529" s="81" t="str">
        <f t="shared" si="296"/>
        <v/>
      </c>
    </row>
    <row r="1530" spans="5:32">
      <c r="E1530" s="58" t="str">
        <f t="shared" si="285"/>
        <v/>
      </c>
      <c r="K1530" s="68" t="str">
        <f t="shared" si="286"/>
        <v/>
      </c>
      <c r="M1530" s="69" t="str">
        <f t="shared" si="287"/>
        <v/>
      </c>
      <c r="Q1530" s="76" t="str">
        <f t="shared" si="288"/>
        <v/>
      </c>
      <c r="R1530" s="68" t="str">
        <f t="shared" si="289"/>
        <v/>
      </c>
      <c r="S1530" s="76" t="str">
        <f t="shared" si="290"/>
        <v/>
      </c>
      <c r="V1530" s="23" t="str">
        <f>IF(E1530="","",SUMIF(OUTBOUND!$G:$G,WMS!E1530,OUTBOUND!$L:$L))</f>
        <v/>
      </c>
      <c r="W1530" s="23" t="str">
        <f>IF(E1530="","",SUMIF(OUTBOUND!$G:$G,WMS!E1530,OUTBOUND!$M:$M))</f>
        <v/>
      </c>
      <c r="X1530" s="76" t="str">
        <f>IF(E1530="","",SUMIF(OUTBOUND!$G:$G,WMS!E1530,OUTBOUND!$O:$O))</f>
        <v/>
      </c>
      <c r="Y1530" s="76" t="str">
        <f>IF(E1530="","",SUMIF(OUTBOUND!$G:$G,WMS!E1530,OUTBOUND!$AC:$AC))</f>
        <v/>
      </c>
      <c r="Z1530" s="76" t="str">
        <f>IF(E1530="","",SUMIF(OUTBOUND!$G:$G,WMS!E1530,OUTBOUND!$P:$P))</f>
        <v/>
      </c>
      <c r="AA1530" s="23" t="str">
        <f t="shared" si="291"/>
        <v/>
      </c>
      <c r="AB1530" s="23" t="str">
        <f t="shared" si="292"/>
        <v/>
      </c>
      <c r="AC1530" s="76" t="str">
        <f t="shared" si="293"/>
        <v/>
      </c>
      <c r="AD1530" s="76" t="str">
        <f t="shared" si="294"/>
        <v/>
      </c>
      <c r="AE1530" s="76" t="str">
        <f t="shared" si="295"/>
        <v/>
      </c>
      <c r="AF1530" s="81" t="str">
        <f t="shared" si="296"/>
        <v/>
      </c>
    </row>
    <row r="1531" spans="5:32">
      <c r="E1531" s="58" t="str">
        <f t="shared" si="285"/>
        <v/>
      </c>
      <c r="K1531" s="68" t="str">
        <f t="shared" si="286"/>
        <v/>
      </c>
      <c r="M1531" s="69" t="str">
        <f t="shared" si="287"/>
        <v/>
      </c>
      <c r="Q1531" s="76" t="str">
        <f t="shared" si="288"/>
        <v/>
      </c>
      <c r="R1531" s="68" t="str">
        <f t="shared" si="289"/>
        <v/>
      </c>
      <c r="S1531" s="76" t="str">
        <f t="shared" si="290"/>
        <v/>
      </c>
      <c r="V1531" s="23" t="str">
        <f>IF(E1531="","",SUMIF(OUTBOUND!$G:$G,WMS!E1531,OUTBOUND!$L:$L))</f>
        <v/>
      </c>
      <c r="W1531" s="23" t="str">
        <f>IF(E1531="","",SUMIF(OUTBOUND!$G:$G,WMS!E1531,OUTBOUND!$M:$M))</f>
        <v/>
      </c>
      <c r="X1531" s="76" t="str">
        <f>IF(E1531="","",SUMIF(OUTBOUND!$G:$G,WMS!E1531,OUTBOUND!$O:$O))</f>
        <v/>
      </c>
      <c r="Y1531" s="76" t="str">
        <f>IF(E1531="","",SUMIF(OUTBOUND!$G:$G,WMS!E1531,OUTBOUND!$AC:$AC))</f>
        <v/>
      </c>
      <c r="Z1531" s="76" t="str">
        <f>IF(E1531="","",SUMIF(OUTBOUND!$G:$G,WMS!E1531,OUTBOUND!$P:$P))</f>
        <v/>
      </c>
      <c r="AA1531" s="23" t="str">
        <f t="shared" si="291"/>
        <v/>
      </c>
      <c r="AB1531" s="23" t="str">
        <f t="shared" si="292"/>
        <v/>
      </c>
      <c r="AC1531" s="76" t="str">
        <f t="shared" si="293"/>
        <v/>
      </c>
      <c r="AD1531" s="76" t="str">
        <f t="shared" si="294"/>
        <v/>
      </c>
      <c r="AE1531" s="76" t="str">
        <f t="shared" si="295"/>
        <v/>
      </c>
      <c r="AF1531" s="81" t="str">
        <f t="shared" si="296"/>
        <v/>
      </c>
    </row>
    <row r="1532" spans="5:32">
      <c r="E1532" s="58" t="str">
        <f t="shared" si="285"/>
        <v/>
      </c>
      <c r="K1532" s="68" t="str">
        <f t="shared" si="286"/>
        <v/>
      </c>
      <c r="M1532" s="69" t="str">
        <f t="shared" si="287"/>
        <v/>
      </c>
      <c r="Q1532" s="76" t="str">
        <f t="shared" si="288"/>
        <v/>
      </c>
      <c r="R1532" s="68" t="str">
        <f t="shared" si="289"/>
        <v/>
      </c>
      <c r="S1532" s="76" t="str">
        <f t="shared" si="290"/>
        <v/>
      </c>
      <c r="V1532" s="23" t="str">
        <f>IF(E1532="","",SUMIF(OUTBOUND!$G:$G,WMS!E1532,OUTBOUND!$L:$L))</f>
        <v/>
      </c>
      <c r="W1532" s="23" t="str">
        <f>IF(E1532="","",SUMIF(OUTBOUND!$G:$G,WMS!E1532,OUTBOUND!$M:$M))</f>
        <v/>
      </c>
      <c r="X1532" s="76" t="str">
        <f>IF(E1532="","",SUMIF(OUTBOUND!$G:$G,WMS!E1532,OUTBOUND!$O:$O))</f>
        <v/>
      </c>
      <c r="Y1532" s="76" t="str">
        <f>IF(E1532="","",SUMIF(OUTBOUND!$G:$G,WMS!E1532,OUTBOUND!$AC:$AC))</f>
        <v/>
      </c>
      <c r="Z1532" s="76" t="str">
        <f>IF(E1532="","",SUMIF(OUTBOUND!$G:$G,WMS!E1532,OUTBOUND!$P:$P))</f>
        <v/>
      </c>
      <c r="AA1532" s="23" t="str">
        <f t="shared" si="291"/>
        <v/>
      </c>
      <c r="AB1532" s="23" t="str">
        <f t="shared" si="292"/>
        <v/>
      </c>
      <c r="AC1532" s="76" t="str">
        <f t="shared" si="293"/>
        <v/>
      </c>
      <c r="AD1532" s="76" t="str">
        <f t="shared" si="294"/>
        <v/>
      </c>
      <c r="AE1532" s="76" t="str">
        <f t="shared" si="295"/>
        <v/>
      </c>
      <c r="AF1532" s="81" t="str">
        <f t="shared" si="296"/>
        <v/>
      </c>
    </row>
    <row r="1533" spans="5:32">
      <c r="E1533" s="58" t="str">
        <f t="shared" si="285"/>
        <v/>
      </c>
      <c r="K1533" s="68" t="str">
        <f t="shared" si="286"/>
        <v/>
      </c>
      <c r="M1533" s="69" t="str">
        <f t="shared" si="287"/>
        <v/>
      </c>
      <c r="Q1533" s="76" t="str">
        <f t="shared" si="288"/>
        <v/>
      </c>
      <c r="R1533" s="68" t="str">
        <f t="shared" si="289"/>
        <v/>
      </c>
      <c r="S1533" s="76" t="str">
        <f t="shared" si="290"/>
        <v/>
      </c>
      <c r="V1533" s="23" t="str">
        <f>IF(E1533="","",SUMIF(OUTBOUND!$G:$G,WMS!E1533,OUTBOUND!$L:$L))</f>
        <v/>
      </c>
      <c r="W1533" s="23" t="str">
        <f>IF(E1533="","",SUMIF(OUTBOUND!$G:$G,WMS!E1533,OUTBOUND!$M:$M))</f>
        <v/>
      </c>
      <c r="X1533" s="76" t="str">
        <f>IF(E1533="","",SUMIF(OUTBOUND!$G:$G,WMS!E1533,OUTBOUND!$O:$O))</f>
        <v/>
      </c>
      <c r="Y1533" s="76" t="str">
        <f>IF(E1533="","",SUMIF(OUTBOUND!$G:$G,WMS!E1533,OUTBOUND!$AC:$AC))</f>
        <v/>
      </c>
      <c r="Z1533" s="76" t="str">
        <f>IF(E1533="","",SUMIF(OUTBOUND!$G:$G,WMS!E1533,OUTBOUND!$P:$P))</f>
        <v/>
      </c>
      <c r="AA1533" s="23" t="str">
        <f t="shared" si="291"/>
        <v/>
      </c>
      <c r="AB1533" s="23" t="str">
        <f t="shared" si="292"/>
        <v/>
      </c>
      <c r="AC1533" s="76" t="str">
        <f t="shared" si="293"/>
        <v/>
      </c>
      <c r="AD1533" s="76" t="str">
        <f t="shared" si="294"/>
        <v/>
      </c>
      <c r="AE1533" s="76" t="str">
        <f t="shared" si="295"/>
        <v/>
      </c>
      <c r="AF1533" s="81" t="str">
        <f t="shared" si="296"/>
        <v/>
      </c>
    </row>
    <row r="1534" spans="5:32">
      <c r="E1534" s="58" t="str">
        <f t="shared" si="285"/>
        <v/>
      </c>
      <c r="K1534" s="68" t="str">
        <f t="shared" si="286"/>
        <v/>
      </c>
      <c r="M1534" s="69" t="str">
        <f t="shared" si="287"/>
        <v/>
      </c>
      <c r="Q1534" s="76" t="str">
        <f t="shared" si="288"/>
        <v/>
      </c>
      <c r="R1534" s="68" t="str">
        <f t="shared" si="289"/>
        <v/>
      </c>
      <c r="S1534" s="76" t="str">
        <f t="shared" si="290"/>
        <v/>
      </c>
      <c r="V1534" s="23" t="str">
        <f>IF(E1534="","",SUMIF(OUTBOUND!$G:$G,WMS!E1534,OUTBOUND!$L:$L))</f>
        <v/>
      </c>
      <c r="W1534" s="23" t="str">
        <f>IF(E1534="","",SUMIF(OUTBOUND!$G:$G,WMS!E1534,OUTBOUND!$M:$M))</f>
        <v/>
      </c>
      <c r="X1534" s="76" t="str">
        <f>IF(E1534="","",SUMIF(OUTBOUND!$G:$G,WMS!E1534,OUTBOUND!$O:$O))</f>
        <v/>
      </c>
      <c r="Y1534" s="76" t="str">
        <f>IF(E1534="","",SUMIF(OUTBOUND!$G:$G,WMS!E1534,OUTBOUND!$AC:$AC))</f>
        <v/>
      </c>
      <c r="Z1534" s="76" t="str">
        <f>IF(E1534="","",SUMIF(OUTBOUND!$G:$G,WMS!E1534,OUTBOUND!$P:$P))</f>
        <v/>
      </c>
      <c r="AA1534" s="23" t="str">
        <f t="shared" si="291"/>
        <v/>
      </c>
      <c r="AB1534" s="23" t="str">
        <f t="shared" si="292"/>
        <v/>
      </c>
      <c r="AC1534" s="76" t="str">
        <f t="shared" si="293"/>
        <v/>
      </c>
      <c r="AD1534" s="76" t="str">
        <f t="shared" si="294"/>
        <v/>
      </c>
      <c r="AE1534" s="76" t="str">
        <f t="shared" si="295"/>
        <v/>
      </c>
      <c r="AF1534" s="81" t="str">
        <f t="shared" si="296"/>
        <v/>
      </c>
    </row>
    <row r="1535" spans="5:32">
      <c r="E1535" s="58" t="str">
        <f t="shared" si="285"/>
        <v/>
      </c>
      <c r="K1535" s="68" t="str">
        <f t="shared" si="286"/>
        <v/>
      </c>
      <c r="M1535" s="69" t="str">
        <f t="shared" si="287"/>
        <v/>
      </c>
      <c r="Q1535" s="76" t="str">
        <f t="shared" si="288"/>
        <v/>
      </c>
      <c r="R1535" s="68" t="str">
        <f t="shared" si="289"/>
        <v/>
      </c>
      <c r="S1535" s="76" t="str">
        <f t="shared" si="290"/>
        <v/>
      </c>
      <c r="V1535" s="23" t="str">
        <f>IF(E1535="","",SUMIF(OUTBOUND!$G:$G,WMS!E1535,OUTBOUND!$L:$L))</f>
        <v/>
      </c>
      <c r="W1535" s="23" t="str">
        <f>IF(E1535="","",SUMIF(OUTBOUND!$G:$G,WMS!E1535,OUTBOUND!$M:$M))</f>
        <v/>
      </c>
      <c r="X1535" s="76" t="str">
        <f>IF(E1535="","",SUMIF(OUTBOUND!$G:$G,WMS!E1535,OUTBOUND!$O:$O))</f>
        <v/>
      </c>
      <c r="Y1535" s="76" t="str">
        <f>IF(E1535="","",SUMIF(OUTBOUND!$G:$G,WMS!E1535,OUTBOUND!$AC:$AC))</f>
        <v/>
      </c>
      <c r="Z1535" s="76" t="str">
        <f>IF(E1535="","",SUMIF(OUTBOUND!$G:$G,WMS!E1535,OUTBOUND!$P:$P))</f>
        <v/>
      </c>
      <c r="AA1535" s="23" t="str">
        <f t="shared" si="291"/>
        <v/>
      </c>
      <c r="AB1535" s="23" t="str">
        <f t="shared" si="292"/>
        <v/>
      </c>
      <c r="AC1535" s="76" t="str">
        <f t="shared" si="293"/>
        <v/>
      </c>
      <c r="AD1535" s="76" t="str">
        <f t="shared" si="294"/>
        <v/>
      </c>
      <c r="AE1535" s="76" t="str">
        <f t="shared" si="295"/>
        <v/>
      </c>
      <c r="AF1535" s="81" t="str">
        <f t="shared" si="296"/>
        <v/>
      </c>
    </row>
    <row r="1536" spans="5:32">
      <c r="E1536" s="58" t="str">
        <f t="shared" si="285"/>
        <v/>
      </c>
      <c r="K1536" s="68" t="str">
        <f t="shared" si="286"/>
        <v/>
      </c>
      <c r="M1536" s="69" t="str">
        <f t="shared" si="287"/>
        <v/>
      </c>
      <c r="Q1536" s="76" t="str">
        <f t="shared" si="288"/>
        <v/>
      </c>
      <c r="R1536" s="68" t="str">
        <f t="shared" si="289"/>
        <v/>
      </c>
      <c r="S1536" s="76" t="str">
        <f t="shared" si="290"/>
        <v/>
      </c>
      <c r="V1536" s="23" t="str">
        <f>IF(E1536="","",SUMIF(OUTBOUND!$G:$G,WMS!E1536,OUTBOUND!$L:$L))</f>
        <v/>
      </c>
      <c r="W1536" s="23" t="str">
        <f>IF(E1536="","",SUMIF(OUTBOUND!$G:$G,WMS!E1536,OUTBOUND!$M:$M))</f>
        <v/>
      </c>
      <c r="X1536" s="76" t="str">
        <f>IF(E1536="","",SUMIF(OUTBOUND!$G:$G,WMS!E1536,OUTBOUND!$O:$O))</f>
        <v/>
      </c>
      <c r="Y1536" s="76" t="str">
        <f>IF(E1536="","",SUMIF(OUTBOUND!$G:$G,WMS!E1536,OUTBOUND!$AC:$AC))</f>
        <v/>
      </c>
      <c r="Z1536" s="76" t="str">
        <f>IF(E1536="","",SUMIF(OUTBOUND!$G:$G,WMS!E1536,OUTBOUND!$P:$P))</f>
        <v/>
      </c>
      <c r="AA1536" s="23" t="str">
        <f t="shared" si="291"/>
        <v/>
      </c>
      <c r="AB1536" s="23" t="str">
        <f t="shared" si="292"/>
        <v/>
      </c>
      <c r="AC1536" s="76" t="str">
        <f t="shared" si="293"/>
        <v/>
      </c>
      <c r="AD1536" s="76" t="str">
        <f t="shared" si="294"/>
        <v/>
      </c>
      <c r="AE1536" s="76" t="str">
        <f t="shared" si="295"/>
        <v/>
      </c>
      <c r="AF1536" s="81" t="str">
        <f t="shared" si="296"/>
        <v/>
      </c>
    </row>
    <row r="1537" spans="5:32">
      <c r="E1537" s="58" t="str">
        <f t="shared" si="285"/>
        <v/>
      </c>
      <c r="K1537" s="68" t="str">
        <f t="shared" si="286"/>
        <v/>
      </c>
      <c r="M1537" s="69" t="str">
        <f t="shared" si="287"/>
        <v/>
      </c>
      <c r="Q1537" s="76" t="str">
        <f t="shared" si="288"/>
        <v/>
      </c>
      <c r="R1537" s="68" t="str">
        <f t="shared" si="289"/>
        <v/>
      </c>
      <c r="S1537" s="76" t="str">
        <f t="shared" si="290"/>
        <v/>
      </c>
      <c r="V1537" s="23" t="str">
        <f>IF(E1537="","",SUMIF(OUTBOUND!$G:$G,WMS!E1537,OUTBOUND!$L:$L))</f>
        <v/>
      </c>
      <c r="W1537" s="23" t="str">
        <f>IF(E1537="","",SUMIF(OUTBOUND!$G:$G,WMS!E1537,OUTBOUND!$M:$M))</f>
        <v/>
      </c>
      <c r="X1537" s="76" t="str">
        <f>IF(E1537="","",SUMIF(OUTBOUND!$G:$G,WMS!E1537,OUTBOUND!$O:$O))</f>
        <v/>
      </c>
      <c r="Y1537" s="76" t="str">
        <f>IF(E1537="","",SUMIF(OUTBOUND!$G:$G,WMS!E1537,OUTBOUND!$AC:$AC))</f>
        <v/>
      </c>
      <c r="Z1537" s="76" t="str">
        <f>IF(E1537="","",SUMIF(OUTBOUND!$G:$G,WMS!E1537,OUTBOUND!$P:$P))</f>
        <v/>
      </c>
      <c r="AA1537" s="23" t="str">
        <f t="shared" si="291"/>
        <v/>
      </c>
      <c r="AB1537" s="23" t="str">
        <f t="shared" si="292"/>
        <v/>
      </c>
      <c r="AC1537" s="76" t="str">
        <f t="shared" si="293"/>
        <v/>
      </c>
      <c r="AD1537" s="76" t="str">
        <f t="shared" si="294"/>
        <v/>
      </c>
      <c r="AE1537" s="76" t="str">
        <f t="shared" si="295"/>
        <v/>
      </c>
      <c r="AF1537" s="81" t="str">
        <f t="shared" si="296"/>
        <v/>
      </c>
    </row>
    <row r="1538" spans="5:32">
      <c r="E1538" s="58" t="str">
        <f t="shared" si="285"/>
        <v/>
      </c>
      <c r="K1538" s="68" t="str">
        <f t="shared" si="286"/>
        <v/>
      </c>
      <c r="M1538" s="69" t="str">
        <f t="shared" si="287"/>
        <v/>
      </c>
      <c r="Q1538" s="76" t="str">
        <f t="shared" si="288"/>
        <v/>
      </c>
      <c r="R1538" s="68" t="str">
        <f t="shared" si="289"/>
        <v/>
      </c>
      <c r="S1538" s="76" t="str">
        <f t="shared" si="290"/>
        <v/>
      </c>
      <c r="V1538" s="23" t="str">
        <f>IF(E1538="","",SUMIF(OUTBOUND!$G:$G,WMS!E1538,OUTBOUND!$L:$L))</f>
        <v/>
      </c>
      <c r="W1538" s="23" t="str">
        <f>IF(E1538="","",SUMIF(OUTBOUND!$G:$G,WMS!E1538,OUTBOUND!$M:$M))</f>
        <v/>
      </c>
      <c r="X1538" s="76" t="str">
        <f>IF(E1538="","",SUMIF(OUTBOUND!$G:$G,WMS!E1538,OUTBOUND!$O:$O))</f>
        <v/>
      </c>
      <c r="Y1538" s="76" t="str">
        <f>IF(E1538="","",SUMIF(OUTBOUND!$G:$G,WMS!E1538,OUTBOUND!$AC:$AC))</f>
        <v/>
      </c>
      <c r="Z1538" s="76" t="str">
        <f>IF(E1538="","",SUMIF(OUTBOUND!$G:$G,WMS!E1538,OUTBOUND!$P:$P))</f>
        <v/>
      </c>
      <c r="AA1538" s="23" t="str">
        <f t="shared" si="291"/>
        <v/>
      </c>
      <c r="AB1538" s="23" t="str">
        <f t="shared" si="292"/>
        <v/>
      </c>
      <c r="AC1538" s="76" t="str">
        <f t="shared" si="293"/>
        <v/>
      </c>
      <c r="AD1538" s="76" t="str">
        <f t="shared" si="294"/>
        <v/>
      </c>
      <c r="AE1538" s="76" t="str">
        <f t="shared" si="295"/>
        <v/>
      </c>
      <c r="AF1538" s="81" t="str">
        <f t="shared" si="296"/>
        <v/>
      </c>
    </row>
    <row r="1539" spans="5:32">
      <c r="E1539" s="58" t="str">
        <f t="shared" si="285"/>
        <v/>
      </c>
      <c r="K1539" s="68" t="str">
        <f t="shared" si="286"/>
        <v/>
      </c>
      <c r="M1539" s="69" t="str">
        <f t="shared" si="287"/>
        <v/>
      </c>
      <c r="Q1539" s="76" t="str">
        <f t="shared" si="288"/>
        <v/>
      </c>
      <c r="R1539" s="68" t="str">
        <f t="shared" si="289"/>
        <v/>
      </c>
      <c r="S1539" s="76" t="str">
        <f t="shared" si="290"/>
        <v/>
      </c>
      <c r="V1539" s="23" t="str">
        <f>IF(E1539="","",SUMIF(OUTBOUND!$G:$G,WMS!E1539,OUTBOUND!$L:$L))</f>
        <v/>
      </c>
      <c r="W1539" s="23" t="str">
        <f>IF(E1539="","",SUMIF(OUTBOUND!$G:$G,WMS!E1539,OUTBOUND!$M:$M))</f>
        <v/>
      </c>
      <c r="X1539" s="76" t="str">
        <f>IF(E1539="","",SUMIF(OUTBOUND!$G:$G,WMS!E1539,OUTBOUND!$O:$O))</f>
        <v/>
      </c>
      <c r="Y1539" s="76" t="str">
        <f>IF(E1539="","",SUMIF(OUTBOUND!$G:$G,WMS!E1539,OUTBOUND!$AC:$AC))</f>
        <v/>
      </c>
      <c r="Z1539" s="76" t="str">
        <f>IF(E1539="","",SUMIF(OUTBOUND!$G:$G,WMS!E1539,OUTBOUND!$P:$P))</f>
        <v/>
      </c>
      <c r="AA1539" s="23" t="str">
        <f t="shared" si="291"/>
        <v/>
      </c>
      <c r="AB1539" s="23" t="str">
        <f t="shared" si="292"/>
        <v/>
      </c>
      <c r="AC1539" s="76" t="str">
        <f t="shared" si="293"/>
        <v/>
      </c>
      <c r="AD1539" s="76" t="str">
        <f t="shared" si="294"/>
        <v/>
      </c>
      <c r="AE1539" s="76" t="str">
        <f t="shared" si="295"/>
        <v/>
      </c>
      <c r="AF1539" s="81" t="str">
        <f t="shared" si="296"/>
        <v/>
      </c>
    </row>
    <row r="1540" spans="5:32">
      <c r="E1540" s="58" t="str">
        <f t="shared" ref="E1540:E1603" si="297">IF(D1540="","",B1540&amp;"/"&amp;C1540&amp;"/"&amp;D1540)</f>
        <v/>
      </c>
      <c r="K1540" s="68" t="str">
        <f t="shared" ref="K1540:K1603" si="298">IF(J1540="","",J1540/I1540)</f>
        <v/>
      </c>
      <c r="M1540" s="69" t="str">
        <f t="shared" ref="M1540:M1603" si="299">IF(L1540="","",ROUND(I1540*L1540,3))</f>
        <v/>
      </c>
      <c r="Q1540" s="76" t="str">
        <f t="shared" si="288"/>
        <v/>
      </c>
      <c r="R1540" s="68" t="str">
        <f t="shared" si="289"/>
        <v/>
      </c>
      <c r="S1540" s="76" t="str">
        <f t="shared" si="290"/>
        <v/>
      </c>
      <c r="V1540" s="23" t="str">
        <f>IF(E1540="","",SUMIF(OUTBOUND!$G:$G,WMS!E1540,OUTBOUND!$L:$L))</f>
        <v/>
      </c>
      <c r="W1540" s="23" t="str">
        <f>IF(E1540="","",SUMIF(OUTBOUND!$G:$G,WMS!E1540,OUTBOUND!$M:$M))</f>
        <v/>
      </c>
      <c r="X1540" s="76" t="str">
        <f>IF(E1540="","",SUMIF(OUTBOUND!$G:$G,WMS!E1540,OUTBOUND!$O:$O))</f>
        <v/>
      </c>
      <c r="Y1540" s="76" t="str">
        <f>IF(E1540="","",SUMIF(OUTBOUND!$G:$G,WMS!E1540,OUTBOUND!$AC:$AC))</f>
        <v/>
      </c>
      <c r="Z1540" s="76" t="str">
        <f>IF(E1540="","",SUMIF(OUTBOUND!$G:$G,WMS!E1540,OUTBOUND!$P:$P))</f>
        <v/>
      </c>
      <c r="AA1540" s="23" t="str">
        <f t="shared" si="291"/>
        <v/>
      </c>
      <c r="AB1540" s="23" t="str">
        <f t="shared" si="292"/>
        <v/>
      </c>
      <c r="AC1540" s="76" t="str">
        <f t="shared" si="293"/>
        <v/>
      </c>
      <c r="AD1540" s="76" t="str">
        <f t="shared" si="294"/>
        <v/>
      </c>
      <c r="AE1540" s="76" t="str">
        <f t="shared" si="295"/>
        <v/>
      </c>
      <c r="AF1540" s="81" t="str">
        <f t="shared" si="296"/>
        <v/>
      </c>
    </row>
    <row r="1541" spans="5:32">
      <c r="E1541" s="58" t="str">
        <f t="shared" si="297"/>
        <v/>
      </c>
      <c r="K1541" s="68" t="str">
        <f t="shared" si="298"/>
        <v/>
      </c>
      <c r="M1541" s="69" t="str">
        <f t="shared" si="299"/>
        <v/>
      </c>
      <c r="Q1541" s="76" t="str">
        <f t="shared" si="288"/>
        <v/>
      </c>
      <c r="R1541" s="68" t="str">
        <f t="shared" si="289"/>
        <v/>
      </c>
      <c r="S1541" s="76" t="str">
        <f t="shared" si="290"/>
        <v/>
      </c>
      <c r="V1541" s="23" t="str">
        <f>IF(E1541="","",SUMIF(OUTBOUND!$G:$G,WMS!E1541,OUTBOUND!$L:$L))</f>
        <v/>
      </c>
      <c r="W1541" s="23" t="str">
        <f>IF(E1541="","",SUMIF(OUTBOUND!$G:$G,WMS!E1541,OUTBOUND!$M:$M))</f>
        <v/>
      </c>
      <c r="X1541" s="76" t="str">
        <f>IF(E1541="","",SUMIF(OUTBOUND!$G:$G,WMS!E1541,OUTBOUND!$O:$O))</f>
        <v/>
      </c>
      <c r="Y1541" s="76" t="str">
        <f>IF(E1541="","",SUMIF(OUTBOUND!$G:$G,WMS!E1541,OUTBOUND!$AC:$AC))</f>
        <v/>
      </c>
      <c r="Z1541" s="76" t="str">
        <f>IF(E1541="","",SUMIF(OUTBOUND!$G:$G,WMS!E1541,OUTBOUND!$P:$P))</f>
        <v/>
      </c>
      <c r="AA1541" s="23" t="str">
        <f t="shared" si="291"/>
        <v/>
      </c>
      <c r="AB1541" s="23" t="str">
        <f t="shared" si="292"/>
        <v/>
      </c>
      <c r="AC1541" s="76" t="str">
        <f t="shared" si="293"/>
        <v/>
      </c>
      <c r="AD1541" s="76" t="str">
        <f t="shared" si="294"/>
        <v/>
      </c>
      <c r="AE1541" s="76" t="str">
        <f t="shared" si="295"/>
        <v/>
      </c>
      <c r="AF1541" s="81" t="str">
        <f t="shared" si="296"/>
        <v/>
      </c>
    </row>
    <row r="1542" spans="5:32">
      <c r="E1542" s="58" t="str">
        <f t="shared" si="297"/>
        <v/>
      </c>
      <c r="K1542" s="68" t="str">
        <f t="shared" si="298"/>
        <v/>
      </c>
      <c r="M1542" s="69" t="str">
        <f t="shared" si="299"/>
        <v/>
      </c>
      <c r="Q1542" s="76" t="str">
        <f t="shared" si="288"/>
        <v/>
      </c>
      <c r="R1542" s="68" t="str">
        <f t="shared" si="289"/>
        <v/>
      </c>
      <c r="S1542" s="76" t="str">
        <f t="shared" si="290"/>
        <v/>
      </c>
      <c r="V1542" s="23" t="str">
        <f>IF(E1542="","",SUMIF(OUTBOUND!$G:$G,WMS!E1542,OUTBOUND!$L:$L))</f>
        <v/>
      </c>
      <c r="W1542" s="23" t="str">
        <f>IF(E1542="","",SUMIF(OUTBOUND!$G:$G,WMS!E1542,OUTBOUND!$M:$M))</f>
        <v/>
      </c>
      <c r="X1542" s="76" t="str">
        <f>IF(E1542="","",SUMIF(OUTBOUND!$G:$G,WMS!E1542,OUTBOUND!$O:$O))</f>
        <v/>
      </c>
      <c r="Y1542" s="76" t="str">
        <f>IF(E1542="","",SUMIF(OUTBOUND!$G:$G,WMS!E1542,OUTBOUND!$AC:$AC))</f>
        <v/>
      </c>
      <c r="Z1542" s="76" t="str">
        <f>IF(E1542="","",SUMIF(OUTBOUND!$G:$G,WMS!E1542,OUTBOUND!$P:$P))</f>
        <v/>
      </c>
      <c r="AA1542" s="23" t="str">
        <f t="shared" si="291"/>
        <v/>
      </c>
      <c r="AB1542" s="23" t="str">
        <f t="shared" si="292"/>
        <v/>
      </c>
      <c r="AC1542" s="76" t="str">
        <f t="shared" si="293"/>
        <v/>
      </c>
      <c r="AD1542" s="76" t="str">
        <f t="shared" si="294"/>
        <v/>
      </c>
      <c r="AE1542" s="76" t="str">
        <f t="shared" si="295"/>
        <v/>
      </c>
      <c r="AF1542" s="81" t="str">
        <f t="shared" si="296"/>
        <v/>
      </c>
    </row>
    <row r="1543" spans="5:32">
      <c r="E1543" s="58" t="str">
        <f t="shared" si="297"/>
        <v/>
      </c>
      <c r="K1543" s="68" t="str">
        <f t="shared" si="298"/>
        <v/>
      </c>
      <c r="M1543" s="69" t="str">
        <f t="shared" si="299"/>
        <v/>
      </c>
      <c r="Q1543" s="76" t="str">
        <f t="shared" si="288"/>
        <v/>
      </c>
      <c r="R1543" s="68" t="str">
        <f t="shared" si="289"/>
        <v/>
      </c>
      <c r="S1543" s="76" t="str">
        <f t="shared" si="290"/>
        <v/>
      </c>
      <c r="V1543" s="23" t="str">
        <f>IF(E1543="","",SUMIF(OUTBOUND!$G:$G,WMS!E1543,OUTBOUND!$L:$L))</f>
        <v/>
      </c>
      <c r="W1543" s="23" t="str">
        <f>IF(E1543="","",SUMIF(OUTBOUND!$G:$G,WMS!E1543,OUTBOUND!$M:$M))</f>
        <v/>
      </c>
      <c r="X1543" s="76" t="str">
        <f>IF(E1543="","",SUMIF(OUTBOUND!$G:$G,WMS!E1543,OUTBOUND!$O:$O))</f>
        <v/>
      </c>
      <c r="Y1543" s="76" t="str">
        <f>IF(E1543="","",SUMIF(OUTBOUND!$G:$G,WMS!E1543,OUTBOUND!$AC:$AC))</f>
        <v/>
      </c>
      <c r="Z1543" s="76" t="str">
        <f>IF(E1543="","",SUMIF(OUTBOUND!$G:$G,WMS!E1543,OUTBOUND!$P:$P))</f>
        <v/>
      </c>
      <c r="AA1543" s="23" t="str">
        <f t="shared" si="291"/>
        <v/>
      </c>
      <c r="AB1543" s="23" t="str">
        <f t="shared" si="292"/>
        <v/>
      </c>
      <c r="AC1543" s="76" t="str">
        <f t="shared" si="293"/>
        <v/>
      </c>
      <c r="AD1543" s="76" t="str">
        <f t="shared" si="294"/>
        <v/>
      </c>
      <c r="AE1543" s="76" t="str">
        <f t="shared" si="295"/>
        <v/>
      </c>
      <c r="AF1543" s="81" t="str">
        <f t="shared" si="296"/>
        <v/>
      </c>
    </row>
    <row r="1544" spans="5:32">
      <c r="E1544" s="58" t="str">
        <f t="shared" si="297"/>
        <v/>
      </c>
      <c r="K1544" s="68" t="str">
        <f t="shared" si="298"/>
        <v/>
      </c>
      <c r="M1544" s="69" t="str">
        <f t="shared" si="299"/>
        <v/>
      </c>
      <c r="Q1544" s="76" t="str">
        <f t="shared" si="288"/>
        <v/>
      </c>
      <c r="R1544" s="68" t="str">
        <f t="shared" si="289"/>
        <v/>
      </c>
      <c r="S1544" s="76" t="str">
        <f t="shared" si="290"/>
        <v/>
      </c>
      <c r="V1544" s="23" t="str">
        <f>IF(E1544="","",SUMIF(OUTBOUND!$G:$G,WMS!E1544,OUTBOUND!$L:$L))</f>
        <v/>
      </c>
      <c r="W1544" s="23" t="str">
        <f>IF(E1544="","",SUMIF(OUTBOUND!$G:$G,WMS!E1544,OUTBOUND!$M:$M))</f>
        <v/>
      </c>
      <c r="X1544" s="76" t="str">
        <f>IF(E1544="","",SUMIF(OUTBOUND!$G:$G,WMS!E1544,OUTBOUND!$O:$O))</f>
        <v/>
      </c>
      <c r="Y1544" s="76" t="str">
        <f>IF(E1544="","",SUMIF(OUTBOUND!$G:$G,WMS!E1544,OUTBOUND!$AC:$AC))</f>
        <v/>
      </c>
      <c r="Z1544" s="76" t="str">
        <f>IF(E1544="","",SUMIF(OUTBOUND!$G:$G,WMS!E1544,OUTBOUND!$P:$P))</f>
        <v/>
      </c>
      <c r="AA1544" s="23" t="str">
        <f t="shared" si="291"/>
        <v/>
      </c>
      <c r="AB1544" s="23" t="str">
        <f t="shared" si="292"/>
        <v/>
      </c>
      <c r="AC1544" s="76" t="str">
        <f t="shared" si="293"/>
        <v/>
      </c>
      <c r="AD1544" s="76" t="str">
        <f t="shared" si="294"/>
        <v/>
      </c>
      <c r="AE1544" s="76" t="str">
        <f t="shared" si="295"/>
        <v/>
      </c>
      <c r="AF1544" s="81" t="str">
        <f t="shared" si="296"/>
        <v/>
      </c>
    </row>
    <row r="1545" spans="5:32">
      <c r="E1545" s="58" t="str">
        <f t="shared" si="297"/>
        <v/>
      </c>
      <c r="K1545" s="68" t="str">
        <f t="shared" si="298"/>
        <v/>
      </c>
      <c r="M1545" s="69" t="str">
        <f t="shared" si="299"/>
        <v/>
      </c>
      <c r="Q1545" s="76" t="str">
        <f t="shared" si="288"/>
        <v/>
      </c>
      <c r="R1545" s="68" t="str">
        <f t="shared" si="289"/>
        <v/>
      </c>
      <c r="S1545" s="76" t="str">
        <f t="shared" si="290"/>
        <v/>
      </c>
      <c r="V1545" s="23" t="str">
        <f>IF(E1545="","",SUMIF(OUTBOUND!$G:$G,WMS!E1545,OUTBOUND!$L:$L))</f>
        <v/>
      </c>
      <c r="W1545" s="23" t="str">
        <f>IF(E1545="","",SUMIF(OUTBOUND!$G:$G,WMS!E1545,OUTBOUND!$M:$M))</f>
        <v/>
      </c>
      <c r="X1545" s="76" t="str">
        <f>IF(E1545="","",SUMIF(OUTBOUND!$G:$G,WMS!E1545,OUTBOUND!$O:$O))</f>
        <v/>
      </c>
      <c r="Y1545" s="76" t="str">
        <f>IF(E1545="","",SUMIF(OUTBOUND!$G:$G,WMS!E1545,OUTBOUND!$AC:$AC))</f>
        <v/>
      </c>
      <c r="Z1545" s="76" t="str">
        <f>IF(E1545="","",SUMIF(OUTBOUND!$G:$G,WMS!E1545,OUTBOUND!$P:$P))</f>
        <v/>
      </c>
      <c r="AA1545" s="23" t="str">
        <f t="shared" si="291"/>
        <v/>
      </c>
      <c r="AB1545" s="23" t="str">
        <f t="shared" si="292"/>
        <v/>
      </c>
      <c r="AC1545" s="76" t="str">
        <f t="shared" si="293"/>
        <v/>
      </c>
      <c r="AD1545" s="76" t="str">
        <f t="shared" si="294"/>
        <v/>
      </c>
      <c r="AE1545" s="76" t="str">
        <f t="shared" si="295"/>
        <v/>
      </c>
      <c r="AF1545" s="81" t="str">
        <f t="shared" si="296"/>
        <v/>
      </c>
    </row>
    <row r="1546" spans="5:32">
      <c r="E1546" s="58" t="str">
        <f t="shared" si="297"/>
        <v/>
      </c>
      <c r="K1546" s="68" t="str">
        <f t="shared" si="298"/>
        <v/>
      </c>
      <c r="M1546" s="69" t="str">
        <f t="shared" si="299"/>
        <v/>
      </c>
      <c r="Q1546" s="76" t="str">
        <f t="shared" si="288"/>
        <v/>
      </c>
      <c r="R1546" s="68" t="str">
        <f t="shared" si="289"/>
        <v/>
      </c>
      <c r="S1546" s="76" t="str">
        <f t="shared" si="290"/>
        <v/>
      </c>
      <c r="V1546" s="23" t="str">
        <f>IF(E1546="","",SUMIF(OUTBOUND!$G:$G,WMS!E1546,OUTBOUND!$L:$L))</f>
        <v/>
      </c>
      <c r="W1546" s="23" t="str">
        <f>IF(E1546="","",SUMIF(OUTBOUND!$G:$G,WMS!E1546,OUTBOUND!$M:$M))</f>
        <v/>
      </c>
      <c r="X1546" s="76" t="str">
        <f>IF(E1546="","",SUMIF(OUTBOUND!$G:$G,WMS!E1546,OUTBOUND!$O:$O))</f>
        <v/>
      </c>
      <c r="Y1546" s="76" t="str">
        <f>IF(E1546="","",SUMIF(OUTBOUND!$G:$G,WMS!E1546,OUTBOUND!$AC:$AC))</f>
        <v/>
      </c>
      <c r="Z1546" s="76" t="str">
        <f>IF(E1546="","",SUMIF(OUTBOUND!$G:$G,WMS!E1546,OUTBOUND!$P:$P))</f>
        <v/>
      </c>
      <c r="AA1546" s="23" t="str">
        <f t="shared" si="291"/>
        <v/>
      </c>
      <c r="AB1546" s="23" t="str">
        <f t="shared" si="292"/>
        <v/>
      </c>
      <c r="AC1546" s="76" t="str">
        <f t="shared" si="293"/>
        <v/>
      </c>
      <c r="AD1546" s="76" t="str">
        <f t="shared" si="294"/>
        <v/>
      </c>
      <c r="AE1546" s="76" t="str">
        <f t="shared" si="295"/>
        <v/>
      </c>
      <c r="AF1546" s="81" t="str">
        <f t="shared" si="296"/>
        <v/>
      </c>
    </row>
    <row r="1547" spans="5:32">
      <c r="E1547" s="58" t="str">
        <f t="shared" si="297"/>
        <v/>
      </c>
      <c r="K1547" s="68" t="str">
        <f t="shared" si="298"/>
        <v/>
      </c>
      <c r="M1547" s="69" t="str">
        <f t="shared" si="299"/>
        <v/>
      </c>
      <c r="Q1547" s="76" t="str">
        <f t="shared" si="288"/>
        <v/>
      </c>
      <c r="R1547" s="68" t="str">
        <f t="shared" si="289"/>
        <v/>
      </c>
      <c r="S1547" s="76" t="str">
        <f t="shared" si="290"/>
        <v/>
      </c>
      <c r="V1547" s="23" t="str">
        <f>IF(E1547="","",SUMIF(OUTBOUND!$G:$G,WMS!E1547,OUTBOUND!$L:$L))</f>
        <v/>
      </c>
      <c r="W1547" s="23" t="str">
        <f>IF(E1547="","",SUMIF(OUTBOUND!$G:$G,WMS!E1547,OUTBOUND!$M:$M))</f>
        <v/>
      </c>
      <c r="X1547" s="76" t="str">
        <f>IF(E1547="","",SUMIF(OUTBOUND!$G:$G,WMS!E1547,OUTBOUND!$O:$O))</f>
        <v/>
      </c>
      <c r="Y1547" s="76" t="str">
        <f>IF(E1547="","",SUMIF(OUTBOUND!$G:$G,WMS!E1547,OUTBOUND!$AC:$AC))</f>
        <v/>
      </c>
      <c r="Z1547" s="76" t="str">
        <f>IF(E1547="","",SUMIF(OUTBOUND!$G:$G,WMS!E1547,OUTBOUND!$P:$P))</f>
        <v/>
      </c>
      <c r="AA1547" s="23" t="str">
        <f t="shared" si="291"/>
        <v/>
      </c>
      <c r="AB1547" s="23" t="str">
        <f t="shared" si="292"/>
        <v/>
      </c>
      <c r="AC1547" s="76" t="str">
        <f t="shared" si="293"/>
        <v/>
      </c>
      <c r="AD1547" s="76" t="str">
        <f t="shared" si="294"/>
        <v/>
      </c>
      <c r="AE1547" s="76" t="str">
        <f t="shared" si="295"/>
        <v/>
      </c>
      <c r="AF1547" s="81" t="str">
        <f t="shared" si="296"/>
        <v/>
      </c>
    </row>
    <row r="1548" spans="5:32">
      <c r="E1548" s="58" t="str">
        <f t="shared" si="297"/>
        <v/>
      </c>
      <c r="K1548" s="68" t="str">
        <f t="shared" si="298"/>
        <v/>
      </c>
      <c r="M1548" s="69" t="str">
        <f t="shared" si="299"/>
        <v/>
      </c>
      <c r="Q1548" s="76" t="str">
        <f t="shared" si="288"/>
        <v/>
      </c>
      <c r="R1548" s="68" t="str">
        <f t="shared" si="289"/>
        <v/>
      </c>
      <c r="S1548" s="76" t="str">
        <f t="shared" si="290"/>
        <v/>
      </c>
      <c r="V1548" s="23" t="str">
        <f>IF(E1548="","",SUMIF(OUTBOUND!$G:$G,WMS!E1548,OUTBOUND!$L:$L))</f>
        <v/>
      </c>
      <c r="W1548" s="23" t="str">
        <f>IF(E1548="","",SUMIF(OUTBOUND!$G:$G,WMS!E1548,OUTBOUND!$M:$M))</f>
        <v/>
      </c>
      <c r="X1548" s="76" t="str">
        <f>IF(E1548="","",SUMIF(OUTBOUND!$G:$G,WMS!E1548,OUTBOUND!$O:$O))</f>
        <v/>
      </c>
      <c r="Y1548" s="76" t="str">
        <f>IF(E1548="","",SUMIF(OUTBOUND!$G:$G,WMS!E1548,OUTBOUND!$AC:$AC))</f>
        <v/>
      </c>
      <c r="Z1548" s="76" t="str">
        <f>IF(E1548="","",SUMIF(OUTBOUND!$G:$G,WMS!E1548,OUTBOUND!$P:$P))</f>
        <v/>
      </c>
      <c r="AA1548" s="23" t="str">
        <f t="shared" si="291"/>
        <v/>
      </c>
      <c r="AB1548" s="23" t="str">
        <f t="shared" si="292"/>
        <v/>
      </c>
      <c r="AC1548" s="76" t="str">
        <f t="shared" si="293"/>
        <v/>
      </c>
      <c r="AD1548" s="76" t="str">
        <f t="shared" si="294"/>
        <v/>
      </c>
      <c r="AE1548" s="76" t="str">
        <f t="shared" si="295"/>
        <v/>
      </c>
      <c r="AF1548" s="81" t="str">
        <f t="shared" si="296"/>
        <v/>
      </c>
    </row>
    <row r="1549" spans="5:32">
      <c r="E1549" s="58" t="str">
        <f t="shared" si="297"/>
        <v/>
      </c>
      <c r="K1549" s="68" t="str">
        <f t="shared" si="298"/>
        <v/>
      </c>
      <c r="M1549" s="69" t="str">
        <f t="shared" si="299"/>
        <v/>
      </c>
      <c r="Q1549" s="76" t="str">
        <f t="shared" si="288"/>
        <v/>
      </c>
      <c r="R1549" s="68" t="str">
        <f t="shared" si="289"/>
        <v/>
      </c>
      <c r="S1549" s="76" t="str">
        <f t="shared" si="290"/>
        <v/>
      </c>
      <c r="V1549" s="23" t="str">
        <f>IF(E1549="","",SUMIF(OUTBOUND!$G:$G,WMS!E1549,OUTBOUND!$L:$L))</f>
        <v/>
      </c>
      <c r="W1549" s="23" t="str">
        <f>IF(E1549="","",SUMIF(OUTBOUND!$G:$G,WMS!E1549,OUTBOUND!$M:$M))</f>
        <v/>
      </c>
      <c r="X1549" s="76" t="str">
        <f>IF(E1549="","",SUMIF(OUTBOUND!$G:$G,WMS!E1549,OUTBOUND!$O:$O))</f>
        <v/>
      </c>
      <c r="Y1549" s="76" t="str">
        <f>IF(E1549="","",SUMIF(OUTBOUND!$G:$G,WMS!E1549,OUTBOUND!$AC:$AC))</f>
        <v/>
      </c>
      <c r="Z1549" s="76" t="str">
        <f>IF(E1549="","",SUMIF(OUTBOUND!$G:$G,WMS!E1549,OUTBOUND!$P:$P))</f>
        <v/>
      </c>
      <c r="AA1549" s="23" t="str">
        <f t="shared" si="291"/>
        <v/>
      </c>
      <c r="AB1549" s="23" t="str">
        <f t="shared" si="292"/>
        <v/>
      </c>
      <c r="AC1549" s="76" t="str">
        <f t="shared" si="293"/>
        <v/>
      </c>
      <c r="AD1549" s="76" t="str">
        <f t="shared" si="294"/>
        <v/>
      </c>
      <c r="AE1549" s="76" t="str">
        <f t="shared" si="295"/>
        <v/>
      </c>
      <c r="AF1549" s="81" t="str">
        <f t="shared" si="296"/>
        <v/>
      </c>
    </row>
    <row r="1550" spans="5:32">
      <c r="E1550" s="58" t="str">
        <f t="shared" si="297"/>
        <v/>
      </c>
      <c r="K1550" s="68" t="str">
        <f t="shared" si="298"/>
        <v/>
      </c>
      <c r="M1550" s="69" t="str">
        <f t="shared" si="299"/>
        <v/>
      </c>
      <c r="Q1550" s="76" t="str">
        <f t="shared" si="288"/>
        <v/>
      </c>
      <c r="R1550" s="68" t="str">
        <f t="shared" si="289"/>
        <v/>
      </c>
      <c r="S1550" s="76" t="str">
        <f t="shared" si="290"/>
        <v/>
      </c>
      <c r="V1550" s="23" t="str">
        <f>IF(E1550="","",SUMIF(OUTBOUND!$G:$G,WMS!E1550,OUTBOUND!$L:$L))</f>
        <v/>
      </c>
      <c r="W1550" s="23" t="str">
        <f>IF(E1550="","",SUMIF(OUTBOUND!$G:$G,WMS!E1550,OUTBOUND!$M:$M))</f>
        <v/>
      </c>
      <c r="X1550" s="76" t="str">
        <f>IF(E1550="","",SUMIF(OUTBOUND!$G:$G,WMS!E1550,OUTBOUND!$O:$O))</f>
        <v/>
      </c>
      <c r="Y1550" s="76" t="str">
        <f>IF(E1550="","",SUMIF(OUTBOUND!$G:$G,WMS!E1550,OUTBOUND!$AC:$AC))</f>
        <v/>
      </c>
      <c r="Z1550" s="76" t="str">
        <f>IF(E1550="","",SUMIF(OUTBOUND!$G:$G,WMS!E1550,OUTBOUND!$P:$P))</f>
        <v/>
      </c>
      <c r="AA1550" s="23" t="str">
        <f t="shared" si="291"/>
        <v/>
      </c>
      <c r="AB1550" s="23" t="str">
        <f t="shared" si="292"/>
        <v/>
      </c>
      <c r="AC1550" s="76" t="str">
        <f t="shared" si="293"/>
        <v/>
      </c>
      <c r="AD1550" s="76" t="str">
        <f t="shared" si="294"/>
        <v/>
      </c>
      <c r="AE1550" s="76" t="str">
        <f t="shared" si="295"/>
        <v/>
      </c>
      <c r="AF1550" s="81" t="str">
        <f t="shared" si="296"/>
        <v/>
      </c>
    </row>
    <row r="1551" spans="5:32">
      <c r="E1551" s="58" t="str">
        <f t="shared" si="297"/>
        <v/>
      </c>
      <c r="K1551" s="68" t="str">
        <f t="shared" si="298"/>
        <v/>
      </c>
      <c r="M1551" s="69" t="str">
        <f t="shared" si="299"/>
        <v/>
      </c>
      <c r="Q1551" s="76" t="str">
        <f t="shared" si="288"/>
        <v/>
      </c>
      <c r="R1551" s="68" t="str">
        <f t="shared" si="289"/>
        <v/>
      </c>
      <c r="S1551" s="76" t="str">
        <f t="shared" si="290"/>
        <v/>
      </c>
      <c r="V1551" s="23" t="str">
        <f>IF(E1551="","",SUMIF(OUTBOUND!$G:$G,WMS!E1551,OUTBOUND!$L:$L))</f>
        <v/>
      </c>
      <c r="W1551" s="23" t="str">
        <f>IF(E1551="","",SUMIF(OUTBOUND!$G:$G,WMS!E1551,OUTBOUND!$M:$M))</f>
        <v/>
      </c>
      <c r="X1551" s="76" t="str">
        <f>IF(E1551="","",SUMIF(OUTBOUND!$G:$G,WMS!E1551,OUTBOUND!$O:$O))</f>
        <v/>
      </c>
      <c r="Y1551" s="76" t="str">
        <f>IF(E1551="","",SUMIF(OUTBOUND!$G:$G,WMS!E1551,OUTBOUND!$AC:$AC))</f>
        <v/>
      </c>
      <c r="Z1551" s="76" t="str">
        <f>IF(E1551="","",SUMIF(OUTBOUND!$G:$G,WMS!E1551,OUTBOUND!$P:$P))</f>
        <v/>
      </c>
      <c r="AA1551" s="23" t="str">
        <f t="shared" si="291"/>
        <v/>
      </c>
      <c r="AB1551" s="23" t="str">
        <f t="shared" si="292"/>
        <v/>
      </c>
      <c r="AC1551" s="76" t="str">
        <f t="shared" si="293"/>
        <v/>
      </c>
      <c r="AD1551" s="76" t="str">
        <f t="shared" si="294"/>
        <v/>
      </c>
      <c r="AE1551" s="76" t="str">
        <f t="shared" si="295"/>
        <v/>
      </c>
      <c r="AF1551" s="81" t="str">
        <f t="shared" si="296"/>
        <v/>
      </c>
    </row>
    <row r="1552" spans="5:32">
      <c r="E1552" s="58" t="str">
        <f t="shared" si="297"/>
        <v/>
      </c>
      <c r="K1552" s="68" t="str">
        <f t="shared" si="298"/>
        <v/>
      </c>
      <c r="M1552" s="69" t="str">
        <f t="shared" si="299"/>
        <v/>
      </c>
      <c r="Q1552" s="76" t="str">
        <f t="shared" si="288"/>
        <v/>
      </c>
      <c r="R1552" s="68" t="str">
        <f t="shared" si="289"/>
        <v/>
      </c>
      <c r="S1552" s="76" t="str">
        <f t="shared" si="290"/>
        <v/>
      </c>
      <c r="V1552" s="23" t="str">
        <f>IF(E1552="","",SUMIF(OUTBOUND!$G:$G,WMS!E1552,OUTBOUND!$L:$L))</f>
        <v/>
      </c>
      <c r="W1552" s="23" t="str">
        <f>IF(E1552="","",SUMIF(OUTBOUND!$G:$G,WMS!E1552,OUTBOUND!$M:$M))</f>
        <v/>
      </c>
      <c r="X1552" s="76" t="str">
        <f>IF(E1552="","",SUMIF(OUTBOUND!$G:$G,WMS!E1552,OUTBOUND!$O:$O))</f>
        <v/>
      </c>
      <c r="Y1552" s="76" t="str">
        <f>IF(E1552="","",SUMIF(OUTBOUND!$G:$G,WMS!E1552,OUTBOUND!$AC:$AC))</f>
        <v/>
      </c>
      <c r="Z1552" s="76" t="str">
        <f>IF(E1552="","",SUMIF(OUTBOUND!$G:$G,WMS!E1552,OUTBOUND!$P:$P))</f>
        <v/>
      </c>
      <c r="AA1552" s="23" t="str">
        <f t="shared" si="291"/>
        <v/>
      </c>
      <c r="AB1552" s="23" t="str">
        <f t="shared" si="292"/>
        <v/>
      </c>
      <c r="AC1552" s="76" t="str">
        <f t="shared" si="293"/>
        <v/>
      </c>
      <c r="AD1552" s="76" t="str">
        <f t="shared" si="294"/>
        <v/>
      </c>
      <c r="AE1552" s="76" t="str">
        <f t="shared" si="295"/>
        <v/>
      </c>
      <c r="AF1552" s="81" t="str">
        <f t="shared" si="296"/>
        <v/>
      </c>
    </row>
    <row r="1553" spans="5:32">
      <c r="E1553" s="58" t="str">
        <f t="shared" si="297"/>
        <v/>
      </c>
      <c r="K1553" s="68" t="str">
        <f t="shared" si="298"/>
        <v/>
      </c>
      <c r="M1553" s="69" t="str">
        <f t="shared" si="299"/>
        <v/>
      </c>
      <c r="Q1553" s="76" t="str">
        <f t="shared" si="288"/>
        <v/>
      </c>
      <c r="R1553" s="68" t="str">
        <f t="shared" si="289"/>
        <v/>
      </c>
      <c r="S1553" s="76" t="str">
        <f t="shared" si="290"/>
        <v/>
      </c>
      <c r="V1553" s="23" t="str">
        <f>IF(E1553="","",SUMIF(OUTBOUND!$G:$G,WMS!E1553,OUTBOUND!$L:$L))</f>
        <v/>
      </c>
      <c r="W1553" s="23" t="str">
        <f>IF(E1553="","",SUMIF(OUTBOUND!$G:$G,WMS!E1553,OUTBOUND!$M:$M))</f>
        <v/>
      </c>
      <c r="X1553" s="76" t="str">
        <f>IF(E1553="","",SUMIF(OUTBOUND!$G:$G,WMS!E1553,OUTBOUND!$O:$O))</f>
        <v/>
      </c>
      <c r="Y1553" s="76" t="str">
        <f>IF(E1553="","",SUMIF(OUTBOUND!$G:$G,WMS!E1553,OUTBOUND!$AC:$AC))</f>
        <v/>
      </c>
      <c r="Z1553" s="76" t="str">
        <f>IF(E1553="","",SUMIF(OUTBOUND!$G:$G,WMS!E1553,OUTBOUND!$P:$P))</f>
        <v/>
      </c>
      <c r="AA1553" s="23" t="str">
        <f t="shared" si="291"/>
        <v/>
      </c>
      <c r="AB1553" s="23" t="str">
        <f t="shared" si="292"/>
        <v/>
      </c>
      <c r="AC1553" s="76" t="str">
        <f t="shared" si="293"/>
        <v/>
      </c>
      <c r="AD1553" s="76" t="str">
        <f t="shared" si="294"/>
        <v/>
      </c>
      <c r="AE1553" s="76" t="str">
        <f t="shared" si="295"/>
        <v/>
      </c>
      <c r="AF1553" s="81" t="str">
        <f t="shared" si="296"/>
        <v/>
      </c>
    </row>
    <row r="1554" spans="5:32">
      <c r="E1554" s="58" t="str">
        <f t="shared" si="297"/>
        <v/>
      </c>
      <c r="K1554" s="68" t="str">
        <f t="shared" si="298"/>
        <v/>
      </c>
      <c r="M1554" s="69" t="str">
        <f t="shared" si="299"/>
        <v/>
      </c>
      <c r="Q1554" s="76" t="str">
        <f t="shared" si="288"/>
        <v/>
      </c>
      <c r="R1554" s="68" t="str">
        <f t="shared" si="289"/>
        <v/>
      </c>
      <c r="S1554" s="76" t="str">
        <f t="shared" si="290"/>
        <v/>
      </c>
      <c r="V1554" s="23" t="str">
        <f>IF(E1554="","",SUMIF(OUTBOUND!$G:$G,WMS!E1554,OUTBOUND!$L:$L))</f>
        <v/>
      </c>
      <c r="W1554" s="23" t="str">
        <f>IF(E1554="","",SUMIF(OUTBOUND!$G:$G,WMS!E1554,OUTBOUND!$M:$M))</f>
        <v/>
      </c>
      <c r="X1554" s="76" t="str">
        <f>IF(E1554="","",SUMIF(OUTBOUND!$G:$G,WMS!E1554,OUTBOUND!$O:$O))</f>
        <v/>
      </c>
      <c r="Y1554" s="76" t="str">
        <f>IF(E1554="","",SUMIF(OUTBOUND!$G:$G,WMS!E1554,OUTBOUND!$AC:$AC))</f>
        <v/>
      </c>
      <c r="Z1554" s="76" t="str">
        <f>IF(E1554="","",SUMIF(OUTBOUND!$G:$G,WMS!E1554,OUTBOUND!$P:$P))</f>
        <v/>
      </c>
      <c r="AA1554" s="23" t="str">
        <f t="shared" si="291"/>
        <v/>
      </c>
      <c r="AB1554" s="23" t="str">
        <f t="shared" si="292"/>
        <v/>
      </c>
      <c r="AC1554" s="76" t="str">
        <f t="shared" si="293"/>
        <v/>
      </c>
      <c r="AD1554" s="76" t="str">
        <f t="shared" si="294"/>
        <v/>
      </c>
      <c r="AE1554" s="76" t="str">
        <f t="shared" si="295"/>
        <v/>
      </c>
      <c r="AF1554" s="81" t="str">
        <f t="shared" si="296"/>
        <v/>
      </c>
    </row>
    <row r="1555" spans="5:32">
      <c r="E1555" s="58" t="str">
        <f t="shared" si="297"/>
        <v/>
      </c>
      <c r="K1555" s="68" t="str">
        <f t="shared" si="298"/>
        <v/>
      </c>
      <c r="M1555" s="69" t="str">
        <f t="shared" si="299"/>
        <v/>
      </c>
      <c r="Q1555" s="76" t="str">
        <f t="shared" si="288"/>
        <v/>
      </c>
      <c r="R1555" s="68" t="str">
        <f t="shared" si="289"/>
        <v/>
      </c>
      <c r="S1555" s="76" t="str">
        <f t="shared" si="290"/>
        <v/>
      </c>
      <c r="V1555" s="23" t="str">
        <f>IF(E1555="","",SUMIF(OUTBOUND!$G:$G,WMS!E1555,OUTBOUND!$L:$L))</f>
        <v/>
      </c>
      <c r="W1555" s="23" t="str">
        <f>IF(E1555="","",SUMIF(OUTBOUND!$G:$G,WMS!E1555,OUTBOUND!$M:$M))</f>
        <v/>
      </c>
      <c r="X1555" s="76" t="str">
        <f>IF(E1555="","",SUMIF(OUTBOUND!$G:$G,WMS!E1555,OUTBOUND!$O:$O))</f>
        <v/>
      </c>
      <c r="Y1555" s="76" t="str">
        <f>IF(E1555="","",SUMIF(OUTBOUND!$G:$G,WMS!E1555,OUTBOUND!$AC:$AC))</f>
        <v/>
      </c>
      <c r="Z1555" s="76" t="str">
        <f>IF(E1555="","",SUMIF(OUTBOUND!$G:$G,WMS!E1555,OUTBOUND!$P:$P))</f>
        <v/>
      </c>
      <c r="AA1555" s="23" t="str">
        <f t="shared" si="291"/>
        <v/>
      </c>
      <c r="AB1555" s="23" t="str">
        <f t="shared" si="292"/>
        <v/>
      </c>
      <c r="AC1555" s="76" t="str">
        <f t="shared" si="293"/>
        <v/>
      </c>
      <c r="AD1555" s="76" t="str">
        <f t="shared" si="294"/>
        <v/>
      </c>
      <c r="AE1555" s="76" t="str">
        <f t="shared" si="295"/>
        <v/>
      </c>
      <c r="AF1555" s="81" t="str">
        <f t="shared" si="296"/>
        <v/>
      </c>
    </row>
    <row r="1556" spans="5:32">
      <c r="E1556" s="58" t="str">
        <f t="shared" si="297"/>
        <v/>
      </c>
      <c r="K1556" s="68" t="str">
        <f t="shared" si="298"/>
        <v/>
      </c>
      <c r="M1556" s="69" t="str">
        <f t="shared" si="299"/>
        <v/>
      </c>
      <c r="Q1556" s="76" t="str">
        <f t="shared" si="288"/>
        <v/>
      </c>
      <c r="R1556" s="68" t="str">
        <f t="shared" si="289"/>
        <v/>
      </c>
      <c r="S1556" s="76" t="str">
        <f t="shared" si="290"/>
        <v/>
      </c>
      <c r="V1556" s="23" t="str">
        <f>IF(E1556="","",SUMIF(OUTBOUND!$G:$G,WMS!E1556,OUTBOUND!$L:$L))</f>
        <v/>
      </c>
      <c r="W1556" s="23" t="str">
        <f>IF(E1556="","",SUMIF(OUTBOUND!$G:$G,WMS!E1556,OUTBOUND!$M:$M))</f>
        <v/>
      </c>
      <c r="X1556" s="76" t="str">
        <f>IF(E1556="","",SUMIF(OUTBOUND!$G:$G,WMS!E1556,OUTBOUND!$O:$O))</f>
        <v/>
      </c>
      <c r="Y1556" s="76" t="str">
        <f>IF(E1556="","",SUMIF(OUTBOUND!$G:$G,WMS!E1556,OUTBOUND!$AC:$AC))</f>
        <v/>
      </c>
      <c r="Z1556" s="76" t="str">
        <f>IF(E1556="","",SUMIF(OUTBOUND!$G:$G,WMS!E1556,OUTBOUND!$P:$P))</f>
        <v/>
      </c>
      <c r="AA1556" s="23" t="str">
        <f t="shared" si="291"/>
        <v/>
      </c>
      <c r="AB1556" s="23" t="str">
        <f t="shared" si="292"/>
        <v/>
      </c>
      <c r="AC1556" s="76" t="str">
        <f t="shared" si="293"/>
        <v/>
      </c>
      <c r="AD1556" s="76" t="str">
        <f t="shared" si="294"/>
        <v/>
      </c>
      <c r="AE1556" s="76" t="str">
        <f t="shared" si="295"/>
        <v/>
      </c>
      <c r="AF1556" s="81" t="str">
        <f t="shared" si="296"/>
        <v/>
      </c>
    </row>
    <row r="1557" spans="5:32">
      <c r="E1557" s="58" t="str">
        <f t="shared" si="297"/>
        <v/>
      </c>
      <c r="K1557" s="68" t="str">
        <f t="shared" si="298"/>
        <v/>
      </c>
      <c r="M1557" s="69" t="str">
        <f t="shared" si="299"/>
        <v/>
      </c>
      <c r="Q1557" s="76" t="str">
        <f t="shared" si="288"/>
        <v/>
      </c>
      <c r="R1557" s="68" t="str">
        <f t="shared" si="289"/>
        <v/>
      </c>
      <c r="S1557" s="76" t="str">
        <f t="shared" si="290"/>
        <v/>
      </c>
      <c r="V1557" s="23" t="str">
        <f>IF(E1557="","",SUMIF(OUTBOUND!$G:$G,WMS!E1557,OUTBOUND!$L:$L))</f>
        <v/>
      </c>
      <c r="W1557" s="23" t="str">
        <f>IF(E1557="","",SUMIF(OUTBOUND!$G:$G,WMS!E1557,OUTBOUND!$M:$M))</f>
        <v/>
      </c>
      <c r="X1557" s="76" t="str">
        <f>IF(E1557="","",SUMIF(OUTBOUND!$G:$G,WMS!E1557,OUTBOUND!$O:$O))</f>
        <v/>
      </c>
      <c r="Y1557" s="76" t="str">
        <f>IF(E1557="","",SUMIF(OUTBOUND!$G:$G,WMS!E1557,OUTBOUND!$AC:$AC))</f>
        <v/>
      </c>
      <c r="Z1557" s="76" t="str">
        <f>IF(E1557="","",SUMIF(OUTBOUND!$G:$G,WMS!E1557,OUTBOUND!$P:$P))</f>
        <v/>
      </c>
      <c r="AA1557" s="23" t="str">
        <f t="shared" si="291"/>
        <v/>
      </c>
      <c r="AB1557" s="23" t="str">
        <f t="shared" si="292"/>
        <v/>
      </c>
      <c r="AC1557" s="76" t="str">
        <f t="shared" si="293"/>
        <v/>
      </c>
      <c r="AD1557" s="76" t="str">
        <f t="shared" si="294"/>
        <v/>
      </c>
      <c r="AE1557" s="76" t="str">
        <f t="shared" si="295"/>
        <v/>
      </c>
      <c r="AF1557" s="81" t="str">
        <f t="shared" si="296"/>
        <v/>
      </c>
    </row>
    <row r="1558" spans="5:32">
      <c r="E1558" s="58" t="str">
        <f t="shared" si="297"/>
        <v/>
      </c>
      <c r="K1558" s="68" t="str">
        <f t="shared" si="298"/>
        <v/>
      </c>
      <c r="M1558" s="69" t="str">
        <f t="shared" si="299"/>
        <v/>
      </c>
      <c r="Q1558" s="76" t="str">
        <f t="shared" si="288"/>
        <v/>
      </c>
      <c r="R1558" s="68" t="str">
        <f t="shared" si="289"/>
        <v/>
      </c>
      <c r="S1558" s="76" t="str">
        <f t="shared" si="290"/>
        <v/>
      </c>
      <c r="V1558" s="23" t="str">
        <f>IF(E1558="","",SUMIF(OUTBOUND!$G:$G,WMS!E1558,OUTBOUND!$L:$L))</f>
        <v/>
      </c>
      <c r="W1558" s="23" t="str">
        <f>IF(E1558="","",SUMIF(OUTBOUND!$G:$G,WMS!E1558,OUTBOUND!$M:$M))</f>
        <v/>
      </c>
      <c r="X1558" s="76" t="str">
        <f>IF(E1558="","",SUMIF(OUTBOUND!$G:$G,WMS!E1558,OUTBOUND!$O:$O))</f>
        <v/>
      </c>
      <c r="Y1558" s="76" t="str">
        <f>IF(E1558="","",SUMIF(OUTBOUND!$G:$G,WMS!E1558,OUTBOUND!$AC:$AC))</f>
        <v/>
      </c>
      <c r="Z1558" s="76" t="str">
        <f>IF(E1558="","",SUMIF(OUTBOUND!$G:$G,WMS!E1558,OUTBOUND!$P:$P))</f>
        <v/>
      </c>
      <c r="AA1558" s="23" t="str">
        <f t="shared" si="291"/>
        <v/>
      </c>
      <c r="AB1558" s="23" t="str">
        <f t="shared" si="292"/>
        <v/>
      </c>
      <c r="AC1558" s="76" t="str">
        <f t="shared" si="293"/>
        <v/>
      </c>
      <c r="AD1558" s="76" t="str">
        <f t="shared" si="294"/>
        <v/>
      </c>
      <c r="AE1558" s="76" t="str">
        <f t="shared" si="295"/>
        <v/>
      </c>
      <c r="AF1558" s="81" t="str">
        <f t="shared" si="296"/>
        <v/>
      </c>
    </row>
    <row r="1559" spans="5:32">
      <c r="E1559" s="58" t="str">
        <f t="shared" si="297"/>
        <v/>
      </c>
      <c r="K1559" s="68" t="str">
        <f t="shared" si="298"/>
        <v/>
      </c>
      <c r="M1559" s="69" t="str">
        <f t="shared" si="299"/>
        <v/>
      </c>
      <c r="Q1559" s="76" t="str">
        <f t="shared" si="288"/>
        <v/>
      </c>
      <c r="R1559" s="68" t="str">
        <f t="shared" si="289"/>
        <v/>
      </c>
      <c r="S1559" s="76" t="str">
        <f t="shared" si="290"/>
        <v/>
      </c>
      <c r="V1559" s="23" t="str">
        <f>IF(E1559="","",SUMIF(OUTBOUND!$G:$G,WMS!E1559,OUTBOUND!$L:$L))</f>
        <v/>
      </c>
      <c r="W1559" s="23" t="str">
        <f>IF(E1559="","",SUMIF(OUTBOUND!$G:$G,WMS!E1559,OUTBOUND!$M:$M))</f>
        <v/>
      </c>
      <c r="X1559" s="76" t="str">
        <f>IF(E1559="","",SUMIF(OUTBOUND!$G:$G,WMS!E1559,OUTBOUND!$O:$O))</f>
        <v/>
      </c>
      <c r="Y1559" s="76" t="str">
        <f>IF(E1559="","",SUMIF(OUTBOUND!$G:$G,WMS!E1559,OUTBOUND!$AC:$AC))</f>
        <v/>
      </c>
      <c r="Z1559" s="76" t="str">
        <f>IF(E1559="","",SUMIF(OUTBOUND!$G:$G,WMS!E1559,OUTBOUND!$P:$P))</f>
        <v/>
      </c>
      <c r="AA1559" s="23" t="str">
        <f t="shared" si="291"/>
        <v/>
      </c>
      <c r="AB1559" s="23" t="str">
        <f t="shared" si="292"/>
        <v/>
      </c>
      <c r="AC1559" s="76" t="str">
        <f t="shared" si="293"/>
        <v/>
      </c>
      <c r="AD1559" s="76" t="str">
        <f t="shared" si="294"/>
        <v/>
      </c>
      <c r="AE1559" s="76" t="str">
        <f t="shared" si="295"/>
        <v/>
      </c>
      <c r="AF1559" s="81" t="str">
        <f t="shared" si="296"/>
        <v/>
      </c>
    </row>
    <row r="1560" spans="5:32">
      <c r="E1560" s="58" t="str">
        <f t="shared" si="297"/>
        <v/>
      </c>
      <c r="K1560" s="68" t="str">
        <f t="shared" si="298"/>
        <v/>
      </c>
      <c r="M1560" s="69" t="str">
        <f t="shared" si="299"/>
        <v/>
      </c>
      <c r="Q1560" s="76" t="str">
        <f t="shared" si="288"/>
        <v/>
      </c>
      <c r="R1560" s="68" t="str">
        <f t="shared" si="289"/>
        <v/>
      </c>
      <c r="S1560" s="76" t="str">
        <f t="shared" si="290"/>
        <v/>
      </c>
      <c r="V1560" s="23" t="str">
        <f>IF(E1560="","",SUMIF(OUTBOUND!$G:$G,WMS!E1560,OUTBOUND!$L:$L))</f>
        <v/>
      </c>
      <c r="W1560" s="23" t="str">
        <f>IF(E1560="","",SUMIF(OUTBOUND!$G:$G,WMS!E1560,OUTBOUND!$M:$M))</f>
        <v/>
      </c>
      <c r="X1560" s="76" t="str">
        <f>IF(E1560="","",SUMIF(OUTBOUND!$G:$G,WMS!E1560,OUTBOUND!$O:$O))</f>
        <v/>
      </c>
      <c r="Y1560" s="76" t="str">
        <f>IF(E1560="","",SUMIF(OUTBOUND!$G:$G,WMS!E1560,OUTBOUND!$AC:$AC))</f>
        <v/>
      </c>
      <c r="Z1560" s="76" t="str">
        <f>IF(E1560="","",SUMIF(OUTBOUND!$G:$G,WMS!E1560,OUTBOUND!$P:$P))</f>
        <v/>
      </c>
      <c r="AA1560" s="23" t="str">
        <f t="shared" si="291"/>
        <v/>
      </c>
      <c r="AB1560" s="23" t="str">
        <f t="shared" si="292"/>
        <v/>
      </c>
      <c r="AC1560" s="76" t="str">
        <f t="shared" si="293"/>
        <v/>
      </c>
      <c r="AD1560" s="76" t="str">
        <f t="shared" si="294"/>
        <v/>
      </c>
      <c r="AE1560" s="76" t="str">
        <f t="shared" si="295"/>
        <v/>
      </c>
      <c r="AF1560" s="81" t="str">
        <f t="shared" si="296"/>
        <v/>
      </c>
    </row>
    <row r="1561" spans="5:32">
      <c r="E1561" s="58" t="str">
        <f t="shared" si="297"/>
        <v/>
      </c>
      <c r="K1561" s="68" t="str">
        <f t="shared" si="298"/>
        <v/>
      </c>
      <c r="M1561" s="69" t="str">
        <f t="shared" si="299"/>
        <v/>
      </c>
      <c r="Q1561" s="76" t="str">
        <f t="shared" si="288"/>
        <v/>
      </c>
      <c r="R1561" s="68" t="str">
        <f t="shared" si="289"/>
        <v/>
      </c>
      <c r="S1561" s="76" t="str">
        <f t="shared" si="290"/>
        <v/>
      </c>
      <c r="V1561" s="23" t="str">
        <f>IF(E1561="","",SUMIF(OUTBOUND!$G:$G,WMS!E1561,OUTBOUND!$L:$L))</f>
        <v/>
      </c>
      <c r="W1561" s="23" t="str">
        <f>IF(E1561="","",SUMIF(OUTBOUND!$G:$G,WMS!E1561,OUTBOUND!$M:$M))</f>
        <v/>
      </c>
      <c r="X1561" s="76" t="str">
        <f>IF(E1561="","",SUMIF(OUTBOUND!$G:$G,WMS!E1561,OUTBOUND!$O:$O))</f>
        <v/>
      </c>
      <c r="Y1561" s="76" t="str">
        <f>IF(E1561="","",SUMIF(OUTBOUND!$G:$G,WMS!E1561,OUTBOUND!$AC:$AC))</f>
        <v/>
      </c>
      <c r="Z1561" s="76" t="str">
        <f>IF(E1561="","",SUMIF(OUTBOUND!$G:$G,WMS!E1561,OUTBOUND!$P:$P))</f>
        <v/>
      </c>
      <c r="AA1561" s="23" t="str">
        <f t="shared" si="291"/>
        <v/>
      </c>
      <c r="AB1561" s="23" t="str">
        <f t="shared" si="292"/>
        <v/>
      </c>
      <c r="AC1561" s="76" t="str">
        <f t="shared" si="293"/>
        <v/>
      </c>
      <c r="AD1561" s="76" t="str">
        <f t="shared" si="294"/>
        <v/>
      </c>
      <c r="AE1561" s="76" t="str">
        <f t="shared" si="295"/>
        <v/>
      </c>
      <c r="AF1561" s="81" t="str">
        <f t="shared" si="296"/>
        <v/>
      </c>
    </row>
    <row r="1562" spans="5:32">
      <c r="E1562" s="58" t="str">
        <f t="shared" si="297"/>
        <v/>
      </c>
      <c r="K1562" s="68" t="str">
        <f t="shared" si="298"/>
        <v/>
      </c>
      <c r="M1562" s="69" t="str">
        <f t="shared" si="299"/>
        <v/>
      </c>
      <c r="Q1562" s="76" t="str">
        <f t="shared" si="288"/>
        <v/>
      </c>
      <c r="R1562" s="68" t="str">
        <f t="shared" si="289"/>
        <v/>
      </c>
      <c r="S1562" s="76" t="str">
        <f t="shared" si="290"/>
        <v/>
      </c>
      <c r="V1562" s="23" t="str">
        <f>IF(E1562="","",SUMIF(OUTBOUND!$G:$G,WMS!E1562,OUTBOUND!$L:$L))</f>
        <v/>
      </c>
      <c r="W1562" s="23" t="str">
        <f>IF(E1562="","",SUMIF(OUTBOUND!$G:$G,WMS!E1562,OUTBOUND!$M:$M))</f>
        <v/>
      </c>
      <c r="X1562" s="76" t="str">
        <f>IF(E1562="","",SUMIF(OUTBOUND!$G:$G,WMS!E1562,OUTBOUND!$O:$O))</f>
        <v/>
      </c>
      <c r="Y1562" s="76" t="str">
        <f>IF(E1562="","",SUMIF(OUTBOUND!$G:$G,WMS!E1562,OUTBOUND!$AC:$AC))</f>
        <v/>
      </c>
      <c r="Z1562" s="76" t="str">
        <f>IF(E1562="","",SUMIF(OUTBOUND!$G:$G,WMS!E1562,OUTBOUND!$P:$P))</f>
        <v/>
      </c>
      <c r="AA1562" s="23" t="str">
        <f t="shared" si="291"/>
        <v/>
      </c>
      <c r="AB1562" s="23" t="str">
        <f t="shared" si="292"/>
        <v/>
      </c>
      <c r="AC1562" s="76" t="str">
        <f t="shared" si="293"/>
        <v/>
      </c>
      <c r="AD1562" s="76" t="str">
        <f t="shared" si="294"/>
        <v/>
      </c>
      <c r="AE1562" s="76" t="str">
        <f t="shared" si="295"/>
        <v/>
      </c>
      <c r="AF1562" s="81" t="str">
        <f t="shared" si="296"/>
        <v/>
      </c>
    </row>
    <row r="1563" spans="5:32">
      <c r="E1563" s="58" t="str">
        <f t="shared" si="297"/>
        <v/>
      </c>
      <c r="K1563" s="68" t="str">
        <f t="shared" si="298"/>
        <v/>
      </c>
      <c r="M1563" s="69" t="str">
        <f t="shared" si="299"/>
        <v/>
      </c>
      <c r="Q1563" s="76" t="str">
        <f t="shared" si="288"/>
        <v/>
      </c>
      <c r="R1563" s="68" t="str">
        <f t="shared" si="289"/>
        <v/>
      </c>
      <c r="S1563" s="76" t="str">
        <f t="shared" si="290"/>
        <v/>
      </c>
      <c r="V1563" s="23" t="str">
        <f>IF(E1563="","",SUMIF(OUTBOUND!$G:$G,WMS!E1563,OUTBOUND!$L:$L))</f>
        <v/>
      </c>
      <c r="W1563" s="23" t="str">
        <f>IF(E1563="","",SUMIF(OUTBOUND!$G:$G,WMS!E1563,OUTBOUND!$M:$M))</f>
        <v/>
      </c>
      <c r="X1563" s="76" t="str">
        <f>IF(E1563="","",SUMIF(OUTBOUND!$G:$G,WMS!E1563,OUTBOUND!$O:$O))</f>
        <v/>
      </c>
      <c r="Y1563" s="76" t="str">
        <f>IF(E1563="","",SUMIF(OUTBOUND!$G:$G,WMS!E1563,OUTBOUND!$AC:$AC))</f>
        <v/>
      </c>
      <c r="Z1563" s="76" t="str">
        <f>IF(E1563="","",SUMIF(OUTBOUND!$G:$G,WMS!E1563,OUTBOUND!$P:$P))</f>
        <v/>
      </c>
      <c r="AA1563" s="23" t="str">
        <f t="shared" si="291"/>
        <v/>
      </c>
      <c r="AB1563" s="23" t="str">
        <f t="shared" si="292"/>
        <v/>
      </c>
      <c r="AC1563" s="76" t="str">
        <f t="shared" si="293"/>
        <v/>
      </c>
      <c r="AD1563" s="76" t="str">
        <f t="shared" si="294"/>
        <v/>
      </c>
      <c r="AE1563" s="76" t="str">
        <f t="shared" si="295"/>
        <v/>
      </c>
      <c r="AF1563" s="81" t="str">
        <f t="shared" si="296"/>
        <v/>
      </c>
    </row>
    <row r="1564" spans="5:32">
      <c r="E1564" s="58" t="str">
        <f t="shared" si="297"/>
        <v/>
      </c>
      <c r="K1564" s="68" t="str">
        <f t="shared" si="298"/>
        <v/>
      </c>
      <c r="M1564" s="69" t="str">
        <f t="shared" si="299"/>
        <v/>
      </c>
      <c r="Q1564" s="76" t="str">
        <f t="shared" si="288"/>
        <v/>
      </c>
      <c r="R1564" s="68" t="str">
        <f t="shared" si="289"/>
        <v/>
      </c>
      <c r="S1564" s="76" t="str">
        <f t="shared" si="290"/>
        <v/>
      </c>
      <c r="V1564" s="23" t="str">
        <f>IF(E1564="","",SUMIF(OUTBOUND!$G:$G,WMS!E1564,OUTBOUND!$L:$L))</f>
        <v/>
      </c>
      <c r="W1564" s="23" t="str">
        <f>IF(E1564="","",SUMIF(OUTBOUND!$G:$G,WMS!E1564,OUTBOUND!$M:$M))</f>
        <v/>
      </c>
      <c r="X1564" s="76" t="str">
        <f>IF(E1564="","",SUMIF(OUTBOUND!$G:$G,WMS!E1564,OUTBOUND!$O:$O))</f>
        <v/>
      </c>
      <c r="Y1564" s="76" t="str">
        <f>IF(E1564="","",SUMIF(OUTBOUND!$G:$G,WMS!E1564,OUTBOUND!$AC:$AC))</f>
        <v/>
      </c>
      <c r="Z1564" s="76" t="str">
        <f>IF(E1564="","",SUMIF(OUTBOUND!$G:$G,WMS!E1564,OUTBOUND!$P:$P))</f>
        <v/>
      </c>
      <c r="AA1564" s="23" t="str">
        <f t="shared" si="291"/>
        <v/>
      </c>
      <c r="AB1564" s="23" t="str">
        <f t="shared" si="292"/>
        <v/>
      </c>
      <c r="AC1564" s="76" t="str">
        <f t="shared" si="293"/>
        <v/>
      </c>
      <c r="AD1564" s="76" t="str">
        <f t="shared" si="294"/>
        <v/>
      </c>
      <c r="AE1564" s="76" t="str">
        <f t="shared" si="295"/>
        <v/>
      </c>
      <c r="AF1564" s="81" t="str">
        <f t="shared" si="296"/>
        <v/>
      </c>
    </row>
    <row r="1565" spans="5:32">
      <c r="E1565" s="58" t="str">
        <f t="shared" si="297"/>
        <v/>
      </c>
      <c r="K1565" s="68" t="str">
        <f t="shared" si="298"/>
        <v/>
      </c>
      <c r="M1565" s="69" t="str">
        <f t="shared" si="299"/>
        <v/>
      </c>
      <c r="Q1565" s="76" t="str">
        <f t="shared" si="288"/>
        <v/>
      </c>
      <c r="R1565" s="68" t="str">
        <f t="shared" si="289"/>
        <v/>
      </c>
      <c r="S1565" s="76" t="str">
        <f t="shared" si="290"/>
        <v/>
      </c>
      <c r="V1565" s="23" t="str">
        <f>IF(E1565="","",SUMIF(OUTBOUND!$G:$G,WMS!E1565,OUTBOUND!$L:$L))</f>
        <v/>
      </c>
      <c r="W1565" s="23" t="str">
        <f>IF(E1565="","",SUMIF(OUTBOUND!$G:$G,WMS!E1565,OUTBOUND!$M:$M))</f>
        <v/>
      </c>
      <c r="X1565" s="76" t="str">
        <f>IF(E1565="","",SUMIF(OUTBOUND!$G:$G,WMS!E1565,OUTBOUND!$O:$O))</f>
        <v/>
      </c>
      <c r="Y1565" s="76" t="str">
        <f>IF(E1565="","",SUMIF(OUTBOUND!$G:$G,WMS!E1565,OUTBOUND!$AC:$AC))</f>
        <v/>
      </c>
      <c r="Z1565" s="76" t="str">
        <f>IF(E1565="","",SUMIF(OUTBOUND!$G:$G,WMS!E1565,OUTBOUND!$P:$P))</f>
        <v/>
      </c>
      <c r="AA1565" s="23" t="str">
        <f t="shared" si="291"/>
        <v/>
      </c>
      <c r="AB1565" s="23" t="str">
        <f t="shared" si="292"/>
        <v/>
      </c>
      <c r="AC1565" s="76" t="str">
        <f t="shared" si="293"/>
        <v/>
      </c>
      <c r="AD1565" s="76" t="str">
        <f t="shared" si="294"/>
        <v/>
      </c>
      <c r="AE1565" s="76" t="str">
        <f t="shared" si="295"/>
        <v/>
      </c>
      <c r="AF1565" s="81" t="str">
        <f t="shared" si="296"/>
        <v/>
      </c>
    </row>
    <row r="1566" spans="5:32">
      <c r="E1566" s="58" t="str">
        <f t="shared" si="297"/>
        <v/>
      </c>
      <c r="K1566" s="68" t="str">
        <f t="shared" si="298"/>
        <v/>
      </c>
      <c r="M1566" s="69" t="str">
        <f t="shared" si="299"/>
        <v/>
      </c>
      <c r="Q1566" s="76" t="str">
        <f t="shared" si="288"/>
        <v/>
      </c>
      <c r="R1566" s="68" t="str">
        <f t="shared" si="289"/>
        <v/>
      </c>
      <c r="S1566" s="76" t="str">
        <f t="shared" si="290"/>
        <v/>
      </c>
      <c r="V1566" s="23" t="str">
        <f>IF(E1566="","",SUMIF(OUTBOUND!$G:$G,WMS!E1566,OUTBOUND!$L:$L))</f>
        <v/>
      </c>
      <c r="W1566" s="23" t="str">
        <f>IF(E1566="","",SUMIF(OUTBOUND!$G:$G,WMS!E1566,OUTBOUND!$M:$M))</f>
        <v/>
      </c>
      <c r="X1566" s="76" t="str">
        <f>IF(E1566="","",SUMIF(OUTBOUND!$G:$G,WMS!E1566,OUTBOUND!$O:$O))</f>
        <v/>
      </c>
      <c r="Y1566" s="76" t="str">
        <f>IF(E1566="","",SUMIF(OUTBOUND!$G:$G,WMS!E1566,OUTBOUND!$AC:$AC))</f>
        <v/>
      </c>
      <c r="Z1566" s="76" t="str">
        <f>IF(E1566="","",SUMIF(OUTBOUND!$G:$G,WMS!E1566,OUTBOUND!$P:$P))</f>
        <v/>
      </c>
      <c r="AA1566" s="23" t="str">
        <f t="shared" si="291"/>
        <v/>
      </c>
      <c r="AB1566" s="23" t="str">
        <f t="shared" si="292"/>
        <v/>
      </c>
      <c r="AC1566" s="76" t="str">
        <f t="shared" si="293"/>
        <v/>
      </c>
      <c r="AD1566" s="76" t="str">
        <f t="shared" si="294"/>
        <v/>
      </c>
      <c r="AE1566" s="76" t="str">
        <f t="shared" si="295"/>
        <v/>
      </c>
      <c r="AF1566" s="81" t="str">
        <f t="shared" si="296"/>
        <v/>
      </c>
    </row>
    <row r="1567" spans="5:32">
      <c r="E1567" s="58" t="str">
        <f t="shared" si="297"/>
        <v/>
      </c>
      <c r="K1567" s="68" t="str">
        <f t="shared" si="298"/>
        <v/>
      </c>
      <c r="M1567" s="69" t="str">
        <f t="shared" si="299"/>
        <v/>
      </c>
      <c r="Q1567" s="76" t="str">
        <f t="shared" si="288"/>
        <v/>
      </c>
      <c r="R1567" s="68" t="str">
        <f t="shared" si="289"/>
        <v/>
      </c>
      <c r="S1567" s="76" t="str">
        <f t="shared" si="290"/>
        <v/>
      </c>
      <c r="V1567" s="23" t="str">
        <f>IF(E1567="","",SUMIF(OUTBOUND!$G:$G,WMS!E1567,OUTBOUND!$L:$L))</f>
        <v/>
      </c>
      <c r="W1567" s="23" t="str">
        <f>IF(E1567="","",SUMIF(OUTBOUND!$G:$G,WMS!E1567,OUTBOUND!$M:$M))</f>
        <v/>
      </c>
      <c r="X1567" s="76" t="str">
        <f>IF(E1567="","",SUMIF(OUTBOUND!$G:$G,WMS!E1567,OUTBOUND!$O:$O))</f>
        <v/>
      </c>
      <c r="Y1567" s="76" t="str">
        <f>IF(E1567="","",SUMIF(OUTBOUND!$G:$G,WMS!E1567,OUTBOUND!$AC:$AC))</f>
        <v/>
      </c>
      <c r="Z1567" s="76" t="str">
        <f>IF(E1567="","",SUMIF(OUTBOUND!$G:$G,WMS!E1567,OUTBOUND!$P:$P))</f>
        <v/>
      </c>
      <c r="AA1567" s="23" t="str">
        <f t="shared" si="291"/>
        <v/>
      </c>
      <c r="AB1567" s="23" t="str">
        <f t="shared" si="292"/>
        <v/>
      </c>
      <c r="AC1567" s="76" t="str">
        <f t="shared" si="293"/>
        <v/>
      </c>
      <c r="AD1567" s="76" t="str">
        <f t="shared" si="294"/>
        <v/>
      </c>
      <c r="AE1567" s="76" t="str">
        <f t="shared" si="295"/>
        <v/>
      </c>
      <c r="AF1567" s="81" t="str">
        <f t="shared" si="296"/>
        <v/>
      </c>
    </row>
    <row r="1568" spans="5:32">
      <c r="E1568" s="58" t="str">
        <f t="shared" si="297"/>
        <v/>
      </c>
      <c r="K1568" s="68" t="str">
        <f t="shared" si="298"/>
        <v/>
      </c>
      <c r="M1568" s="69" t="str">
        <f t="shared" si="299"/>
        <v/>
      </c>
      <c r="Q1568" s="76" t="str">
        <f t="shared" si="288"/>
        <v/>
      </c>
      <c r="R1568" s="68" t="str">
        <f t="shared" si="289"/>
        <v/>
      </c>
      <c r="S1568" s="76" t="str">
        <f t="shared" si="290"/>
        <v/>
      </c>
      <c r="V1568" s="23" t="str">
        <f>IF(E1568="","",SUMIF(OUTBOUND!$G:$G,WMS!E1568,OUTBOUND!$L:$L))</f>
        <v/>
      </c>
      <c r="W1568" s="23" t="str">
        <f>IF(E1568="","",SUMIF(OUTBOUND!$G:$G,WMS!E1568,OUTBOUND!$M:$M))</f>
        <v/>
      </c>
      <c r="X1568" s="76" t="str">
        <f>IF(E1568="","",SUMIF(OUTBOUND!$G:$G,WMS!E1568,OUTBOUND!$O:$O))</f>
        <v/>
      </c>
      <c r="Y1568" s="76" t="str">
        <f>IF(E1568="","",SUMIF(OUTBOUND!$G:$G,WMS!E1568,OUTBOUND!$AC:$AC))</f>
        <v/>
      </c>
      <c r="Z1568" s="76" t="str">
        <f>IF(E1568="","",SUMIF(OUTBOUND!$G:$G,WMS!E1568,OUTBOUND!$P:$P))</f>
        <v/>
      </c>
      <c r="AA1568" s="23" t="str">
        <f t="shared" si="291"/>
        <v/>
      </c>
      <c r="AB1568" s="23" t="str">
        <f t="shared" si="292"/>
        <v/>
      </c>
      <c r="AC1568" s="76" t="str">
        <f t="shared" si="293"/>
        <v/>
      </c>
      <c r="AD1568" s="76" t="str">
        <f t="shared" si="294"/>
        <v/>
      </c>
      <c r="AE1568" s="76" t="str">
        <f t="shared" si="295"/>
        <v/>
      </c>
      <c r="AF1568" s="81" t="str">
        <f t="shared" si="296"/>
        <v/>
      </c>
    </row>
    <row r="1569" spans="5:32">
      <c r="E1569" s="58" t="str">
        <f t="shared" si="297"/>
        <v/>
      </c>
      <c r="K1569" s="68" t="str">
        <f t="shared" si="298"/>
        <v/>
      </c>
      <c r="M1569" s="69" t="str">
        <f t="shared" si="299"/>
        <v/>
      </c>
      <c r="Q1569" s="76" t="str">
        <f t="shared" si="288"/>
        <v/>
      </c>
      <c r="R1569" s="68" t="str">
        <f t="shared" si="289"/>
        <v/>
      </c>
      <c r="S1569" s="76" t="str">
        <f t="shared" si="290"/>
        <v/>
      </c>
      <c r="V1569" s="23" t="str">
        <f>IF(E1569="","",SUMIF(OUTBOUND!$G:$G,WMS!E1569,OUTBOUND!$L:$L))</f>
        <v/>
      </c>
      <c r="W1569" s="23" t="str">
        <f>IF(E1569="","",SUMIF(OUTBOUND!$G:$G,WMS!E1569,OUTBOUND!$M:$M))</f>
        <v/>
      </c>
      <c r="X1569" s="76" t="str">
        <f>IF(E1569="","",SUMIF(OUTBOUND!$G:$G,WMS!E1569,OUTBOUND!$O:$O))</f>
        <v/>
      </c>
      <c r="Y1569" s="76" t="str">
        <f>IF(E1569="","",SUMIF(OUTBOUND!$G:$G,WMS!E1569,OUTBOUND!$AC:$AC))</f>
        <v/>
      </c>
      <c r="Z1569" s="76" t="str">
        <f>IF(E1569="","",SUMIF(OUTBOUND!$G:$G,WMS!E1569,OUTBOUND!$P:$P))</f>
        <v/>
      </c>
      <c r="AA1569" s="23" t="str">
        <f t="shared" si="291"/>
        <v/>
      </c>
      <c r="AB1569" s="23" t="str">
        <f t="shared" si="292"/>
        <v/>
      </c>
      <c r="AC1569" s="76" t="str">
        <f t="shared" si="293"/>
        <v/>
      </c>
      <c r="AD1569" s="76" t="str">
        <f t="shared" si="294"/>
        <v/>
      </c>
      <c r="AE1569" s="76" t="str">
        <f t="shared" si="295"/>
        <v/>
      </c>
      <c r="AF1569" s="81" t="str">
        <f t="shared" si="296"/>
        <v/>
      </c>
    </row>
    <row r="1570" spans="5:32">
      <c r="E1570" s="58" t="str">
        <f t="shared" si="297"/>
        <v/>
      </c>
      <c r="K1570" s="68" t="str">
        <f t="shared" si="298"/>
        <v/>
      </c>
      <c r="M1570" s="69" t="str">
        <f t="shared" si="299"/>
        <v/>
      </c>
      <c r="Q1570" s="76" t="str">
        <f t="shared" si="288"/>
        <v/>
      </c>
      <c r="R1570" s="68" t="str">
        <f t="shared" si="289"/>
        <v/>
      </c>
      <c r="S1570" s="76" t="str">
        <f t="shared" si="290"/>
        <v/>
      </c>
      <c r="V1570" s="23" t="str">
        <f>IF(E1570="","",SUMIF(OUTBOUND!$G:$G,WMS!E1570,OUTBOUND!$L:$L))</f>
        <v/>
      </c>
      <c r="W1570" s="23" t="str">
        <f>IF(E1570="","",SUMIF(OUTBOUND!$G:$G,WMS!E1570,OUTBOUND!$M:$M))</f>
        <v/>
      </c>
      <c r="X1570" s="76" t="str">
        <f>IF(E1570="","",SUMIF(OUTBOUND!$G:$G,WMS!E1570,OUTBOUND!$O:$O))</f>
        <v/>
      </c>
      <c r="Y1570" s="76" t="str">
        <f>IF(E1570="","",SUMIF(OUTBOUND!$G:$G,WMS!E1570,OUTBOUND!$AC:$AC))</f>
        <v/>
      </c>
      <c r="Z1570" s="76" t="str">
        <f>IF(E1570="","",SUMIF(OUTBOUND!$G:$G,WMS!E1570,OUTBOUND!$P:$P))</f>
        <v/>
      </c>
      <c r="AA1570" s="23" t="str">
        <f t="shared" si="291"/>
        <v/>
      </c>
      <c r="AB1570" s="23" t="str">
        <f t="shared" si="292"/>
        <v/>
      </c>
      <c r="AC1570" s="76" t="str">
        <f t="shared" si="293"/>
        <v/>
      </c>
      <c r="AD1570" s="76" t="str">
        <f t="shared" si="294"/>
        <v/>
      </c>
      <c r="AE1570" s="76" t="str">
        <f t="shared" si="295"/>
        <v/>
      </c>
      <c r="AF1570" s="81" t="str">
        <f t="shared" si="296"/>
        <v/>
      </c>
    </row>
    <row r="1571" spans="5:32">
      <c r="E1571" s="58" t="str">
        <f t="shared" si="297"/>
        <v/>
      </c>
      <c r="K1571" s="68" t="str">
        <f t="shared" si="298"/>
        <v/>
      </c>
      <c r="M1571" s="69" t="str">
        <f t="shared" si="299"/>
        <v/>
      </c>
      <c r="Q1571" s="76" t="str">
        <f t="shared" si="288"/>
        <v/>
      </c>
      <c r="R1571" s="68" t="str">
        <f t="shared" si="289"/>
        <v/>
      </c>
      <c r="S1571" s="76" t="str">
        <f t="shared" si="290"/>
        <v/>
      </c>
      <c r="V1571" s="23" t="str">
        <f>IF(E1571="","",SUMIF(OUTBOUND!$G:$G,WMS!E1571,OUTBOUND!$L:$L))</f>
        <v/>
      </c>
      <c r="W1571" s="23" t="str">
        <f>IF(E1571="","",SUMIF(OUTBOUND!$G:$G,WMS!E1571,OUTBOUND!$M:$M))</f>
        <v/>
      </c>
      <c r="X1571" s="76" t="str">
        <f>IF(E1571="","",SUMIF(OUTBOUND!$G:$G,WMS!E1571,OUTBOUND!$O:$O))</f>
        <v/>
      </c>
      <c r="Y1571" s="76" t="str">
        <f>IF(E1571="","",SUMIF(OUTBOUND!$G:$G,WMS!E1571,OUTBOUND!$AC:$AC))</f>
        <v/>
      </c>
      <c r="Z1571" s="76" t="str">
        <f>IF(E1571="","",SUMIF(OUTBOUND!$G:$G,WMS!E1571,OUTBOUND!$P:$P))</f>
        <v/>
      </c>
      <c r="AA1571" s="23" t="str">
        <f t="shared" si="291"/>
        <v/>
      </c>
      <c r="AB1571" s="23" t="str">
        <f t="shared" si="292"/>
        <v/>
      </c>
      <c r="AC1571" s="76" t="str">
        <f t="shared" si="293"/>
        <v/>
      </c>
      <c r="AD1571" s="76" t="str">
        <f t="shared" si="294"/>
        <v/>
      </c>
      <c r="AE1571" s="76" t="str">
        <f t="shared" si="295"/>
        <v/>
      </c>
      <c r="AF1571" s="81" t="str">
        <f t="shared" si="296"/>
        <v/>
      </c>
    </row>
    <row r="1572" spans="5:32">
      <c r="E1572" s="58" t="str">
        <f t="shared" si="297"/>
        <v/>
      </c>
      <c r="K1572" s="68" t="str">
        <f t="shared" si="298"/>
        <v/>
      </c>
      <c r="M1572" s="69" t="str">
        <f t="shared" si="299"/>
        <v/>
      </c>
      <c r="Q1572" s="76" t="str">
        <f t="shared" si="288"/>
        <v/>
      </c>
      <c r="R1572" s="68" t="str">
        <f t="shared" si="289"/>
        <v/>
      </c>
      <c r="S1572" s="76" t="str">
        <f t="shared" si="290"/>
        <v/>
      </c>
      <c r="V1572" s="23" t="str">
        <f>IF(E1572="","",SUMIF(OUTBOUND!$G:$G,WMS!E1572,OUTBOUND!$L:$L))</f>
        <v/>
      </c>
      <c r="W1572" s="23" t="str">
        <f>IF(E1572="","",SUMIF(OUTBOUND!$G:$G,WMS!E1572,OUTBOUND!$M:$M))</f>
        <v/>
      </c>
      <c r="X1572" s="76" t="str">
        <f>IF(E1572="","",SUMIF(OUTBOUND!$G:$G,WMS!E1572,OUTBOUND!$O:$O))</f>
        <v/>
      </c>
      <c r="Y1572" s="76" t="str">
        <f>IF(E1572="","",SUMIF(OUTBOUND!$G:$G,WMS!E1572,OUTBOUND!$AC:$AC))</f>
        <v/>
      </c>
      <c r="Z1572" s="76" t="str">
        <f>IF(E1572="","",SUMIF(OUTBOUND!$G:$G,WMS!E1572,OUTBOUND!$P:$P))</f>
        <v/>
      </c>
      <c r="AA1572" s="23" t="str">
        <f t="shared" si="291"/>
        <v/>
      </c>
      <c r="AB1572" s="23" t="str">
        <f t="shared" si="292"/>
        <v/>
      </c>
      <c r="AC1572" s="76" t="str">
        <f t="shared" si="293"/>
        <v/>
      </c>
      <c r="AD1572" s="76" t="str">
        <f t="shared" si="294"/>
        <v/>
      </c>
      <c r="AE1572" s="76" t="str">
        <f t="shared" si="295"/>
        <v/>
      </c>
      <c r="AF1572" s="81" t="str">
        <f t="shared" si="296"/>
        <v/>
      </c>
    </row>
    <row r="1573" spans="5:32">
      <c r="E1573" s="58" t="str">
        <f t="shared" si="297"/>
        <v/>
      </c>
      <c r="K1573" s="68" t="str">
        <f t="shared" si="298"/>
        <v/>
      </c>
      <c r="M1573" s="69" t="str">
        <f t="shared" si="299"/>
        <v/>
      </c>
      <c r="Q1573" s="76" t="str">
        <f t="shared" si="288"/>
        <v/>
      </c>
      <c r="R1573" s="68" t="str">
        <f t="shared" si="289"/>
        <v/>
      </c>
      <c r="S1573" s="76" t="str">
        <f t="shared" si="290"/>
        <v/>
      </c>
      <c r="V1573" s="23" t="str">
        <f>IF(E1573="","",SUMIF(OUTBOUND!$G:$G,WMS!E1573,OUTBOUND!$L:$L))</f>
        <v/>
      </c>
      <c r="W1573" s="23" t="str">
        <f>IF(E1573="","",SUMIF(OUTBOUND!$G:$G,WMS!E1573,OUTBOUND!$M:$M))</f>
        <v/>
      </c>
      <c r="X1573" s="76" t="str">
        <f>IF(E1573="","",SUMIF(OUTBOUND!$G:$G,WMS!E1573,OUTBOUND!$O:$O))</f>
        <v/>
      </c>
      <c r="Y1573" s="76" t="str">
        <f>IF(E1573="","",SUMIF(OUTBOUND!$G:$G,WMS!E1573,OUTBOUND!$AC:$AC))</f>
        <v/>
      </c>
      <c r="Z1573" s="76" t="str">
        <f>IF(E1573="","",SUMIF(OUTBOUND!$G:$G,WMS!E1573,OUTBOUND!$P:$P))</f>
        <v/>
      </c>
      <c r="AA1573" s="23" t="str">
        <f t="shared" si="291"/>
        <v/>
      </c>
      <c r="AB1573" s="23" t="str">
        <f t="shared" si="292"/>
        <v/>
      </c>
      <c r="AC1573" s="76" t="str">
        <f t="shared" si="293"/>
        <v/>
      </c>
      <c r="AD1573" s="76" t="str">
        <f t="shared" si="294"/>
        <v/>
      </c>
      <c r="AE1573" s="76" t="str">
        <f t="shared" si="295"/>
        <v/>
      </c>
      <c r="AF1573" s="81" t="str">
        <f t="shared" si="296"/>
        <v/>
      </c>
    </row>
    <row r="1574" spans="5:32">
      <c r="E1574" s="58" t="str">
        <f t="shared" si="297"/>
        <v/>
      </c>
      <c r="K1574" s="68" t="str">
        <f t="shared" si="298"/>
        <v/>
      </c>
      <c r="M1574" s="69" t="str">
        <f t="shared" si="299"/>
        <v/>
      </c>
      <c r="Q1574" s="76" t="str">
        <f t="shared" si="288"/>
        <v/>
      </c>
      <c r="R1574" s="68" t="str">
        <f t="shared" si="289"/>
        <v/>
      </c>
      <c r="S1574" s="76" t="str">
        <f t="shared" si="290"/>
        <v/>
      </c>
      <c r="V1574" s="23" t="str">
        <f>IF(E1574="","",SUMIF(OUTBOUND!$G:$G,WMS!E1574,OUTBOUND!$L:$L))</f>
        <v/>
      </c>
      <c r="W1574" s="23" t="str">
        <f>IF(E1574="","",SUMIF(OUTBOUND!$G:$G,WMS!E1574,OUTBOUND!$M:$M))</f>
        <v/>
      </c>
      <c r="X1574" s="76" t="str">
        <f>IF(E1574="","",SUMIF(OUTBOUND!$G:$G,WMS!E1574,OUTBOUND!$O:$O))</f>
        <v/>
      </c>
      <c r="Y1574" s="76" t="str">
        <f>IF(E1574="","",SUMIF(OUTBOUND!$G:$G,WMS!E1574,OUTBOUND!$AC:$AC))</f>
        <v/>
      </c>
      <c r="Z1574" s="76" t="str">
        <f>IF(E1574="","",SUMIF(OUTBOUND!$G:$G,WMS!E1574,OUTBOUND!$P:$P))</f>
        <v/>
      </c>
      <c r="AA1574" s="23" t="str">
        <f t="shared" si="291"/>
        <v/>
      </c>
      <c r="AB1574" s="23" t="str">
        <f t="shared" si="292"/>
        <v/>
      </c>
      <c r="AC1574" s="76" t="str">
        <f t="shared" si="293"/>
        <v/>
      </c>
      <c r="AD1574" s="76" t="str">
        <f t="shared" si="294"/>
        <v/>
      </c>
      <c r="AE1574" s="76" t="str">
        <f t="shared" si="295"/>
        <v/>
      </c>
      <c r="AF1574" s="81" t="str">
        <f t="shared" si="296"/>
        <v/>
      </c>
    </row>
    <row r="1575" spans="5:32">
      <c r="E1575" s="58" t="str">
        <f t="shared" si="297"/>
        <v/>
      </c>
      <c r="K1575" s="68" t="str">
        <f t="shared" si="298"/>
        <v/>
      </c>
      <c r="M1575" s="69" t="str">
        <f t="shared" si="299"/>
        <v/>
      </c>
      <c r="Q1575" s="76" t="str">
        <f t="shared" si="288"/>
        <v/>
      </c>
      <c r="R1575" s="68" t="str">
        <f t="shared" si="289"/>
        <v/>
      </c>
      <c r="S1575" s="76" t="str">
        <f t="shared" si="290"/>
        <v/>
      </c>
      <c r="V1575" s="23" t="str">
        <f>IF(E1575="","",SUMIF(OUTBOUND!$G:$G,WMS!E1575,OUTBOUND!$L:$L))</f>
        <v/>
      </c>
      <c r="W1575" s="23" t="str">
        <f>IF(E1575="","",SUMIF(OUTBOUND!$G:$G,WMS!E1575,OUTBOUND!$M:$M))</f>
        <v/>
      </c>
      <c r="X1575" s="76" t="str">
        <f>IF(E1575="","",SUMIF(OUTBOUND!$G:$G,WMS!E1575,OUTBOUND!$O:$O))</f>
        <v/>
      </c>
      <c r="Y1575" s="76" t="str">
        <f>IF(E1575="","",SUMIF(OUTBOUND!$G:$G,WMS!E1575,OUTBOUND!$AC:$AC))</f>
        <v/>
      </c>
      <c r="Z1575" s="76" t="str">
        <f>IF(E1575="","",SUMIF(OUTBOUND!$G:$G,WMS!E1575,OUTBOUND!$P:$P))</f>
        <v/>
      </c>
      <c r="AA1575" s="23" t="str">
        <f t="shared" si="291"/>
        <v/>
      </c>
      <c r="AB1575" s="23" t="str">
        <f t="shared" si="292"/>
        <v/>
      </c>
      <c r="AC1575" s="76" t="str">
        <f t="shared" si="293"/>
        <v/>
      </c>
      <c r="AD1575" s="76" t="str">
        <f t="shared" si="294"/>
        <v/>
      </c>
      <c r="AE1575" s="76" t="str">
        <f t="shared" si="295"/>
        <v/>
      </c>
      <c r="AF1575" s="81" t="str">
        <f t="shared" si="296"/>
        <v/>
      </c>
    </row>
    <row r="1576" spans="5:32">
      <c r="E1576" s="58" t="str">
        <f t="shared" si="297"/>
        <v/>
      </c>
      <c r="K1576" s="68" t="str">
        <f t="shared" si="298"/>
        <v/>
      </c>
      <c r="M1576" s="69" t="str">
        <f t="shared" si="299"/>
        <v/>
      </c>
      <c r="Q1576" s="76" t="str">
        <f t="shared" si="288"/>
        <v/>
      </c>
      <c r="R1576" s="68" t="str">
        <f t="shared" si="289"/>
        <v/>
      </c>
      <c r="S1576" s="76" t="str">
        <f t="shared" si="290"/>
        <v/>
      </c>
      <c r="V1576" s="23" t="str">
        <f>IF(E1576="","",SUMIF(OUTBOUND!$G:$G,WMS!E1576,OUTBOUND!$L:$L))</f>
        <v/>
      </c>
      <c r="W1576" s="23" t="str">
        <f>IF(E1576="","",SUMIF(OUTBOUND!$G:$G,WMS!E1576,OUTBOUND!$M:$M))</f>
        <v/>
      </c>
      <c r="X1576" s="76" t="str">
        <f>IF(E1576="","",SUMIF(OUTBOUND!$G:$G,WMS!E1576,OUTBOUND!$O:$O))</f>
        <v/>
      </c>
      <c r="Y1576" s="76" t="str">
        <f>IF(E1576="","",SUMIF(OUTBOUND!$G:$G,WMS!E1576,OUTBOUND!$AC:$AC))</f>
        <v/>
      </c>
      <c r="Z1576" s="76" t="str">
        <f>IF(E1576="","",SUMIF(OUTBOUND!$G:$G,WMS!E1576,OUTBOUND!$P:$P))</f>
        <v/>
      </c>
      <c r="AA1576" s="23" t="str">
        <f t="shared" si="291"/>
        <v/>
      </c>
      <c r="AB1576" s="23" t="str">
        <f t="shared" si="292"/>
        <v/>
      </c>
      <c r="AC1576" s="76" t="str">
        <f t="shared" si="293"/>
        <v/>
      </c>
      <c r="AD1576" s="76" t="str">
        <f t="shared" si="294"/>
        <v/>
      </c>
      <c r="AE1576" s="76" t="str">
        <f t="shared" si="295"/>
        <v/>
      </c>
      <c r="AF1576" s="81" t="str">
        <f t="shared" si="296"/>
        <v/>
      </c>
    </row>
    <row r="1577" spans="5:32">
      <c r="E1577" s="58" t="str">
        <f t="shared" si="297"/>
        <v/>
      </c>
      <c r="K1577" s="68" t="str">
        <f t="shared" si="298"/>
        <v/>
      </c>
      <c r="M1577" s="69" t="str">
        <f t="shared" si="299"/>
        <v/>
      </c>
      <c r="Q1577" s="76" t="str">
        <f t="shared" si="288"/>
        <v/>
      </c>
      <c r="R1577" s="68" t="str">
        <f t="shared" si="289"/>
        <v/>
      </c>
      <c r="S1577" s="76" t="str">
        <f t="shared" si="290"/>
        <v/>
      </c>
      <c r="V1577" s="23" t="str">
        <f>IF(E1577="","",SUMIF(OUTBOUND!$G:$G,WMS!E1577,OUTBOUND!$L:$L))</f>
        <v/>
      </c>
      <c r="W1577" s="23" t="str">
        <f>IF(E1577="","",SUMIF(OUTBOUND!$G:$G,WMS!E1577,OUTBOUND!$M:$M))</f>
        <v/>
      </c>
      <c r="X1577" s="76" t="str">
        <f>IF(E1577="","",SUMIF(OUTBOUND!$G:$G,WMS!E1577,OUTBOUND!$O:$O))</f>
        <v/>
      </c>
      <c r="Y1577" s="76" t="str">
        <f>IF(E1577="","",SUMIF(OUTBOUND!$G:$G,WMS!E1577,OUTBOUND!$AC:$AC))</f>
        <v/>
      </c>
      <c r="Z1577" s="76" t="str">
        <f>IF(E1577="","",SUMIF(OUTBOUND!$G:$G,WMS!E1577,OUTBOUND!$P:$P))</f>
        <v/>
      </c>
      <c r="AA1577" s="23" t="str">
        <f t="shared" si="291"/>
        <v/>
      </c>
      <c r="AB1577" s="23" t="str">
        <f t="shared" si="292"/>
        <v/>
      </c>
      <c r="AC1577" s="76" t="str">
        <f t="shared" si="293"/>
        <v/>
      </c>
      <c r="AD1577" s="76" t="str">
        <f t="shared" si="294"/>
        <v/>
      </c>
      <c r="AE1577" s="76" t="str">
        <f t="shared" si="295"/>
        <v/>
      </c>
      <c r="AF1577" s="81" t="str">
        <f t="shared" si="296"/>
        <v/>
      </c>
    </row>
    <row r="1578" spans="5:32">
      <c r="E1578" s="58" t="str">
        <f t="shared" si="297"/>
        <v/>
      </c>
      <c r="K1578" s="68" t="str">
        <f t="shared" si="298"/>
        <v/>
      </c>
      <c r="M1578" s="69" t="str">
        <f t="shared" si="299"/>
        <v/>
      </c>
      <c r="Q1578" s="76" t="str">
        <f t="shared" si="288"/>
        <v/>
      </c>
      <c r="R1578" s="68" t="str">
        <f t="shared" si="289"/>
        <v/>
      </c>
      <c r="S1578" s="76" t="str">
        <f t="shared" si="290"/>
        <v/>
      </c>
      <c r="V1578" s="23" t="str">
        <f>IF(E1578="","",SUMIF(OUTBOUND!$G:$G,WMS!E1578,OUTBOUND!$L:$L))</f>
        <v/>
      </c>
      <c r="W1578" s="23" t="str">
        <f>IF(E1578="","",SUMIF(OUTBOUND!$G:$G,WMS!E1578,OUTBOUND!$M:$M))</f>
        <v/>
      </c>
      <c r="X1578" s="76" t="str">
        <f>IF(E1578="","",SUMIF(OUTBOUND!$G:$G,WMS!E1578,OUTBOUND!$O:$O))</f>
        <v/>
      </c>
      <c r="Y1578" s="76" t="str">
        <f>IF(E1578="","",SUMIF(OUTBOUND!$G:$G,WMS!E1578,OUTBOUND!$AC:$AC))</f>
        <v/>
      </c>
      <c r="Z1578" s="76" t="str">
        <f>IF(E1578="","",SUMIF(OUTBOUND!$G:$G,WMS!E1578,OUTBOUND!$P:$P))</f>
        <v/>
      </c>
      <c r="AA1578" s="23" t="str">
        <f t="shared" si="291"/>
        <v/>
      </c>
      <c r="AB1578" s="23" t="str">
        <f t="shared" si="292"/>
        <v/>
      </c>
      <c r="AC1578" s="76" t="str">
        <f t="shared" si="293"/>
        <v/>
      </c>
      <c r="AD1578" s="76" t="str">
        <f t="shared" si="294"/>
        <v/>
      </c>
      <c r="AE1578" s="76" t="str">
        <f t="shared" si="295"/>
        <v/>
      </c>
      <c r="AF1578" s="81" t="str">
        <f t="shared" si="296"/>
        <v/>
      </c>
    </row>
    <row r="1579" spans="5:32">
      <c r="E1579" s="58" t="str">
        <f t="shared" si="297"/>
        <v/>
      </c>
      <c r="K1579" s="68" t="str">
        <f t="shared" si="298"/>
        <v/>
      </c>
      <c r="M1579" s="69" t="str">
        <f t="shared" si="299"/>
        <v/>
      </c>
      <c r="Q1579" s="76" t="str">
        <f t="shared" si="288"/>
        <v/>
      </c>
      <c r="R1579" s="68" t="str">
        <f t="shared" si="289"/>
        <v/>
      </c>
      <c r="S1579" s="76" t="str">
        <f t="shared" si="290"/>
        <v/>
      </c>
      <c r="V1579" s="23" t="str">
        <f>IF(E1579="","",SUMIF(OUTBOUND!$G:$G,WMS!E1579,OUTBOUND!$L:$L))</f>
        <v/>
      </c>
      <c r="W1579" s="23" t="str">
        <f>IF(E1579="","",SUMIF(OUTBOUND!$G:$G,WMS!E1579,OUTBOUND!$M:$M))</f>
        <v/>
      </c>
      <c r="X1579" s="76" t="str">
        <f>IF(E1579="","",SUMIF(OUTBOUND!$G:$G,WMS!E1579,OUTBOUND!$O:$O))</f>
        <v/>
      </c>
      <c r="Y1579" s="76" t="str">
        <f>IF(E1579="","",SUMIF(OUTBOUND!$G:$G,WMS!E1579,OUTBOUND!$AC:$AC))</f>
        <v/>
      </c>
      <c r="Z1579" s="76" t="str">
        <f>IF(E1579="","",SUMIF(OUTBOUND!$G:$G,WMS!E1579,OUTBOUND!$P:$P))</f>
        <v/>
      </c>
      <c r="AA1579" s="23" t="str">
        <f t="shared" si="291"/>
        <v/>
      </c>
      <c r="AB1579" s="23" t="str">
        <f t="shared" si="292"/>
        <v/>
      </c>
      <c r="AC1579" s="76" t="str">
        <f t="shared" si="293"/>
        <v/>
      </c>
      <c r="AD1579" s="76" t="str">
        <f t="shared" si="294"/>
        <v/>
      </c>
      <c r="AE1579" s="76" t="str">
        <f t="shared" si="295"/>
        <v/>
      </c>
      <c r="AF1579" s="81" t="str">
        <f t="shared" si="296"/>
        <v/>
      </c>
    </row>
    <row r="1580" spans="5:32">
      <c r="E1580" s="58" t="str">
        <f t="shared" si="297"/>
        <v/>
      </c>
      <c r="K1580" s="68" t="str">
        <f t="shared" si="298"/>
        <v/>
      </c>
      <c r="M1580" s="69" t="str">
        <f t="shared" si="299"/>
        <v/>
      </c>
      <c r="Q1580" s="76" t="str">
        <f t="shared" si="288"/>
        <v/>
      </c>
      <c r="R1580" s="68" t="str">
        <f t="shared" si="289"/>
        <v/>
      </c>
      <c r="S1580" s="76" t="str">
        <f t="shared" si="290"/>
        <v/>
      </c>
      <c r="V1580" s="23" t="str">
        <f>IF(E1580="","",SUMIF(OUTBOUND!$G:$G,WMS!E1580,OUTBOUND!$L:$L))</f>
        <v/>
      </c>
      <c r="W1580" s="23" t="str">
        <f>IF(E1580="","",SUMIF(OUTBOUND!$G:$G,WMS!E1580,OUTBOUND!$M:$M))</f>
        <v/>
      </c>
      <c r="X1580" s="76" t="str">
        <f>IF(E1580="","",SUMIF(OUTBOUND!$G:$G,WMS!E1580,OUTBOUND!$O:$O))</f>
        <v/>
      </c>
      <c r="Y1580" s="76" t="str">
        <f>IF(E1580="","",SUMIF(OUTBOUND!$G:$G,WMS!E1580,OUTBOUND!$AC:$AC))</f>
        <v/>
      </c>
      <c r="Z1580" s="76" t="str">
        <f>IF(E1580="","",SUMIF(OUTBOUND!$G:$G,WMS!E1580,OUTBOUND!$P:$P))</f>
        <v/>
      </c>
      <c r="AA1580" s="23" t="str">
        <f t="shared" si="291"/>
        <v/>
      </c>
      <c r="AB1580" s="23" t="str">
        <f t="shared" si="292"/>
        <v/>
      </c>
      <c r="AC1580" s="76" t="str">
        <f t="shared" si="293"/>
        <v/>
      </c>
      <c r="AD1580" s="76" t="str">
        <f t="shared" si="294"/>
        <v/>
      </c>
      <c r="AE1580" s="76" t="str">
        <f t="shared" si="295"/>
        <v/>
      </c>
      <c r="AF1580" s="81" t="str">
        <f t="shared" si="296"/>
        <v/>
      </c>
    </row>
    <row r="1581" spans="5:32">
      <c r="E1581" s="58" t="str">
        <f t="shared" si="297"/>
        <v/>
      </c>
      <c r="K1581" s="68" t="str">
        <f t="shared" si="298"/>
        <v/>
      </c>
      <c r="M1581" s="69" t="str">
        <f t="shared" si="299"/>
        <v/>
      </c>
      <c r="Q1581" s="76" t="str">
        <f t="shared" si="288"/>
        <v/>
      </c>
      <c r="R1581" s="68" t="str">
        <f t="shared" si="289"/>
        <v/>
      </c>
      <c r="S1581" s="76" t="str">
        <f t="shared" si="290"/>
        <v/>
      </c>
      <c r="V1581" s="23" t="str">
        <f>IF(E1581="","",SUMIF(OUTBOUND!$G:$G,WMS!E1581,OUTBOUND!$L:$L))</f>
        <v/>
      </c>
      <c r="W1581" s="23" t="str">
        <f>IF(E1581="","",SUMIF(OUTBOUND!$G:$G,WMS!E1581,OUTBOUND!$M:$M))</f>
        <v/>
      </c>
      <c r="X1581" s="76" t="str">
        <f>IF(E1581="","",SUMIF(OUTBOUND!$G:$G,WMS!E1581,OUTBOUND!$O:$O))</f>
        <v/>
      </c>
      <c r="Y1581" s="76" t="str">
        <f>IF(E1581="","",SUMIF(OUTBOUND!$G:$G,WMS!E1581,OUTBOUND!$AC:$AC))</f>
        <v/>
      </c>
      <c r="Z1581" s="76" t="str">
        <f>IF(E1581="","",SUMIF(OUTBOUND!$G:$G,WMS!E1581,OUTBOUND!$P:$P))</f>
        <v/>
      </c>
      <c r="AA1581" s="23" t="str">
        <f t="shared" si="291"/>
        <v/>
      </c>
      <c r="AB1581" s="23" t="str">
        <f t="shared" si="292"/>
        <v/>
      </c>
      <c r="AC1581" s="76" t="str">
        <f t="shared" si="293"/>
        <v/>
      </c>
      <c r="AD1581" s="76" t="str">
        <f t="shared" si="294"/>
        <v/>
      </c>
      <c r="AE1581" s="76" t="str">
        <f t="shared" si="295"/>
        <v/>
      </c>
      <c r="AF1581" s="81" t="str">
        <f t="shared" si="296"/>
        <v/>
      </c>
    </row>
    <row r="1582" spans="5:32">
      <c r="E1582" s="58" t="str">
        <f t="shared" si="297"/>
        <v/>
      </c>
      <c r="K1582" s="68" t="str">
        <f t="shared" si="298"/>
        <v/>
      </c>
      <c r="M1582" s="69" t="str">
        <f t="shared" si="299"/>
        <v/>
      </c>
      <c r="Q1582" s="76" t="str">
        <f t="shared" si="288"/>
        <v/>
      </c>
      <c r="R1582" s="68" t="str">
        <f t="shared" si="289"/>
        <v/>
      </c>
      <c r="S1582" s="76" t="str">
        <f t="shared" si="290"/>
        <v/>
      </c>
      <c r="V1582" s="23" t="str">
        <f>IF(E1582="","",SUMIF(OUTBOUND!$G:$G,WMS!E1582,OUTBOUND!$L:$L))</f>
        <v/>
      </c>
      <c r="W1582" s="23" t="str">
        <f>IF(E1582="","",SUMIF(OUTBOUND!$G:$G,WMS!E1582,OUTBOUND!$M:$M))</f>
        <v/>
      </c>
      <c r="X1582" s="76" t="str">
        <f>IF(E1582="","",SUMIF(OUTBOUND!$G:$G,WMS!E1582,OUTBOUND!$O:$O))</f>
        <v/>
      </c>
      <c r="Y1582" s="76" t="str">
        <f>IF(E1582="","",SUMIF(OUTBOUND!$G:$G,WMS!E1582,OUTBOUND!$AC:$AC))</f>
        <v/>
      </c>
      <c r="Z1582" s="76" t="str">
        <f>IF(E1582="","",SUMIF(OUTBOUND!$G:$G,WMS!E1582,OUTBOUND!$P:$P))</f>
        <v/>
      </c>
      <c r="AA1582" s="23" t="str">
        <f t="shared" si="291"/>
        <v/>
      </c>
      <c r="AB1582" s="23" t="str">
        <f t="shared" si="292"/>
        <v/>
      </c>
      <c r="AC1582" s="76" t="str">
        <f t="shared" si="293"/>
        <v/>
      </c>
      <c r="AD1582" s="76" t="str">
        <f t="shared" si="294"/>
        <v/>
      </c>
      <c r="AE1582" s="76" t="str">
        <f t="shared" si="295"/>
        <v/>
      </c>
      <c r="AF1582" s="81" t="str">
        <f t="shared" si="296"/>
        <v/>
      </c>
    </row>
    <row r="1583" spans="5:32">
      <c r="E1583" s="58" t="str">
        <f t="shared" si="297"/>
        <v/>
      </c>
      <c r="K1583" s="68" t="str">
        <f t="shared" si="298"/>
        <v/>
      </c>
      <c r="M1583" s="69" t="str">
        <f t="shared" si="299"/>
        <v/>
      </c>
      <c r="Q1583" s="76" t="str">
        <f t="shared" si="288"/>
        <v/>
      </c>
      <c r="R1583" s="68" t="str">
        <f t="shared" si="289"/>
        <v/>
      </c>
      <c r="S1583" s="76" t="str">
        <f t="shared" si="290"/>
        <v/>
      </c>
      <c r="V1583" s="23" t="str">
        <f>IF(E1583="","",SUMIF(OUTBOUND!$G:$G,WMS!E1583,OUTBOUND!$L:$L))</f>
        <v/>
      </c>
      <c r="W1583" s="23" t="str">
        <f>IF(E1583="","",SUMIF(OUTBOUND!$G:$G,WMS!E1583,OUTBOUND!$M:$M))</f>
        <v/>
      </c>
      <c r="X1583" s="76" t="str">
        <f>IF(E1583="","",SUMIF(OUTBOUND!$G:$G,WMS!E1583,OUTBOUND!$O:$O))</f>
        <v/>
      </c>
      <c r="Y1583" s="76" t="str">
        <f>IF(E1583="","",SUMIF(OUTBOUND!$G:$G,WMS!E1583,OUTBOUND!$AC:$AC))</f>
        <v/>
      </c>
      <c r="Z1583" s="76" t="str">
        <f>IF(E1583="","",SUMIF(OUTBOUND!$G:$G,WMS!E1583,OUTBOUND!$P:$P))</f>
        <v/>
      </c>
      <c r="AA1583" s="23" t="str">
        <f t="shared" si="291"/>
        <v/>
      </c>
      <c r="AB1583" s="23" t="str">
        <f t="shared" si="292"/>
        <v/>
      </c>
      <c r="AC1583" s="76" t="str">
        <f t="shared" si="293"/>
        <v/>
      </c>
      <c r="AD1583" s="76" t="str">
        <f t="shared" si="294"/>
        <v/>
      </c>
      <c r="AE1583" s="76" t="str">
        <f t="shared" si="295"/>
        <v/>
      </c>
      <c r="AF1583" s="81" t="str">
        <f t="shared" si="296"/>
        <v/>
      </c>
    </row>
    <row r="1584" spans="5:32">
      <c r="E1584" s="58" t="str">
        <f t="shared" si="297"/>
        <v/>
      </c>
      <c r="K1584" s="68" t="str">
        <f t="shared" si="298"/>
        <v/>
      </c>
      <c r="M1584" s="69" t="str">
        <f t="shared" si="299"/>
        <v/>
      </c>
      <c r="Q1584" s="76" t="str">
        <f t="shared" si="288"/>
        <v/>
      </c>
      <c r="R1584" s="68" t="str">
        <f t="shared" si="289"/>
        <v/>
      </c>
      <c r="S1584" s="76" t="str">
        <f t="shared" si="290"/>
        <v/>
      </c>
      <c r="V1584" s="23" t="str">
        <f>IF(E1584="","",SUMIF(OUTBOUND!$G:$G,WMS!E1584,OUTBOUND!$L:$L))</f>
        <v/>
      </c>
      <c r="W1584" s="23" t="str">
        <f>IF(E1584="","",SUMIF(OUTBOUND!$G:$G,WMS!E1584,OUTBOUND!$M:$M))</f>
        <v/>
      </c>
      <c r="X1584" s="76" t="str">
        <f>IF(E1584="","",SUMIF(OUTBOUND!$G:$G,WMS!E1584,OUTBOUND!$O:$O))</f>
        <v/>
      </c>
      <c r="Y1584" s="76" t="str">
        <f>IF(E1584="","",SUMIF(OUTBOUND!$G:$G,WMS!E1584,OUTBOUND!$AC:$AC))</f>
        <v/>
      </c>
      <c r="Z1584" s="76" t="str">
        <f>IF(E1584="","",SUMIF(OUTBOUND!$G:$G,WMS!E1584,OUTBOUND!$P:$P))</f>
        <v/>
      </c>
      <c r="AA1584" s="23" t="str">
        <f t="shared" si="291"/>
        <v/>
      </c>
      <c r="AB1584" s="23" t="str">
        <f t="shared" si="292"/>
        <v/>
      </c>
      <c r="AC1584" s="76" t="str">
        <f t="shared" si="293"/>
        <v/>
      </c>
      <c r="AD1584" s="76" t="str">
        <f t="shared" si="294"/>
        <v/>
      </c>
      <c r="AE1584" s="76" t="str">
        <f t="shared" si="295"/>
        <v/>
      </c>
      <c r="AF1584" s="81" t="str">
        <f t="shared" si="296"/>
        <v/>
      </c>
    </row>
    <row r="1585" spans="5:32">
      <c r="E1585" s="58" t="str">
        <f t="shared" si="297"/>
        <v/>
      </c>
      <c r="K1585" s="68" t="str">
        <f t="shared" si="298"/>
        <v/>
      </c>
      <c r="M1585" s="69" t="str">
        <f t="shared" si="299"/>
        <v/>
      </c>
      <c r="Q1585" s="76" t="str">
        <f t="shared" si="288"/>
        <v/>
      </c>
      <c r="R1585" s="68" t="str">
        <f t="shared" si="289"/>
        <v/>
      </c>
      <c r="S1585" s="76" t="str">
        <f t="shared" si="290"/>
        <v/>
      </c>
      <c r="V1585" s="23" t="str">
        <f>IF(E1585="","",SUMIF(OUTBOUND!$G:$G,WMS!E1585,OUTBOUND!$L:$L))</f>
        <v/>
      </c>
      <c r="W1585" s="23" t="str">
        <f>IF(E1585="","",SUMIF(OUTBOUND!$G:$G,WMS!E1585,OUTBOUND!$M:$M))</f>
        <v/>
      </c>
      <c r="X1585" s="76" t="str">
        <f>IF(E1585="","",SUMIF(OUTBOUND!$G:$G,WMS!E1585,OUTBOUND!$O:$O))</f>
        <v/>
      </c>
      <c r="Y1585" s="76" t="str">
        <f>IF(E1585="","",SUMIF(OUTBOUND!$G:$G,WMS!E1585,OUTBOUND!$AC:$AC))</f>
        <v/>
      </c>
      <c r="Z1585" s="76" t="str">
        <f>IF(E1585="","",SUMIF(OUTBOUND!$G:$G,WMS!E1585,OUTBOUND!$P:$P))</f>
        <v/>
      </c>
      <c r="AA1585" s="23" t="str">
        <f t="shared" si="291"/>
        <v/>
      </c>
      <c r="AB1585" s="23" t="str">
        <f t="shared" si="292"/>
        <v/>
      </c>
      <c r="AC1585" s="76" t="str">
        <f t="shared" si="293"/>
        <v/>
      </c>
      <c r="AD1585" s="76" t="str">
        <f t="shared" si="294"/>
        <v/>
      </c>
      <c r="AE1585" s="76" t="str">
        <f t="shared" si="295"/>
        <v/>
      </c>
      <c r="AF1585" s="81" t="str">
        <f t="shared" si="296"/>
        <v/>
      </c>
    </row>
    <row r="1586" spans="5:32">
      <c r="E1586" s="58" t="str">
        <f t="shared" si="297"/>
        <v/>
      </c>
      <c r="K1586" s="68" t="str">
        <f t="shared" si="298"/>
        <v/>
      </c>
      <c r="M1586" s="69" t="str">
        <f t="shared" si="299"/>
        <v/>
      </c>
      <c r="Q1586" s="76" t="str">
        <f t="shared" si="288"/>
        <v/>
      </c>
      <c r="R1586" s="68" t="str">
        <f t="shared" si="289"/>
        <v/>
      </c>
      <c r="S1586" s="76" t="str">
        <f t="shared" si="290"/>
        <v/>
      </c>
      <c r="V1586" s="23" t="str">
        <f>IF(E1586="","",SUMIF(OUTBOUND!$G:$G,WMS!E1586,OUTBOUND!$L:$L))</f>
        <v/>
      </c>
      <c r="W1586" s="23" t="str">
        <f>IF(E1586="","",SUMIF(OUTBOUND!$G:$G,WMS!E1586,OUTBOUND!$M:$M))</f>
        <v/>
      </c>
      <c r="X1586" s="76" t="str">
        <f>IF(E1586="","",SUMIF(OUTBOUND!$G:$G,WMS!E1586,OUTBOUND!$O:$O))</f>
        <v/>
      </c>
      <c r="Y1586" s="76" t="str">
        <f>IF(E1586="","",SUMIF(OUTBOUND!$G:$G,WMS!E1586,OUTBOUND!$AC:$AC))</f>
        <v/>
      </c>
      <c r="Z1586" s="76" t="str">
        <f>IF(E1586="","",SUMIF(OUTBOUND!$G:$G,WMS!E1586,OUTBOUND!$P:$P))</f>
        <v/>
      </c>
      <c r="AA1586" s="23" t="str">
        <f t="shared" si="291"/>
        <v/>
      </c>
      <c r="AB1586" s="23" t="str">
        <f t="shared" si="292"/>
        <v/>
      </c>
      <c r="AC1586" s="76" t="str">
        <f t="shared" si="293"/>
        <v/>
      </c>
      <c r="AD1586" s="76" t="str">
        <f t="shared" si="294"/>
        <v/>
      </c>
      <c r="AE1586" s="76" t="str">
        <f t="shared" si="295"/>
        <v/>
      </c>
      <c r="AF1586" s="81" t="str">
        <f t="shared" si="296"/>
        <v/>
      </c>
    </row>
    <row r="1587" spans="5:32">
      <c r="E1587" s="58" t="str">
        <f t="shared" si="297"/>
        <v/>
      </c>
      <c r="K1587" s="68" t="str">
        <f t="shared" si="298"/>
        <v/>
      </c>
      <c r="M1587" s="69" t="str">
        <f t="shared" si="299"/>
        <v/>
      </c>
      <c r="Q1587" s="76" t="str">
        <f t="shared" si="288"/>
        <v/>
      </c>
      <c r="R1587" s="68" t="str">
        <f t="shared" si="289"/>
        <v/>
      </c>
      <c r="S1587" s="76" t="str">
        <f t="shared" si="290"/>
        <v/>
      </c>
      <c r="V1587" s="23" t="str">
        <f>IF(E1587="","",SUMIF(OUTBOUND!$G:$G,WMS!E1587,OUTBOUND!$L:$L))</f>
        <v/>
      </c>
      <c r="W1587" s="23" t="str">
        <f>IF(E1587="","",SUMIF(OUTBOUND!$G:$G,WMS!E1587,OUTBOUND!$M:$M))</f>
        <v/>
      </c>
      <c r="X1587" s="76" t="str">
        <f>IF(E1587="","",SUMIF(OUTBOUND!$G:$G,WMS!E1587,OUTBOUND!$O:$O))</f>
        <v/>
      </c>
      <c r="Y1587" s="76" t="str">
        <f>IF(E1587="","",SUMIF(OUTBOUND!$G:$G,WMS!E1587,OUTBOUND!$AC:$AC))</f>
        <v/>
      </c>
      <c r="Z1587" s="76" t="str">
        <f>IF(E1587="","",SUMIF(OUTBOUND!$G:$G,WMS!E1587,OUTBOUND!$P:$P))</f>
        <v/>
      </c>
      <c r="AA1587" s="23" t="str">
        <f t="shared" si="291"/>
        <v/>
      </c>
      <c r="AB1587" s="23" t="str">
        <f t="shared" si="292"/>
        <v/>
      </c>
      <c r="AC1587" s="76" t="str">
        <f t="shared" si="293"/>
        <v/>
      </c>
      <c r="AD1587" s="76" t="str">
        <f t="shared" si="294"/>
        <v/>
      </c>
      <c r="AE1587" s="76" t="str">
        <f t="shared" si="295"/>
        <v/>
      </c>
      <c r="AF1587" s="81" t="str">
        <f t="shared" si="296"/>
        <v/>
      </c>
    </row>
    <row r="1588" spans="5:32">
      <c r="E1588" s="58" t="str">
        <f t="shared" si="297"/>
        <v/>
      </c>
      <c r="K1588" s="68" t="str">
        <f t="shared" si="298"/>
        <v/>
      </c>
      <c r="M1588" s="69" t="str">
        <f t="shared" si="299"/>
        <v/>
      </c>
      <c r="Q1588" s="76" t="str">
        <f t="shared" si="288"/>
        <v/>
      </c>
      <c r="R1588" s="68" t="str">
        <f t="shared" si="289"/>
        <v/>
      </c>
      <c r="S1588" s="76" t="str">
        <f t="shared" si="290"/>
        <v/>
      </c>
      <c r="V1588" s="23" t="str">
        <f>IF(E1588="","",SUMIF(OUTBOUND!$G:$G,WMS!E1588,OUTBOUND!$L:$L))</f>
        <v/>
      </c>
      <c r="W1588" s="23" t="str">
        <f>IF(E1588="","",SUMIF(OUTBOUND!$G:$G,WMS!E1588,OUTBOUND!$M:$M))</f>
        <v/>
      </c>
      <c r="X1588" s="76" t="str">
        <f>IF(E1588="","",SUMIF(OUTBOUND!$G:$G,WMS!E1588,OUTBOUND!$O:$O))</f>
        <v/>
      </c>
      <c r="Y1588" s="76" t="str">
        <f>IF(E1588="","",SUMIF(OUTBOUND!$G:$G,WMS!E1588,OUTBOUND!$AC:$AC))</f>
        <v/>
      </c>
      <c r="Z1588" s="76" t="str">
        <f>IF(E1588="","",SUMIF(OUTBOUND!$G:$G,WMS!E1588,OUTBOUND!$P:$P))</f>
        <v/>
      </c>
      <c r="AA1588" s="23" t="str">
        <f t="shared" si="291"/>
        <v/>
      </c>
      <c r="AB1588" s="23" t="str">
        <f t="shared" si="292"/>
        <v/>
      </c>
      <c r="AC1588" s="76" t="str">
        <f t="shared" si="293"/>
        <v/>
      </c>
      <c r="AD1588" s="76" t="str">
        <f t="shared" si="294"/>
        <v/>
      </c>
      <c r="AE1588" s="76" t="str">
        <f t="shared" si="295"/>
        <v/>
      </c>
      <c r="AF1588" s="81" t="str">
        <f t="shared" si="296"/>
        <v/>
      </c>
    </row>
    <row r="1589" spans="5:32">
      <c r="E1589" s="58" t="str">
        <f t="shared" si="297"/>
        <v/>
      </c>
      <c r="K1589" s="68" t="str">
        <f t="shared" si="298"/>
        <v/>
      </c>
      <c r="M1589" s="69" t="str">
        <f t="shared" si="299"/>
        <v/>
      </c>
      <c r="Q1589" s="76" t="str">
        <f t="shared" ref="Q1589:Q1652" si="300">IF(P1589="","",ROUND(N1589*O1589*P1589/1000000,3))</f>
        <v/>
      </c>
      <c r="R1589" s="68" t="str">
        <f t="shared" ref="R1589:R1652" si="301">IF(Q1589="","",ROUND(N1589*O1589*P1589/1000000*I1589,2))</f>
        <v/>
      </c>
      <c r="S1589" s="76" t="str">
        <f t="shared" ref="S1589:S1652" si="302">IF(T1589="","",ROUND(T1589/J1589,3))</f>
        <v/>
      </c>
      <c r="V1589" s="23" t="str">
        <f>IF(E1589="","",SUMIF(OUTBOUND!$G:$G,WMS!E1589,OUTBOUND!$L:$L))</f>
        <v/>
      </c>
      <c r="W1589" s="23" t="str">
        <f>IF(E1589="","",SUMIF(OUTBOUND!$G:$G,WMS!E1589,OUTBOUND!$M:$M))</f>
        <v/>
      </c>
      <c r="X1589" s="76" t="str">
        <f>IF(E1589="","",SUMIF(OUTBOUND!$G:$G,WMS!E1589,OUTBOUND!$O:$O))</f>
        <v/>
      </c>
      <c r="Y1589" s="76" t="str">
        <f>IF(E1589="","",SUMIF(OUTBOUND!$G:$G,WMS!E1589,OUTBOUND!$AC:$AC))</f>
        <v/>
      </c>
      <c r="Z1589" s="76" t="str">
        <f>IF(E1589="","",SUMIF(OUTBOUND!$G:$G,WMS!E1589,OUTBOUND!$P:$P))</f>
        <v/>
      </c>
      <c r="AA1589" s="23" t="str">
        <f t="shared" ref="AA1589:AA1652" si="303">IF(I1589="","",I1589-V1589)</f>
        <v/>
      </c>
      <c r="AB1589" s="23" t="str">
        <f t="shared" ref="AB1589:AB1652" si="304">IF(J1589="","",J1589-W1589)</f>
        <v/>
      </c>
      <c r="AC1589" s="76" t="str">
        <f t="shared" ref="AC1589:AC1652" si="305">IF(M1589="","",M1589-X1589)</f>
        <v/>
      </c>
      <c r="AD1589" s="76" t="str">
        <f t="shared" ref="AD1589:AD1652" si="306">IF(T1589="","",T1589-Y1589)</f>
        <v/>
      </c>
      <c r="AE1589" s="76" t="str">
        <f t="shared" ref="AE1589:AE1652" si="307">IF(R1589="","",R1589-Z1589)</f>
        <v/>
      </c>
      <c r="AF1589" s="81" t="str">
        <f t="shared" ref="AF1589:AF1652" si="308">IF(AB1589="","",EXACT(K1589,AB1589/AA1589))</f>
        <v/>
      </c>
    </row>
    <row r="1590" spans="5:32">
      <c r="E1590" s="58" t="str">
        <f t="shared" si="297"/>
        <v/>
      </c>
      <c r="K1590" s="68" t="str">
        <f t="shared" si="298"/>
        <v/>
      </c>
      <c r="M1590" s="69" t="str">
        <f t="shared" si="299"/>
        <v/>
      </c>
      <c r="Q1590" s="76" t="str">
        <f t="shared" si="300"/>
        <v/>
      </c>
      <c r="R1590" s="68" t="str">
        <f t="shared" si="301"/>
        <v/>
      </c>
      <c r="S1590" s="76" t="str">
        <f t="shared" si="302"/>
        <v/>
      </c>
      <c r="V1590" s="23" t="str">
        <f>IF(E1590="","",SUMIF(OUTBOUND!$G:$G,WMS!E1590,OUTBOUND!$L:$L))</f>
        <v/>
      </c>
      <c r="W1590" s="23" t="str">
        <f>IF(E1590="","",SUMIF(OUTBOUND!$G:$G,WMS!E1590,OUTBOUND!$M:$M))</f>
        <v/>
      </c>
      <c r="X1590" s="76" t="str">
        <f>IF(E1590="","",SUMIF(OUTBOUND!$G:$G,WMS!E1590,OUTBOUND!$O:$O))</f>
        <v/>
      </c>
      <c r="Y1590" s="76" t="str">
        <f>IF(E1590="","",SUMIF(OUTBOUND!$G:$G,WMS!E1590,OUTBOUND!$AC:$AC))</f>
        <v/>
      </c>
      <c r="Z1590" s="76" t="str">
        <f>IF(E1590="","",SUMIF(OUTBOUND!$G:$G,WMS!E1590,OUTBOUND!$P:$P))</f>
        <v/>
      </c>
      <c r="AA1590" s="23" t="str">
        <f t="shared" si="303"/>
        <v/>
      </c>
      <c r="AB1590" s="23" t="str">
        <f t="shared" si="304"/>
        <v/>
      </c>
      <c r="AC1590" s="76" t="str">
        <f t="shared" si="305"/>
        <v/>
      </c>
      <c r="AD1590" s="76" t="str">
        <f t="shared" si="306"/>
        <v/>
      </c>
      <c r="AE1590" s="76" t="str">
        <f t="shared" si="307"/>
        <v/>
      </c>
      <c r="AF1590" s="81" t="str">
        <f t="shared" si="308"/>
        <v/>
      </c>
    </row>
    <row r="1591" spans="5:32">
      <c r="E1591" s="58" t="str">
        <f t="shared" si="297"/>
        <v/>
      </c>
      <c r="K1591" s="68" t="str">
        <f t="shared" si="298"/>
        <v/>
      </c>
      <c r="M1591" s="69" t="str">
        <f t="shared" si="299"/>
        <v/>
      </c>
      <c r="Q1591" s="76" t="str">
        <f t="shared" si="300"/>
        <v/>
      </c>
      <c r="R1591" s="68" t="str">
        <f t="shared" si="301"/>
        <v/>
      </c>
      <c r="S1591" s="76" t="str">
        <f t="shared" si="302"/>
        <v/>
      </c>
      <c r="V1591" s="23" t="str">
        <f>IF(E1591="","",SUMIF(OUTBOUND!$G:$G,WMS!E1591,OUTBOUND!$L:$L))</f>
        <v/>
      </c>
      <c r="W1591" s="23" t="str">
        <f>IF(E1591="","",SUMIF(OUTBOUND!$G:$G,WMS!E1591,OUTBOUND!$M:$M))</f>
        <v/>
      </c>
      <c r="X1591" s="76" t="str">
        <f>IF(E1591="","",SUMIF(OUTBOUND!$G:$G,WMS!E1591,OUTBOUND!$O:$O))</f>
        <v/>
      </c>
      <c r="Y1591" s="76" t="str">
        <f>IF(E1591="","",SUMIF(OUTBOUND!$G:$G,WMS!E1591,OUTBOUND!$AC:$AC))</f>
        <v/>
      </c>
      <c r="Z1591" s="76" t="str">
        <f>IF(E1591="","",SUMIF(OUTBOUND!$G:$G,WMS!E1591,OUTBOUND!$P:$P))</f>
        <v/>
      </c>
      <c r="AA1591" s="23" t="str">
        <f t="shared" si="303"/>
        <v/>
      </c>
      <c r="AB1591" s="23" t="str">
        <f t="shared" si="304"/>
        <v/>
      </c>
      <c r="AC1591" s="76" t="str">
        <f t="shared" si="305"/>
        <v/>
      </c>
      <c r="AD1591" s="76" t="str">
        <f t="shared" si="306"/>
        <v/>
      </c>
      <c r="AE1591" s="76" t="str">
        <f t="shared" si="307"/>
        <v/>
      </c>
      <c r="AF1591" s="81" t="str">
        <f t="shared" si="308"/>
        <v/>
      </c>
    </row>
    <row r="1592" spans="5:32">
      <c r="E1592" s="58" t="str">
        <f t="shared" si="297"/>
        <v/>
      </c>
      <c r="K1592" s="68" t="str">
        <f t="shared" si="298"/>
        <v/>
      </c>
      <c r="M1592" s="69" t="str">
        <f t="shared" si="299"/>
        <v/>
      </c>
      <c r="Q1592" s="76" t="str">
        <f t="shared" si="300"/>
        <v/>
      </c>
      <c r="R1592" s="68" t="str">
        <f t="shared" si="301"/>
        <v/>
      </c>
      <c r="S1592" s="76" t="str">
        <f t="shared" si="302"/>
        <v/>
      </c>
      <c r="V1592" s="23" t="str">
        <f>IF(E1592="","",SUMIF(OUTBOUND!$G:$G,WMS!E1592,OUTBOUND!$L:$L))</f>
        <v/>
      </c>
      <c r="W1592" s="23" t="str">
        <f>IF(E1592="","",SUMIF(OUTBOUND!$G:$G,WMS!E1592,OUTBOUND!$M:$M))</f>
        <v/>
      </c>
      <c r="X1592" s="76" t="str">
        <f>IF(E1592="","",SUMIF(OUTBOUND!$G:$G,WMS!E1592,OUTBOUND!$O:$O))</f>
        <v/>
      </c>
      <c r="Y1592" s="76" t="str">
        <f>IF(E1592="","",SUMIF(OUTBOUND!$G:$G,WMS!E1592,OUTBOUND!$AC:$AC))</f>
        <v/>
      </c>
      <c r="Z1592" s="76" t="str">
        <f>IF(E1592="","",SUMIF(OUTBOUND!$G:$G,WMS!E1592,OUTBOUND!$P:$P))</f>
        <v/>
      </c>
      <c r="AA1592" s="23" t="str">
        <f t="shared" si="303"/>
        <v/>
      </c>
      <c r="AB1592" s="23" t="str">
        <f t="shared" si="304"/>
        <v/>
      </c>
      <c r="AC1592" s="76" t="str">
        <f t="shared" si="305"/>
        <v/>
      </c>
      <c r="AD1592" s="76" t="str">
        <f t="shared" si="306"/>
        <v/>
      </c>
      <c r="AE1592" s="76" t="str">
        <f t="shared" si="307"/>
        <v/>
      </c>
      <c r="AF1592" s="81" t="str">
        <f t="shared" si="308"/>
        <v/>
      </c>
    </row>
    <row r="1593" spans="5:32">
      <c r="E1593" s="58" t="str">
        <f t="shared" si="297"/>
        <v/>
      </c>
      <c r="K1593" s="68" t="str">
        <f t="shared" si="298"/>
        <v/>
      </c>
      <c r="M1593" s="69" t="str">
        <f t="shared" si="299"/>
        <v/>
      </c>
      <c r="Q1593" s="76" t="str">
        <f t="shared" si="300"/>
        <v/>
      </c>
      <c r="R1593" s="68" t="str">
        <f t="shared" si="301"/>
        <v/>
      </c>
      <c r="S1593" s="76" t="str">
        <f t="shared" si="302"/>
        <v/>
      </c>
      <c r="V1593" s="23" t="str">
        <f>IF(E1593="","",SUMIF(OUTBOUND!$G:$G,WMS!E1593,OUTBOUND!$L:$L))</f>
        <v/>
      </c>
      <c r="W1593" s="23" t="str">
        <f>IF(E1593="","",SUMIF(OUTBOUND!$G:$G,WMS!E1593,OUTBOUND!$M:$M))</f>
        <v/>
      </c>
      <c r="X1593" s="76" t="str">
        <f>IF(E1593="","",SUMIF(OUTBOUND!$G:$G,WMS!E1593,OUTBOUND!$O:$O))</f>
        <v/>
      </c>
      <c r="Y1593" s="76" t="str">
        <f>IF(E1593="","",SUMIF(OUTBOUND!$G:$G,WMS!E1593,OUTBOUND!$AC:$AC))</f>
        <v/>
      </c>
      <c r="Z1593" s="76" t="str">
        <f>IF(E1593="","",SUMIF(OUTBOUND!$G:$G,WMS!E1593,OUTBOUND!$P:$P))</f>
        <v/>
      </c>
      <c r="AA1593" s="23" t="str">
        <f t="shared" si="303"/>
        <v/>
      </c>
      <c r="AB1593" s="23" t="str">
        <f t="shared" si="304"/>
        <v/>
      </c>
      <c r="AC1593" s="76" t="str">
        <f t="shared" si="305"/>
        <v/>
      </c>
      <c r="AD1593" s="76" t="str">
        <f t="shared" si="306"/>
        <v/>
      </c>
      <c r="AE1593" s="76" t="str">
        <f t="shared" si="307"/>
        <v/>
      </c>
      <c r="AF1593" s="81" t="str">
        <f t="shared" si="308"/>
        <v/>
      </c>
    </row>
    <row r="1594" spans="5:32">
      <c r="E1594" s="58" t="str">
        <f t="shared" si="297"/>
        <v/>
      </c>
      <c r="K1594" s="68" t="str">
        <f t="shared" si="298"/>
        <v/>
      </c>
      <c r="M1594" s="69" t="str">
        <f t="shared" si="299"/>
        <v/>
      </c>
      <c r="Q1594" s="76" t="str">
        <f t="shared" si="300"/>
        <v/>
      </c>
      <c r="R1594" s="68" t="str">
        <f t="shared" si="301"/>
        <v/>
      </c>
      <c r="S1594" s="76" t="str">
        <f t="shared" si="302"/>
        <v/>
      </c>
      <c r="V1594" s="23" t="str">
        <f>IF(E1594="","",SUMIF(OUTBOUND!$G:$G,WMS!E1594,OUTBOUND!$L:$L))</f>
        <v/>
      </c>
      <c r="W1594" s="23" t="str">
        <f>IF(E1594="","",SUMIF(OUTBOUND!$G:$G,WMS!E1594,OUTBOUND!$M:$M))</f>
        <v/>
      </c>
      <c r="X1594" s="76" t="str">
        <f>IF(E1594="","",SUMIF(OUTBOUND!$G:$G,WMS!E1594,OUTBOUND!$O:$O))</f>
        <v/>
      </c>
      <c r="Y1594" s="76" t="str">
        <f>IF(E1594="","",SUMIF(OUTBOUND!$G:$G,WMS!E1594,OUTBOUND!$AC:$AC))</f>
        <v/>
      </c>
      <c r="Z1594" s="76" t="str">
        <f>IF(E1594="","",SUMIF(OUTBOUND!$G:$G,WMS!E1594,OUTBOUND!$P:$P))</f>
        <v/>
      </c>
      <c r="AA1594" s="23" t="str">
        <f t="shared" si="303"/>
        <v/>
      </c>
      <c r="AB1594" s="23" t="str">
        <f t="shared" si="304"/>
        <v/>
      </c>
      <c r="AC1594" s="76" t="str">
        <f t="shared" si="305"/>
        <v/>
      </c>
      <c r="AD1594" s="76" t="str">
        <f t="shared" si="306"/>
        <v/>
      </c>
      <c r="AE1594" s="76" t="str">
        <f t="shared" si="307"/>
        <v/>
      </c>
      <c r="AF1594" s="81" t="str">
        <f t="shared" si="308"/>
        <v/>
      </c>
    </row>
    <row r="1595" spans="5:32">
      <c r="E1595" s="58" t="str">
        <f t="shared" si="297"/>
        <v/>
      </c>
      <c r="K1595" s="68" t="str">
        <f t="shared" si="298"/>
        <v/>
      </c>
      <c r="M1595" s="69" t="str">
        <f t="shared" si="299"/>
        <v/>
      </c>
      <c r="Q1595" s="76" t="str">
        <f t="shared" si="300"/>
        <v/>
      </c>
      <c r="R1595" s="68" t="str">
        <f t="shared" si="301"/>
        <v/>
      </c>
      <c r="S1595" s="76" t="str">
        <f t="shared" si="302"/>
        <v/>
      </c>
      <c r="V1595" s="23" t="str">
        <f>IF(E1595="","",SUMIF(OUTBOUND!$G:$G,WMS!E1595,OUTBOUND!$L:$L))</f>
        <v/>
      </c>
      <c r="W1595" s="23" t="str">
        <f>IF(E1595="","",SUMIF(OUTBOUND!$G:$G,WMS!E1595,OUTBOUND!$M:$M))</f>
        <v/>
      </c>
      <c r="X1595" s="76" t="str">
        <f>IF(E1595="","",SUMIF(OUTBOUND!$G:$G,WMS!E1595,OUTBOUND!$O:$O))</f>
        <v/>
      </c>
      <c r="Y1595" s="76" t="str">
        <f>IF(E1595="","",SUMIF(OUTBOUND!$G:$G,WMS!E1595,OUTBOUND!$AC:$AC))</f>
        <v/>
      </c>
      <c r="Z1595" s="76" t="str">
        <f>IF(E1595="","",SUMIF(OUTBOUND!$G:$G,WMS!E1595,OUTBOUND!$P:$P))</f>
        <v/>
      </c>
      <c r="AA1595" s="23" t="str">
        <f t="shared" si="303"/>
        <v/>
      </c>
      <c r="AB1595" s="23" t="str">
        <f t="shared" si="304"/>
        <v/>
      </c>
      <c r="AC1595" s="76" t="str">
        <f t="shared" si="305"/>
        <v/>
      </c>
      <c r="AD1595" s="76" t="str">
        <f t="shared" si="306"/>
        <v/>
      </c>
      <c r="AE1595" s="76" t="str">
        <f t="shared" si="307"/>
        <v/>
      </c>
      <c r="AF1595" s="81" t="str">
        <f t="shared" si="308"/>
        <v/>
      </c>
    </row>
    <row r="1596" spans="5:32">
      <c r="E1596" s="58" t="str">
        <f t="shared" si="297"/>
        <v/>
      </c>
      <c r="K1596" s="68" t="str">
        <f t="shared" si="298"/>
        <v/>
      </c>
      <c r="M1596" s="69" t="str">
        <f t="shared" si="299"/>
        <v/>
      </c>
      <c r="Q1596" s="76" t="str">
        <f t="shared" si="300"/>
        <v/>
      </c>
      <c r="R1596" s="68" t="str">
        <f t="shared" si="301"/>
        <v/>
      </c>
      <c r="S1596" s="76" t="str">
        <f t="shared" si="302"/>
        <v/>
      </c>
      <c r="V1596" s="23" t="str">
        <f>IF(E1596="","",SUMIF(OUTBOUND!$G:$G,WMS!E1596,OUTBOUND!$L:$L))</f>
        <v/>
      </c>
      <c r="W1596" s="23" t="str">
        <f>IF(E1596="","",SUMIF(OUTBOUND!$G:$G,WMS!E1596,OUTBOUND!$M:$M))</f>
        <v/>
      </c>
      <c r="X1596" s="76" t="str">
        <f>IF(E1596="","",SUMIF(OUTBOUND!$G:$G,WMS!E1596,OUTBOUND!$O:$O))</f>
        <v/>
      </c>
      <c r="Y1596" s="76" t="str">
        <f>IF(E1596="","",SUMIF(OUTBOUND!$G:$G,WMS!E1596,OUTBOUND!$AC:$AC))</f>
        <v/>
      </c>
      <c r="Z1596" s="76" t="str">
        <f>IF(E1596="","",SUMIF(OUTBOUND!$G:$G,WMS!E1596,OUTBOUND!$P:$P))</f>
        <v/>
      </c>
      <c r="AA1596" s="23" t="str">
        <f t="shared" si="303"/>
        <v/>
      </c>
      <c r="AB1596" s="23" t="str">
        <f t="shared" si="304"/>
        <v/>
      </c>
      <c r="AC1596" s="76" t="str">
        <f t="shared" si="305"/>
        <v/>
      </c>
      <c r="AD1596" s="76" t="str">
        <f t="shared" si="306"/>
        <v/>
      </c>
      <c r="AE1596" s="76" t="str">
        <f t="shared" si="307"/>
        <v/>
      </c>
      <c r="AF1596" s="81" t="str">
        <f t="shared" si="308"/>
        <v/>
      </c>
    </row>
    <row r="1597" spans="5:32">
      <c r="E1597" s="58" t="str">
        <f t="shared" si="297"/>
        <v/>
      </c>
      <c r="K1597" s="68" t="str">
        <f t="shared" si="298"/>
        <v/>
      </c>
      <c r="M1597" s="69" t="str">
        <f t="shared" si="299"/>
        <v/>
      </c>
      <c r="Q1597" s="76" t="str">
        <f t="shared" si="300"/>
        <v/>
      </c>
      <c r="R1597" s="68" t="str">
        <f t="shared" si="301"/>
        <v/>
      </c>
      <c r="S1597" s="76" t="str">
        <f t="shared" si="302"/>
        <v/>
      </c>
      <c r="V1597" s="23" t="str">
        <f>IF(E1597="","",SUMIF(OUTBOUND!$G:$G,WMS!E1597,OUTBOUND!$L:$L))</f>
        <v/>
      </c>
      <c r="W1597" s="23" t="str">
        <f>IF(E1597="","",SUMIF(OUTBOUND!$G:$G,WMS!E1597,OUTBOUND!$M:$M))</f>
        <v/>
      </c>
      <c r="X1597" s="76" t="str">
        <f>IF(E1597="","",SUMIF(OUTBOUND!$G:$G,WMS!E1597,OUTBOUND!$O:$O))</f>
        <v/>
      </c>
      <c r="Y1597" s="76" t="str">
        <f>IF(E1597="","",SUMIF(OUTBOUND!$G:$G,WMS!E1597,OUTBOUND!$AC:$AC))</f>
        <v/>
      </c>
      <c r="Z1597" s="76" t="str">
        <f>IF(E1597="","",SUMIF(OUTBOUND!$G:$G,WMS!E1597,OUTBOUND!$P:$P))</f>
        <v/>
      </c>
      <c r="AA1597" s="23" t="str">
        <f t="shared" si="303"/>
        <v/>
      </c>
      <c r="AB1597" s="23" t="str">
        <f t="shared" si="304"/>
        <v/>
      </c>
      <c r="AC1597" s="76" t="str">
        <f t="shared" si="305"/>
        <v/>
      </c>
      <c r="AD1597" s="76" t="str">
        <f t="shared" si="306"/>
        <v/>
      </c>
      <c r="AE1597" s="76" t="str">
        <f t="shared" si="307"/>
        <v/>
      </c>
      <c r="AF1597" s="81" t="str">
        <f t="shared" si="308"/>
        <v/>
      </c>
    </row>
    <row r="1598" spans="5:32">
      <c r="E1598" s="58" t="str">
        <f t="shared" si="297"/>
        <v/>
      </c>
      <c r="K1598" s="68" t="str">
        <f t="shared" si="298"/>
        <v/>
      </c>
      <c r="M1598" s="69" t="str">
        <f t="shared" si="299"/>
        <v/>
      </c>
      <c r="Q1598" s="76" t="str">
        <f t="shared" si="300"/>
        <v/>
      </c>
      <c r="R1598" s="68" t="str">
        <f t="shared" si="301"/>
        <v/>
      </c>
      <c r="S1598" s="76" t="str">
        <f t="shared" si="302"/>
        <v/>
      </c>
      <c r="V1598" s="23" t="str">
        <f>IF(E1598="","",SUMIF(OUTBOUND!$G:$G,WMS!E1598,OUTBOUND!$L:$L))</f>
        <v/>
      </c>
      <c r="W1598" s="23" t="str">
        <f>IF(E1598="","",SUMIF(OUTBOUND!$G:$G,WMS!E1598,OUTBOUND!$M:$M))</f>
        <v/>
      </c>
      <c r="X1598" s="76" t="str">
        <f>IF(E1598="","",SUMIF(OUTBOUND!$G:$G,WMS!E1598,OUTBOUND!$O:$O))</f>
        <v/>
      </c>
      <c r="Y1598" s="76" t="str">
        <f>IF(E1598="","",SUMIF(OUTBOUND!$G:$G,WMS!E1598,OUTBOUND!$AC:$AC))</f>
        <v/>
      </c>
      <c r="Z1598" s="76" t="str">
        <f>IF(E1598="","",SUMIF(OUTBOUND!$G:$G,WMS!E1598,OUTBOUND!$P:$P))</f>
        <v/>
      </c>
      <c r="AA1598" s="23" t="str">
        <f t="shared" si="303"/>
        <v/>
      </c>
      <c r="AB1598" s="23" t="str">
        <f t="shared" si="304"/>
        <v/>
      </c>
      <c r="AC1598" s="76" t="str">
        <f t="shared" si="305"/>
        <v/>
      </c>
      <c r="AD1598" s="76" t="str">
        <f t="shared" si="306"/>
        <v/>
      </c>
      <c r="AE1598" s="76" t="str">
        <f t="shared" si="307"/>
        <v/>
      </c>
      <c r="AF1598" s="81" t="str">
        <f t="shared" si="308"/>
        <v/>
      </c>
    </row>
    <row r="1599" spans="5:32">
      <c r="E1599" s="58" t="str">
        <f t="shared" si="297"/>
        <v/>
      </c>
      <c r="K1599" s="68" t="str">
        <f t="shared" si="298"/>
        <v/>
      </c>
      <c r="M1599" s="69" t="str">
        <f t="shared" si="299"/>
        <v/>
      </c>
      <c r="Q1599" s="76" t="str">
        <f t="shared" si="300"/>
        <v/>
      </c>
      <c r="R1599" s="68" t="str">
        <f t="shared" si="301"/>
        <v/>
      </c>
      <c r="S1599" s="76" t="str">
        <f t="shared" si="302"/>
        <v/>
      </c>
      <c r="V1599" s="23" t="str">
        <f>IF(E1599="","",SUMIF(OUTBOUND!$G:$G,WMS!E1599,OUTBOUND!$L:$L))</f>
        <v/>
      </c>
      <c r="W1599" s="23" t="str">
        <f>IF(E1599="","",SUMIF(OUTBOUND!$G:$G,WMS!E1599,OUTBOUND!$M:$M))</f>
        <v/>
      </c>
      <c r="X1599" s="76" t="str">
        <f>IF(E1599="","",SUMIF(OUTBOUND!$G:$G,WMS!E1599,OUTBOUND!$O:$O))</f>
        <v/>
      </c>
      <c r="Y1599" s="76" t="str">
        <f>IF(E1599="","",SUMIF(OUTBOUND!$G:$G,WMS!E1599,OUTBOUND!$AC:$AC))</f>
        <v/>
      </c>
      <c r="Z1599" s="76" t="str">
        <f>IF(E1599="","",SUMIF(OUTBOUND!$G:$G,WMS!E1599,OUTBOUND!$P:$P))</f>
        <v/>
      </c>
      <c r="AA1599" s="23" t="str">
        <f t="shared" si="303"/>
        <v/>
      </c>
      <c r="AB1599" s="23" t="str">
        <f t="shared" si="304"/>
        <v/>
      </c>
      <c r="AC1599" s="76" t="str">
        <f t="shared" si="305"/>
        <v/>
      </c>
      <c r="AD1599" s="76" t="str">
        <f t="shared" si="306"/>
        <v/>
      </c>
      <c r="AE1599" s="76" t="str">
        <f t="shared" si="307"/>
        <v/>
      </c>
      <c r="AF1599" s="81" t="str">
        <f t="shared" si="308"/>
        <v/>
      </c>
    </row>
    <row r="1600" spans="5:32">
      <c r="E1600" s="58" t="str">
        <f t="shared" si="297"/>
        <v/>
      </c>
      <c r="K1600" s="68" t="str">
        <f t="shared" si="298"/>
        <v/>
      </c>
      <c r="M1600" s="69" t="str">
        <f t="shared" si="299"/>
        <v/>
      </c>
      <c r="Q1600" s="76" t="str">
        <f t="shared" si="300"/>
        <v/>
      </c>
      <c r="R1600" s="68" t="str">
        <f t="shared" si="301"/>
        <v/>
      </c>
      <c r="S1600" s="76" t="str">
        <f t="shared" si="302"/>
        <v/>
      </c>
      <c r="V1600" s="23" t="str">
        <f>IF(E1600="","",SUMIF(OUTBOUND!$G:$G,WMS!E1600,OUTBOUND!$L:$L))</f>
        <v/>
      </c>
      <c r="W1600" s="23" t="str">
        <f>IF(E1600="","",SUMIF(OUTBOUND!$G:$G,WMS!E1600,OUTBOUND!$M:$M))</f>
        <v/>
      </c>
      <c r="X1600" s="76" t="str">
        <f>IF(E1600="","",SUMIF(OUTBOUND!$G:$G,WMS!E1600,OUTBOUND!$O:$O))</f>
        <v/>
      </c>
      <c r="Y1600" s="76" t="str">
        <f>IF(E1600="","",SUMIF(OUTBOUND!$G:$G,WMS!E1600,OUTBOUND!$AC:$AC))</f>
        <v/>
      </c>
      <c r="Z1600" s="76" t="str">
        <f>IF(E1600="","",SUMIF(OUTBOUND!$G:$G,WMS!E1600,OUTBOUND!$P:$P))</f>
        <v/>
      </c>
      <c r="AA1600" s="23" t="str">
        <f t="shared" si="303"/>
        <v/>
      </c>
      <c r="AB1600" s="23" t="str">
        <f t="shared" si="304"/>
        <v/>
      </c>
      <c r="AC1600" s="76" t="str">
        <f t="shared" si="305"/>
        <v/>
      </c>
      <c r="AD1600" s="76" t="str">
        <f t="shared" si="306"/>
        <v/>
      </c>
      <c r="AE1600" s="76" t="str">
        <f t="shared" si="307"/>
        <v/>
      </c>
      <c r="AF1600" s="81" t="str">
        <f t="shared" si="308"/>
        <v/>
      </c>
    </row>
    <row r="1601" spans="5:32">
      <c r="E1601" s="58" t="str">
        <f t="shared" si="297"/>
        <v/>
      </c>
      <c r="K1601" s="68" t="str">
        <f t="shared" si="298"/>
        <v/>
      </c>
      <c r="M1601" s="69" t="str">
        <f t="shared" si="299"/>
        <v/>
      </c>
      <c r="Q1601" s="76" t="str">
        <f t="shared" si="300"/>
        <v/>
      </c>
      <c r="R1601" s="68" t="str">
        <f t="shared" si="301"/>
        <v/>
      </c>
      <c r="S1601" s="76" t="str">
        <f t="shared" si="302"/>
        <v/>
      </c>
      <c r="V1601" s="23" t="str">
        <f>IF(E1601="","",SUMIF(OUTBOUND!$G:$G,WMS!E1601,OUTBOUND!$L:$L))</f>
        <v/>
      </c>
      <c r="W1601" s="23" t="str">
        <f>IF(E1601="","",SUMIF(OUTBOUND!$G:$G,WMS!E1601,OUTBOUND!$M:$M))</f>
        <v/>
      </c>
      <c r="X1601" s="76" t="str">
        <f>IF(E1601="","",SUMIF(OUTBOUND!$G:$G,WMS!E1601,OUTBOUND!$O:$O))</f>
        <v/>
      </c>
      <c r="Y1601" s="76" t="str">
        <f>IF(E1601="","",SUMIF(OUTBOUND!$G:$G,WMS!E1601,OUTBOUND!$AC:$AC))</f>
        <v/>
      </c>
      <c r="Z1601" s="76" t="str">
        <f>IF(E1601="","",SUMIF(OUTBOUND!$G:$G,WMS!E1601,OUTBOUND!$P:$P))</f>
        <v/>
      </c>
      <c r="AA1601" s="23" t="str">
        <f t="shared" si="303"/>
        <v/>
      </c>
      <c r="AB1601" s="23" t="str">
        <f t="shared" si="304"/>
        <v/>
      </c>
      <c r="AC1601" s="76" t="str">
        <f t="shared" si="305"/>
        <v/>
      </c>
      <c r="AD1601" s="76" t="str">
        <f t="shared" si="306"/>
        <v/>
      </c>
      <c r="AE1601" s="76" t="str">
        <f t="shared" si="307"/>
        <v/>
      </c>
      <c r="AF1601" s="81" t="str">
        <f t="shared" si="308"/>
        <v/>
      </c>
    </row>
    <row r="1602" spans="5:32">
      <c r="E1602" s="58" t="str">
        <f t="shared" si="297"/>
        <v/>
      </c>
      <c r="K1602" s="68" t="str">
        <f t="shared" si="298"/>
        <v/>
      </c>
      <c r="M1602" s="69" t="str">
        <f t="shared" si="299"/>
        <v/>
      </c>
      <c r="Q1602" s="76" t="str">
        <f t="shared" si="300"/>
        <v/>
      </c>
      <c r="R1602" s="68" t="str">
        <f t="shared" si="301"/>
        <v/>
      </c>
      <c r="S1602" s="76" t="str">
        <f t="shared" si="302"/>
        <v/>
      </c>
      <c r="V1602" s="23" t="str">
        <f>IF(E1602="","",SUMIF(OUTBOUND!$G:$G,WMS!E1602,OUTBOUND!$L:$L))</f>
        <v/>
      </c>
      <c r="W1602" s="23" t="str">
        <f>IF(E1602="","",SUMIF(OUTBOUND!$G:$G,WMS!E1602,OUTBOUND!$M:$M))</f>
        <v/>
      </c>
      <c r="X1602" s="76" t="str">
        <f>IF(E1602="","",SUMIF(OUTBOUND!$G:$G,WMS!E1602,OUTBOUND!$O:$O))</f>
        <v/>
      </c>
      <c r="Y1602" s="76" t="str">
        <f>IF(E1602="","",SUMIF(OUTBOUND!$G:$G,WMS!E1602,OUTBOUND!$AC:$AC))</f>
        <v/>
      </c>
      <c r="Z1602" s="76" t="str">
        <f>IF(E1602="","",SUMIF(OUTBOUND!$G:$G,WMS!E1602,OUTBOUND!$P:$P))</f>
        <v/>
      </c>
      <c r="AA1602" s="23" t="str">
        <f t="shared" si="303"/>
        <v/>
      </c>
      <c r="AB1602" s="23" t="str">
        <f t="shared" si="304"/>
        <v/>
      </c>
      <c r="AC1602" s="76" t="str">
        <f t="shared" si="305"/>
        <v/>
      </c>
      <c r="AD1602" s="76" t="str">
        <f t="shared" si="306"/>
        <v/>
      </c>
      <c r="AE1602" s="76" t="str">
        <f t="shared" si="307"/>
        <v/>
      </c>
      <c r="AF1602" s="81" t="str">
        <f t="shared" si="308"/>
        <v/>
      </c>
    </row>
    <row r="1603" spans="5:32">
      <c r="E1603" s="58" t="str">
        <f t="shared" si="297"/>
        <v/>
      </c>
      <c r="K1603" s="68" t="str">
        <f t="shared" si="298"/>
        <v/>
      </c>
      <c r="M1603" s="69" t="str">
        <f t="shared" si="299"/>
        <v/>
      </c>
      <c r="Q1603" s="76" t="str">
        <f t="shared" si="300"/>
        <v/>
      </c>
      <c r="R1603" s="68" t="str">
        <f t="shared" si="301"/>
        <v/>
      </c>
      <c r="S1603" s="76" t="str">
        <f t="shared" si="302"/>
        <v/>
      </c>
      <c r="V1603" s="23" t="str">
        <f>IF(E1603="","",SUMIF(OUTBOUND!$G:$G,WMS!E1603,OUTBOUND!$L:$L))</f>
        <v/>
      </c>
      <c r="W1603" s="23" t="str">
        <f>IF(E1603="","",SUMIF(OUTBOUND!$G:$G,WMS!E1603,OUTBOUND!$M:$M))</f>
        <v/>
      </c>
      <c r="X1603" s="76" t="str">
        <f>IF(E1603="","",SUMIF(OUTBOUND!$G:$G,WMS!E1603,OUTBOUND!$O:$O))</f>
        <v/>
      </c>
      <c r="Y1603" s="76" t="str">
        <f>IF(E1603="","",SUMIF(OUTBOUND!$G:$G,WMS!E1603,OUTBOUND!$AC:$AC))</f>
        <v/>
      </c>
      <c r="Z1603" s="76" t="str">
        <f>IF(E1603="","",SUMIF(OUTBOUND!$G:$G,WMS!E1603,OUTBOUND!$P:$P))</f>
        <v/>
      </c>
      <c r="AA1603" s="23" t="str">
        <f t="shared" si="303"/>
        <v/>
      </c>
      <c r="AB1603" s="23" t="str">
        <f t="shared" si="304"/>
        <v/>
      </c>
      <c r="AC1603" s="76" t="str">
        <f t="shared" si="305"/>
        <v/>
      </c>
      <c r="AD1603" s="76" t="str">
        <f t="shared" si="306"/>
        <v/>
      </c>
      <c r="AE1603" s="76" t="str">
        <f t="shared" si="307"/>
        <v/>
      </c>
      <c r="AF1603" s="81" t="str">
        <f t="shared" si="308"/>
        <v/>
      </c>
    </row>
    <row r="1604" spans="5:32">
      <c r="E1604" s="58" t="str">
        <f t="shared" ref="E1604:E1667" si="309">IF(D1604="","",B1604&amp;"/"&amp;C1604&amp;"/"&amp;D1604)</f>
        <v/>
      </c>
      <c r="K1604" s="68" t="str">
        <f t="shared" ref="K1604:K1667" si="310">IF(J1604="","",J1604/I1604)</f>
        <v/>
      </c>
      <c r="M1604" s="69" t="str">
        <f t="shared" ref="M1604:M1667" si="311">IF(L1604="","",ROUND(I1604*L1604,3))</f>
        <v/>
      </c>
      <c r="Q1604" s="76" t="str">
        <f t="shared" si="300"/>
        <v/>
      </c>
      <c r="R1604" s="68" t="str">
        <f t="shared" si="301"/>
        <v/>
      </c>
      <c r="S1604" s="76" t="str">
        <f t="shared" si="302"/>
        <v/>
      </c>
      <c r="V1604" s="23" t="str">
        <f>IF(E1604="","",SUMIF(OUTBOUND!$G:$G,WMS!E1604,OUTBOUND!$L:$L))</f>
        <v/>
      </c>
      <c r="W1604" s="23" t="str">
        <f>IF(E1604="","",SUMIF(OUTBOUND!$G:$G,WMS!E1604,OUTBOUND!$M:$M))</f>
        <v/>
      </c>
      <c r="X1604" s="76" t="str">
        <f>IF(E1604="","",SUMIF(OUTBOUND!$G:$G,WMS!E1604,OUTBOUND!$O:$O))</f>
        <v/>
      </c>
      <c r="Y1604" s="76" t="str">
        <f>IF(E1604="","",SUMIF(OUTBOUND!$G:$G,WMS!E1604,OUTBOUND!$AC:$AC))</f>
        <v/>
      </c>
      <c r="Z1604" s="76" t="str">
        <f>IF(E1604="","",SUMIF(OUTBOUND!$G:$G,WMS!E1604,OUTBOUND!$P:$P))</f>
        <v/>
      </c>
      <c r="AA1604" s="23" t="str">
        <f t="shared" si="303"/>
        <v/>
      </c>
      <c r="AB1604" s="23" t="str">
        <f t="shared" si="304"/>
        <v/>
      </c>
      <c r="AC1604" s="76" t="str">
        <f t="shared" si="305"/>
        <v/>
      </c>
      <c r="AD1604" s="76" t="str">
        <f t="shared" si="306"/>
        <v/>
      </c>
      <c r="AE1604" s="76" t="str">
        <f t="shared" si="307"/>
        <v/>
      </c>
      <c r="AF1604" s="81" t="str">
        <f t="shared" si="308"/>
        <v/>
      </c>
    </row>
    <row r="1605" spans="5:32">
      <c r="E1605" s="58" t="str">
        <f t="shared" si="309"/>
        <v/>
      </c>
      <c r="K1605" s="68" t="str">
        <f t="shared" si="310"/>
        <v/>
      </c>
      <c r="M1605" s="69" t="str">
        <f t="shared" si="311"/>
        <v/>
      </c>
      <c r="Q1605" s="76" t="str">
        <f t="shared" si="300"/>
        <v/>
      </c>
      <c r="R1605" s="68" t="str">
        <f t="shared" si="301"/>
        <v/>
      </c>
      <c r="S1605" s="76" t="str">
        <f t="shared" si="302"/>
        <v/>
      </c>
      <c r="V1605" s="23" t="str">
        <f>IF(E1605="","",SUMIF(OUTBOUND!$G:$G,WMS!E1605,OUTBOUND!$L:$L))</f>
        <v/>
      </c>
      <c r="W1605" s="23" t="str">
        <f>IF(E1605="","",SUMIF(OUTBOUND!$G:$G,WMS!E1605,OUTBOUND!$M:$M))</f>
        <v/>
      </c>
      <c r="X1605" s="76" t="str">
        <f>IF(E1605="","",SUMIF(OUTBOUND!$G:$G,WMS!E1605,OUTBOUND!$O:$O))</f>
        <v/>
      </c>
      <c r="Y1605" s="76" t="str">
        <f>IF(E1605="","",SUMIF(OUTBOUND!$G:$G,WMS!E1605,OUTBOUND!$AC:$AC))</f>
        <v/>
      </c>
      <c r="Z1605" s="76" t="str">
        <f>IF(E1605="","",SUMIF(OUTBOUND!$G:$G,WMS!E1605,OUTBOUND!$P:$P))</f>
        <v/>
      </c>
      <c r="AA1605" s="23" t="str">
        <f t="shared" si="303"/>
        <v/>
      </c>
      <c r="AB1605" s="23" t="str">
        <f t="shared" si="304"/>
        <v/>
      </c>
      <c r="AC1605" s="76" t="str">
        <f t="shared" si="305"/>
        <v/>
      </c>
      <c r="AD1605" s="76" t="str">
        <f t="shared" si="306"/>
        <v/>
      </c>
      <c r="AE1605" s="76" t="str">
        <f t="shared" si="307"/>
        <v/>
      </c>
      <c r="AF1605" s="81" t="str">
        <f t="shared" si="308"/>
        <v/>
      </c>
    </row>
    <row r="1606" spans="5:32">
      <c r="E1606" s="58" t="str">
        <f t="shared" si="309"/>
        <v/>
      </c>
      <c r="K1606" s="68" t="str">
        <f t="shared" si="310"/>
        <v/>
      </c>
      <c r="M1606" s="69" t="str">
        <f t="shared" si="311"/>
        <v/>
      </c>
      <c r="Q1606" s="76" t="str">
        <f t="shared" si="300"/>
        <v/>
      </c>
      <c r="R1606" s="68" t="str">
        <f t="shared" si="301"/>
        <v/>
      </c>
      <c r="S1606" s="76" t="str">
        <f t="shared" si="302"/>
        <v/>
      </c>
      <c r="V1606" s="23" t="str">
        <f>IF(E1606="","",SUMIF(OUTBOUND!$G:$G,WMS!E1606,OUTBOUND!$L:$L))</f>
        <v/>
      </c>
      <c r="W1606" s="23" t="str">
        <f>IF(E1606="","",SUMIF(OUTBOUND!$G:$G,WMS!E1606,OUTBOUND!$M:$M))</f>
        <v/>
      </c>
      <c r="X1606" s="76" t="str">
        <f>IF(E1606="","",SUMIF(OUTBOUND!$G:$G,WMS!E1606,OUTBOUND!$O:$O))</f>
        <v/>
      </c>
      <c r="Y1606" s="76" t="str">
        <f>IF(E1606="","",SUMIF(OUTBOUND!$G:$G,WMS!E1606,OUTBOUND!$AC:$AC))</f>
        <v/>
      </c>
      <c r="Z1606" s="76" t="str">
        <f>IF(E1606="","",SUMIF(OUTBOUND!$G:$G,WMS!E1606,OUTBOUND!$P:$P))</f>
        <v/>
      </c>
      <c r="AA1606" s="23" t="str">
        <f t="shared" si="303"/>
        <v/>
      </c>
      <c r="AB1606" s="23" t="str">
        <f t="shared" si="304"/>
        <v/>
      </c>
      <c r="AC1606" s="76" t="str">
        <f t="shared" si="305"/>
        <v/>
      </c>
      <c r="AD1606" s="76" t="str">
        <f t="shared" si="306"/>
        <v/>
      </c>
      <c r="AE1606" s="76" t="str">
        <f t="shared" si="307"/>
        <v/>
      </c>
      <c r="AF1606" s="81" t="str">
        <f t="shared" si="308"/>
        <v/>
      </c>
    </row>
    <row r="1607" spans="5:32">
      <c r="E1607" s="58" t="str">
        <f t="shared" si="309"/>
        <v/>
      </c>
      <c r="K1607" s="68" t="str">
        <f t="shared" si="310"/>
        <v/>
      </c>
      <c r="M1607" s="69" t="str">
        <f t="shared" si="311"/>
        <v/>
      </c>
      <c r="Q1607" s="76" t="str">
        <f t="shared" si="300"/>
        <v/>
      </c>
      <c r="R1607" s="68" t="str">
        <f t="shared" si="301"/>
        <v/>
      </c>
      <c r="S1607" s="76" t="str">
        <f t="shared" si="302"/>
        <v/>
      </c>
      <c r="V1607" s="23" t="str">
        <f>IF(E1607="","",SUMIF(OUTBOUND!$G:$G,WMS!E1607,OUTBOUND!$L:$L))</f>
        <v/>
      </c>
      <c r="W1607" s="23" t="str">
        <f>IF(E1607="","",SUMIF(OUTBOUND!$G:$G,WMS!E1607,OUTBOUND!$M:$M))</f>
        <v/>
      </c>
      <c r="X1607" s="76" t="str">
        <f>IF(E1607="","",SUMIF(OUTBOUND!$G:$G,WMS!E1607,OUTBOUND!$O:$O))</f>
        <v/>
      </c>
      <c r="Y1607" s="76" t="str">
        <f>IF(E1607="","",SUMIF(OUTBOUND!$G:$G,WMS!E1607,OUTBOUND!$AC:$AC))</f>
        <v/>
      </c>
      <c r="Z1607" s="76" t="str">
        <f>IF(E1607="","",SUMIF(OUTBOUND!$G:$G,WMS!E1607,OUTBOUND!$P:$P))</f>
        <v/>
      </c>
      <c r="AA1607" s="23" t="str">
        <f t="shared" si="303"/>
        <v/>
      </c>
      <c r="AB1607" s="23" t="str">
        <f t="shared" si="304"/>
        <v/>
      </c>
      <c r="AC1607" s="76" t="str">
        <f t="shared" si="305"/>
        <v/>
      </c>
      <c r="AD1607" s="76" t="str">
        <f t="shared" si="306"/>
        <v/>
      </c>
      <c r="AE1607" s="76" t="str">
        <f t="shared" si="307"/>
        <v/>
      </c>
      <c r="AF1607" s="81" t="str">
        <f t="shared" si="308"/>
        <v/>
      </c>
    </row>
    <row r="1608" spans="5:32">
      <c r="E1608" s="58" t="str">
        <f t="shared" si="309"/>
        <v/>
      </c>
      <c r="K1608" s="68" t="str">
        <f t="shared" si="310"/>
        <v/>
      </c>
      <c r="M1608" s="69" t="str">
        <f t="shared" si="311"/>
        <v/>
      </c>
      <c r="Q1608" s="76" t="str">
        <f t="shared" si="300"/>
        <v/>
      </c>
      <c r="R1608" s="68" t="str">
        <f t="shared" si="301"/>
        <v/>
      </c>
      <c r="S1608" s="76" t="str">
        <f t="shared" si="302"/>
        <v/>
      </c>
      <c r="V1608" s="23" t="str">
        <f>IF(E1608="","",SUMIF(OUTBOUND!$G:$G,WMS!E1608,OUTBOUND!$L:$L))</f>
        <v/>
      </c>
      <c r="W1608" s="23" t="str">
        <f>IF(E1608="","",SUMIF(OUTBOUND!$G:$G,WMS!E1608,OUTBOUND!$M:$M))</f>
        <v/>
      </c>
      <c r="X1608" s="76" t="str">
        <f>IF(E1608="","",SUMIF(OUTBOUND!$G:$G,WMS!E1608,OUTBOUND!$O:$O))</f>
        <v/>
      </c>
      <c r="Y1608" s="76" t="str">
        <f>IF(E1608="","",SUMIF(OUTBOUND!$G:$G,WMS!E1608,OUTBOUND!$AC:$AC))</f>
        <v/>
      </c>
      <c r="Z1608" s="76" t="str">
        <f>IF(E1608="","",SUMIF(OUTBOUND!$G:$G,WMS!E1608,OUTBOUND!$P:$P))</f>
        <v/>
      </c>
      <c r="AA1608" s="23" t="str">
        <f t="shared" si="303"/>
        <v/>
      </c>
      <c r="AB1608" s="23" t="str">
        <f t="shared" si="304"/>
        <v/>
      </c>
      <c r="AC1608" s="76" t="str">
        <f t="shared" si="305"/>
        <v/>
      </c>
      <c r="AD1608" s="76" t="str">
        <f t="shared" si="306"/>
        <v/>
      </c>
      <c r="AE1608" s="76" t="str">
        <f t="shared" si="307"/>
        <v/>
      </c>
      <c r="AF1608" s="81" t="str">
        <f t="shared" si="308"/>
        <v/>
      </c>
    </row>
    <row r="1609" spans="5:32">
      <c r="E1609" s="58" t="str">
        <f t="shared" si="309"/>
        <v/>
      </c>
      <c r="K1609" s="68" t="str">
        <f t="shared" si="310"/>
        <v/>
      </c>
      <c r="M1609" s="69" t="str">
        <f t="shared" si="311"/>
        <v/>
      </c>
      <c r="Q1609" s="76" t="str">
        <f t="shared" si="300"/>
        <v/>
      </c>
      <c r="R1609" s="68" t="str">
        <f t="shared" si="301"/>
        <v/>
      </c>
      <c r="S1609" s="76" t="str">
        <f t="shared" si="302"/>
        <v/>
      </c>
      <c r="V1609" s="23" t="str">
        <f>IF(E1609="","",SUMIF(OUTBOUND!$G:$G,WMS!E1609,OUTBOUND!$L:$L))</f>
        <v/>
      </c>
      <c r="W1609" s="23" t="str">
        <f>IF(E1609="","",SUMIF(OUTBOUND!$G:$G,WMS!E1609,OUTBOUND!$M:$M))</f>
        <v/>
      </c>
      <c r="X1609" s="76" t="str">
        <f>IF(E1609="","",SUMIF(OUTBOUND!$G:$G,WMS!E1609,OUTBOUND!$O:$O))</f>
        <v/>
      </c>
      <c r="Y1609" s="76" t="str">
        <f>IF(E1609="","",SUMIF(OUTBOUND!$G:$G,WMS!E1609,OUTBOUND!$AC:$AC))</f>
        <v/>
      </c>
      <c r="Z1609" s="76" t="str">
        <f>IF(E1609="","",SUMIF(OUTBOUND!$G:$G,WMS!E1609,OUTBOUND!$P:$P))</f>
        <v/>
      </c>
      <c r="AA1609" s="23" t="str">
        <f t="shared" si="303"/>
        <v/>
      </c>
      <c r="AB1609" s="23" t="str">
        <f t="shared" si="304"/>
        <v/>
      </c>
      <c r="AC1609" s="76" t="str">
        <f t="shared" si="305"/>
        <v/>
      </c>
      <c r="AD1609" s="76" t="str">
        <f t="shared" si="306"/>
        <v/>
      </c>
      <c r="AE1609" s="76" t="str">
        <f t="shared" si="307"/>
        <v/>
      </c>
      <c r="AF1609" s="81" t="str">
        <f t="shared" si="308"/>
        <v/>
      </c>
    </row>
    <row r="1610" spans="5:32">
      <c r="E1610" s="58" t="str">
        <f t="shared" si="309"/>
        <v/>
      </c>
      <c r="K1610" s="68" t="str">
        <f t="shared" si="310"/>
        <v/>
      </c>
      <c r="M1610" s="69" t="str">
        <f t="shared" si="311"/>
        <v/>
      </c>
      <c r="Q1610" s="76" t="str">
        <f t="shared" si="300"/>
        <v/>
      </c>
      <c r="R1610" s="68" t="str">
        <f t="shared" si="301"/>
        <v/>
      </c>
      <c r="S1610" s="76" t="str">
        <f t="shared" si="302"/>
        <v/>
      </c>
      <c r="V1610" s="23" t="str">
        <f>IF(E1610="","",SUMIF(OUTBOUND!$G:$G,WMS!E1610,OUTBOUND!$L:$L))</f>
        <v/>
      </c>
      <c r="W1610" s="23" t="str">
        <f>IF(E1610="","",SUMIF(OUTBOUND!$G:$G,WMS!E1610,OUTBOUND!$M:$M))</f>
        <v/>
      </c>
      <c r="X1610" s="76" t="str">
        <f>IF(E1610="","",SUMIF(OUTBOUND!$G:$G,WMS!E1610,OUTBOUND!$O:$O))</f>
        <v/>
      </c>
      <c r="Y1610" s="76" t="str">
        <f>IF(E1610="","",SUMIF(OUTBOUND!$G:$G,WMS!E1610,OUTBOUND!$AC:$AC))</f>
        <v/>
      </c>
      <c r="Z1610" s="76" t="str">
        <f>IF(E1610="","",SUMIF(OUTBOUND!$G:$G,WMS!E1610,OUTBOUND!$P:$P))</f>
        <v/>
      </c>
      <c r="AA1610" s="23" t="str">
        <f t="shared" si="303"/>
        <v/>
      </c>
      <c r="AB1610" s="23" t="str">
        <f t="shared" si="304"/>
        <v/>
      </c>
      <c r="AC1610" s="76" t="str">
        <f t="shared" si="305"/>
        <v/>
      </c>
      <c r="AD1610" s="76" t="str">
        <f t="shared" si="306"/>
        <v/>
      </c>
      <c r="AE1610" s="76" t="str">
        <f t="shared" si="307"/>
        <v/>
      </c>
      <c r="AF1610" s="81" t="str">
        <f t="shared" si="308"/>
        <v/>
      </c>
    </row>
    <row r="1611" spans="5:32">
      <c r="E1611" s="58" t="str">
        <f t="shared" si="309"/>
        <v/>
      </c>
      <c r="K1611" s="68" t="str">
        <f t="shared" si="310"/>
        <v/>
      </c>
      <c r="M1611" s="69" t="str">
        <f t="shared" si="311"/>
        <v/>
      </c>
      <c r="Q1611" s="76" t="str">
        <f t="shared" si="300"/>
        <v/>
      </c>
      <c r="R1611" s="68" t="str">
        <f t="shared" si="301"/>
        <v/>
      </c>
      <c r="S1611" s="76" t="str">
        <f t="shared" si="302"/>
        <v/>
      </c>
      <c r="V1611" s="23" t="str">
        <f>IF(E1611="","",SUMIF(OUTBOUND!$G:$G,WMS!E1611,OUTBOUND!$L:$L))</f>
        <v/>
      </c>
      <c r="W1611" s="23" t="str">
        <f>IF(E1611="","",SUMIF(OUTBOUND!$G:$G,WMS!E1611,OUTBOUND!$M:$M))</f>
        <v/>
      </c>
      <c r="X1611" s="76" t="str">
        <f>IF(E1611="","",SUMIF(OUTBOUND!$G:$G,WMS!E1611,OUTBOUND!$O:$O))</f>
        <v/>
      </c>
      <c r="Y1611" s="76" t="str">
        <f>IF(E1611="","",SUMIF(OUTBOUND!$G:$G,WMS!E1611,OUTBOUND!$AC:$AC))</f>
        <v/>
      </c>
      <c r="Z1611" s="76" t="str">
        <f>IF(E1611="","",SUMIF(OUTBOUND!$G:$G,WMS!E1611,OUTBOUND!$P:$P))</f>
        <v/>
      </c>
      <c r="AA1611" s="23" t="str">
        <f t="shared" si="303"/>
        <v/>
      </c>
      <c r="AB1611" s="23" t="str">
        <f t="shared" si="304"/>
        <v/>
      </c>
      <c r="AC1611" s="76" t="str">
        <f t="shared" si="305"/>
        <v/>
      </c>
      <c r="AD1611" s="76" t="str">
        <f t="shared" si="306"/>
        <v/>
      </c>
      <c r="AE1611" s="76" t="str">
        <f t="shared" si="307"/>
        <v/>
      </c>
      <c r="AF1611" s="81" t="str">
        <f t="shared" si="308"/>
        <v/>
      </c>
    </row>
    <row r="1612" spans="5:32">
      <c r="E1612" s="58" t="str">
        <f t="shared" si="309"/>
        <v/>
      </c>
      <c r="K1612" s="68" t="str">
        <f t="shared" si="310"/>
        <v/>
      </c>
      <c r="M1612" s="69" t="str">
        <f t="shared" si="311"/>
        <v/>
      </c>
      <c r="Q1612" s="76" t="str">
        <f t="shared" si="300"/>
        <v/>
      </c>
      <c r="R1612" s="68" t="str">
        <f t="shared" si="301"/>
        <v/>
      </c>
      <c r="S1612" s="76" t="str">
        <f t="shared" si="302"/>
        <v/>
      </c>
      <c r="V1612" s="23" t="str">
        <f>IF(E1612="","",SUMIF(OUTBOUND!$G:$G,WMS!E1612,OUTBOUND!$L:$L))</f>
        <v/>
      </c>
      <c r="W1612" s="23" t="str">
        <f>IF(E1612="","",SUMIF(OUTBOUND!$G:$G,WMS!E1612,OUTBOUND!$M:$M))</f>
        <v/>
      </c>
      <c r="X1612" s="76" t="str">
        <f>IF(E1612="","",SUMIF(OUTBOUND!$G:$G,WMS!E1612,OUTBOUND!$O:$O))</f>
        <v/>
      </c>
      <c r="Y1612" s="76" t="str">
        <f>IF(E1612="","",SUMIF(OUTBOUND!$G:$G,WMS!E1612,OUTBOUND!$AC:$AC))</f>
        <v/>
      </c>
      <c r="Z1612" s="76" t="str">
        <f>IF(E1612="","",SUMIF(OUTBOUND!$G:$G,WMS!E1612,OUTBOUND!$P:$P))</f>
        <v/>
      </c>
      <c r="AA1612" s="23" t="str">
        <f t="shared" si="303"/>
        <v/>
      </c>
      <c r="AB1612" s="23" t="str">
        <f t="shared" si="304"/>
        <v/>
      </c>
      <c r="AC1612" s="76" t="str">
        <f t="shared" si="305"/>
        <v/>
      </c>
      <c r="AD1612" s="76" t="str">
        <f t="shared" si="306"/>
        <v/>
      </c>
      <c r="AE1612" s="76" t="str">
        <f t="shared" si="307"/>
        <v/>
      </c>
      <c r="AF1612" s="81" t="str">
        <f t="shared" si="308"/>
        <v/>
      </c>
    </row>
    <row r="1613" spans="5:32">
      <c r="E1613" s="58" t="str">
        <f t="shared" si="309"/>
        <v/>
      </c>
      <c r="K1613" s="68" t="str">
        <f t="shared" si="310"/>
        <v/>
      </c>
      <c r="M1613" s="69" t="str">
        <f t="shared" si="311"/>
        <v/>
      </c>
      <c r="Q1613" s="76" t="str">
        <f t="shared" si="300"/>
        <v/>
      </c>
      <c r="R1613" s="68" t="str">
        <f t="shared" si="301"/>
        <v/>
      </c>
      <c r="S1613" s="76" t="str">
        <f t="shared" si="302"/>
        <v/>
      </c>
      <c r="V1613" s="23" t="str">
        <f>IF(E1613="","",SUMIF(OUTBOUND!$G:$G,WMS!E1613,OUTBOUND!$L:$L))</f>
        <v/>
      </c>
      <c r="W1613" s="23" t="str">
        <f>IF(E1613="","",SUMIF(OUTBOUND!$G:$G,WMS!E1613,OUTBOUND!$M:$M))</f>
        <v/>
      </c>
      <c r="X1613" s="76" t="str">
        <f>IF(E1613="","",SUMIF(OUTBOUND!$G:$G,WMS!E1613,OUTBOUND!$O:$O))</f>
        <v/>
      </c>
      <c r="Y1613" s="76" t="str">
        <f>IF(E1613="","",SUMIF(OUTBOUND!$G:$G,WMS!E1613,OUTBOUND!$AC:$AC))</f>
        <v/>
      </c>
      <c r="Z1613" s="76" t="str">
        <f>IF(E1613="","",SUMIF(OUTBOUND!$G:$G,WMS!E1613,OUTBOUND!$P:$P))</f>
        <v/>
      </c>
      <c r="AA1613" s="23" t="str">
        <f t="shared" si="303"/>
        <v/>
      </c>
      <c r="AB1613" s="23" t="str">
        <f t="shared" si="304"/>
        <v/>
      </c>
      <c r="AC1613" s="76" t="str">
        <f t="shared" si="305"/>
        <v/>
      </c>
      <c r="AD1613" s="76" t="str">
        <f t="shared" si="306"/>
        <v/>
      </c>
      <c r="AE1613" s="76" t="str">
        <f t="shared" si="307"/>
        <v/>
      </c>
      <c r="AF1613" s="81" t="str">
        <f t="shared" si="308"/>
        <v/>
      </c>
    </row>
    <row r="1614" spans="5:32">
      <c r="E1614" s="58" t="str">
        <f t="shared" si="309"/>
        <v/>
      </c>
      <c r="K1614" s="68" t="str">
        <f t="shared" si="310"/>
        <v/>
      </c>
      <c r="M1614" s="69" t="str">
        <f t="shared" si="311"/>
        <v/>
      </c>
      <c r="Q1614" s="76" t="str">
        <f t="shared" si="300"/>
        <v/>
      </c>
      <c r="R1614" s="68" t="str">
        <f t="shared" si="301"/>
        <v/>
      </c>
      <c r="S1614" s="76" t="str">
        <f t="shared" si="302"/>
        <v/>
      </c>
      <c r="V1614" s="23" t="str">
        <f>IF(E1614="","",SUMIF(OUTBOUND!$G:$G,WMS!E1614,OUTBOUND!$L:$L))</f>
        <v/>
      </c>
      <c r="W1614" s="23" t="str">
        <f>IF(E1614="","",SUMIF(OUTBOUND!$G:$G,WMS!E1614,OUTBOUND!$M:$M))</f>
        <v/>
      </c>
      <c r="X1614" s="76" t="str">
        <f>IF(E1614="","",SUMIF(OUTBOUND!$G:$G,WMS!E1614,OUTBOUND!$O:$O))</f>
        <v/>
      </c>
      <c r="Y1614" s="76" t="str">
        <f>IF(E1614="","",SUMIF(OUTBOUND!$G:$G,WMS!E1614,OUTBOUND!$AC:$AC))</f>
        <v/>
      </c>
      <c r="Z1614" s="76" t="str">
        <f>IF(E1614="","",SUMIF(OUTBOUND!$G:$G,WMS!E1614,OUTBOUND!$P:$P))</f>
        <v/>
      </c>
      <c r="AA1614" s="23" t="str">
        <f t="shared" si="303"/>
        <v/>
      </c>
      <c r="AB1614" s="23" t="str">
        <f t="shared" si="304"/>
        <v/>
      </c>
      <c r="AC1614" s="76" t="str">
        <f t="shared" si="305"/>
        <v/>
      </c>
      <c r="AD1614" s="76" t="str">
        <f t="shared" si="306"/>
        <v/>
      </c>
      <c r="AE1614" s="76" t="str">
        <f t="shared" si="307"/>
        <v/>
      </c>
      <c r="AF1614" s="81" t="str">
        <f t="shared" si="308"/>
        <v/>
      </c>
    </row>
    <row r="1615" spans="5:32">
      <c r="E1615" s="58" t="str">
        <f t="shared" si="309"/>
        <v/>
      </c>
      <c r="K1615" s="68" t="str">
        <f t="shared" si="310"/>
        <v/>
      </c>
      <c r="M1615" s="69" t="str">
        <f t="shared" si="311"/>
        <v/>
      </c>
      <c r="Q1615" s="76" t="str">
        <f t="shared" si="300"/>
        <v/>
      </c>
      <c r="R1615" s="68" t="str">
        <f t="shared" si="301"/>
        <v/>
      </c>
      <c r="S1615" s="76" t="str">
        <f t="shared" si="302"/>
        <v/>
      </c>
      <c r="V1615" s="23" t="str">
        <f>IF(E1615="","",SUMIF(OUTBOUND!$G:$G,WMS!E1615,OUTBOUND!$L:$L))</f>
        <v/>
      </c>
      <c r="W1615" s="23" t="str">
        <f>IF(E1615="","",SUMIF(OUTBOUND!$G:$G,WMS!E1615,OUTBOUND!$M:$M))</f>
        <v/>
      </c>
      <c r="X1615" s="76" t="str">
        <f>IF(E1615="","",SUMIF(OUTBOUND!$G:$G,WMS!E1615,OUTBOUND!$O:$O))</f>
        <v/>
      </c>
      <c r="Y1615" s="76" t="str">
        <f>IF(E1615="","",SUMIF(OUTBOUND!$G:$G,WMS!E1615,OUTBOUND!$AC:$AC))</f>
        <v/>
      </c>
      <c r="Z1615" s="76" t="str">
        <f>IF(E1615="","",SUMIF(OUTBOUND!$G:$G,WMS!E1615,OUTBOUND!$P:$P))</f>
        <v/>
      </c>
      <c r="AA1615" s="23" t="str">
        <f t="shared" si="303"/>
        <v/>
      </c>
      <c r="AB1615" s="23" t="str">
        <f t="shared" si="304"/>
        <v/>
      </c>
      <c r="AC1615" s="76" t="str">
        <f t="shared" si="305"/>
        <v/>
      </c>
      <c r="AD1615" s="76" t="str">
        <f t="shared" si="306"/>
        <v/>
      </c>
      <c r="AE1615" s="76" t="str">
        <f t="shared" si="307"/>
        <v/>
      </c>
      <c r="AF1615" s="81" t="str">
        <f t="shared" si="308"/>
        <v/>
      </c>
    </row>
    <row r="1616" spans="5:32">
      <c r="E1616" s="58" t="str">
        <f t="shared" si="309"/>
        <v/>
      </c>
      <c r="K1616" s="68" t="str">
        <f t="shared" si="310"/>
        <v/>
      </c>
      <c r="M1616" s="69" t="str">
        <f t="shared" si="311"/>
        <v/>
      </c>
      <c r="Q1616" s="76" t="str">
        <f t="shared" si="300"/>
        <v/>
      </c>
      <c r="R1616" s="68" t="str">
        <f t="shared" si="301"/>
        <v/>
      </c>
      <c r="S1616" s="76" t="str">
        <f t="shared" si="302"/>
        <v/>
      </c>
      <c r="V1616" s="23" t="str">
        <f>IF(E1616="","",SUMIF(OUTBOUND!$G:$G,WMS!E1616,OUTBOUND!$L:$L))</f>
        <v/>
      </c>
      <c r="W1616" s="23" t="str">
        <f>IF(E1616="","",SUMIF(OUTBOUND!$G:$G,WMS!E1616,OUTBOUND!$M:$M))</f>
        <v/>
      </c>
      <c r="X1616" s="76" t="str">
        <f>IF(E1616="","",SUMIF(OUTBOUND!$G:$G,WMS!E1616,OUTBOUND!$O:$O))</f>
        <v/>
      </c>
      <c r="Y1616" s="76" t="str">
        <f>IF(E1616="","",SUMIF(OUTBOUND!$G:$G,WMS!E1616,OUTBOUND!$AC:$AC))</f>
        <v/>
      </c>
      <c r="Z1616" s="76" t="str">
        <f>IF(E1616="","",SUMIF(OUTBOUND!$G:$G,WMS!E1616,OUTBOUND!$P:$P))</f>
        <v/>
      </c>
      <c r="AA1616" s="23" t="str">
        <f t="shared" si="303"/>
        <v/>
      </c>
      <c r="AB1616" s="23" t="str">
        <f t="shared" si="304"/>
        <v/>
      </c>
      <c r="AC1616" s="76" t="str">
        <f t="shared" si="305"/>
        <v/>
      </c>
      <c r="AD1616" s="76" t="str">
        <f t="shared" si="306"/>
        <v/>
      </c>
      <c r="AE1616" s="76" t="str">
        <f t="shared" si="307"/>
        <v/>
      </c>
      <c r="AF1616" s="81" t="str">
        <f t="shared" si="308"/>
        <v/>
      </c>
    </row>
    <row r="1617" spans="5:32">
      <c r="E1617" s="58" t="str">
        <f t="shared" si="309"/>
        <v/>
      </c>
      <c r="K1617" s="68" t="str">
        <f t="shared" si="310"/>
        <v/>
      </c>
      <c r="M1617" s="69" t="str">
        <f t="shared" si="311"/>
        <v/>
      </c>
      <c r="Q1617" s="76" t="str">
        <f t="shared" si="300"/>
        <v/>
      </c>
      <c r="R1617" s="68" t="str">
        <f t="shared" si="301"/>
        <v/>
      </c>
      <c r="S1617" s="76" t="str">
        <f t="shared" si="302"/>
        <v/>
      </c>
      <c r="V1617" s="23" t="str">
        <f>IF(E1617="","",SUMIF(OUTBOUND!$G:$G,WMS!E1617,OUTBOUND!$L:$L))</f>
        <v/>
      </c>
      <c r="W1617" s="23" t="str">
        <f>IF(E1617="","",SUMIF(OUTBOUND!$G:$G,WMS!E1617,OUTBOUND!$M:$M))</f>
        <v/>
      </c>
      <c r="X1617" s="76" t="str">
        <f>IF(E1617="","",SUMIF(OUTBOUND!$G:$G,WMS!E1617,OUTBOUND!$O:$O))</f>
        <v/>
      </c>
      <c r="Y1617" s="76" t="str">
        <f>IF(E1617="","",SUMIF(OUTBOUND!$G:$G,WMS!E1617,OUTBOUND!$AC:$AC))</f>
        <v/>
      </c>
      <c r="Z1617" s="76" t="str">
        <f>IF(E1617="","",SUMIF(OUTBOUND!$G:$G,WMS!E1617,OUTBOUND!$P:$P))</f>
        <v/>
      </c>
      <c r="AA1617" s="23" t="str">
        <f t="shared" si="303"/>
        <v/>
      </c>
      <c r="AB1617" s="23" t="str">
        <f t="shared" si="304"/>
        <v/>
      </c>
      <c r="AC1617" s="76" t="str">
        <f t="shared" si="305"/>
        <v/>
      </c>
      <c r="AD1617" s="76" t="str">
        <f t="shared" si="306"/>
        <v/>
      </c>
      <c r="AE1617" s="76" t="str">
        <f t="shared" si="307"/>
        <v/>
      </c>
      <c r="AF1617" s="81" t="str">
        <f t="shared" si="308"/>
        <v/>
      </c>
    </row>
    <row r="1618" spans="5:32">
      <c r="E1618" s="58" t="str">
        <f t="shared" si="309"/>
        <v/>
      </c>
      <c r="K1618" s="68" t="str">
        <f t="shared" si="310"/>
        <v/>
      </c>
      <c r="M1618" s="69" t="str">
        <f t="shared" si="311"/>
        <v/>
      </c>
      <c r="Q1618" s="76" t="str">
        <f t="shared" si="300"/>
        <v/>
      </c>
      <c r="R1618" s="68" t="str">
        <f t="shared" si="301"/>
        <v/>
      </c>
      <c r="S1618" s="76" t="str">
        <f t="shared" si="302"/>
        <v/>
      </c>
      <c r="V1618" s="23" t="str">
        <f>IF(E1618="","",SUMIF(OUTBOUND!$G:$G,WMS!E1618,OUTBOUND!$L:$L))</f>
        <v/>
      </c>
      <c r="W1618" s="23" t="str">
        <f>IF(E1618="","",SUMIF(OUTBOUND!$G:$G,WMS!E1618,OUTBOUND!$M:$M))</f>
        <v/>
      </c>
      <c r="X1618" s="76" t="str">
        <f>IF(E1618="","",SUMIF(OUTBOUND!$G:$G,WMS!E1618,OUTBOUND!$O:$O))</f>
        <v/>
      </c>
      <c r="Y1618" s="76" t="str">
        <f>IF(E1618="","",SUMIF(OUTBOUND!$G:$G,WMS!E1618,OUTBOUND!$AC:$AC))</f>
        <v/>
      </c>
      <c r="Z1618" s="76" t="str">
        <f>IF(E1618="","",SUMIF(OUTBOUND!$G:$G,WMS!E1618,OUTBOUND!$P:$P))</f>
        <v/>
      </c>
      <c r="AA1618" s="23" t="str">
        <f t="shared" si="303"/>
        <v/>
      </c>
      <c r="AB1618" s="23" t="str">
        <f t="shared" si="304"/>
        <v/>
      </c>
      <c r="AC1618" s="76" t="str">
        <f t="shared" si="305"/>
        <v/>
      </c>
      <c r="AD1618" s="76" t="str">
        <f t="shared" si="306"/>
        <v/>
      </c>
      <c r="AE1618" s="76" t="str">
        <f t="shared" si="307"/>
        <v/>
      </c>
      <c r="AF1618" s="81" t="str">
        <f t="shared" si="308"/>
        <v/>
      </c>
    </row>
    <row r="1619" spans="5:32">
      <c r="E1619" s="58" t="str">
        <f t="shared" si="309"/>
        <v/>
      </c>
      <c r="K1619" s="68" t="str">
        <f t="shared" si="310"/>
        <v/>
      </c>
      <c r="M1619" s="69" t="str">
        <f t="shared" si="311"/>
        <v/>
      </c>
      <c r="Q1619" s="76" t="str">
        <f t="shared" si="300"/>
        <v/>
      </c>
      <c r="R1619" s="68" t="str">
        <f t="shared" si="301"/>
        <v/>
      </c>
      <c r="S1619" s="76" t="str">
        <f t="shared" si="302"/>
        <v/>
      </c>
      <c r="V1619" s="23" t="str">
        <f>IF(E1619="","",SUMIF(OUTBOUND!$G:$G,WMS!E1619,OUTBOUND!$L:$L))</f>
        <v/>
      </c>
      <c r="W1619" s="23" t="str">
        <f>IF(E1619="","",SUMIF(OUTBOUND!$G:$G,WMS!E1619,OUTBOUND!$M:$M))</f>
        <v/>
      </c>
      <c r="X1619" s="76" t="str">
        <f>IF(E1619="","",SUMIF(OUTBOUND!$G:$G,WMS!E1619,OUTBOUND!$O:$O))</f>
        <v/>
      </c>
      <c r="Y1619" s="76" t="str">
        <f>IF(E1619="","",SUMIF(OUTBOUND!$G:$G,WMS!E1619,OUTBOUND!$AC:$AC))</f>
        <v/>
      </c>
      <c r="Z1619" s="76" t="str">
        <f>IF(E1619="","",SUMIF(OUTBOUND!$G:$G,WMS!E1619,OUTBOUND!$P:$P))</f>
        <v/>
      </c>
      <c r="AA1619" s="23" t="str">
        <f t="shared" si="303"/>
        <v/>
      </c>
      <c r="AB1619" s="23" t="str">
        <f t="shared" si="304"/>
        <v/>
      </c>
      <c r="AC1619" s="76" t="str">
        <f t="shared" si="305"/>
        <v/>
      </c>
      <c r="AD1619" s="76" t="str">
        <f t="shared" si="306"/>
        <v/>
      </c>
      <c r="AE1619" s="76" t="str">
        <f t="shared" si="307"/>
        <v/>
      </c>
      <c r="AF1619" s="81" t="str">
        <f t="shared" si="308"/>
        <v/>
      </c>
    </row>
    <row r="1620" spans="5:32">
      <c r="E1620" s="58" t="str">
        <f t="shared" si="309"/>
        <v/>
      </c>
      <c r="K1620" s="68" t="str">
        <f t="shared" si="310"/>
        <v/>
      </c>
      <c r="M1620" s="69" t="str">
        <f t="shared" si="311"/>
        <v/>
      </c>
      <c r="Q1620" s="76" t="str">
        <f t="shared" si="300"/>
        <v/>
      </c>
      <c r="R1620" s="68" t="str">
        <f t="shared" si="301"/>
        <v/>
      </c>
      <c r="S1620" s="76" t="str">
        <f t="shared" si="302"/>
        <v/>
      </c>
      <c r="V1620" s="23" t="str">
        <f>IF(E1620="","",SUMIF(OUTBOUND!$G:$G,WMS!E1620,OUTBOUND!$L:$L))</f>
        <v/>
      </c>
      <c r="W1620" s="23" t="str">
        <f>IF(E1620="","",SUMIF(OUTBOUND!$G:$G,WMS!E1620,OUTBOUND!$M:$M))</f>
        <v/>
      </c>
      <c r="X1620" s="76" t="str">
        <f>IF(E1620="","",SUMIF(OUTBOUND!$G:$G,WMS!E1620,OUTBOUND!$O:$O))</f>
        <v/>
      </c>
      <c r="Y1620" s="76" t="str">
        <f>IF(E1620="","",SUMIF(OUTBOUND!$G:$G,WMS!E1620,OUTBOUND!$AC:$AC))</f>
        <v/>
      </c>
      <c r="Z1620" s="76" t="str">
        <f>IF(E1620="","",SUMIF(OUTBOUND!$G:$G,WMS!E1620,OUTBOUND!$P:$P))</f>
        <v/>
      </c>
      <c r="AA1620" s="23" t="str">
        <f t="shared" si="303"/>
        <v/>
      </c>
      <c r="AB1620" s="23" t="str">
        <f t="shared" si="304"/>
        <v/>
      </c>
      <c r="AC1620" s="76" t="str">
        <f t="shared" si="305"/>
        <v/>
      </c>
      <c r="AD1620" s="76" t="str">
        <f t="shared" si="306"/>
        <v/>
      </c>
      <c r="AE1620" s="76" t="str">
        <f t="shared" si="307"/>
        <v/>
      </c>
      <c r="AF1620" s="81" t="str">
        <f t="shared" si="308"/>
        <v/>
      </c>
    </row>
    <row r="1621" spans="5:32">
      <c r="E1621" s="58" t="str">
        <f t="shared" si="309"/>
        <v/>
      </c>
      <c r="K1621" s="68" t="str">
        <f t="shared" si="310"/>
        <v/>
      </c>
      <c r="M1621" s="69" t="str">
        <f t="shared" si="311"/>
        <v/>
      </c>
      <c r="Q1621" s="76" t="str">
        <f t="shared" si="300"/>
        <v/>
      </c>
      <c r="R1621" s="68" t="str">
        <f t="shared" si="301"/>
        <v/>
      </c>
      <c r="S1621" s="76" t="str">
        <f t="shared" si="302"/>
        <v/>
      </c>
      <c r="V1621" s="23" t="str">
        <f>IF(E1621="","",SUMIF(OUTBOUND!$G:$G,WMS!E1621,OUTBOUND!$L:$L))</f>
        <v/>
      </c>
      <c r="W1621" s="23" t="str">
        <f>IF(E1621="","",SUMIF(OUTBOUND!$G:$G,WMS!E1621,OUTBOUND!$M:$M))</f>
        <v/>
      </c>
      <c r="X1621" s="76" t="str">
        <f>IF(E1621="","",SUMIF(OUTBOUND!$G:$G,WMS!E1621,OUTBOUND!$O:$O))</f>
        <v/>
      </c>
      <c r="Y1621" s="76" t="str">
        <f>IF(E1621="","",SUMIF(OUTBOUND!$G:$G,WMS!E1621,OUTBOUND!$AC:$AC))</f>
        <v/>
      </c>
      <c r="Z1621" s="76" t="str">
        <f>IF(E1621="","",SUMIF(OUTBOUND!$G:$G,WMS!E1621,OUTBOUND!$P:$P))</f>
        <v/>
      </c>
      <c r="AA1621" s="23" t="str">
        <f t="shared" si="303"/>
        <v/>
      </c>
      <c r="AB1621" s="23" t="str">
        <f t="shared" si="304"/>
        <v/>
      </c>
      <c r="AC1621" s="76" t="str">
        <f t="shared" si="305"/>
        <v/>
      </c>
      <c r="AD1621" s="76" t="str">
        <f t="shared" si="306"/>
        <v/>
      </c>
      <c r="AE1621" s="76" t="str">
        <f t="shared" si="307"/>
        <v/>
      </c>
      <c r="AF1621" s="81" t="str">
        <f t="shared" si="308"/>
        <v/>
      </c>
    </row>
    <row r="1622" spans="5:32">
      <c r="E1622" s="58" t="str">
        <f t="shared" si="309"/>
        <v/>
      </c>
      <c r="K1622" s="68" t="str">
        <f t="shared" si="310"/>
        <v/>
      </c>
      <c r="M1622" s="69" t="str">
        <f t="shared" si="311"/>
        <v/>
      </c>
      <c r="Q1622" s="76" t="str">
        <f t="shared" si="300"/>
        <v/>
      </c>
      <c r="R1622" s="68" t="str">
        <f t="shared" si="301"/>
        <v/>
      </c>
      <c r="S1622" s="76" t="str">
        <f t="shared" si="302"/>
        <v/>
      </c>
      <c r="V1622" s="23" t="str">
        <f>IF(E1622="","",SUMIF(OUTBOUND!$G:$G,WMS!E1622,OUTBOUND!$L:$L))</f>
        <v/>
      </c>
      <c r="W1622" s="23" t="str">
        <f>IF(E1622="","",SUMIF(OUTBOUND!$G:$G,WMS!E1622,OUTBOUND!$M:$M))</f>
        <v/>
      </c>
      <c r="X1622" s="76" t="str">
        <f>IF(E1622="","",SUMIF(OUTBOUND!$G:$G,WMS!E1622,OUTBOUND!$O:$O))</f>
        <v/>
      </c>
      <c r="Y1622" s="76" t="str">
        <f>IF(E1622="","",SUMIF(OUTBOUND!$G:$G,WMS!E1622,OUTBOUND!$AC:$AC))</f>
        <v/>
      </c>
      <c r="Z1622" s="76" t="str">
        <f>IF(E1622="","",SUMIF(OUTBOUND!$G:$G,WMS!E1622,OUTBOUND!$P:$P))</f>
        <v/>
      </c>
      <c r="AA1622" s="23" t="str">
        <f t="shared" si="303"/>
        <v/>
      </c>
      <c r="AB1622" s="23" t="str">
        <f t="shared" si="304"/>
        <v/>
      </c>
      <c r="AC1622" s="76" t="str">
        <f t="shared" si="305"/>
        <v/>
      </c>
      <c r="AD1622" s="76" t="str">
        <f t="shared" si="306"/>
        <v/>
      </c>
      <c r="AE1622" s="76" t="str">
        <f t="shared" si="307"/>
        <v/>
      </c>
      <c r="AF1622" s="81" t="str">
        <f t="shared" si="308"/>
        <v/>
      </c>
    </row>
    <row r="1623" spans="5:32">
      <c r="E1623" s="58" t="str">
        <f t="shared" si="309"/>
        <v/>
      </c>
      <c r="K1623" s="68" t="str">
        <f t="shared" si="310"/>
        <v/>
      </c>
      <c r="M1623" s="69" t="str">
        <f t="shared" si="311"/>
        <v/>
      </c>
      <c r="Q1623" s="76" t="str">
        <f t="shared" si="300"/>
        <v/>
      </c>
      <c r="R1623" s="68" t="str">
        <f t="shared" si="301"/>
        <v/>
      </c>
      <c r="S1623" s="76" t="str">
        <f t="shared" si="302"/>
        <v/>
      </c>
      <c r="V1623" s="23" t="str">
        <f>IF(E1623="","",SUMIF(OUTBOUND!$G:$G,WMS!E1623,OUTBOUND!$L:$L))</f>
        <v/>
      </c>
      <c r="W1623" s="23" t="str">
        <f>IF(E1623="","",SUMIF(OUTBOUND!$G:$G,WMS!E1623,OUTBOUND!$M:$M))</f>
        <v/>
      </c>
      <c r="X1623" s="76" t="str">
        <f>IF(E1623="","",SUMIF(OUTBOUND!$G:$G,WMS!E1623,OUTBOUND!$O:$O))</f>
        <v/>
      </c>
      <c r="Y1623" s="76" t="str">
        <f>IF(E1623="","",SUMIF(OUTBOUND!$G:$G,WMS!E1623,OUTBOUND!$AC:$AC))</f>
        <v/>
      </c>
      <c r="Z1623" s="76" t="str">
        <f>IF(E1623="","",SUMIF(OUTBOUND!$G:$G,WMS!E1623,OUTBOUND!$P:$P))</f>
        <v/>
      </c>
      <c r="AA1623" s="23" t="str">
        <f t="shared" si="303"/>
        <v/>
      </c>
      <c r="AB1623" s="23" t="str">
        <f t="shared" si="304"/>
        <v/>
      </c>
      <c r="AC1623" s="76" t="str">
        <f t="shared" si="305"/>
        <v/>
      </c>
      <c r="AD1623" s="76" t="str">
        <f t="shared" si="306"/>
        <v/>
      </c>
      <c r="AE1623" s="76" t="str">
        <f t="shared" si="307"/>
        <v/>
      </c>
      <c r="AF1623" s="81" t="str">
        <f t="shared" si="308"/>
        <v/>
      </c>
    </row>
    <row r="1624" spans="5:32">
      <c r="E1624" s="58" t="str">
        <f t="shared" si="309"/>
        <v/>
      </c>
      <c r="K1624" s="68" t="str">
        <f t="shared" si="310"/>
        <v/>
      </c>
      <c r="M1624" s="69" t="str">
        <f t="shared" si="311"/>
        <v/>
      </c>
      <c r="Q1624" s="76" t="str">
        <f t="shared" si="300"/>
        <v/>
      </c>
      <c r="R1624" s="68" t="str">
        <f t="shared" si="301"/>
        <v/>
      </c>
      <c r="S1624" s="76" t="str">
        <f t="shared" si="302"/>
        <v/>
      </c>
      <c r="V1624" s="23" t="str">
        <f>IF(E1624="","",SUMIF(OUTBOUND!$G:$G,WMS!E1624,OUTBOUND!$L:$L))</f>
        <v/>
      </c>
      <c r="W1624" s="23" t="str">
        <f>IF(E1624="","",SUMIF(OUTBOUND!$G:$G,WMS!E1624,OUTBOUND!$M:$M))</f>
        <v/>
      </c>
      <c r="X1624" s="76" t="str">
        <f>IF(E1624="","",SUMIF(OUTBOUND!$G:$G,WMS!E1624,OUTBOUND!$O:$O))</f>
        <v/>
      </c>
      <c r="Y1624" s="76" t="str">
        <f>IF(E1624="","",SUMIF(OUTBOUND!$G:$G,WMS!E1624,OUTBOUND!$AC:$AC))</f>
        <v/>
      </c>
      <c r="Z1624" s="76" t="str">
        <f>IF(E1624="","",SUMIF(OUTBOUND!$G:$G,WMS!E1624,OUTBOUND!$P:$P))</f>
        <v/>
      </c>
      <c r="AA1624" s="23" t="str">
        <f t="shared" si="303"/>
        <v/>
      </c>
      <c r="AB1624" s="23" t="str">
        <f t="shared" si="304"/>
        <v/>
      </c>
      <c r="AC1624" s="76" t="str">
        <f t="shared" si="305"/>
        <v/>
      </c>
      <c r="AD1624" s="76" t="str">
        <f t="shared" si="306"/>
        <v/>
      </c>
      <c r="AE1624" s="76" t="str">
        <f t="shared" si="307"/>
        <v/>
      </c>
      <c r="AF1624" s="81" t="str">
        <f t="shared" si="308"/>
        <v/>
      </c>
    </row>
    <row r="1625" spans="5:32">
      <c r="E1625" s="58" t="str">
        <f t="shared" si="309"/>
        <v/>
      </c>
      <c r="K1625" s="68" t="str">
        <f t="shared" si="310"/>
        <v/>
      </c>
      <c r="M1625" s="69" t="str">
        <f t="shared" si="311"/>
        <v/>
      </c>
      <c r="Q1625" s="76" t="str">
        <f t="shared" si="300"/>
        <v/>
      </c>
      <c r="R1625" s="68" t="str">
        <f t="shared" si="301"/>
        <v/>
      </c>
      <c r="S1625" s="76" t="str">
        <f t="shared" si="302"/>
        <v/>
      </c>
      <c r="V1625" s="23" t="str">
        <f>IF(E1625="","",SUMIF(OUTBOUND!$G:$G,WMS!E1625,OUTBOUND!$L:$L))</f>
        <v/>
      </c>
      <c r="W1625" s="23" t="str">
        <f>IF(E1625="","",SUMIF(OUTBOUND!$G:$G,WMS!E1625,OUTBOUND!$M:$M))</f>
        <v/>
      </c>
      <c r="X1625" s="76" t="str">
        <f>IF(E1625="","",SUMIF(OUTBOUND!$G:$G,WMS!E1625,OUTBOUND!$O:$O))</f>
        <v/>
      </c>
      <c r="Y1625" s="76" t="str">
        <f>IF(E1625="","",SUMIF(OUTBOUND!$G:$G,WMS!E1625,OUTBOUND!$AC:$AC))</f>
        <v/>
      </c>
      <c r="Z1625" s="76" t="str">
        <f>IF(E1625="","",SUMIF(OUTBOUND!$G:$G,WMS!E1625,OUTBOUND!$P:$P))</f>
        <v/>
      </c>
      <c r="AA1625" s="23" t="str">
        <f t="shared" si="303"/>
        <v/>
      </c>
      <c r="AB1625" s="23" t="str">
        <f t="shared" si="304"/>
        <v/>
      </c>
      <c r="AC1625" s="76" t="str">
        <f t="shared" si="305"/>
        <v/>
      </c>
      <c r="AD1625" s="76" t="str">
        <f t="shared" si="306"/>
        <v/>
      </c>
      <c r="AE1625" s="76" t="str">
        <f t="shared" si="307"/>
        <v/>
      </c>
      <c r="AF1625" s="81" t="str">
        <f t="shared" si="308"/>
        <v/>
      </c>
    </row>
    <row r="1626" spans="5:32">
      <c r="E1626" s="58" t="str">
        <f t="shared" si="309"/>
        <v/>
      </c>
      <c r="K1626" s="68" t="str">
        <f t="shared" si="310"/>
        <v/>
      </c>
      <c r="M1626" s="69" t="str">
        <f t="shared" si="311"/>
        <v/>
      </c>
      <c r="Q1626" s="76" t="str">
        <f t="shared" si="300"/>
        <v/>
      </c>
      <c r="R1626" s="68" t="str">
        <f t="shared" si="301"/>
        <v/>
      </c>
      <c r="S1626" s="76" t="str">
        <f t="shared" si="302"/>
        <v/>
      </c>
      <c r="V1626" s="23" t="str">
        <f>IF(E1626="","",SUMIF(OUTBOUND!$G:$G,WMS!E1626,OUTBOUND!$L:$L))</f>
        <v/>
      </c>
      <c r="W1626" s="23" t="str">
        <f>IF(E1626="","",SUMIF(OUTBOUND!$G:$G,WMS!E1626,OUTBOUND!$M:$M))</f>
        <v/>
      </c>
      <c r="X1626" s="76" t="str">
        <f>IF(E1626="","",SUMIF(OUTBOUND!$G:$G,WMS!E1626,OUTBOUND!$O:$O))</f>
        <v/>
      </c>
      <c r="Y1626" s="76" t="str">
        <f>IF(E1626="","",SUMIF(OUTBOUND!$G:$G,WMS!E1626,OUTBOUND!$AC:$AC))</f>
        <v/>
      </c>
      <c r="Z1626" s="76" t="str">
        <f>IF(E1626="","",SUMIF(OUTBOUND!$G:$G,WMS!E1626,OUTBOUND!$P:$P))</f>
        <v/>
      </c>
      <c r="AA1626" s="23" t="str">
        <f t="shared" si="303"/>
        <v/>
      </c>
      <c r="AB1626" s="23" t="str">
        <f t="shared" si="304"/>
        <v/>
      </c>
      <c r="AC1626" s="76" t="str">
        <f t="shared" si="305"/>
        <v/>
      </c>
      <c r="AD1626" s="76" t="str">
        <f t="shared" si="306"/>
        <v/>
      </c>
      <c r="AE1626" s="76" t="str">
        <f t="shared" si="307"/>
        <v/>
      </c>
      <c r="AF1626" s="81" t="str">
        <f t="shared" si="308"/>
        <v/>
      </c>
    </row>
    <row r="1627" spans="5:32">
      <c r="E1627" s="58" t="str">
        <f t="shared" si="309"/>
        <v/>
      </c>
      <c r="K1627" s="68" t="str">
        <f t="shared" si="310"/>
        <v/>
      </c>
      <c r="M1627" s="69" t="str">
        <f t="shared" si="311"/>
        <v/>
      </c>
      <c r="Q1627" s="76" t="str">
        <f t="shared" si="300"/>
        <v/>
      </c>
      <c r="R1627" s="68" t="str">
        <f t="shared" si="301"/>
        <v/>
      </c>
      <c r="S1627" s="76" t="str">
        <f t="shared" si="302"/>
        <v/>
      </c>
      <c r="V1627" s="23" t="str">
        <f>IF(E1627="","",SUMIF(OUTBOUND!$G:$G,WMS!E1627,OUTBOUND!$L:$L))</f>
        <v/>
      </c>
      <c r="W1627" s="23" t="str">
        <f>IF(E1627="","",SUMIF(OUTBOUND!$G:$G,WMS!E1627,OUTBOUND!$M:$M))</f>
        <v/>
      </c>
      <c r="X1627" s="76" t="str">
        <f>IF(E1627="","",SUMIF(OUTBOUND!$G:$G,WMS!E1627,OUTBOUND!$O:$O))</f>
        <v/>
      </c>
      <c r="Y1627" s="76" t="str">
        <f>IF(E1627="","",SUMIF(OUTBOUND!$G:$G,WMS!E1627,OUTBOUND!$AC:$AC))</f>
        <v/>
      </c>
      <c r="Z1627" s="76" t="str">
        <f>IF(E1627="","",SUMIF(OUTBOUND!$G:$G,WMS!E1627,OUTBOUND!$P:$P))</f>
        <v/>
      </c>
      <c r="AA1627" s="23" t="str">
        <f t="shared" si="303"/>
        <v/>
      </c>
      <c r="AB1627" s="23" t="str">
        <f t="shared" si="304"/>
        <v/>
      </c>
      <c r="AC1627" s="76" t="str">
        <f t="shared" si="305"/>
        <v/>
      </c>
      <c r="AD1627" s="76" t="str">
        <f t="shared" si="306"/>
        <v/>
      </c>
      <c r="AE1627" s="76" t="str">
        <f t="shared" si="307"/>
        <v/>
      </c>
      <c r="AF1627" s="81" t="str">
        <f t="shared" si="308"/>
        <v/>
      </c>
    </row>
    <row r="1628" spans="5:32">
      <c r="E1628" s="58" t="str">
        <f t="shared" si="309"/>
        <v/>
      </c>
      <c r="K1628" s="68" t="str">
        <f t="shared" si="310"/>
        <v/>
      </c>
      <c r="M1628" s="69" t="str">
        <f t="shared" si="311"/>
        <v/>
      </c>
      <c r="Q1628" s="76" t="str">
        <f t="shared" si="300"/>
        <v/>
      </c>
      <c r="R1628" s="68" t="str">
        <f t="shared" si="301"/>
        <v/>
      </c>
      <c r="S1628" s="76" t="str">
        <f t="shared" si="302"/>
        <v/>
      </c>
      <c r="V1628" s="23" t="str">
        <f>IF(E1628="","",SUMIF(OUTBOUND!$G:$G,WMS!E1628,OUTBOUND!$L:$L))</f>
        <v/>
      </c>
      <c r="W1628" s="23" t="str">
        <f>IF(E1628="","",SUMIF(OUTBOUND!$G:$G,WMS!E1628,OUTBOUND!$M:$M))</f>
        <v/>
      </c>
      <c r="X1628" s="76" t="str">
        <f>IF(E1628="","",SUMIF(OUTBOUND!$G:$G,WMS!E1628,OUTBOUND!$O:$O))</f>
        <v/>
      </c>
      <c r="Y1628" s="76" t="str">
        <f>IF(E1628="","",SUMIF(OUTBOUND!$G:$G,WMS!E1628,OUTBOUND!$AC:$AC))</f>
        <v/>
      </c>
      <c r="Z1628" s="76" t="str">
        <f>IF(E1628="","",SUMIF(OUTBOUND!$G:$G,WMS!E1628,OUTBOUND!$P:$P))</f>
        <v/>
      </c>
      <c r="AA1628" s="23" t="str">
        <f t="shared" si="303"/>
        <v/>
      </c>
      <c r="AB1628" s="23" t="str">
        <f t="shared" si="304"/>
        <v/>
      </c>
      <c r="AC1628" s="76" t="str">
        <f t="shared" si="305"/>
        <v/>
      </c>
      <c r="AD1628" s="76" t="str">
        <f t="shared" si="306"/>
        <v/>
      </c>
      <c r="AE1628" s="76" t="str">
        <f t="shared" si="307"/>
        <v/>
      </c>
      <c r="AF1628" s="81" t="str">
        <f t="shared" si="308"/>
        <v/>
      </c>
    </row>
    <row r="1629" spans="5:32">
      <c r="E1629" s="58" t="str">
        <f t="shared" si="309"/>
        <v/>
      </c>
      <c r="K1629" s="68" t="str">
        <f t="shared" si="310"/>
        <v/>
      </c>
      <c r="M1629" s="69" t="str">
        <f t="shared" si="311"/>
        <v/>
      </c>
      <c r="Q1629" s="76" t="str">
        <f t="shared" si="300"/>
        <v/>
      </c>
      <c r="R1629" s="68" t="str">
        <f t="shared" si="301"/>
        <v/>
      </c>
      <c r="S1629" s="76" t="str">
        <f t="shared" si="302"/>
        <v/>
      </c>
      <c r="V1629" s="23" t="str">
        <f>IF(E1629="","",SUMIF(OUTBOUND!$G:$G,WMS!E1629,OUTBOUND!$L:$L))</f>
        <v/>
      </c>
      <c r="W1629" s="23" t="str">
        <f>IF(E1629="","",SUMIF(OUTBOUND!$G:$G,WMS!E1629,OUTBOUND!$M:$M))</f>
        <v/>
      </c>
      <c r="X1629" s="76" t="str">
        <f>IF(E1629="","",SUMIF(OUTBOUND!$G:$G,WMS!E1629,OUTBOUND!$O:$O))</f>
        <v/>
      </c>
      <c r="Y1629" s="76" t="str">
        <f>IF(E1629="","",SUMIF(OUTBOUND!$G:$G,WMS!E1629,OUTBOUND!$AC:$AC))</f>
        <v/>
      </c>
      <c r="Z1629" s="76" t="str">
        <f>IF(E1629="","",SUMIF(OUTBOUND!$G:$G,WMS!E1629,OUTBOUND!$P:$P))</f>
        <v/>
      </c>
      <c r="AA1629" s="23" t="str">
        <f t="shared" si="303"/>
        <v/>
      </c>
      <c r="AB1629" s="23" t="str">
        <f t="shared" si="304"/>
        <v/>
      </c>
      <c r="AC1629" s="76" t="str">
        <f t="shared" si="305"/>
        <v/>
      </c>
      <c r="AD1629" s="76" t="str">
        <f t="shared" si="306"/>
        <v/>
      </c>
      <c r="AE1629" s="76" t="str">
        <f t="shared" si="307"/>
        <v/>
      </c>
      <c r="AF1629" s="81" t="str">
        <f t="shared" si="308"/>
        <v/>
      </c>
    </row>
    <row r="1630" spans="5:32">
      <c r="E1630" s="58" t="str">
        <f t="shared" si="309"/>
        <v/>
      </c>
      <c r="K1630" s="68" t="str">
        <f t="shared" si="310"/>
        <v/>
      </c>
      <c r="M1630" s="69" t="str">
        <f t="shared" si="311"/>
        <v/>
      </c>
      <c r="Q1630" s="76" t="str">
        <f t="shared" si="300"/>
        <v/>
      </c>
      <c r="R1630" s="68" t="str">
        <f t="shared" si="301"/>
        <v/>
      </c>
      <c r="S1630" s="76" t="str">
        <f t="shared" si="302"/>
        <v/>
      </c>
      <c r="V1630" s="23" t="str">
        <f>IF(E1630="","",SUMIF(OUTBOUND!$G:$G,WMS!E1630,OUTBOUND!$L:$L))</f>
        <v/>
      </c>
      <c r="W1630" s="23" t="str">
        <f>IF(E1630="","",SUMIF(OUTBOUND!$G:$G,WMS!E1630,OUTBOUND!$M:$M))</f>
        <v/>
      </c>
      <c r="X1630" s="76" t="str">
        <f>IF(E1630="","",SUMIF(OUTBOUND!$G:$G,WMS!E1630,OUTBOUND!$O:$O))</f>
        <v/>
      </c>
      <c r="Y1630" s="76" t="str">
        <f>IF(E1630="","",SUMIF(OUTBOUND!$G:$G,WMS!E1630,OUTBOUND!$AC:$AC))</f>
        <v/>
      </c>
      <c r="Z1630" s="76" t="str">
        <f>IF(E1630="","",SUMIF(OUTBOUND!$G:$G,WMS!E1630,OUTBOUND!$P:$P))</f>
        <v/>
      </c>
      <c r="AA1630" s="23" t="str">
        <f t="shared" si="303"/>
        <v/>
      </c>
      <c r="AB1630" s="23" t="str">
        <f t="shared" si="304"/>
        <v/>
      </c>
      <c r="AC1630" s="76" t="str">
        <f t="shared" si="305"/>
        <v/>
      </c>
      <c r="AD1630" s="76" t="str">
        <f t="shared" si="306"/>
        <v/>
      </c>
      <c r="AE1630" s="76" t="str">
        <f t="shared" si="307"/>
        <v/>
      </c>
      <c r="AF1630" s="81" t="str">
        <f t="shared" si="308"/>
        <v/>
      </c>
    </row>
    <row r="1631" spans="5:32">
      <c r="E1631" s="58" t="str">
        <f t="shared" si="309"/>
        <v/>
      </c>
      <c r="K1631" s="68" t="str">
        <f t="shared" si="310"/>
        <v/>
      </c>
      <c r="M1631" s="69" t="str">
        <f t="shared" si="311"/>
        <v/>
      </c>
      <c r="Q1631" s="76" t="str">
        <f t="shared" si="300"/>
        <v/>
      </c>
      <c r="R1631" s="68" t="str">
        <f t="shared" si="301"/>
        <v/>
      </c>
      <c r="S1631" s="76" t="str">
        <f t="shared" si="302"/>
        <v/>
      </c>
      <c r="V1631" s="23" t="str">
        <f>IF(E1631="","",SUMIF(OUTBOUND!$G:$G,WMS!E1631,OUTBOUND!$L:$L))</f>
        <v/>
      </c>
      <c r="W1631" s="23" t="str">
        <f>IF(E1631="","",SUMIF(OUTBOUND!$G:$G,WMS!E1631,OUTBOUND!$M:$M))</f>
        <v/>
      </c>
      <c r="X1631" s="76" t="str">
        <f>IF(E1631="","",SUMIF(OUTBOUND!$G:$G,WMS!E1631,OUTBOUND!$O:$O))</f>
        <v/>
      </c>
      <c r="Y1631" s="76" t="str">
        <f>IF(E1631="","",SUMIF(OUTBOUND!$G:$G,WMS!E1631,OUTBOUND!$AC:$AC))</f>
        <v/>
      </c>
      <c r="Z1631" s="76" t="str">
        <f>IF(E1631="","",SUMIF(OUTBOUND!$G:$G,WMS!E1631,OUTBOUND!$P:$P))</f>
        <v/>
      </c>
      <c r="AA1631" s="23" t="str">
        <f t="shared" si="303"/>
        <v/>
      </c>
      <c r="AB1631" s="23" t="str">
        <f t="shared" si="304"/>
        <v/>
      </c>
      <c r="AC1631" s="76" t="str">
        <f t="shared" si="305"/>
        <v/>
      </c>
      <c r="AD1631" s="76" t="str">
        <f t="shared" si="306"/>
        <v/>
      </c>
      <c r="AE1631" s="76" t="str">
        <f t="shared" si="307"/>
        <v/>
      </c>
      <c r="AF1631" s="81" t="str">
        <f t="shared" si="308"/>
        <v/>
      </c>
    </row>
    <row r="1632" spans="5:32">
      <c r="E1632" s="58" t="str">
        <f t="shared" si="309"/>
        <v/>
      </c>
      <c r="K1632" s="68" t="str">
        <f t="shared" si="310"/>
        <v/>
      </c>
      <c r="M1632" s="69" t="str">
        <f t="shared" si="311"/>
        <v/>
      </c>
      <c r="Q1632" s="76" t="str">
        <f t="shared" si="300"/>
        <v/>
      </c>
      <c r="R1632" s="68" t="str">
        <f t="shared" si="301"/>
        <v/>
      </c>
      <c r="S1632" s="76" t="str">
        <f t="shared" si="302"/>
        <v/>
      </c>
      <c r="V1632" s="23" t="str">
        <f>IF(E1632="","",SUMIF(OUTBOUND!$G:$G,WMS!E1632,OUTBOUND!$L:$L))</f>
        <v/>
      </c>
      <c r="W1632" s="23" t="str">
        <f>IF(E1632="","",SUMIF(OUTBOUND!$G:$G,WMS!E1632,OUTBOUND!$M:$M))</f>
        <v/>
      </c>
      <c r="X1632" s="76" t="str">
        <f>IF(E1632="","",SUMIF(OUTBOUND!$G:$G,WMS!E1632,OUTBOUND!$O:$O))</f>
        <v/>
      </c>
      <c r="Y1632" s="76" t="str">
        <f>IF(E1632="","",SUMIF(OUTBOUND!$G:$G,WMS!E1632,OUTBOUND!$AC:$AC))</f>
        <v/>
      </c>
      <c r="Z1632" s="76" t="str">
        <f>IF(E1632="","",SUMIF(OUTBOUND!$G:$G,WMS!E1632,OUTBOUND!$P:$P))</f>
        <v/>
      </c>
      <c r="AA1632" s="23" t="str">
        <f t="shared" si="303"/>
        <v/>
      </c>
      <c r="AB1632" s="23" t="str">
        <f t="shared" si="304"/>
        <v/>
      </c>
      <c r="AC1632" s="76" t="str">
        <f t="shared" si="305"/>
        <v/>
      </c>
      <c r="AD1632" s="76" t="str">
        <f t="shared" si="306"/>
        <v/>
      </c>
      <c r="AE1632" s="76" t="str">
        <f t="shared" si="307"/>
        <v/>
      </c>
      <c r="AF1632" s="81" t="str">
        <f t="shared" si="308"/>
        <v/>
      </c>
    </row>
    <row r="1633" spans="5:32">
      <c r="E1633" s="58" t="str">
        <f t="shared" si="309"/>
        <v/>
      </c>
      <c r="K1633" s="68" t="str">
        <f t="shared" si="310"/>
        <v/>
      </c>
      <c r="M1633" s="69" t="str">
        <f t="shared" si="311"/>
        <v/>
      </c>
      <c r="Q1633" s="76" t="str">
        <f t="shared" si="300"/>
        <v/>
      </c>
      <c r="R1633" s="68" t="str">
        <f t="shared" si="301"/>
        <v/>
      </c>
      <c r="S1633" s="76" t="str">
        <f t="shared" si="302"/>
        <v/>
      </c>
      <c r="V1633" s="23" t="str">
        <f>IF(E1633="","",SUMIF(OUTBOUND!$G:$G,WMS!E1633,OUTBOUND!$L:$L))</f>
        <v/>
      </c>
      <c r="W1633" s="23" t="str">
        <f>IF(E1633="","",SUMIF(OUTBOUND!$G:$G,WMS!E1633,OUTBOUND!$M:$M))</f>
        <v/>
      </c>
      <c r="X1633" s="76" t="str">
        <f>IF(E1633="","",SUMIF(OUTBOUND!$G:$G,WMS!E1633,OUTBOUND!$O:$O))</f>
        <v/>
      </c>
      <c r="Y1633" s="76" t="str">
        <f>IF(E1633="","",SUMIF(OUTBOUND!$G:$G,WMS!E1633,OUTBOUND!$AC:$AC))</f>
        <v/>
      </c>
      <c r="Z1633" s="76" t="str">
        <f>IF(E1633="","",SUMIF(OUTBOUND!$G:$G,WMS!E1633,OUTBOUND!$P:$P))</f>
        <v/>
      </c>
      <c r="AA1633" s="23" t="str">
        <f t="shared" si="303"/>
        <v/>
      </c>
      <c r="AB1633" s="23" t="str">
        <f t="shared" si="304"/>
        <v/>
      </c>
      <c r="AC1633" s="76" t="str">
        <f t="shared" si="305"/>
        <v/>
      </c>
      <c r="AD1633" s="76" t="str">
        <f t="shared" si="306"/>
        <v/>
      </c>
      <c r="AE1633" s="76" t="str">
        <f t="shared" si="307"/>
        <v/>
      </c>
      <c r="AF1633" s="81" t="str">
        <f t="shared" si="308"/>
        <v/>
      </c>
    </row>
    <row r="1634" spans="5:32">
      <c r="E1634" s="58" t="str">
        <f t="shared" si="309"/>
        <v/>
      </c>
      <c r="K1634" s="68" t="str">
        <f t="shared" si="310"/>
        <v/>
      </c>
      <c r="M1634" s="69" t="str">
        <f t="shared" si="311"/>
        <v/>
      </c>
      <c r="Q1634" s="76" t="str">
        <f t="shared" si="300"/>
        <v/>
      </c>
      <c r="R1634" s="68" t="str">
        <f t="shared" si="301"/>
        <v/>
      </c>
      <c r="S1634" s="76" t="str">
        <f t="shared" si="302"/>
        <v/>
      </c>
      <c r="V1634" s="23" t="str">
        <f>IF(E1634="","",SUMIF(OUTBOUND!$G:$G,WMS!E1634,OUTBOUND!$L:$L))</f>
        <v/>
      </c>
      <c r="W1634" s="23" t="str">
        <f>IF(E1634="","",SUMIF(OUTBOUND!$G:$G,WMS!E1634,OUTBOUND!$M:$M))</f>
        <v/>
      </c>
      <c r="X1634" s="76" t="str">
        <f>IF(E1634="","",SUMIF(OUTBOUND!$G:$G,WMS!E1634,OUTBOUND!$O:$O))</f>
        <v/>
      </c>
      <c r="Y1634" s="76" t="str">
        <f>IF(E1634="","",SUMIF(OUTBOUND!$G:$G,WMS!E1634,OUTBOUND!$AC:$AC))</f>
        <v/>
      </c>
      <c r="Z1634" s="76" t="str">
        <f>IF(E1634="","",SUMIF(OUTBOUND!$G:$G,WMS!E1634,OUTBOUND!$P:$P))</f>
        <v/>
      </c>
      <c r="AA1634" s="23" t="str">
        <f t="shared" si="303"/>
        <v/>
      </c>
      <c r="AB1634" s="23" t="str">
        <f t="shared" si="304"/>
        <v/>
      </c>
      <c r="AC1634" s="76" t="str">
        <f t="shared" si="305"/>
        <v/>
      </c>
      <c r="AD1634" s="76" t="str">
        <f t="shared" si="306"/>
        <v/>
      </c>
      <c r="AE1634" s="76" t="str">
        <f t="shared" si="307"/>
        <v/>
      </c>
      <c r="AF1634" s="81" t="str">
        <f t="shared" si="308"/>
        <v/>
      </c>
    </row>
    <row r="1635" spans="5:32">
      <c r="E1635" s="58" t="str">
        <f t="shared" si="309"/>
        <v/>
      </c>
      <c r="K1635" s="68" t="str">
        <f t="shared" si="310"/>
        <v/>
      </c>
      <c r="M1635" s="69" t="str">
        <f t="shared" si="311"/>
        <v/>
      </c>
      <c r="Q1635" s="76" t="str">
        <f t="shared" si="300"/>
        <v/>
      </c>
      <c r="R1635" s="68" t="str">
        <f t="shared" si="301"/>
        <v/>
      </c>
      <c r="S1635" s="76" t="str">
        <f t="shared" si="302"/>
        <v/>
      </c>
      <c r="V1635" s="23" t="str">
        <f>IF(E1635="","",SUMIF(OUTBOUND!$G:$G,WMS!E1635,OUTBOUND!$L:$L))</f>
        <v/>
      </c>
      <c r="W1635" s="23" t="str">
        <f>IF(E1635="","",SUMIF(OUTBOUND!$G:$G,WMS!E1635,OUTBOUND!$M:$M))</f>
        <v/>
      </c>
      <c r="X1635" s="76" t="str">
        <f>IF(E1635="","",SUMIF(OUTBOUND!$G:$G,WMS!E1635,OUTBOUND!$O:$O))</f>
        <v/>
      </c>
      <c r="Y1635" s="76" t="str">
        <f>IF(E1635="","",SUMIF(OUTBOUND!$G:$G,WMS!E1635,OUTBOUND!$AC:$AC))</f>
        <v/>
      </c>
      <c r="Z1635" s="76" t="str">
        <f>IF(E1635="","",SUMIF(OUTBOUND!$G:$G,WMS!E1635,OUTBOUND!$P:$P))</f>
        <v/>
      </c>
      <c r="AA1635" s="23" t="str">
        <f t="shared" si="303"/>
        <v/>
      </c>
      <c r="AB1635" s="23" t="str">
        <f t="shared" si="304"/>
        <v/>
      </c>
      <c r="AC1635" s="76" t="str">
        <f t="shared" si="305"/>
        <v/>
      </c>
      <c r="AD1635" s="76" t="str">
        <f t="shared" si="306"/>
        <v/>
      </c>
      <c r="AE1635" s="76" t="str">
        <f t="shared" si="307"/>
        <v/>
      </c>
      <c r="AF1635" s="81" t="str">
        <f t="shared" si="308"/>
        <v/>
      </c>
    </row>
    <row r="1636" spans="5:32">
      <c r="E1636" s="58" t="str">
        <f t="shared" si="309"/>
        <v/>
      </c>
      <c r="K1636" s="68" t="str">
        <f t="shared" si="310"/>
        <v/>
      </c>
      <c r="M1636" s="69" t="str">
        <f t="shared" si="311"/>
        <v/>
      </c>
      <c r="Q1636" s="76" t="str">
        <f t="shared" si="300"/>
        <v/>
      </c>
      <c r="R1636" s="68" t="str">
        <f t="shared" si="301"/>
        <v/>
      </c>
      <c r="S1636" s="76" t="str">
        <f t="shared" si="302"/>
        <v/>
      </c>
      <c r="V1636" s="23" t="str">
        <f>IF(E1636="","",SUMIF(OUTBOUND!$G:$G,WMS!E1636,OUTBOUND!$L:$L))</f>
        <v/>
      </c>
      <c r="W1636" s="23" t="str">
        <f>IF(E1636="","",SUMIF(OUTBOUND!$G:$G,WMS!E1636,OUTBOUND!$M:$M))</f>
        <v/>
      </c>
      <c r="X1636" s="76" t="str">
        <f>IF(E1636="","",SUMIF(OUTBOUND!$G:$G,WMS!E1636,OUTBOUND!$O:$O))</f>
        <v/>
      </c>
      <c r="Y1636" s="76" t="str">
        <f>IF(E1636="","",SUMIF(OUTBOUND!$G:$G,WMS!E1636,OUTBOUND!$AC:$AC))</f>
        <v/>
      </c>
      <c r="Z1636" s="76" t="str">
        <f>IF(E1636="","",SUMIF(OUTBOUND!$G:$G,WMS!E1636,OUTBOUND!$P:$P))</f>
        <v/>
      </c>
      <c r="AA1636" s="23" t="str">
        <f t="shared" si="303"/>
        <v/>
      </c>
      <c r="AB1636" s="23" t="str">
        <f t="shared" si="304"/>
        <v/>
      </c>
      <c r="AC1636" s="76" t="str">
        <f t="shared" si="305"/>
        <v/>
      </c>
      <c r="AD1636" s="76" t="str">
        <f t="shared" si="306"/>
        <v/>
      </c>
      <c r="AE1636" s="76" t="str">
        <f t="shared" si="307"/>
        <v/>
      </c>
      <c r="AF1636" s="81" t="str">
        <f t="shared" si="308"/>
        <v/>
      </c>
    </row>
    <row r="1637" spans="5:32">
      <c r="E1637" s="58" t="str">
        <f t="shared" si="309"/>
        <v/>
      </c>
      <c r="K1637" s="68" t="str">
        <f t="shared" si="310"/>
        <v/>
      </c>
      <c r="M1637" s="69" t="str">
        <f t="shared" si="311"/>
        <v/>
      </c>
      <c r="Q1637" s="76" t="str">
        <f t="shared" si="300"/>
        <v/>
      </c>
      <c r="R1637" s="68" t="str">
        <f t="shared" si="301"/>
        <v/>
      </c>
      <c r="S1637" s="76" t="str">
        <f t="shared" si="302"/>
        <v/>
      </c>
      <c r="V1637" s="23" t="str">
        <f>IF(E1637="","",SUMIF(OUTBOUND!$G:$G,WMS!E1637,OUTBOUND!$L:$L))</f>
        <v/>
      </c>
      <c r="W1637" s="23" t="str">
        <f>IF(E1637="","",SUMIF(OUTBOUND!$G:$G,WMS!E1637,OUTBOUND!$M:$M))</f>
        <v/>
      </c>
      <c r="X1637" s="76" t="str">
        <f>IF(E1637="","",SUMIF(OUTBOUND!$G:$G,WMS!E1637,OUTBOUND!$O:$O))</f>
        <v/>
      </c>
      <c r="Y1637" s="76" t="str">
        <f>IF(E1637="","",SUMIF(OUTBOUND!$G:$G,WMS!E1637,OUTBOUND!$AC:$AC))</f>
        <v/>
      </c>
      <c r="Z1637" s="76" t="str">
        <f>IF(E1637="","",SUMIF(OUTBOUND!$G:$G,WMS!E1637,OUTBOUND!$P:$P))</f>
        <v/>
      </c>
      <c r="AA1637" s="23" t="str">
        <f t="shared" si="303"/>
        <v/>
      </c>
      <c r="AB1637" s="23" t="str">
        <f t="shared" si="304"/>
        <v/>
      </c>
      <c r="AC1637" s="76" t="str">
        <f t="shared" si="305"/>
        <v/>
      </c>
      <c r="AD1637" s="76" t="str">
        <f t="shared" si="306"/>
        <v/>
      </c>
      <c r="AE1637" s="76" t="str">
        <f t="shared" si="307"/>
        <v/>
      </c>
      <c r="AF1637" s="81" t="str">
        <f t="shared" si="308"/>
        <v/>
      </c>
    </row>
    <row r="1638" spans="5:32">
      <c r="E1638" s="58" t="str">
        <f t="shared" si="309"/>
        <v/>
      </c>
      <c r="K1638" s="68" t="str">
        <f t="shared" si="310"/>
        <v/>
      </c>
      <c r="M1638" s="69" t="str">
        <f t="shared" si="311"/>
        <v/>
      </c>
      <c r="Q1638" s="76" t="str">
        <f t="shared" si="300"/>
        <v/>
      </c>
      <c r="R1638" s="68" t="str">
        <f t="shared" si="301"/>
        <v/>
      </c>
      <c r="S1638" s="76" t="str">
        <f t="shared" si="302"/>
        <v/>
      </c>
      <c r="V1638" s="23" t="str">
        <f>IF(E1638="","",SUMIF(OUTBOUND!$G:$G,WMS!E1638,OUTBOUND!$L:$L))</f>
        <v/>
      </c>
      <c r="W1638" s="23" t="str">
        <f>IF(E1638="","",SUMIF(OUTBOUND!$G:$G,WMS!E1638,OUTBOUND!$M:$M))</f>
        <v/>
      </c>
      <c r="X1638" s="76" t="str">
        <f>IF(E1638="","",SUMIF(OUTBOUND!$G:$G,WMS!E1638,OUTBOUND!$O:$O))</f>
        <v/>
      </c>
      <c r="Y1638" s="76" t="str">
        <f>IF(E1638="","",SUMIF(OUTBOUND!$G:$G,WMS!E1638,OUTBOUND!$AC:$AC))</f>
        <v/>
      </c>
      <c r="Z1638" s="76" t="str">
        <f>IF(E1638="","",SUMIF(OUTBOUND!$G:$G,WMS!E1638,OUTBOUND!$P:$P))</f>
        <v/>
      </c>
      <c r="AA1638" s="23" t="str">
        <f t="shared" si="303"/>
        <v/>
      </c>
      <c r="AB1638" s="23" t="str">
        <f t="shared" si="304"/>
        <v/>
      </c>
      <c r="AC1638" s="76" t="str">
        <f t="shared" si="305"/>
        <v/>
      </c>
      <c r="AD1638" s="76" t="str">
        <f t="shared" si="306"/>
        <v/>
      </c>
      <c r="AE1638" s="76" t="str">
        <f t="shared" si="307"/>
        <v/>
      </c>
      <c r="AF1638" s="81" t="str">
        <f t="shared" si="308"/>
        <v/>
      </c>
    </row>
    <row r="1639" spans="5:32">
      <c r="E1639" s="58" t="str">
        <f t="shared" si="309"/>
        <v/>
      </c>
      <c r="K1639" s="68" t="str">
        <f t="shared" si="310"/>
        <v/>
      </c>
      <c r="M1639" s="69" t="str">
        <f t="shared" si="311"/>
        <v/>
      </c>
      <c r="Q1639" s="76" t="str">
        <f t="shared" si="300"/>
        <v/>
      </c>
      <c r="R1639" s="68" t="str">
        <f t="shared" si="301"/>
        <v/>
      </c>
      <c r="S1639" s="76" t="str">
        <f t="shared" si="302"/>
        <v/>
      </c>
      <c r="V1639" s="23" t="str">
        <f>IF(E1639="","",SUMIF(OUTBOUND!$G:$G,WMS!E1639,OUTBOUND!$L:$L))</f>
        <v/>
      </c>
      <c r="W1639" s="23" t="str">
        <f>IF(E1639="","",SUMIF(OUTBOUND!$G:$G,WMS!E1639,OUTBOUND!$M:$M))</f>
        <v/>
      </c>
      <c r="X1639" s="76" t="str">
        <f>IF(E1639="","",SUMIF(OUTBOUND!$G:$G,WMS!E1639,OUTBOUND!$O:$O))</f>
        <v/>
      </c>
      <c r="Y1639" s="76" t="str">
        <f>IF(E1639="","",SUMIF(OUTBOUND!$G:$G,WMS!E1639,OUTBOUND!$AC:$AC))</f>
        <v/>
      </c>
      <c r="Z1639" s="76" t="str">
        <f>IF(E1639="","",SUMIF(OUTBOUND!$G:$G,WMS!E1639,OUTBOUND!$P:$P))</f>
        <v/>
      </c>
      <c r="AA1639" s="23" t="str">
        <f t="shared" si="303"/>
        <v/>
      </c>
      <c r="AB1639" s="23" t="str">
        <f t="shared" si="304"/>
        <v/>
      </c>
      <c r="AC1639" s="76" t="str">
        <f t="shared" si="305"/>
        <v/>
      </c>
      <c r="AD1639" s="76" t="str">
        <f t="shared" si="306"/>
        <v/>
      </c>
      <c r="AE1639" s="76" t="str">
        <f t="shared" si="307"/>
        <v/>
      </c>
      <c r="AF1639" s="81" t="str">
        <f t="shared" si="308"/>
        <v/>
      </c>
    </row>
    <row r="1640" spans="5:32">
      <c r="E1640" s="58" t="str">
        <f t="shared" si="309"/>
        <v/>
      </c>
      <c r="K1640" s="68" t="str">
        <f t="shared" si="310"/>
        <v/>
      </c>
      <c r="M1640" s="69" t="str">
        <f t="shared" si="311"/>
        <v/>
      </c>
      <c r="Q1640" s="76" t="str">
        <f t="shared" si="300"/>
        <v/>
      </c>
      <c r="R1640" s="68" t="str">
        <f t="shared" si="301"/>
        <v/>
      </c>
      <c r="S1640" s="76" t="str">
        <f t="shared" si="302"/>
        <v/>
      </c>
      <c r="V1640" s="23" t="str">
        <f>IF(E1640="","",SUMIF(OUTBOUND!$G:$G,WMS!E1640,OUTBOUND!$L:$L))</f>
        <v/>
      </c>
      <c r="W1640" s="23" t="str">
        <f>IF(E1640="","",SUMIF(OUTBOUND!$G:$G,WMS!E1640,OUTBOUND!$M:$M))</f>
        <v/>
      </c>
      <c r="X1640" s="76" t="str">
        <f>IF(E1640="","",SUMIF(OUTBOUND!$G:$G,WMS!E1640,OUTBOUND!$O:$O))</f>
        <v/>
      </c>
      <c r="Y1640" s="76" t="str">
        <f>IF(E1640="","",SUMIF(OUTBOUND!$G:$G,WMS!E1640,OUTBOUND!$AC:$AC))</f>
        <v/>
      </c>
      <c r="Z1640" s="76" t="str">
        <f>IF(E1640="","",SUMIF(OUTBOUND!$G:$G,WMS!E1640,OUTBOUND!$P:$P))</f>
        <v/>
      </c>
      <c r="AA1640" s="23" t="str">
        <f t="shared" si="303"/>
        <v/>
      </c>
      <c r="AB1640" s="23" t="str">
        <f t="shared" si="304"/>
        <v/>
      </c>
      <c r="AC1640" s="76" t="str">
        <f t="shared" si="305"/>
        <v/>
      </c>
      <c r="AD1640" s="76" t="str">
        <f t="shared" si="306"/>
        <v/>
      </c>
      <c r="AE1640" s="76" t="str">
        <f t="shared" si="307"/>
        <v/>
      </c>
      <c r="AF1640" s="81" t="str">
        <f t="shared" si="308"/>
        <v/>
      </c>
    </row>
    <row r="1641" spans="5:32">
      <c r="E1641" s="58" t="str">
        <f t="shared" si="309"/>
        <v/>
      </c>
      <c r="K1641" s="68" t="str">
        <f t="shared" si="310"/>
        <v/>
      </c>
      <c r="M1641" s="69" t="str">
        <f t="shared" si="311"/>
        <v/>
      </c>
      <c r="Q1641" s="76" t="str">
        <f t="shared" si="300"/>
        <v/>
      </c>
      <c r="R1641" s="68" t="str">
        <f t="shared" si="301"/>
        <v/>
      </c>
      <c r="S1641" s="76" t="str">
        <f t="shared" si="302"/>
        <v/>
      </c>
      <c r="V1641" s="23" t="str">
        <f>IF(E1641="","",SUMIF(OUTBOUND!$G:$G,WMS!E1641,OUTBOUND!$L:$L))</f>
        <v/>
      </c>
      <c r="W1641" s="23" t="str">
        <f>IF(E1641="","",SUMIF(OUTBOUND!$G:$G,WMS!E1641,OUTBOUND!$M:$M))</f>
        <v/>
      </c>
      <c r="X1641" s="76" t="str">
        <f>IF(E1641="","",SUMIF(OUTBOUND!$G:$G,WMS!E1641,OUTBOUND!$O:$O))</f>
        <v/>
      </c>
      <c r="Y1641" s="76" t="str">
        <f>IF(E1641="","",SUMIF(OUTBOUND!$G:$G,WMS!E1641,OUTBOUND!$AC:$AC))</f>
        <v/>
      </c>
      <c r="Z1641" s="76" t="str">
        <f>IF(E1641="","",SUMIF(OUTBOUND!$G:$G,WMS!E1641,OUTBOUND!$P:$P))</f>
        <v/>
      </c>
      <c r="AA1641" s="23" t="str">
        <f t="shared" si="303"/>
        <v/>
      </c>
      <c r="AB1641" s="23" t="str">
        <f t="shared" si="304"/>
        <v/>
      </c>
      <c r="AC1641" s="76" t="str">
        <f t="shared" si="305"/>
        <v/>
      </c>
      <c r="AD1641" s="76" t="str">
        <f t="shared" si="306"/>
        <v/>
      </c>
      <c r="AE1641" s="76" t="str">
        <f t="shared" si="307"/>
        <v/>
      </c>
      <c r="AF1641" s="81" t="str">
        <f t="shared" si="308"/>
        <v/>
      </c>
    </row>
    <row r="1642" spans="5:32">
      <c r="E1642" s="58" t="str">
        <f t="shared" si="309"/>
        <v/>
      </c>
      <c r="K1642" s="68" t="str">
        <f t="shared" si="310"/>
        <v/>
      </c>
      <c r="M1642" s="69" t="str">
        <f t="shared" si="311"/>
        <v/>
      </c>
      <c r="Q1642" s="76" t="str">
        <f t="shared" si="300"/>
        <v/>
      </c>
      <c r="R1642" s="68" t="str">
        <f t="shared" si="301"/>
        <v/>
      </c>
      <c r="S1642" s="76" t="str">
        <f t="shared" si="302"/>
        <v/>
      </c>
      <c r="V1642" s="23" t="str">
        <f>IF(E1642="","",SUMIF(OUTBOUND!$G:$G,WMS!E1642,OUTBOUND!$L:$L))</f>
        <v/>
      </c>
      <c r="W1642" s="23" t="str">
        <f>IF(E1642="","",SUMIF(OUTBOUND!$G:$G,WMS!E1642,OUTBOUND!$M:$M))</f>
        <v/>
      </c>
      <c r="X1642" s="76" t="str">
        <f>IF(E1642="","",SUMIF(OUTBOUND!$G:$G,WMS!E1642,OUTBOUND!$O:$O))</f>
        <v/>
      </c>
      <c r="Y1642" s="76" t="str">
        <f>IF(E1642="","",SUMIF(OUTBOUND!$G:$G,WMS!E1642,OUTBOUND!$AC:$AC))</f>
        <v/>
      </c>
      <c r="Z1642" s="76" t="str">
        <f>IF(E1642="","",SUMIF(OUTBOUND!$G:$G,WMS!E1642,OUTBOUND!$P:$P))</f>
        <v/>
      </c>
      <c r="AA1642" s="23" t="str">
        <f t="shared" si="303"/>
        <v/>
      </c>
      <c r="AB1642" s="23" t="str">
        <f t="shared" si="304"/>
        <v/>
      </c>
      <c r="AC1642" s="76" t="str">
        <f t="shared" si="305"/>
        <v/>
      </c>
      <c r="AD1642" s="76" t="str">
        <f t="shared" si="306"/>
        <v/>
      </c>
      <c r="AE1642" s="76" t="str">
        <f t="shared" si="307"/>
        <v/>
      </c>
      <c r="AF1642" s="81" t="str">
        <f t="shared" si="308"/>
        <v/>
      </c>
    </row>
    <row r="1643" spans="5:32">
      <c r="E1643" s="58" t="str">
        <f t="shared" si="309"/>
        <v/>
      </c>
      <c r="K1643" s="68" t="str">
        <f t="shared" si="310"/>
        <v/>
      </c>
      <c r="M1643" s="69" t="str">
        <f t="shared" si="311"/>
        <v/>
      </c>
      <c r="Q1643" s="76" t="str">
        <f t="shared" si="300"/>
        <v/>
      </c>
      <c r="R1643" s="68" t="str">
        <f t="shared" si="301"/>
        <v/>
      </c>
      <c r="S1643" s="76" t="str">
        <f t="shared" si="302"/>
        <v/>
      </c>
      <c r="V1643" s="23" t="str">
        <f>IF(E1643="","",SUMIF(OUTBOUND!$G:$G,WMS!E1643,OUTBOUND!$L:$L))</f>
        <v/>
      </c>
      <c r="W1643" s="23" t="str">
        <f>IF(E1643="","",SUMIF(OUTBOUND!$G:$G,WMS!E1643,OUTBOUND!$M:$M))</f>
        <v/>
      </c>
      <c r="X1643" s="76" t="str">
        <f>IF(E1643="","",SUMIF(OUTBOUND!$G:$G,WMS!E1643,OUTBOUND!$O:$O))</f>
        <v/>
      </c>
      <c r="Y1643" s="76" t="str">
        <f>IF(E1643="","",SUMIF(OUTBOUND!$G:$G,WMS!E1643,OUTBOUND!$AC:$AC))</f>
        <v/>
      </c>
      <c r="Z1643" s="76" t="str">
        <f>IF(E1643="","",SUMIF(OUTBOUND!$G:$G,WMS!E1643,OUTBOUND!$P:$P))</f>
        <v/>
      </c>
      <c r="AA1643" s="23" t="str">
        <f t="shared" si="303"/>
        <v/>
      </c>
      <c r="AB1643" s="23" t="str">
        <f t="shared" si="304"/>
        <v/>
      </c>
      <c r="AC1643" s="76" t="str">
        <f t="shared" si="305"/>
        <v/>
      </c>
      <c r="AD1643" s="76" t="str">
        <f t="shared" si="306"/>
        <v/>
      </c>
      <c r="AE1643" s="76" t="str">
        <f t="shared" si="307"/>
        <v/>
      </c>
      <c r="AF1643" s="81" t="str">
        <f t="shared" si="308"/>
        <v/>
      </c>
    </row>
    <row r="1644" spans="5:32">
      <c r="E1644" s="58" t="str">
        <f t="shared" si="309"/>
        <v/>
      </c>
      <c r="K1644" s="68" t="str">
        <f t="shared" si="310"/>
        <v/>
      </c>
      <c r="M1644" s="69" t="str">
        <f t="shared" si="311"/>
        <v/>
      </c>
      <c r="Q1644" s="76" t="str">
        <f t="shared" si="300"/>
        <v/>
      </c>
      <c r="R1644" s="68" t="str">
        <f t="shared" si="301"/>
        <v/>
      </c>
      <c r="S1644" s="76" t="str">
        <f t="shared" si="302"/>
        <v/>
      </c>
      <c r="V1644" s="23" t="str">
        <f>IF(E1644="","",SUMIF(OUTBOUND!$G:$G,WMS!E1644,OUTBOUND!$L:$L))</f>
        <v/>
      </c>
      <c r="W1644" s="23" t="str">
        <f>IF(E1644="","",SUMIF(OUTBOUND!$G:$G,WMS!E1644,OUTBOUND!$M:$M))</f>
        <v/>
      </c>
      <c r="X1644" s="76" t="str">
        <f>IF(E1644="","",SUMIF(OUTBOUND!$G:$G,WMS!E1644,OUTBOUND!$O:$O))</f>
        <v/>
      </c>
      <c r="Y1644" s="76" t="str">
        <f>IF(E1644="","",SUMIF(OUTBOUND!$G:$G,WMS!E1644,OUTBOUND!$AC:$AC))</f>
        <v/>
      </c>
      <c r="Z1644" s="76" t="str">
        <f>IF(E1644="","",SUMIF(OUTBOUND!$G:$G,WMS!E1644,OUTBOUND!$P:$P))</f>
        <v/>
      </c>
      <c r="AA1644" s="23" t="str">
        <f t="shared" si="303"/>
        <v/>
      </c>
      <c r="AB1644" s="23" t="str">
        <f t="shared" si="304"/>
        <v/>
      </c>
      <c r="AC1644" s="76" t="str">
        <f t="shared" si="305"/>
        <v/>
      </c>
      <c r="AD1644" s="76" t="str">
        <f t="shared" si="306"/>
        <v/>
      </c>
      <c r="AE1644" s="76" t="str">
        <f t="shared" si="307"/>
        <v/>
      </c>
      <c r="AF1644" s="81" t="str">
        <f t="shared" si="308"/>
        <v/>
      </c>
    </row>
    <row r="1645" spans="5:32">
      <c r="E1645" s="58" t="str">
        <f t="shared" si="309"/>
        <v/>
      </c>
      <c r="K1645" s="68" t="str">
        <f t="shared" si="310"/>
        <v/>
      </c>
      <c r="M1645" s="69" t="str">
        <f t="shared" si="311"/>
        <v/>
      </c>
      <c r="Q1645" s="76" t="str">
        <f t="shared" si="300"/>
        <v/>
      </c>
      <c r="R1645" s="68" t="str">
        <f t="shared" si="301"/>
        <v/>
      </c>
      <c r="S1645" s="76" t="str">
        <f t="shared" si="302"/>
        <v/>
      </c>
      <c r="V1645" s="23" t="str">
        <f>IF(E1645="","",SUMIF(OUTBOUND!$G:$G,WMS!E1645,OUTBOUND!$L:$L))</f>
        <v/>
      </c>
      <c r="W1645" s="23" t="str">
        <f>IF(E1645="","",SUMIF(OUTBOUND!$G:$G,WMS!E1645,OUTBOUND!$M:$M))</f>
        <v/>
      </c>
      <c r="X1645" s="76" t="str">
        <f>IF(E1645="","",SUMIF(OUTBOUND!$G:$G,WMS!E1645,OUTBOUND!$O:$O))</f>
        <v/>
      </c>
      <c r="Y1645" s="76" t="str">
        <f>IF(E1645="","",SUMIF(OUTBOUND!$G:$G,WMS!E1645,OUTBOUND!$AC:$AC))</f>
        <v/>
      </c>
      <c r="Z1645" s="76" t="str">
        <f>IF(E1645="","",SUMIF(OUTBOUND!$G:$G,WMS!E1645,OUTBOUND!$P:$P))</f>
        <v/>
      </c>
      <c r="AA1645" s="23" t="str">
        <f t="shared" si="303"/>
        <v/>
      </c>
      <c r="AB1645" s="23" t="str">
        <f t="shared" si="304"/>
        <v/>
      </c>
      <c r="AC1645" s="76" t="str">
        <f t="shared" si="305"/>
        <v/>
      </c>
      <c r="AD1645" s="76" t="str">
        <f t="shared" si="306"/>
        <v/>
      </c>
      <c r="AE1645" s="76" t="str">
        <f t="shared" si="307"/>
        <v/>
      </c>
      <c r="AF1645" s="81" t="str">
        <f t="shared" si="308"/>
        <v/>
      </c>
    </row>
    <row r="1646" spans="5:32">
      <c r="E1646" s="58" t="str">
        <f t="shared" si="309"/>
        <v/>
      </c>
      <c r="K1646" s="68" t="str">
        <f t="shared" si="310"/>
        <v/>
      </c>
      <c r="M1646" s="69" t="str">
        <f t="shared" si="311"/>
        <v/>
      </c>
      <c r="Q1646" s="76" t="str">
        <f t="shared" si="300"/>
        <v/>
      </c>
      <c r="R1646" s="68" t="str">
        <f t="shared" si="301"/>
        <v/>
      </c>
      <c r="S1646" s="76" t="str">
        <f t="shared" si="302"/>
        <v/>
      </c>
      <c r="V1646" s="23" t="str">
        <f>IF(E1646="","",SUMIF(OUTBOUND!$G:$G,WMS!E1646,OUTBOUND!$L:$L))</f>
        <v/>
      </c>
      <c r="W1646" s="23" t="str">
        <f>IF(E1646="","",SUMIF(OUTBOUND!$G:$G,WMS!E1646,OUTBOUND!$M:$M))</f>
        <v/>
      </c>
      <c r="X1646" s="76" t="str">
        <f>IF(E1646="","",SUMIF(OUTBOUND!$G:$G,WMS!E1646,OUTBOUND!$O:$O))</f>
        <v/>
      </c>
      <c r="Y1646" s="76" t="str">
        <f>IF(E1646="","",SUMIF(OUTBOUND!$G:$G,WMS!E1646,OUTBOUND!$AC:$AC))</f>
        <v/>
      </c>
      <c r="Z1646" s="76" t="str">
        <f>IF(E1646="","",SUMIF(OUTBOUND!$G:$G,WMS!E1646,OUTBOUND!$P:$P))</f>
        <v/>
      </c>
      <c r="AA1646" s="23" t="str">
        <f t="shared" si="303"/>
        <v/>
      </c>
      <c r="AB1646" s="23" t="str">
        <f t="shared" si="304"/>
        <v/>
      </c>
      <c r="AC1646" s="76" t="str">
        <f t="shared" si="305"/>
        <v/>
      </c>
      <c r="AD1646" s="76" t="str">
        <f t="shared" si="306"/>
        <v/>
      </c>
      <c r="AE1646" s="76" t="str">
        <f t="shared" si="307"/>
        <v/>
      </c>
      <c r="AF1646" s="81" t="str">
        <f t="shared" si="308"/>
        <v/>
      </c>
    </row>
    <row r="1647" spans="5:32">
      <c r="E1647" s="58" t="str">
        <f t="shared" si="309"/>
        <v/>
      </c>
      <c r="K1647" s="68" t="str">
        <f t="shared" si="310"/>
        <v/>
      </c>
      <c r="M1647" s="69" t="str">
        <f t="shared" si="311"/>
        <v/>
      </c>
      <c r="Q1647" s="76" t="str">
        <f t="shared" si="300"/>
        <v/>
      </c>
      <c r="R1647" s="68" t="str">
        <f t="shared" si="301"/>
        <v/>
      </c>
      <c r="S1647" s="76" t="str">
        <f t="shared" si="302"/>
        <v/>
      </c>
      <c r="V1647" s="23" t="str">
        <f>IF(E1647="","",SUMIF(OUTBOUND!$G:$G,WMS!E1647,OUTBOUND!$L:$L))</f>
        <v/>
      </c>
      <c r="W1647" s="23" t="str">
        <f>IF(E1647="","",SUMIF(OUTBOUND!$G:$G,WMS!E1647,OUTBOUND!$M:$M))</f>
        <v/>
      </c>
      <c r="X1647" s="76" t="str">
        <f>IF(E1647="","",SUMIF(OUTBOUND!$G:$G,WMS!E1647,OUTBOUND!$O:$O))</f>
        <v/>
      </c>
      <c r="Y1647" s="76" t="str">
        <f>IF(E1647="","",SUMIF(OUTBOUND!$G:$G,WMS!E1647,OUTBOUND!$AC:$AC))</f>
        <v/>
      </c>
      <c r="Z1647" s="76" t="str">
        <f>IF(E1647="","",SUMIF(OUTBOUND!$G:$G,WMS!E1647,OUTBOUND!$P:$P))</f>
        <v/>
      </c>
      <c r="AA1647" s="23" t="str">
        <f t="shared" si="303"/>
        <v/>
      </c>
      <c r="AB1647" s="23" t="str">
        <f t="shared" si="304"/>
        <v/>
      </c>
      <c r="AC1647" s="76" t="str">
        <f t="shared" si="305"/>
        <v/>
      </c>
      <c r="AD1647" s="76" t="str">
        <f t="shared" si="306"/>
        <v/>
      </c>
      <c r="AE1647" s="76" t="str">
        <f t="shared" si="307"/>
        <v/>
      </c>
      <c r="AF1647" s="81" t="str">
        <f t="shared" si="308"/>
        <v/>
      </c>
    </row>
    <row r="1648" spans="5:32">
      <c r="E1648" s="58" t="str">
        <f t="shared" si="309"/>
        <v/>
      </c>
      <c r="K1648" s="68" t="str">
        <f t="shared" si="310"/>
        <v/>
      </c>
      <c r="M1648" s="69" t="str">
        <f t="shared" si="311"/>
        <v/>
      </c>
      <c r="Q1648" s="76" t="str">
        <f t="shared" si="300"/>
        <v/>
      </c>
      <c r="R1648" s="68" t="str">
        <f t="shared" si="301"/>
        <v/>
      </c>
      <c r="S1648" s="76" t="str">
        <f t="shared" si="302"/>
        <v/>
      </c>
      <c r="V1648" s="23" t="str">
        <f>IF(E1648="","",SUMIF(OUTBOUND!$G:$G,WMS!E1648,OUTBOUND!$L:$L))</f>
        <v/>
      </c>
      <c r="W1648" s="23" t="str">
        <f>IF(E1648="","",SUMIF(OUTBOUND!$G:$G,WMS!E1648,OUTBOUND!$M:$M))</f>
        <v/>
      </c>
      <c r="X1648" s="76" t="str">
        <f>IF(E1648="","",SUMIF(OUTBOUND!$G:$G,WMS!E1648,OUTBOUND!$O:$O))</f>
        <v/>
      </c>
      <c r="Y1648" s="76" t="str">
        <f>IF(E1648="","",SUMIF(OUTBOUND!$G:$G,WMS!E1648,OUTBOUND!$AC:$AC))</f>
        <v/>
      </c>
      <c r="Z1648" s="76" t="str">
        <f>IF(E1648="","",SUMIF(OUTBOUND!$G:$G,WMS!E1648,OUTBOUND!$P:$P))</f>
        <v/>
      </c>
      <c r="AA1648" s="23" t="str">
        <f t="shared" si="303"/>
        <v/>
      </c>
      <c r="AB1648" s="23" t="str">
        <f t="shared" si="304"/>
        <v/>
      </c>
      <c r="AC1648" s="76" t="str">
        <f t="shared" si="305"/>
        <v/>
      </c>
      <c r="AD1648" s="76" t="str">
        <f t="shared" si="306"/>
        <v/>
      </c>
      <c r="AE1648" s="76" t="str">
        <f t="shared" si="307"/>
        <v/>
      </c>
      <c r="AF1648" s="81" t="str">
        <f t="shared" si="308"/>
        <v/>
      </c>
    </row>
    <row r="1649" spans="5:32">
      <c r="E1649" s="58" t="str">
        <f t="shared" si="309"/>
        <v/>
      </c>
      <c r="K1649" s="68" t="str">
        <f t="shared" si="310"/>
        <v/>
      </c>
      <c r="M1649" s="69" t="str">
        <f t="shared" si="311"/>
        <v/>
      </c>
      <c r="Q1649" s="76" t="str">
        <f t="shared" si="300"/>
        <v/>
      </c>
      <c r="R1649" s="68" t="str">
        <f t="shared" si="301"/>
        <v/>
      </c>
      <c r="S1649" s="76" t="str">
        <f t="shared" si="302"/>
        <v/>
      </c>
      <c r="V1649" s="23" t="str">
        <f>IF(E1649="","",SUMIF(OUTBOUND!$G:$G,WMS!E1649,OUTBOUND!$L:$L))</f>
        <v/>
      </c>
      <c r="W1649" s="23" t="str">
        <f>IF(E1649="","",SUMIF(OUTBOUND!$G:$G,WMS!E1649,OUTBOUND!$M:$M))</f>
        <v/>
      </c>
      <c r="X1649" s="76" t="str">
        <f>IF(E1649="","",SUMIF(OUTBOUND!$G:$G,WMS!E1649,OUTBOUND!$O:$O))</f>
        <v/>
      </c>
      <c r="Y1649" s="76" t="str">
        <f>IF(E1649="","",SUMIF(OUTBOUND!$G:$G,WMS!E1649,OUTBOUND!$AC:$AC))</f>
        <v/>
      </c>
      <c r="Z1649" s="76" t="str">
        <f>IF(E1649="","",SUMIF(OUTBOUND!$G:$G,WMS!E1649,OUTBOUND!$P:$P))</f>
        <v/>
      </c>
      <c r="AA1649" s="23" t="str">
        <f t="shared" si="303"/>
        <v/>
      </c>
      <c r="AB1649" s="23" t="str">
        <f t="shared" si="304"/>
        <v/>
      </c>
      <c r="AC1649" s="76" t="str">
        <f t="shared" si="305"/>
        <v/>
      </c>
      <c r="AD1649" s="76" t="str">
        <f t="shared" si="306"/>
        <v/>
      </c>
      <c r="AE1649" s="76" t="str">
        <f t="shared" si="307"/>
        <v/>
      </c>
      <c r="AF1649" s="81" t="str">
        <f t="shared" si="308"/>
        <v/>
      </c>
    </row>
    <row r="1650" spans="5:32">
      <c r="E1650" s="58" t="str">
        <f t="shared" si="309"/>
        <v/>
      </c>
      <c r="K1650" s="68" t="str">
        <f t="shared" si="310"/>
        <v/>
      </c>
      <c r="M1650" s="69" t="str">
        <f t="shared" si="311"/>
        <v/>
      </c>
      <c r="Q1650" s="76" t="str">
        <f t="shared" si="300"/>
        <v/>
      </c>
      <c r="R1650" s="68" t="str">
        <f t="shared" si="301"/>
        <v/>
      </c>
      <c r="S1650" s="76" t="str">
        <f t="shared" si="302"/>
        <v/>
      </c>
      <c r="V1650" s="23" t="str">
        <f>IF(E1650="","",SUMIF(OUTBOUND!$G:$G,WMS!E1650,OUTBOUND!$L:$L))</f>
        <v/>
      </c>
      <c r="W1650" s="23" t="str">
        <f>IF(E1650="","",SUMIF(OUTBOUND!$G:$G,WMS!E1650,OUTBOUND!$M:$M))</f>
        <v/>
      </c>
      <c r="X1650" s="76" t="str">
        <f>IF(E1650="","",SUMIF(OUTBOUND!$G:$G,WMS!E1650,OUTBOUND!$O:$O))</f>
        <v/>
      </c>
      <c r="Y1650" s="76" t="str">
        <f>IF(E1650="","",SUMIF(OUTBOUND!$G:$G,WMS!E1650,OUTBOUND!$AC:$AC))</f>
        <v/>
      </c>
      <c r="Z1650" s="76" t="str">
        <f>IF(E1650="","",SUMIF(OUTBOUND!$G:$G,WMS!E1650,OUTBOUND!$P:$P))</f>
        <v/>
      </c>
      <c r="AA1650" s="23" t="str">
        <f t="shared" si="303"/>
        <v/>
      </c>
      <c r="AB1650" s="23" t="str">
        <f t="shared" si="304"/>
        <v/>
      </c>
      <c r="AC1650" s="76" t="str">
        <f t="shared" si="305"/>
        <v/>
      </c>
      <c r="AD1650" s="76" t="str">
        <f t="shared" si="306"/>
        <v/>
      </c>
      <c r="AE1650" s="76" t="str">
        <f t="shared" si="307"/>
        <v/>
      </c>
      <c r="AF1650" s="81" t="str">
        <f t="shared" si="308"/>
        <v/>
      </c>
    </row>
    <row r="1651" spans="5:32">
      <c r="E1651" s="58" t="str">
        <f t="shared" si="309"/>
        <v/>
      </c>
      <c r="K1651" s="68" t="str">
        <f t="shared" si="310"/>
        <v/>
      </c>
      <c r="M1651" s="69" t="str">
        <f t="shared" si="311"/>
        <v/>
      </c>
      <c r="Q1651" s="76" t="str">
        <f t="shared" si="300"/>
        <v/>
      </c>
      <c r="R1651" s="68" t="str">
        <f t="shared" si="301"/>
        <v/>
      </c>
      <c r="S1651" s="76" t="str">
        <f t="shared" si="302"/>
        <v/>
      </c>
      <c r="V1651" s="23" t="str">
        <f>IF(E1651="","",SUMIF(OUTBOUND!$G:$G,WMS!E1651,OUTBOUND!$L:$L))</f>
        <v/>
      </c>
      <c r="W1651" s="23" t="str">
        <f>IF(E1651="","",SUMIF(OUTBOUND!$G:$G,WMS!E1651,OUTBOUND!$M:$M))</f>
        <v/>
      </c>
      <c r="X1651" s="76" t="str">
        <f>IF(E1651="","",SUMIF(OUTBOUND!$G:$G,WMS!E1651,OUTBOUND!$O:$O))</f>
        <v/>
      </c>
      <c r="Y1651" s="76" t="str">
        <f>IF(E1651="","",SUMIF(OUTBOUND!$G:$G,WMS!E1651,OUTBOUND!$AC:$AC))</f>
        <v/>
      </c>
      <c r="Z1651" s="76" t="str">
        <f>IF(E1651="","",SUMIF(OUTBOUND!$G:$G,WMS!E1651,OUTBOUND!$P:$P))</f>
        <v/>
      </c>
      <c r="AA1651" s="23" t="str">
        <f t="shared" si="303"/>
        <v/>
      </c>
      <c r="AB1651" s="23" t="str">
        <f t="shared" si="304"/>
        <v/>
      </c>
      <c r="AC1651" s="76" t="str">
        <f t="shared" si="305"/>
        <v/>
      </c>
      <c r="AD1651" s="76" t="str">
        <f t="shared" si="306"/>
        <v/>
      </c>
      <c r="AE1651" s="76" t="str">
        <f t="shared" si="307"/>
        <v/>
      </c>
      <c r="AF1651" s="81" t="str">
        <f t="shared" si="308"/>
        <v/>
      </c>
    </row>
    <row r="1652" spans="5:32">
      <c r="E1652" s="58" t="str">
        <f t="shared" si="309"/>
        <v/>
      </c>
      <c r="K1652" s="68" t="str">
        <f t="shared" si="310"/>
        <v/>
      </c>
      <c r="M1652" s="69" t="str">
        <f t="shared" si="311"/>
        <v/>
      </c>
      <c r="Q1652" s="76" t="str">
        <f t="shared" si="300"/>
        <v/>
      </c>
      <c r="R1652" s="68" t="str">
        <f t="shared" si="301"/>
        <v/>
      </c>
      <c r="S1652" s="76" t="str">
        <f t="shared" si="302"/>
        <v/>
      </c>
      <c r="V1652" s="23" t="str">
        <f>IF(E1652="","",SUMIF(OUTBOUND!$G:$G,WMS!E1652,OUTBOUND!$L:$L))</f>
        <v/>
      </c>
      <c r="W1652" s="23" t="str">
        <f>IF(E1652="","",SUMIF(OUTBOUND!$G:$G,WMS!E1652,OUTBOUND!$M:$M))</f>
        <v/>
      </c>
      <c r="X1652" s="76" t="str">
        <f>IF(E1652="","",SUMIF(OUTBOUND!$G:$G,WMS!E1652,OUTBOUND!$O:$O))</f>
        <v/>
      </c>
      <c r="Y1652" s="76" t="str">
        <f>IF(E1652="","",SUMIF(OUTBOUND!$G:$G,WMS!E1652,OUTBOUND!$AC:$AC))</f>
        <v/>
      </c>
      <c r="Z1652" s="76" t="str">
        <f>IF(E1652="","",SUMIF(OUTBOUND!$G:$G,WMS!E1652,OUTBOUND!$P:$P))</f>
        <v/>
      </c>
      <c r="AA1652" s="23" t="str">
        <f t="shared" si="303"/>
        <v/>
      </c>
      <c r="AB1652" s="23" t="str">
        <f t="shared" si="304"/>
        <v/>
      </c>
      <c r="AC1652" s="76" t="str">
        <f t="shared" si="305"/>
        <v/>
      </c>
      <c r="AD1652" s="76" t="str">
        <f t="shared" si="306"/>
        <v/>
      </c>
      <c r="AE1652" s="76" t="str">
        <f t="shared" si="307"/>
        <v/>
      </c>
      <c r="AF1652" s="81" t="str">
        <f t="shared" si="308"/>
        <v/>
      </c>
    </row>
    <row r="1653" spans="5:32">
      <c r="E1653" s="58" t="str">
        <f t="shared" si="309"/>
        <v/>
      </c>
      <c r="K1653" s="68" t="str">
        <f t="shared" si="310"/>
        <v/>
      </c>
      <c r="M1653" s="69" t="str">
        <f t="shared" si="311"/>
        <v/>
      </c>
      <c r="Q1653" s="76" t="str">
        <f t="shared" ref="Q1653:Q1716" si="312">IF(P1653="","",ROUND(N1653*O1653*P1653/1000000,3))</f>
        <v/>
      </c>
      <c r="R1653" s="68" t="str">
        <f t="shared" ref="R1653:R1716" si="313">IF(Q1653="","",ROUND(N1653*O1653*P1653/1000000*I1653,2))</f>
        <v/>
      </c>
      <c r="S1653" s="76" t="str">
        <f t="shared" ref="S1653:S1716" si="314">IF(T1653="","",ROUND(T1653/J1653,3))</f>
        <v/>
      </c>
      <c r="V1653" s="23" t="str">
        <f>IF(E1653="","",SUMIF(OUTBOUND!$G:$G,WMS!E1653,OUTBOUND!$L:$L))</f>
        <v/>
      </c>
      <c r="W1653" s="23" t="str">
        <f>IF(E1653="","",SUMIF(OUTBOUND!$G:$G,WMS!E1653,OUTBOUND!$M:$M))</f>
        <v/>
      </c>
      <c r="X1653" s="76" t="str">
        <f>IF(E1653="","",SUMIF(OUTBOUND!$G:$G,WMS!E1653,OUTBOUND!$O:$O))</f>
        <v/>
      </c>
      <c r="Y1653" s="76" t="str">
        <f>IF(E1653="","",SUMIF(OUTBOUND!$G:$G,WMS!E1653,OUTBOUND!$AC:$AC))</f>
        <v/>
      </c>
      <c r="Z1653" s="76" t="str">
        <f>IF(E1653="","",SUMIF(OUTBOUND!$G:$G,WMS!E1653,OUTBOUND!$P:$P))</f>
        <v/>
      </c>
      <c r="AA1653" s="23" t="str">
        <f t="shared" ref="AA1653:AA1716" si="315">IF(I1653="","",I1653-V1653)</f>
        <v/>
      </c>
      <c r="AB1653" s="23" t="str">
        <f t="shared" ref="AB1653:AB1716" si="316">IF(J1653="","",J1653-W1653)</f>
        <v/>
      </c>
      <c r="AC1653" s="76" t="str">
        <f t="shared" ref="AC1653:AC1716" si="317">IF(M1653="","",M1653-X1653)</f>
        <v/>
      </c>
      <c r="AD1653" s="76" t="str">
        <f t="shared" ref="AD1653:AD1716" si="318">IF(T1653="","",T1653-Y1653)</f>
        <v/>
      </c>
      <c r="AE1653" s="76" t="str">
        <f t="shared" ref="AE1653:AE1716" si="319">IF(R1653="","",R1653-Z1653)</f>
        <v/>
      </c>
      <c r="AF1653" s="81" t="str">
        <f t="shared" ref="AF1653:AF1716" si="320">IF(AB1653="","",EXACT(K1653,AB1653/AA1653))</f>
        <v/>
      </c>
    </row>
    <row r="1654" spans="5:32">
      <c r="E1654" s="58" t="str">
        <f t="shared" si="309"/>
        <v/>
      </c>
      <c r="K1654" s="68" t="str">
        <f t="shared" si="310"/>
        <v/>
      </c>
      <c r="M1654" s="69" t="str">
        <f t="shared" si="311"/>
        <v/>
      </c>
      <c r="Q1654" s="76" t="str">
        <f t="shared" si="312"/>
        <v/>
      </c>
      <c r="R1654" s="68" t="str">
        <f t="shared" si="313"/>
        <v/>
      </c>
      <c r="S1654" s="76" t="str">
        <f t="shared" si="314"/>
        <v/>
      </c>
      <c r="V1654" s="23" t="str">
        <f>IF(E1654="","",SUMIF(OUTBOUND!$G:$G,WMS!E1654,OUTBOUND!$L:$L))</f>
        <v/>
      </c>
      <c r="W1654" s="23" t="str">
        <f>IF(E1654="","",SUMIF(OUTBOUND!$G:$G,WMS!E1654,OUTBOUND!$M:$M))</f>
        <v/>
      </c>
      <c r="X1654" s="76" t="str">
        <f>IF(E1654="","",SUMIF(OUTBOUND!$G:$G,WMS!E1654,OUTBOUND!$O:$O))</f>
        <v/>
      </c>
      <c r="Y1654" s="76" t="str">
        <f>IF(E1654="","",SUMIF(OUTBOUND!$G:$G,WMS!E1654,OUTBOUND!$AC:$AC))</f>
        <v/>
      </c>
      <c r="Z1654" s="76" t="str">
        <f>IF(E1654="","",SUMIF(OUTBOUND!$G:$G,WMS!E1654,OUTBOUND!$P:$P))</f>
        <v/>
      </c>
      <c r="AA1654" s="23" t="str">
        <f t="shared" si="315"/>
        <v/>
      </c>
      <c r="AB1654" s="23" t="str">
        <f t="shared" si="316"/>
        <v/>
      </c>
      <c r="AC1654" s="76" t="str">
        <f t="shared" si="317"/>
        <v/>
      </c>
      <c r="AD1654" s="76" t="str">
        <f t="shared" si="318"/>
        <v/>
      </c>
      <c r="AE1654" s="76" t="str">
        <f t="shared" si="319"/>
        <v/>
      </c>
      <c r="AF1654" s="81" t="str">
        <f t="shared" si="320"/>
        <v/>
      </c>
    </row>
    <row r="1655" spans="5:32">
      <c r="E1655" s="58" t="str">
        <f t="shared" si="309"/>
        <v/>
      </c>
      <c r="K1655" s="68" t="str">
        <f t="shared" si="310"/>
        <v/>
      </c>
      <c r="M1655" s="69" t="str">
        <f t="shared" si="311"/>
        <v/>
      </c>
      <c r="Q1655" s="76" t="str">
        <f t="shared" si="312"/>
        <v/>
      </c>
      <c r="R1655" s="68" t="str">
        <f t="shared" si="313"/>
        <v/>
      </c>
      <c r="S1655" s="76" t="str">
        <f t="shared" si="314"/>
        <v/>
      </c>
      <c r="V1655" s="23" t="str">
        <f>IF(E1655="","",SUMIF(OUTBOUND!$G:$G,WMS!E1655,OUTBOUND!$L:$L))</f>
        <v/>
      </c>
      <c r="W1655" s="23" t="str">
        <f>IF(E1655="","",SUMIF(OUTBOUND!$G:$G,WMS!E1655,OUTBOUND!$M:$M))</f>
        <v/>
      </c>
      <c r="X1655" s="76" t="str">
        <f>IF(E1655="","",SUMIF(OUTBOUND!$G:$G,WMS!E1655,OUTBOUND!$O:$O))</f>
        <v/>
      </c>
      <c r="Y1655" s="76" t="str">
        <f>IF(E1655="","",SUMIF(OUTBOUND!$G:$G,WMS!E1655,OUTBOUND!$AC:$AC))</f>
        <v/>
      </c>
      <c r="Z1655" s="76" t="str">
        <f>IF(E1655="","",SUMIF(OUTBOUND!$G:$G,WMS!E1655,OUTBOUND!$P:$P))</f>
        <v/>
      </c>
      <c r="AA1655" s="23" t="str">
        <f t="shared" si="315"/>
        <v/>
      </c>
      <c r="AB1655" s="23" t="str">
        <f t="shared" si="316"/>
        <v/>
      </c>
      <c r="AC1655" s="76" t="str">
        <f t="shared" si="317"/>
        <v/>
      </c>
      <c r="AD1655" s="76" t="str">
        <f t="shared" si="318"/>
        <v/>
      </c>
      <c r="AE1655" s="76" t="str">
        <f t="shared" si="319"/>
        <v/>
      </c>
      <c r="AF1655" s="81" t="str">
        <f t="shared" si="320"/>
        <v/>
      </c>
    </row>
    <row r="1656" spans="5:32">
      <c r="E1656" s="58" t="str">
        <f t="shared" si="309"/>
        <v/>
      </c>
      <c r="K1656" s="68" t="str">
        <f t="shared" si="310"/>
        <v/>
      </c>
      <c r="M1656" s="69" t="str">
        <f t="shared" si="311"/>
        <v/>
      </c>
      <c r="Q1656" s="76" t="str">
        <f t="shared" si="312"/>
        <v/>
      </c>
      <c r="R1656" s="68" t="str">
        <f t="shared" si="313"/>
        <v/>
      </c>
      <c r="S1656" s="76" t="str">
        <f t="shared" si="314"/>
        <v/>
      </c>
      <c r="V1656" s="23" t="str">
        <f>IF(E1656="","",SUMIF(OUTBOUND!$G:$G,WMS!E1656,OUTBOUND!$L:$L))</f>
        <v/>
      </c>
      <c r="W1656" s="23" t="str">
        <f>IF(E1656="","",SUMIF(OUTBOUND!$G:$G,WMS!E1656,OUTBOUND!$M:$M))</f>
        <v/>
      </c>
      <c r="X1656" s="76" t="str">
        <f>IF(E1656="","",SUMIF(OUTBOUND!$G:$G,WMS!E1656,OUTBOUND!$O:$O))</f>
        <v/>
      </c>
      <c r="Y1656" s="76" t="str">
        <f>IF(E1656="","",SUMIF(OUTBOUND!$G:$G,WMS!E1656,OUTBOUND!$AC:$AC))</f>
        <v/>
      </c>
      <c r="Z1656" s="76" t="str">
        <f>IF(E1656="","",SUMIF(OUTBOUND!$G:$G,WMS!E1656,OUTBOUND!$P:$P))</f>
        <v/>
      </c>
      <c r="AA1656" s="23" t="str">
        <f t="shared" si="315"/>
        <v/>
      </c>
      <c r="AB1656" s="23" t="str">
        <f t="shared" si="316"/>
        <v/>
      </c>
      <c r="AC1656" s="76" t="str">
        <f t="shared" si="317"/>
        <v/>
      </c>
      <c r="AD1656" s="76" t="str">
        <f t="shared" si="318"/>
        <v/>
      </c>
      <c r="AE1656" s="76" t="str">
        <f t="shared" si="319"/>
        <v/>
      </c>
      <c r="AF1656" s="81" t="str">
        <f t="shared" si="320"/>
        <v/>
      </c>
    </row>
    <row r="1657" spans="5:32">
      <c r="E1657" s="58" t="str">
        <f t="shared" si="309"/>
        <v/>
      </c>
      <c r="K1657" s="68" t="str">
        <f t="shared" si="310"/>
        <v/>
      </c>
      <c r="M1657" s="69" t="str">
        <f t="shared" si="311"/>
        <v/>
      </c>
      <c r="Q1657" s="76" t="str">
        <f t="shared" si="312"/>
        <v/>
      </c>
      <c r="R1657" s="68" t="str">
        <f t="shared" si="313"/>
        <v/>
      </c>
      <c r="S1657" s="76" t="str">
        <f t="shared" si="314"/>
        <v/>
      </c>
      <c r="V1657" s="23" t="str">
        <f>IF(E1657="","",SUMIF(OUTBOUND!$G:$G,WMS!E1657,OUTBOUND!$L:$L))</f>
        <v/>
      </c>
      <c r="W1657" s="23" t="str">
        <f>IF(E1657="","",SUMIF(OUTBOUND!$G:$G,WMS!E1657,OUTBOUND!$M:$M))</f>
        <v/>
      </c>
      <c r="X1657" s="76" t="str">
        <f>IF(E1657="","",SUMIF(OUTBOUND!$G:$G,WMS!E1657,OUTBOUND!$O:$O))</f>
        <v/>
      </c>
      <c r="Y1657" s="76" t="str">
        <f>IF(E1657="","",SUMIF(OUTBOUND!$G:$G,WMS!E1657,OUTBOUND!$AC:$AC))</f>
        <v/>
      </c>
      <c r="Z1657" s="76" t="str">
        <f>IF(E1657="","",SUMIF(OUTBOUND!$G:$G,WMS!E1657,OUTBOUND!$P:$P))</f>
        <v/>
      </c>
      <c r="AA1657" s="23" t="str">
        <f t="shared" si="315"/>
        <v/>
      </c>
      <c r="AB1657" s="23" t="str">
        <f t="shared" si="316"/>
        <v/>
      </c>
      <c r="AC1657" s="76" t="str">
        <f t="shared" si="317"/>
        <v/>
      </c>
      <c r="AD1657" s="76" t="str">
        <f t="shared" si="318"/>
        <v/>
      </c>
      <c r="AE1657" s="76" t="str">
        <f t="shared" si="319"/>
        <v/>
      </c>
      <c r="AF1657" s="81" t="str">
        <f t="shared" si="320"/>
        <v/>
      </c>
    </row>
    <row r="1658" spans="5:32">
      <c r="E1658" s="58" t="str">
        <f t="shared" si="309"/>
        <v/>
      </c>
      <c r="K1658" s="68" t="str">
        <f t="shared" si="310"/>
        <v/>
      </c>
      <c r="M1658" s="69" t="str">
        <f t="shared" si="311"/>
        <v/>
      </c>
      <c r="Q1658" s="76" t="str">
        <f t="shared" si="312"/>
        <v/>
      </c>
      <c r="R1658" s="68" t="str">
        <f t="shared" si="313"/>
        <v/>
      </c>
      <c r="S1658" s="76" t="str">
        <f t="shared" si="314"/>
        <v/>
      </c>
      <c r="V1658" s="23" t="str">
        <f>IF(E1658="","",SUMIF(OUTBOUND!$G:$G,WMS!E1658,OUTBOUND!$L:$L))</f>
        <v/>
      </c>
      <c r="W1658" s="23" t="str">
        <f>IF(E1658="","",SUMIF(OUTBOUND!$G:$G,WMS!E1658,OUTBOUND!$M:$M))</f>
        <v/>
      </c>
      <c r="X1658" s="76" t="str">
        <f>IF(E1658="","",SUMIF(OUTBOUND!$G:$G,WMS!E1658,OUTBOUND!$O:$O))</f>
        <v/>
      </c>
      <c r="Y1658" s="76" t="str">
        <f>IF(E1658="","",SUMIF(OUTBOUND!$G:$G,WMS!E1658,OUTBOUND!$AC:$AC))</f>
        <v/>
      </c>
      <c r="Z1658" s="76" t="str">
        <f>IF(E1658="","",SUMIF(OUTBOUND!$G:$G,WMS!E1658,OUTBOUND!$P:$P))</f>
        <v/>
      </c>
      <c r="AA1658" s="23" t="str">
        <f t="shared" si="315"/>
        <v/>
      </c>
      <c r="AB1658" s="23" t="str">
        <f t="shared" si="316"/>
        <v/>
      </c>
      <c r="AC1658" s="76" t="str">
        <f t="shared" si="317"/>
        <v/>
      </c>
      <c r="AD1658" s="76" t="str">
        <f t="shared" si="318"/>
        <v/>
      </c>
      <c r="AE1658" s="76" t="str">
        <f t="shared" si="319"/>
        <v/>
      </c>
      <c r="AF1658" s="81" t="str">
        <f t="shared" si="320"/>
        <v/>
      </c>
    </row>
    <row r="1659" spans="5:32">
      <c r="E1659" s="58" t="str">
        <f t="shared" si="309"/>
        <v/>
      </c>
      <c r="K1659" s="68" t="str">
        <f t="shared" si="310"/>
        <v/>
      </c>
      <c r="M1659" s="69" t="str">
        <f t="shared" si="311"/>
        <v/>
      </c>
      <c r="Q1659" s="76" t="str">
        <f t="shared" si="312"/>
        <v/>
      </c>
      <c r="R1659" s="68" t="str">
        <f t="shared" si="313"/>
        <v/>
      </c>
      <c r="S1659" s="76" t="str">
        <f t="shared" si="314"/>
        <v/>
      </c>
      <c r="V1659" s="23" t="str">
        <f>IF(E1659="","",SUMIF(OUTBOUND!$G:$G,WMS!E1659,OUTBOUND!$L:$L))</f>
        <v/>
      </c>
      <c r="W1659" s="23" t="str">
        <f>IF(E1659="","",SUMIF(OUTBOUND!$G:$G,WMS!E1659,OUTBOUND!$M:$M))</f>
        <v/>
      </c>
      <c r="X1659" s="76" t="str">
        <f>IF(E1659="","",SUMIF(OUTBOUND!$G:$G,WMS!E1659,OUTBOUND!$O:$O))</f>
        <v/>
      </c>
      <c r="Y1659" s="76" t="str">
        <f>IF(E1659="","",SUMIF(OUTBOUND!$G:$G,WMS!E1659,OUTBOUND!$AC:$AC))</f>
        <v/>
      </c>
      <c r="Z1659" s="76" t="str">
        <f>IF(E1659="","",SUMIF(OUTBOUND!$G:$G,WMS!E1659,OUTBOUND!$P:$P))</f>
        <v/>
      </c>
      <c r="AA1659" s="23" t="str">
        <f t="shared" si="315"/>
        <v/>
      </c>
      <c r="AB1659" s="23" t="str">
        <f t="shared" si="316"/>
        <v/>
      </c>
      <c r="AC1659" s="76" t="str">
        <f t="shared" si="317"/>
        <v/>
      </c>
      <c r="AD1659" s="76" t="str">
        <f t="shared" si="318"/>
        <v/>
      </c>
      <c r="AE1659" s="76" t="str">
        <f t="shared" si="319"/>
        <v/>
      </c>
      <c r="AF1659" s="81" t="str">
        <f t="shared" si="320"/>
        <v/>
      </c>
    </row>
    <row r="1660" spans="5:32">
      <c r="E1660" s="58" t="str">
        <f t="shared" si="309"/>
        <v/>
      </c>
      <c r="K1660" s="68" t="str">
        <f t="shared" si="310"/>
        <v/>
      </c>
      <c r="M1660" s="69" t="str">
        <f t="shared" si="311"/>
        <v/>
      </c>
      <c r="Q1660" s="76" t="str">
        <f t="shared" si="312"/>
        <v/>
      </c>
      <c r="R1660" s="68" t="str">
        <f t="shared" si="313"/>
        <v/>
      </c>
      <c r="S1660" s="76" t="str">
        <f t="shared" si="314"/>
        <v/>
      </c>
      <c r="V1660" s="23" t="str">
        <f>IF(E1660="","",SUMIF(OUTBOUND!$G:$G,WMS!E1660,OUTBOUND!$L:$L))</f>
        <v/>
      </c>
      <c r="W1660" s="23" t="str">
        <f>IF(E1660="","",SUMIF(OUTBOUND!$G:$G,WMS!E1660,OUTBOUND!$M:$M))</f>
        <v/>
      </c>
      <c r="X1660" s="76" t="str">
        <f>IF(E1660="","",SUMIF(OUTBOUND!$G:$G,WMS!E1660,OUTBOUND!$O:$O))</f>
        <v/>
      </c>
      <c r="Y1660" s="76" t="str">
        <f>IF(E1660="","",SUMIF(OUTBOUND!$G:$G,WMS!E1660,OUTBOUND!$AC:$AC))</f>
        <v/>
      </c>
      <c r="Z1660" s="76" t="str">
        <f>IF(E1660="","",SUMIF(OUTBOUND!$G:$G,WMS!E1660,OUTBOUND!$P:$P))</f>
        <v/>
      </c>
      <c r="AA1660" s="23" t="str">
        <f t="shared" si="315"/>
        <v/>
      </c>
      <c r="AB1660" s="23" t="str">
        <f t="shared" si="316"/>
        <v/>
      </c>
      <c r="AC1660" s="76" t="str">
        <f t="shared" si="317"/>
        <v/>
      </c>
      <c r="AD1660" s="76" t="str">
        <f t="shared" si="318"/>
        <v/>
      </c>
      <c r="AE1660" s="76" t="str">
        <f t="shared" si="319"/>
        <v/>
      </c>
      <c r="AF1660" s="81" t="str">
        <f t="shared" si="320"/>
        <v/>
      </c>
    </row>
    <row r="1661" spans="5:32">
      <c r="E1661" s="58" t="str">
        <f t="shared" si="309"/>
        <v/>
      </c>
      <c r="K1661" s="68" t="str">
        <f t="shared" si="310"/>
        <v/>
      </c>
      <c r="M1661" s="69" t="str">
        <f t="shared" si="311"/>
        <v/>
      </c>
      <c r="Q1661" s="76" t="str">
        <f t="shared" si="312"/>
        <v/>
      </c>
      <c r="R1661" s="68" t="str">
        <f t="shared" si="313"/>
        <v/>
      </c>
      <c r="S1661" s="76" t="str">
        <f t="shared" si="314"/>
        <v/>
      </c>
      <c r="V1661" s="23" t="str">
        <f>IF(E1661="","",SUMIF(OUTBOUND!$G:$G,WMS!E1661,OUTBOUND!$L:$L))</f>
        <v/>
      </c>
      <c r="W1661" s="23" t="str">
        <f>IF(E1661="","",SUMIF(OUTBOUND!$G:$G,WMS!E1661,OUTBOUND!$M:$M))</f>
        <v/>
      </c>
      <c r="X1661" s="76" t="str">
        <f>IF(E1661="","",SUMIF(OUTBOUND!$G:$G,WMS!E1661,OUTBOUND!$O:$O))</f>
        <v/>
      </c>
      <c r="Y1661" s="76" t="str">
        <f>IF(E1661="","",SUMIF(OUTBOUND!$G:$G,WMS!E1661,OUTBOUND!$AC:$AC))</f>
        <v/>
      </c>
      <c r="Z1661" s="76" t="str">
        <f>IF(E1661="","",SUMIF(OUTBOUND!$G:$G,WMS!E1661,OUTBOUND!$P:$P))</f>
        <v/>
      </c>
      <c r="AA1661" s="23" t="str">
        <f t="shared" si="315"/>
        <v/>
      </c>
      <c r="AB1661" s="23" t="str">
        <f t="shared" si="316"/>
        <v/>
      </c>
      <c r="AC1661" s="76" t="str">
        <f t="shared" si="317"/>
        <v/>
      </c>
      <c r="AD1661" s="76" t="str">
        <f t="shared" si="318"/>
        <v/>
      </c>
      <c r="AE1661" s="76" t="str">
        <f t="shared" si="319"/>
        <v/>
      </c>
      <c r="AF1661" s="81" t="str">
        <f t="shared" si="320"/>
        <v/>
      </c>
    </row>
    <row r="1662" spans="5:32">
      <c r="E1662" s="58" t="str">
        <f t="shared" si="309"/>
        <v/>
      </c>
      <c r="K1662" s="68" t="str">
        <f t="shared" si="310"/>
        <v/>
      </c>
      <c r="M1662" s="69" t="str">
        <f t="shared" si="311"/>
        <v/>
      </c>
      <c r="Q1662" s="76" t="str">
        <f t="shared" si="312"/>
        <v/>
      </c>
      <c r="R1662" s="68" t="str">
        <f t="shared" si="313"/>
        <v/>
      </c>
      <c r="S1662" s="76" t="str">
        <f t="shared" si="314"/>
        <v/>
      </c>
      <c r="V1662" s="23" t="str">
        <f>IF(E1662="","",SUMIF(OUTBOUND!$G:$G,WMS!E1662,OUTBOUND!$L:$L))</f>
        <v/>
      </c>
      <c r="W1662" s="23" t="str">
        <f>IF(E1662="","",SUMIF(OUTBOUND!$G:$G,WMS!E1662,OUTBOUND!$M:$M))</f>
        <v/>
      </c>
      <c r="X1662" s="76" t="str">
        <f>IF(E1662="","",SUMIF(OUTBOUND!$G:$G,WMS!E1662,OUTBOUND!$O:$O))</f>
        <v/>
      </c>
      <c r="Y1662" s="76" t="str">
        <f>IF(E1662="","",SUMIF(OUTBOUND!$G:$G,WMS!E1662,OUTBOUND!$AC:$AC))</f>
        <v/>
      </c>
      <c r="Z1662" s="76" t="str">
        <f>IF(E1662="","",SUMIF(OUTBOUND!$G:$G,WMS!E1662,OUTBOUND!$P:$P))</f>
        <v/>
      </c>
      <c r="AA1662" s="23" t="str">
        <f t="shared" si="315"/>
        <v/>
      </c>
      <c r="AB1662" s="23" t="str">
        <f t="shared" si="316"/>
        <v/>
      </c>
      <c r="AC1662" s="76" t="str">
        <f t="shared" si="317"/>
        <v/>
      </c>
      <c r="AD1662" s="76" t="str">
        <f t="shared" si="318"/>
        <v/>
      </c>
      <c r="AE1662" s="76" t="str">
        <f t="shared" si="319"/>
        <v/>
      </c>
      <c r="AF1662" s="81" t="str">
        <f t="shared" si="320"/>
        <v/>
      </c>
    </row>
    <row r="1663" spans="5:32">
      <c r="E1663" s="58" t="str">
        <f t="shared" si="309"/>
        <v/>
      </c>
      <c r="K1663" s="68" t="str">
        <f t="shared" si="310"/>
        <v/>
      </c>
      <c r="M1663" s="69" t="str">
        <f t="shared" si="311"/>
        <v/>
      </c>
      <c r="Q1663" s="76" t="str">
        <f t="shared" si="312"/>
        <v/>
      </c>
      <c r="R1663" s="68" t="str">
        <f t="shared" si="313"/>
        <v/>
      </c>
      <c r="S1663" s="76" t="str">
        <f t="shared" si="314"/>
        <v/>
      </c>
      <c r="V1663" s="23" t="str">
        <f>IF(E1663="","",SUMIF(OUTBOUND!$G:$G,WMS!E1663,OUTBOUND!$L:$L))</f>
        <v/>
      </c>
      <c r="W1663" s="23" t="str">
        <f>IF(E1663="","",SUMIF(OUTBOUND!$G:$G,WMS!E1663,OUTBOUND!$M:$M))</f>
        <v/>
      </c>
      <c r="X1663" s="76" t="str">
        <f>IF(E1663="","",SUMIF(OUTBOUND!$G:$G,WMS!E1663,OUTBOUND!$O:$O))</f>
        <v/>
      </c>
      <c r="Y1663" s="76" t="str">
        <f>IF(E1663="","",SUMIF(OUTBOUND!$G:$G,WMS!E1663,OUTBOUND!$AC:$AC))</f>
        <v/>
      </c>
      <c r="Z1663" s="76" t="str">
        <f>IF(E1663="","",SUMIF(OUTBOUND!$G:$G,WMS!E1663,OUTBOUND!$P:$P))</f>
        <v/>
      </c>
      <c r="AA1663" s="23" t="str">
        <f t="shared" si="315"/>
        <v/>
      </c>
      <c r="AB1663" s="23" t="str">
        <f t="shared" si="316"/>
        <v/>
      </c>
      <c r="AC1663" s="76" t="str">
        <f t="shared" si="317"/>
        <v/>
      </c>
      <c r="AD1663" s="76" t="str">
        <f t="shared" si="318"/>
        <v/>
      </c>
      <c r="AE1663" s="76" t="str">
        <f t="shared" si="319"/>
        <v/>
      </c>
      <c r="AF1663" s="81" t="str">
        <f t="shared" si="320"/>
        <v/>
      </c>
    </row>
    <row r="1664" spans="5:32">
      <c r="E1664" s="58" t="str">
        <f t="shared" si="309"/>
        <v/>
      </c>
      <c r="K1664" s="68" t="str">
        <f t="shared" si="310"/>
        <v/>
      </c>
      <c r="M1664" s="69" t="str">
        <f t="shared" si="311"/>
        <v/>
      </c>
      <c r="Q1664" s="76" t="str">
        <f t="shared" si="312"/>
        <v/>
      </c>
      <c r="R1664" s="68" t="str">
        <f t="shared" si="313"/>
        <v/>
      </c>
      <c r="S1664" s="76" t="str">
        <f t="shared" si="314"/>
        <v/>
      </c>
      <c r="V1664" s="23" t="str">
        <f>IF(E1664="","",SUMIF(OUTBOUND!$G:$G,WMS!E1664,OUTBOUND!$L:$L))</f>
        <v/>
      </c>
      <c r="W1664" s="23" t="str">
        <f>IF(E1664="","",SUMIF(OUTBOUND!$G:$G,WMS!E1664,OUTBOUND!$M:$M))</f>
        <v/>
      </c>
      <c r="X1664" s="76" t="str">
        <f>IF(E1664="","",SUMIF(OUTBOUND!$G:$G,WMS!E1664,OUTBOUND!$O:$O))</f>
        <v/>
      </c>
      <c r="Y1664" s="76" t="str">
        <f>IF(E1664="","",SUMIF(OUTBOUND!$G:$G,WMS!E1664,OUTBOUND!$AC:$AC))</f>
        <v/>
      </c>
      <c r="Z1664" s="76" t="str">
        <f>IF(E1664="","",SUMIF(OUTBOUND!$G:$G,WMS!E1664,OUTBOUND!$P:$P))</f>
        <v/>
      </c>
      <c r="AA1664" s="23" t="str">
        <f t="shared" si="315"/>
        <v/>
      </c>
      <c r="AB1664" s="23" t="str">
        <f t="shared" si="316"/>
        <v/>
      </c>
      <c r="AC1664" s="76" t="str">
        <f t="shared" si="317"/>
        <v/>
      </c>
      <c r="AD1664" s="76" t="str">
        <f t="shared" si="318"/>
        <v/>
      </c>
      <c r="AE1664" s="76" t="str">
        <f t="shared" si="319"/>
        <v/>
      </c>
      <c r="AF1664" s="81" t="str">
        <f t="shared" si="320"/>
        <v/>
      </c>
    </row>
    <row r="1665" spans="5:32">
      <c r="E1665" s="58" t="str">
        <f t="shared" si="309"/>
        <v/>
      </c>
      <c r="K1665" s="68" t="str">
        <f t="shared" si="310"/>
        <v/>
      </c>
      <c r="M1665" s="69" t="str">
        <f t="shared" si="311"/>
        <v/>
      </c>
      <c r="Q1665" s="76" t="str">
        <f t="shared" si="312"/>
        <v/>
      </c>
      <c r="R1665" s="68" t="str">
        <f t="shared" si="313"/>
        <v/>
      </c>
      <c r="S1665" s="76" t="str">
        <f t="shared" si="314"/>
        <v/>
      </c>
      <c r="V1665" s="23" t="str">
        <f>IF(E1665="","",SUMIF(OUTBOUND!$G:$G,WMS!E1665,OUTBOUND!$L:$L))</f>
        <v/>
      </c>
      <c r="W1665" s="23" t="str">
        <f>IF(E1665="","",SUMIF(OUTBOUND!$G:$G,WMS!E1665,OUTBOUND!$M:$M))</f>
        <v/>
      </c>
      <c r="X1665" s="76" t="str">
        <f>IF(E1665="","",SUMIF(OUTBOUND!$G:$G,WMS!E1665,OUTBOUND!$O:$O))</f>
        <v/>
      </c>
      <c r="Y1665" s="76" t="str">
        <f>IF(E1665="","",SUMIF(OUTBOUND!$G:$G,WMS!E1665,OUTBOUND!$AC:$AC))</f>
        <v/>
      </c>
      <c r="Z1665" s="76" t="str">
        <f>IF(E1665="","",SUMIF(OUTBOUND!$G:$G,WMS!E1665,OUTBOUND!$P:$P))</f>
        <v/>
      </c>
      <c r="AA1665" s="23" t="str">
        <f t="shared" si="315"/>
        <v/>
      </c>
      <c r="AB1665" s="23" t="str">
        <f t="shared" si="316"/>
        <v/>
      </c>
      <c r="AC1665" s="76" t="str">
        <f t="shared" si="317"/>
        <v/>
      </c>
      <c r="AD1665" s="76" t="str">
        <f t="shared" si="318"/>
        <v/>
      </c>
      <c r="AE1665" s="76" t="str">
        <f t="shared" si="319"/>
        <v/>
      </c>
      <c r="AF1665" s="81" t="str">
        <f t="shared" si="320"/>
        <v/>
      </c>
    </row>
    <row r="1666" spans="5:32">
      <c r="E1666" s="58" t="str">
        <f t="shared" si="309"/>
        <v/>
      </c>
      <c r="K1666" s="68" t="str">
        <f t="shared" si="310"/>
        <v/>
      </c>
      <c r="M1666" s="69" t="str">
        <f t="shared" si="311"/>
        <v/>
      </c>
      <c r="Q1666" s="76" t="str">
        <f t="shared" si="312"/>
        <v/>
      </c>
      <c r="R1666" s="68" t="str">
        <f t="shared" si="313"/>
        <v/>
      </c>
      <c r="S1666" s="76" t="str">
        <f t="shared" si="314"/>
        <v/>
      </c>
      <c r="V1666" s="23" t="str">
        <f>IF(E1666="","",SUMIF(OUTBOUND!$G:$G,WMS!E1666,OUTBOUND!$L:$L))</f>
        <v/>
      </c>
      <c r="W1666" s="23" t="str">
        <f>IF(E1666="","",SUMIF(OUTBOUND!$G:$G,WMS!E1666,OUTBOUND!$M:$M))</f>
        <v/>
      </c>
      <c r="X1666" s="76" t="str">
        <f>IF(E1666="","",SUMIF(OUTBOUND!$G:$G,WMS!E1666,OUTBOUND!$O:$O))</f>
        <v/>
      </c>
      <c r="Y1666" s="76" t="str">
        <f>IF(E1666="","",SUMIF(OUTBOUND!$G:$G,WMS!E1666,OUTBOUND!$AC:$AC))</f>
        <v/>
      </c>
      <c r="Z1666" s="76" t="str">
        <f>IF(E1666="","",SUMIF(OUTBOUND!$G:$G,WMS!E1666,OUTBOUND!$P:$P))</f>
        <v/>
      </c>
      <c r="AA1666" s="23" t="str">
        <f t="shared" si="315"/>
        <v/>
      </c>
      <c r="AB1666" s="23" t="str">
        <f t="shared" si="316"/>
        <v/>
      </c>
      <c r="AC1666" s="76" t="str">
        <f t="shared" si="317"/>
        <v/>
      </c>
      <c r="AD1666" s="76" t="str">
        <f t="shared" si="318"/>
        <v/>
      </c>
      <c r="AE1666" s="76" t="str">
        <f t="shared" si="319"/>
        <v/>
      </c>
      <c r="AF1666" s="81" t="str">
        <f t="shared" si="320"/>
        <v/>
      </c>
    </row>
    <row r="1667" spans="5:32">
      <c r="E1667" s="58" t="str">
        <f t="shared" si="309"/>
        <v/>
      </c>
      <c r="K1667" s="68" t="str">
        <f t="shared" si="310"/>
        <v/>
      </c>
      <c r="M1667" s="69" t="str">
        <f t="shared" si="311"/>
        <v/>
      </c>
      <c r="Q1667" s="76" t="str">
        <f t="shared" si="312"/>
        <v/>
      </c>
      <c r="R1667" s="68" t="str">
        <f t="shared" si="313"/>
        <v/>
      </c>
      <c r="S1667" s="76" t="str">
        <f t="shared" si="314"/>
        <v/>
      </c>
      <c r="V1667" s="23" t="str">
        <f>IF(E1667="","",SUMIF(OUTBOUND!$G:$G,WMS!E1667,OUTBOUND!$L:$L))</f>
        <v/>
      </c>
      <c r="W1667" s="23" t="str">
        <f>IF(E1667="","",SUMIF(OUTBOUND!$G:$G,WMS!E1667,OUTBOUND!$M:$M))</f>
        <v/>
      </c>
      <c r="X1667" s="76" t="str">
        <f>IF(E1667="","",SUMIF(OUTBOUND!$G:$G,WMS!E1667,OUTBOUND!$O:$O))</f>
        <v/>
      </c>
      <c r="Y1667" s="76" t="str">
        <f>IF(E1667="","",SUMIF(OUTBOUND!$G:$G,WMS!E1667,OUTBOUND!$AC:$AC))</f>
        <v/>
      </c>
      <c r="Z1667" s="76" t="str">
        <f>IF(E1667="","",SUMIF(OUTBOUND!$G:$G,WMS!E1667,OUTBOUND!$P:$P))</f>
        <v/>
      </c>
      <c r="AA1667" s="23" t="str">
        <f t="shared" si="315"/>
        <v/>
      </c>
      <c r="AB1667" s="23" t="str">
        <f t="shared" si="316"/>
        <v/>
      </c>
      <c r="AC1667" s="76" t="str">
        <f t="shared" si="317"/>
        <v/>
      </c>
      <c r="AD1667" s="76" t="str">
        <f t="shared" si="318"/>
        <v/>
      </c>
      <c r="AE1667" s="76" t="str">
        <f t="shared" si="319"/>
        <v/>
      </c>
      <c r="AF1667" s="81" t="str">
        <f t="shared" si="320"/>
        <v/>
      </c>
    </row>
    <row r="1668" spans="5:32">
      <c r="E1668" s="58" t="str">
        <f t="shared" ref="E1668:E1731" si="321">IF(D1668="","",B1668&amp;"/"&amp;C1668&amp;"/"&amp;D1668)</f>
        <v/>
      </c>
      <c r="K1668" s="68" t="str">
        <f t="shared" ref="K1668:K1731" si="322">IF(J1668="","",J1668/I1668)</f>
        <v/>
      </c>
      <c r="M1668" s="69" t="str">
        <f t="shared" ref="M1668:M1731" si="323">IF(L1668="","",ROUND(I1668*L1668,3))</f>
        <v/>
      </c>
      <c r="Q1668" s="76" t="str">
        <f t="shared" si="312"/>
        <v/>
      </c>
      <c r="R1668" s="68" t="str">
        <f t="shared" si="313"/>
        <v/>
      </c>
      <c r="S1668" s="76" t="str">
        <f t="shared" si="314"/>
        <v/>
      </c>
      <c r="V1668" s="23" t="str">
        <f>IF(E1668="","",SUMIF(OUTBOUND!$G:$G,WMS!E1668,OUTBOUND!$L:$L))</f>
        <v/>
      </c>
      <c r="W1668" s="23" t="str">
        <f>IF(E1668="","",SUMIF(OUTBOUND!$G:$G,WMS!E1668,OUTBOUND!$M:$M))</f>
        <v/>
      </c>
      <c r="X1668" s="76" t="str">
        <f>IF(E1668="","",SUMIF(OUTBOUND!$G:$G,WMS!E1668,OUTBOUND!$O:$O))</f>
        <v/>
      </c>
      <c r="Y1668" s="76" t="str">
        <f>IF(E1668="","",SUMIF(OUTBOUND!$G:$G,WMS!E1668,OUTBOUND!$AC:$AC))</f>
        <v/>
      </c>
      <c r="Z1668" s="76" t="str">
        <f>IF(E1668="","",SUMIF(OUTBOUND!$G:$G,WMS!E1668,OUTBOUND!$P:$P))</f>
        <v/>
      </c>
      <c r="AA1668" s="23" t="str">
        <f t="shared" si="315"/>
        <v/>
      </c>
      <c r="AB1668" s="23" t="str">
        <f t="shared" si="316"/>
        <v/>
      </c>
      <c r="AC1668" s="76" t="str">
        <f t="shared" si="317"/>
        <v/>
      </c>
      <c r="AD1668" s="76" t="str">
        <f t="shared" si="318"/>
        <v/>
      </c>
      <c r="AE1668" s="76" t="str">
        <f t="shared" si="319"/>
        <v/>
      </c>
      <c r="AF1668" s="81" t="str">
        <f t="shared" si="320"/>
        <v/>
      </c>
    </row>
    <row r="1669" spans="5:32">
      <c r="E1669" s="58" t="str">
        <f t="shared" si="321"/>
        <v/>
      </c>
      <c r="K1669" s="68" t="str">
        <f t="shared" si="322"/>
        <v/>
      </c>
      <c r="M1669" s="69" t="str">
        <f t="shared" si="323"/>
        <v/>
      </c>
      <c r="Q1669" s="76" t="str">
        <f t="shared" si="312"/>
        <v/>
      </c>
      <c r="R1669" s="68" t="str">
        <f t="shared" si="313"/>
        <v/>
      </c>
      <c r="S1669" s="76" t="str">
        <f t="shared" si="314"/>
        <v/>
      </c>
      <c r="V1669" s="23" t="str">
        <f>IF(E1669="","",SUMIF(OUTBOUND!$G:$G,WMS!E1669,OUTBOUND!$L:$L))</f>
        <v/>
      </c>
      <c r="W1669" s="23" t="str">
        <f>IF(E1669="","",SUMIF(OUTBOUND!$G:$G,WMS!E1669,OUTBOUND!$M:$M))</f>
        <v/>
      </c>
      <c r="X1669" s="76" t="str">
        <f>IF(E1669="","",SUMIF(OUTBOUND!$G:$G,WMS!E1669,OUTBOUND!$O:$O))</f>
        <v/>
      </c>
      <c r="Y1669" s="76" t="str">
        <f>IF(E1669="","",SUMIF(OUTBOUND!$G:$G,WMS!E1669,OUTBOUND!$AC:$AC))</f>
        <v/>
      </c>
      <c r="Z1669" s="76" t="str">
        <f>IF(E1669="","",SUMIF(OUTBOUND!$G:$G,WMS!E1669,OUTBOUND!$P:$P))</f>
        <v/>
      </c>
      <c r="AA1669" s="23" t="str">
        <f t="shared" si="315"/>
        <v/>
      </c>
      <c r="AB1669" s="23" t="str">
        <f t="shared" si="316"/>
        <v/>
      </c>
      <c r="AC1669" s="76" t="str">
        <f t="shared" si="317"/>
        <v/>
      </c>
      <c r="AD1669" s="76" t="str">
        <f t="shared" si="318"/>
        <v/>
      </c>
      <c r="AE1669" s="76" t="str">
        <f t="shared" si="319"/>
        <v/>
      </c>
      <c r="AF1669" s="81" t="str">
        <f t="shared" si="320"/>
        <v/>
      </c>
    </row>
    <row r="1670" spans="5:32">
      <c r="E1670" s="58" t="str">
        <f t="shared" si="321"/>
        <v/>
      </c>
      <c r="K1670" s="68" t="str">
        <f t="shared" si="322"/>
        <v/>
      </c>
      <c r="M1670" s="69" t="str">
        <f t="shared" si="323"/>
        <v/>
      </c>
      <c r="Q1670" s="76" t="str">
        <f t="shared" si="312"/>
        <v/>
      </c>
      <c r="R1670" s="68" t="str">
        <f t="shared" si="313"/>
        <v/>
      </c>
      <c r="S1670" s="76" t="str">
        <f t="shared" si="314"/>
        <v/>
      </c>
      <c r="V1670" s="23" t="str">
        <f>IF(E1670="","",SUMIF(OUTBOUND!$G:$G,WMS!E1670,OUTBOUND!$L:$L))</f>
        <v/>
      </c>
      <c r="W1670" s="23" t="str">
        <f>IF(E1670="","",SUMIF(OUTBOUND!$G:$G,WMS!E1670,OUTBOUND!$M:$M))</f>
        <v/>
      </c>
      <c r="X1670" s="76" t="str">
        <f>IF(E1670="","",SUMIF(OUTBOUND!$G:$G,WMS!E1670,OUTBOUND!$O:$O))</f>
        <v/>
      </c>
      <c r="Y1670" s="76" t="str">
        <f>IF(E1670="","",SUMIF(OUTBOUND!$G:$G,WMS!E1670,OUTBOUND!$AC:$AC))</f>
        <v/>
      </c>
      <c r="Z1670" s="76" t="str">
        <f>IF(E1670="","",SUMIF(OUTBOUND!$G:$G,WMS!E1670,OUTBOUND!$P:$P))</f>
        <v/>
      </c>
      <c r="AA1670" s="23" t="str">
        <f t="shared" si="315"/>
        <v/>
      </c>
      <c r="AB1670" s="23" t="str">
        <f t="shared" si="316"/>
        <v/>
      </c>
      <c r="AC1670" s="76" t="str">
        <f t="shared" si="317"/>
        <v/>
      </c>
      <c r="AD1670" s="76" t="str">
        <f t="shared" si="318"/>
        <v/>
      </c>
      <c r="AE1670" s="76" t="str">
        <f t="shared" si="319"/>
        <v/>
      </c>
      <c r="AF1670" s="81" t="str">
        <f t="shared" si="320"/>
        <v/>
      </c>
    </row>
    <row r="1671" spans="5:32">
      <c r="E1671" s="58" t="str">
        <f t="shared" si="321"/>
        <v/>
      </c>
      <c r="K1671" s="68" t="str">
        <f t="shared" si="322"/>
        <v/>
      </c>
      <c r="M1671" s="69" t="str">
        <f t="shared" si="323"/>
        <v/>
      </c>
      <c r="Q1671" s="76" t="str">
        <f t="shared" si="312"/>
        <v/>
      </c>
      <c r="R1671" s="68" t="str">
        <f t="shared" si="313"/>
        <v/>
      </c>
      <c r="S1671" s="76" t="str">
        <f t="shared" si="314"/>
        <v/>
      </c>
      <c r="V1671" s="23" t="str">
        <f>IF(E1671="","",SUMIF(OUTBOUND!$G:$G,WMS!E1671,OUTBOUND!$L:$L))</f>
        <v/>
      </c>
      <c r="W1671" s="23" t="str">
        <f>IF(E1671="","",SUMIF(OUTBOUND!$G:$G,WMS!E1671,OUTBOUND!$M:$M))</f>
        <v/>
      </c>
      <c r="X1671" s="76" t="str">
        <f>IF(E1671="","",SUMIF(OUTBOUND!$G:$G,WMS!E1671,OUTBOUND!$O:$O))</f>
        <v/>
      </c>
      <c r="Y1671" s="76" t="str">
        <f>IF(E1671="","",SUMIF(OUTBOUND!$G:$G,WMS!E1671,OUTBOUND!$AC:$AC))</f>
        <v/>
      </c>
      <c r="Z1671" s="76" t="str">
        <f>IF(E1671="","",SUMIF(OUTBOUND!$G:$G,WMS!E1671,OUTBOUND!$P:$P))</f>
        <v/>
      </c>
      <c r="AA1671" s="23" t="str">
        <f t="shared" si="315"/>
        <v/>
      </c>
      <c r="AB1671" s="23" t="str">
        <f t="shared" si="316"/>
        <v/>
      </c>
      <c r="AC1671" s="76" t="str">
        <f t="shared" si="317"/>
        <v/>
      </c>
      <c r="AD1671" s="76" t="str">
        <f t="shared" si="318"/>
        <v/>
      </c>
      <c r="AE1671" s="76" t="str">
        <f t="shared" si="319"/>
        <v/>
      </c>
      <c r="AF1671" s="81" t="str">
        <f t="shared" si="320"/>
        <v/>
      </c>
    </row>
    <row r="1672" spans="5:32">
      <c r="E1672" s="58" t="str">
        <f t="shared" si="321"/>
        <v/>
      </c>
      <c r="K1672" s="68" t="str">
        <f t="shared" si="322"/>
        <v/>
      </c>
      <c r="M1672" s="69" t="str">
        <f t="shared" si="323"/>
        <v/>
      </c>
      <c r="Q1672" s="76" t="str">
        <f t="shared" si="312"/>
        <v/>
      </c>
      <c r="R1672" s="68" t="str">
        <f t="shared" si="313"/>
        <v/>
      </c>
      <c r="S1672" s="76" t="str">
        <f t="shared" si="314"/>
        <v/>
      </c>
      <c r="V1672" s="23" t="str">
        <f>IF(E1672="","",SUMIF(OUTBOUND!$G:$G,WMS!E1672,OUTBOUND!$L:$L))</f>
        <v/>
      </c>
      <c r="W1672" s="23" t="str">
        <f>IF(E1672="","",SUMIF(OUTBOUND!$G:$G,WMS!E1672,OUTBOUND!$M:$M))</f>
        <v/>
      </c>
      <c r="X1672" s="76" t="str">
        <f>IF(E1672="","",SUMIF(OUTBOUND!$G:$G,WMS!E1672,OUTBOUND!$O:$O))</f>
        <v/>
      </c>
      <c r="Y1672" s="76" t="str">
        <f>IF(E1672="","",SUMIF(OUTBOUND!$G:$G,WMS!E1672,OUTBOUND!$AC:$AC))</f>
        <v/>
      </c>
      <c r="Z1672" s="76" t="str">
        <f>IF(E1672="","",SUMIF(OUTBOUND!$G:$G,WMS!E1672,OUTBOUND!$P:$P))</f>
        <v/>
      </c>
      <c r="AA1672" s="23" t="str">
        <f t="shared" si="315"/>
        <v/>
      </c>
      <c r="AB1672" s="23" t="str">
        <f t="shared" si="316"/>
        <v/>
      </c>
      <c r="AC1672" s="76" t="str">
        <f t="shared" si="317"/>
        <v/>
      </c>
      <c r="AD1672" s="76" t="str">
        <f t="shared" si="318"/>
        <v/>
      </c>
      <c r="AE1672" s="76" t="str">
        <f t="shared" si="319"/>
        <v/>
      </c>
      <c r="AF1672" s="81" t="str">
        <f t="shared" si="320"/>
        <v/>
      </c>
    </row>
    <row r="1673" spans="5:32">
      <c r="E1673" s="58" t="str">
        <f t="shared" si="321"/>
        <v/>
      </c>
      <c r="K1673" s="68" t="str">
        <f t="shared" si="322"/>
        <v/>
      </c>
      <c r="M1673" s="69" t="str">
        <f t="shared" si="323"/>
        <v/>
      </c>
      <c r="Q1673" s="76" t="str">
        <f t="shared" si="312"/>
        <v/>
      </c>
      <c r="R1673" s="68" t="str">
        <f t="shared" si="313"/>
        <v/>
      </c>
      <c r="S1673" s="76" t="str">
        <f t="shared" si="314"/>
        <v/>
      </c>
      <c r="V1673" s="23" t="str">
        <f>IF(E1673="","",SUMIF(OUTBOUND!$G:$G,WMS!E1673,OUTBOUND!$L:$L))</f>
        <v/>
      </c>
      <c r="W1673" s="23" t="str">
        <f>IF(E1673="","",SUMIF(OUTBOUND!$G:$G,WMS!E1673,OUTBOUND!$M:$M))</f>
        <v/>
      </c>
      <c r="X1673" s="76" t="str">
        <f>IF(E1673="","",SUMIF(OUTBOUND!$G:$G,WMS!E1673,OUTBOUND!$O:$O))</f>
        <v/>
      </c>
      <c r="Y1673" s="76" t="str">
        <f>IF(E1673="","",SUMIF(OUTBOUND!$G:$G,WMS!E1673,OUTBOUND!$AC:$AC))</f>
        <v/>
      </c>
      <c r="Z1673" s="76" t="str">
        <f>IF(E1673="","",SUMIF(OUTBOUND!$G:$G,WMS!E1673,OUTBOUND!$P:$P))</f>
        <v/>
      </c>
      <c r="AA1673" s="23" t="str">
        <f t="shared" si="315"/>
        <v/>
      </c>
      <c r="AB1673" s="23" t="str">
        <f t="shared" si="316"/>
        <v/>
      </c>
      <c r="AC1673" s="76" t="str">
        <f t="shared" si="317"/>
        <v/>
      </c>
      <c r="AD1673" s="76" t="str">
        <f t="shared" si="318"/>
        <v/>
      </c>
      <c r="AE1673" s="76" t="str">
        <f t="shared" si="319"/>
        <v/>
      </c>
      <c r="AF1673" s="81" t="str">
        <f t="shared" si="320"/>
        <v/>
      </c>
    </row>
    <row r="1674" spans="5:32">
      <c r="E1674" s="58" t="str">
        <f t="shared" si="321"/>
        <v/>
      </c>
      <c r="K1674" s="68" t="str">
        <f t="shared" si="322"/>
        <v/>
      </c>
      <c r="M1674" s="69" t="str">
        <f t="shared" si="323"/>
        <v/>
      </c>
      <c r="Q1674" s="76" t="str">
        <f t="shared" si="312"/>
        <v/>
      </c>
      <c r="R1674" s="68" t="str">
        <f t="shared" si="313"/>
        <v/>
      </c>
      <c r="S1674" s="76" t="str">
        <f t="shared" si="314"/>
        <v/>
      </c>
      <c r="V1674" s="23" t="str">
        <f>IF(E1674="","",SUMIF(OUTBOUND!$G:$G,WMS!E1674,OUTBOUND!$L:$L))</f>
        <v/>
      </c>
      <c r="W1674" s="23" t="str">
        <f>IF(E1674="","",SUMIF(OUTBOUND!$G:$G,WMS!E1674,OUTBOUND!$M:$M))</f>
        <v/>
      </c>
      <c r="X1674" s="76" t="str">
        <f>IF(E1674="","",SUMIF(OUTBOUND!$G:$G,WMS!E1674,OUTBOUND!$O:$O))</f>
        <v/>
      </c>
      <c r="Y1674" s="76" t="str">
        <f>IF(E1674="","",SUMIF(OUTBOUND!$G:$G,WMS!E1674,OUTBOUND!$AC:$AC))</f>
        <v/>
      </c>
      <c r="Z1674" s="76" t="str">
        <f>IF(E1674="","",SUMIF(OUTBOUND!$G:$G,WMS!E1674,OUTBOUND!$P:$P))</f>
        <v/>
      </c>
      <c r="AA1674" s="23" t="str">
        <f t="shared" si="315"/>
        <v/>
      </c>
      <c r="AB1674" s="23" t="str">
        <f t="shared" si="316"/>
        <v/>
      </c>
      <c r="AC1674" s="76" t="str">
        <f t="shared" si="317"/>
        <v/>
      </c>
      <c r="AD1674" s="76" t="str">
        <f t="shared" si="318"/>
        <v/>
      </c>
      <c r="AE1674" s="76" t="str">
        <f t="shared" si="319"/>
        <v/>
      </c>
      <c r="AF1674" s="81" t="str">
        <f t="shared" si="320"/>
        <v/>
      </c>
    </row>
    <row r="1675" spans="5:32">
      <c r="E1675" s="58" t="str">
        <f t="shared" si="321"/>
        <v/>
      </c>
      <c r="K1675" s="68" t="str">
        <f t="shared" si="322"/>
        <v/>
      </c>
      <c r="M1675" s="69" t="str">
        <f t="shared" si="323"/>
        <v/>
      </c>
      <c r="Q1675" s="76" t="str">
        <f t="shared" si="312"/>
        <v/>
      </c>
      <c r="R1675" s="68" t="str">
        <f t="shared" si="313"/>
        <v/>
      </c>
      <c r="S1675" s="76" t="str">
        <f t="shared" si="314"/>
        <v/>
      </c>
      <c r="V1675" s="23" t="str">
        <f>IF(E1675="","",SUMIF(OUTBOUND!$G:$G,WMS!E1675,OUTBOUND!$L:$L))</f>
        <v/>
      </c>
      <c r="W1675" s="23" t="str">
        <f>IF(E1675="","",SUMIF(OUTBOUND!$G:$G,WMS!E1675,OUTBOUND!$M:$M))</f>
        <v/>
      </c>
      <c r="X1675" s="76" t="str">
        <f>IF(E1675="","",SUMIF(OUTBOUND!$G:$G,WMS!E1675,OUTBOUND!$O:$O))</f>
        <v/>
      </c>
      <c r="Y1675" s="76" t="str">
        <f>IF(E1675="","",SUMIF(OUTBOUND!$G:$G,WMS!E1675,OUTBOUND!$AC:$AC))</f>
        <v/>
      </c>
      <c r="Z1675" s="76" t="str">
        <f>IF(E1675="","",SUMIF(OUTBOUND!$G:$G,WMS!E1675,OUTBOUND!$P:$P))</f>
        <v/>
      </c>
      <c r="AA1675" s="23" t="str">
        <f t="shared" si="315"/>
        <v/>
      </c>
      <c r="AB1675" s="23" t="str">
        <f t="shared" si="316"/>
        <v/>
      </c>
      <c r="AC1675" s="76" t="str">
        <f t="shared" si="317"/>
        <v/>
      </c>
      <c r="AD1675" s="76" t="str">
        <f t="shared" si="318"/>
        <v/>
      </c>
      <c r="AE1675" s="76" t="str">
        <f t="shared" si="319"/>
        <v/>
      </c>
      <c r="AF1675" s="81" t="str">
        <f t="shared" si="320"/>
        <v/>
      </c>
    </row>
    <row r="1676" spans="5:32">
      <c r="E1676" s="58" t="str">
        <f t="shared" si="321"/>
        <v/>
      </c>
      <c r="K1676" s="68" t="str">
        <f t="shared" si="322"/>
        <v/>
      </c>
      <c r="M1676" s="69" t="str">
        <f t="shared" si="323"/>
        <v/>
      </c>
      <c r="Q1676" s="76" t="str">
        <f t="shared" si="312"/>
        <v/>
      </c>
      <c r="R1676" s="68" t="str">
        <f t="shared" si="313"/>
        <v/>
      </c>
      <c r="S1676" s="76" t="str">
        <f t="shared" si="314"/>
        <v/>
      </c>
      <c r="V1676" s="23" t="str">
        <f>IF(E1676="","",SUMIF(OUTBOUND!$G:$G,WMS!E1676,OUTBOUND!$L:$L))</f>
        <v/>
      </c>
      <c r="W1676" s="23" t="str">
        <f>IF(E1676="","",SUMIF(OUTBOUND!$G:$G,WMS!E1676,OUTBOUND!$M:$M))</f>
        <v/>
      </c>
      <c r="X1676" s="76" t="str">
        <f>IF(E1676="","",SUMIF(OUTBOUND!$G:$G,WMS!E1676,OUTBOUND!$O:$O))</f>
        <v/>
      </c>
      <c r="Y1676" s="76" t="str">
        <f>IF(E1676="","",SUMIF(OUTBOUND!$G:$G,WMS!E1676,OUTBOUND!$AC:$AC))</f>
        <v/>
      </c>
      <c r="Z1676" s="76" t="str">
        <f>IF(E1676="","",SUMIF(OUTBOUND!$G:$G,WMS!E1676,OUTBOUND!$P:$P))</f>
        <v/>
      </c>
      <c r="AA1676" s="23" t="str">
        <f t="shared" si="315"/>
        <v/>
      </c>
      <c r="AB1676" s="23" t="str">
        <f t="shared" si="316"/>
        <v/>
      </c>
      <c r="AC1676" s="76" t="str">
        <f t="shared" si="317"/>
        <v/>
      </c>
      <c r="AD1676" s="76" t="str">
        <f t="shared" si="318"/>
        <v/>
      </c>
      <c r="AE1676" s="76" t="str">
        <f t="shared" si="319"/>
        <v/>
      </c>
      <c r="AF1676" s="81" t="str">
        <f t="shared" si="320"/>
        <v/>
      </c>
    </row>
    <row r="1677" spans="5:32">
      <c r="E1677" s="58" t="str">
        <f t="shared" si="321"/>
        <v/>
      </c>
      <c r="K1677" s="68" t="str">
        <f t="shared" si="322"/>
        <v/>
      </c>
      <c r="M1677" s="69" t="str">
        <f t="shared" si="323"/>
        <v/>
      </c>
      <c r="Q1677" s="76" t="str">
        <f t="shared" si="312"/>
        <v/>
      </c>
      <c r="R1677" s="68" t="str">
        <f t="shared" si="313"/>
        <v/>
      </c>
      <c r="S1677" s="76" t="str">
        <f t="shared" si="314"/>
        <v/>
      </c>
      <c r="V1677" s="23" t="str">
        <f>IF(E1677="","",SUMIF(OUTBOUND!$G:$G,WMS!E1677,OUTBOUND!$L:$L))</f>
        <v/>
      </c>
      <c r="W1677" s="23" t="str">
        <f>IF(E1677="","",SUMIF(OUTBOUND!$G:$G,WMS!E1677,OUTBOUND!$M:$M))</f>
        <v/>
      </c>
      <c r="X1677" s="76" t="str">
        <f>IF(E1677="","",SUMIF(OUTBOUND!$G:$G,WMS!E1677,OUTBOUND!$O:$O))</f>
        <v/>
      </c>
      <c r="Y1677" s="76" t="str">
        <f>IF(E1677="","",SUMIF(OUTBOUND!$G:$G,WMS!E1677,OUTBOUND!$AC:$AC))</f>
        <v/>
      </c>
      <c r="Z1677" s="76" t="str">
        <f>IF(E1677="","",SUMIF(OUTBOUND!$G:$G,WMS!E1677,OUTBOUND!$P:$P))</f>
        <v/>
      </c>
      <c r="AA1677" s="23" t="str">
        <f t="shared" si="315"/>
        <v/>
      </c>
      <c r="AB1677" s="23" t="str">
        <f t="shared" si="316"/>
        <v/>
      </c>
      <c r="AC1677" s="76" t="str">
        <f t="shared" si="317"/>
        <v/>
      </c>
      <c r="AD1677" s="76" t="str">
        <f t="shared" si="318"/>
        <v/>
      </c>
      <c r="AE1677" s="76" t="str">
        <f t="shared" si="319"/>
        <v/>
      </c>
      <c r="AF1677" s="81" t="str">
        <f t="shared" si="320"/>
        <v/>
      </c>
    </row>
    <row r="1678" spans="5:32">
      <c r="E1678" s="58" t="str">
        <f t="shared" si="321"/>
        <v/>
      </c>
      <c r="K1678" s="68" t="str">
        <f t="shared" si="322"/>
        <v/>
      </c>
      <c r="M1678" s="69" t="str">
        <f t="shared" si="323"/>
        <v/>
      </c>
      <c r="Q1678" s="76" t="str">
        <f t="shared" si="312"/>
        <v/>
      </c>
      <c r="R1678" s="68" t="str">
        <f t="shared" si="313"/>
        <v/>
      </c>
      <c r="S1678" s="76" t="str">
        <f t="shared" si="314"/>
        <v/>
      </c>
      <c r="V1678" s="23" t="str">
        <f>IF(E1678="","",SUMIF(OUTBOUND!$G:$G,WMS!E1678,OUTBOUND!$L:$L))</f>
        <v/>
      </c>
      <c r="W1678" s="23" t="str">
        <f>IF(E1678="","",SUMIF(OUTBOUND!$G:$G,WMS!E1678,OUTBOUND!$M:$M))</f>
        <v/>
      </c>
      <c r="X1678" s="76" t="str">
        <f>IF(E1678="","",SUMIF(OUTBOUND!$G:$G,WMS!E1678,OUTBOUND!$O:$O))</f>
        <v/>
      </c>
      <c r="Y1678" s="76" t="str">
        <f>IF(E1678="","",SUMIF(OUTBOUND!$G:$G,WMS!E1678,OUTBOUND!$AC:$AC))</f>
        <v/>
      </c>
      <c r="Z1678" s="76" t="str">
        <f>IF(E1678="","",SUMIF(OUTBOUND!$G:$G,WMS!E1678,OUTBOUND!$P:$P))</f>
        <v/>
      </c>
      <c r="AA1678" s="23" t="str">
        <f t="shared" si="315"/>
        <v/>
      </c>
      <c r="AB1678" s="23" t="str">
        <f t="shared" si="316"/>
        <v/>
      </c>
      <c r="AC1678" s="76" t="str">
        <f t="shared" si="317"/>
        <v/>
      </c>
      <c r="AD1678" s="76" t="str">
        <f t="shared" si="318"/>
        <v/>
      </c>
      <c r="AE1678" s="76" t="str">
        <f t="shared" si="319"/>
        <v/>
      </c>
      <c r="AF1678" s="81" t="str">
        <f t="shared" si="320"/>
        <v/>
      </c>
    </row>
    <row r="1679" spans="5:32">
      <c r="E1679" s="58" t="str">
        <f t="shared" si="321"/>
        <v/>
      </c>
      <c r="K1679" s="68" t="str">
        <f t="shared" si="322"/>
        <v/>
      </c>
      <c r="M1679" s="69" t="str">
        <f t="shared" si="323"/>
        <v/>
      </c>
      <c r="Q1679" s="76" t="str">
        <f t="shared" si="312"/>
        <v/>
      </c>
      <c r="R1679" s="68" t="str">
        <f t="shared" si="313"/>
        <v/>
      </c>
      <c r="S1679" s="76" t="str">
        <f t="shared" si="314"/>
        <v/>
      </c>
      <c r="V1679" s="23" t="str">
        <f>IF(E1679="","",SUMIF(OUTBOUND!$G:$G,WMS!E1679,OUTBOUND!$L:$L))</f>
        <v/>
      </c>
      <c r="W1679" s="23" t="str">
        <f>IF(E1679="","",SUMIF(OUTBOUND!$G:$G,WMS!E1679,OUTBOUND!$M:$M))</f>
        <v/>
      </c>
      <c r="X1679" s="76" t="str">
        <f>IF(E1679="","",SUMIF(OUTBOUND!$G:$G,WMS!E1679,OUTBOUND!$O:$O))</f>
        <v/>
      </c>
      <c r="Y1679" s="76" t="str">
        <f>IF(E1679="","",SUMIF(OUTBOUND!$G:$G,WMS!E1679,OUTBOUND!$AC:$AC))</f>
        <v/>
      </c>
      <c r="Z1679" s="76" t="str">
        <f>IF(E1679="","",SUMIF(OUTBOUND!$G:$G,WMS!E1679,OUTBOUND!$P:$P))</f>
        <v/>
      </c>
      <c r="AA1679" s="23" t="str">
        <f t="shared" si="315"/>
        <v/>
      </c>
      <c r="AB1679" s="23" t="str">
        <f t="shared" si="316"/>
        <v/>
      </c>
      <c r="AC1679" s="76" t="str">
        <f t="shared" si="317"/>
        <v/>
      </c>
      <c r="AD1679" s="76" t="str">
        <f t="shared" si="318"/>
        <v/>
      </c>
      <c r="AE1679" s="76" t="str">
        <f t="shared" si="319"/>
        <v/>
      </c>
      <c r="AF1679" s="81" t="str">
        <f t="shared" si="320"/>
        <v/>
      </c>
    </row>
    <row r="1680" spans="5:32">
      <c r="E1680" s="58" t="str">
        <f t="shared" si="321"/>
        <v/>
      </c>
      <c r="K1680" s="68" t="str">
        <f t="shared" si="322"/>
        <v/>
      </c>
      <c r="M1680" s="69" t="str">
        <f t="shared" si="323"/>
        <v/>
      </c>
      <c r="Q1680" s="76" t="str">
        <f t="shared" si="312"/>
        <v/>
      </c>
      <c r="R1680" s="68" t="str">
        <f t="shared" si="313"/>
        <v/>
      </c>
      <c r="S1680" s="76" t="str">
        <f t="shared" si="314"/>
        <v/>
      </c>
      <c r="V1680" s="23" t="str">
        <f>IF(E1680="","",SUMIF(OUTBOUND!$G:$G,WMS!E1680,OUTBOUND!$L:$L))</f>
        <v/>
      </c>
      <c r="W1680" s="23" t="str">
        <f>IF(E1680="","",SUMIF(OUTBOUND!$G:$G,WMS!E1680,OUTBOUND!$M:$M))</f>
        <v/>
      </c>
      <c r="X1680" s="76" t="str">
        <f>IF(E1680="","",SUMIF(OUTBOUND!$G:$G,WMS!E1680,OUTBOUND!$O:$O))</f>
        <v/>
      </c>
      <c r="Y1680" s="76" t="str">
        <f>IF(E1680="","",SUMIF(OUTBOUND!$G:$G,WMS!E1680,OUTBOUND!$AC:$AC))</f>
        <v/>
      </c>
      <c r="Z1680" s="76" t="str">
        <f>IF(E1680="","",SUMIF(OUTBOUND!$G:$G,WMS!E1680,OUTBOUND!$P:$P))</f>
        <v/>
      </c>
      <c r="AA1680" s="23" t="str">
        <f t="shared" si="315"/>
        <v/>
      </c>
      <c r="AB1680" s="23" t="str">
        <f t="shared" si="316"/>
        <v/>
      </c>
      <c r="AC1680" s="76" t="str">
        <f t="shared" si="317"/>
        <v/>
      </c>
      <c r="AD1680" s="76" t="str">
        <f t="shared" si="318"/>
        <v/>
      </c>
      <c r="AE1680" s="76" t="str">
        <f t="shared" si="319"/>
        <v/>
      </c>
      <c r="AF1680" s="81" t="str">
        <f t="shared" si="320"/>
        <v/>
      </c>
    </row>
    <row r="1681" spans="5:32">
      <c r="E1681" s="58" t="str">
        <f t="shared" si="321"/>
        <v/>
      </c>
      <c r="K1681" s="68" t="str">
        <f t="shared" si="322"/>
        <v/>
      </c>
      <c r="M1681" s="69" t="str">
        <f t="shared" si="323"/>
        <v/>
      </c>
      <c r="Q1681" s="76" t="str">
        <f t="shared" si="312"/>
        <v/>
      </c>
      <c r="R1681" s="68" t="str">
        <f t="shared" si="313"/>
        <v/>
      </c>
      <c r="S1681" s="76" t="str">
        <f t="shared" si="314"/>
        <v/>
      </c>
      <c r="V1681" s="23" t="str">
        <f>IF(E1681="","",SUMIF(OUTBOUND!$G:$G,WMS!E1681,OUTBOUND!$L:$L))</f>
        <v/>
      </c>
      <c r="W1681" s="23" t="str">
        <f>IF(E1681="","",SUMIF(OUTBOUND!$G:$G,WMS!E1681,OUTBOUND!$M:$M))</f>
        <v/>
      </c>
      <c r="X1681" s="76" t="str">
        <f>IF(E1681="","",SUMIF(OUTBOUND!$G:$G,WMS!E1681,OUTBOUND!$O:$O))</f>
        <v/>
      </c>
      <c r="Y1681" s="76" t="str">
        <f>IF(E1681="","",SUMIF(OUTBOUND!$G:$G,WMS!E1681,OUTBOUND!$AC:$AC))</f>
        <v/>
      </c>
      <c r="Z1681" s="76" t="str">
        <f>IF(E1681="","",SUMIF(OUTBOUND!$G:$G,WMS!E1681,OUTBOUND!$P:$P))</f>
        <v/>
      </c>
      <c r="AA1681" s="23" t="str">
        <f t="shared" si="315"/>
        <v/>
      </c>
      <c r="AB1681" s="23" t="str">
        <f t="shared" si="316"/>
        <v/>
      </c>
      <c r="AC1681" s="76" t="str">
        <f t="shared" si="317"/>
        <v/>
      </c>
      <c r="AD1681" s="76" t="str">
        <f t="shared" si="318"/>
        <v/>
      </c>
      <c r="AE1681" s="76" t="str">
        <f t="shared" si="319"/>
        <v/>
      </c>
      <c r="AF1681" s="81" t="str">
        <f t="shared" si="320"/>
        <v/>
      </c>
    </row>
    <row r="1682" spans="5:32">
      <c r="E1682" s="58" t="str">
        <f t="shared" si="321"/>
        <v/>
      </c>
      <c r="K1682" s="68" t="str">
        <f t="shared" si="322"/>
        <v/>
      </c>
      <c r="M1682" s="69" t="str">
        <f t="shared" si="323"/>
        <v/>
      </c>
      <c r="Q1682" s="76" t="str">
        <f t="shared" si="312"/>
        <v/>
      </c>
      <c r="R1682" s="68" t="str">
        <f t="shared" si="313"/>
        <v/>
      </c>
      <c r="S1682" s="76" t="str">
        <f t="shared" si="314"/>
        <v/>
      </c>
      <c r="V1682" s="23" t="str">
        <f>IF(E1682="","",SUMIF(OUTBOUND!$G:$G,WMS!E1682,OUTBOUND!$L:$L))</f>
        <v/>
      </c>
      <c r="W1682" s="23" t="str">
        <f>IF(E1682="","",SUMIF(OUTBOUND!$G:$G,WMS!E1682,OUTBOUND!$M:$M))</f>
        <v/>
      </c>
      <c r="X1682" s="76" t="str">
        <f>IF(E1682="","",SUMIF(OUTBOUND!$G:$G,WMS!E1682,OUTBOUND!$O:$O))</f>
        <v/>
      </c>
      <c r="Y1682" s="76" t="str">
        <f>IF(E1682="","",SUMIF(OUTBOUND!$G:$G,WMS!E1682,OUTBOUND!$AC:$AC))</f>
        <v/>
      </c>
      <c r="Z1682" s="76" t="str">
        <f>IF(E1682="","",SUMIF(OUTBOUND!$G:$G,WMS!E1682,OUTBOUND!$P:$P))</f>
        <v/>
      </c>
      <c r="AA1682" s="23" t="str">
        <f t="shared" si="315"/>
        <v/>
      </c>
      <c r="AB1682" s="23" t="str">
        <f t="shared" si="316"/>
        <v/>
      </c>
      <c r="AC1682" s="76" t="str">
        <f t="shared" si="317"/>
        <v/>
      </c>
      <c r="AD1682" s="76" t="str">
        <f t="shared" si="318"/>
        <v/>
      </c>
      <c r="AE1682" s="76" t="str">
        <f t="shared" si="319"/>
        <v/>
      </c>
      <c r="AF1682" s="81" t="str">
        <f t="shared" si="320"/>
        <v/>
      </c>
    </row>
    <row r="1683" spans="5:32">
      <c r="E1683" s="58" t="str">
        <f t="shared" si="321"/>
        <v/>
      </c>
      <c r="K1683" s="68" t="str">
        <f t="shared" si="322"/>
        <v/>
      </c>
      <c r="M1683" s="69" t="str">
        <f t="shared" si="323"/>
        <v/>
      </c>
      <c r="Q1683" s="76" t="str">
        <f t="shared" si="312"/>
        <v/>
      </c>
      <c r="R1683" s="68" t="str">
        <f t="shared" si="313"/>
        <v/>
      </c>
      <c r="S1683" s="76" t="str">
        <f t="shared" si="314"/>
        <v/>
      </c>
      <c r="V1683" s="23" t="str">
        <f>IF(E1683="","",SUMIF(OUTBOUND!$G:$G,WMS!E1683,OUTBOUND!$L:$L))</f>
        <v/>
      </c>
      <c r="W1683" s="23" t="str">
        <f>IF(E1683="","",SUMIF(OUTBOUND!$G:$G,WMS!E1683,OUTBOUND!$M:$M))</f>
        <v/>
      </c>
      <c r="X1683" s="76" t="str">
        <f>IF(E1683="","",SUMIF(OUTBOUND!$G:$G,WMS!E1683,OUTBOUND!$O:$O))</f>
        <v/>
      </c>
      <c r="Y1683" s="76" t="str">
        <f>IF(E1683="","",SUMIF(OUTBOUND!$G:$G,WMS!E1683,OUTBOUND!$AC:$AC))</f>
        <v/>
      </c>
      <c r="Z1683" s="76" t="str">
        <f>IF(E1683="","",SUMIF(OUTBOUND!$G:$G,WMS!E1683,OUTBOUND!$P:$P))</f>
        <v/>
      </c>
      <c r="AA1683" s="23" t="str">
        <f t="shared" si="315"/>
        <v/>
      </c>
      <c r="AB1683" s="23" t="str">
        <f t="shared" si="316"/>
        <v/>
      </c>
      <c r="AC1683" s="76" t="str">
        <f t="shared" si="317"/>
        <v/>
      </c>
      <c r="AD1683" s="76" t="str">
        <f t="shared" si="318"/>
        <v/>
      </c>
      <c r="AE1683" s="76" t="str">
        <f t="shared" si="319"/>
        <v/>
      </c>
      <c r="AF1683" s="81" t="str">
        <f t="shared" si="320"/>
        <v/>
      </c>
    </row>
    <row r="1684" spans="5:32">
      <c r="E1684" s="58" t="str">
        <f t="shared" si="321"/>
        <v/>
      </c>
      <c r="K1684" s="68" t="str">
        <f t="shared" si="322"/>
        <v/>
      </c>
      <c r="M1684" s="69" t="str">
        <f t="shared" si="323"/>
        <v/>
      </c>
      <c r="Q1684" s="76" t="str">
        <f t="shared" si="312"/>
        <v/>
      </c>
      <c r="R1684" s="68" t="str">
        <f t="shared" si="313"/>
        <v/>
      </c>
      <c r="S1684" s="76" t="str">
        <f t="shared" si="314"/>
        <v/>
      </c>
      <c r="V1684" s="23" t="str">
        <f>IF(E1684="","",SUMIF(OUTBOUND!$G:$G,WMS!E1684,OUTBOUND!$L:$L))</f>
        <v/>
      </c>
      <c r="W1684" s="23" t="str">
        <f>IF(E1684="","",SUMIF(OUTBOUND!$G:$G,WMS!E1684,OUTBOUND!$M:$M))</f>
        <v/>
      </c>
      <c r="X1684" s="76" t="str">
        <f>IF(E1684="","",SUMIF(OUTBOUND!$G:$G,WMS!E1684,OUTBOUND!$O:$O))</f>
        <v/>
      </c>
      <c r="Y1684" s="76" t="str">
        <f>IF(E1684="","",SUMIF(OUTBOUND!$G:$G,WMS!E1684,OUTBOUND!$AC:$AC))</f>
        <v/>
      </c>
      <c r="Z1684" s="76" t="str">
        <f>IF(E1684="","",SUMIF(OUTBOUND!$G:$G,WMS!E1684,OUTBOUND!$P:$P))</f>
        <v/>
      </c>
      <c r="AA1684" s="23" t="str">
        <f t="shared" si="315"/>
        <v/>
      </c>
      <c r="AB1684" s="23" t="str">
        <f t="shared" si="316"/>
        <v/>
      </c>
      <c r="AC1684" s="76" t="str">
        <f t="shared" si="317"/>
        <v/>
      </c>
      <c r="AD1684" s="76" t="str">
        <f t="shared" si="318"/>
        <v/>
      </c>
      <c r="AE1684" s="76" t="str">
        <f t="shared" si="319"/>
        <v/>
      </c>
      <c r="AF1684" s="81" t="str">
        <f t="shared" si="320"/>
        <v/>
      </c>
    </row>
    <row r="1685" spans="5:32">
      <c r="E1685" s="58" t="str">
        <f t="shared" si="321"/>
        <v/>
      </c>
      <c r="K1685" s="68" t="str">
        <f t="shared" si="322"/>
        <v/>
      </c>
      <c r="M1685" s="69" t="str">
        <f t="shared" si="323"/>
        <v/>
      </c>
      <c r="Q1685" s="76" t="str">
        <f t="shared" si="312"/>
        <v/>
      </c>
      <c r="R1685" s="68" t="str">
        <f t="shared" si="313"/>
        <v/>
      </c>
      <c r="S1685" s="76" t="str">
        <f t="shared" si="314"/>
        <v/>
      </c>
      <c r="V1685" s="23" t="str">
        <f>IF(E1685="","",SUMIF(OUTBOUND!$G:$G,WMS!E1685,OUTBOUND!$L:$L))</f>
        <v/>
      </c>
      <c r="W1685" s="23" t="str">
        <f>IF(E1685="","",SUMIF(OUTBOUND!$G:$G,WMS!E1685,OUTBOUND!$M:$M))</f>
        <v/>
      </c>
      <c r="X1685" s="76" t="str">
        <f>IF(E1685="","",SUMIF(OUTBOUND!$G:$G,WMS!E1685,OUTBOUND!$O:$O))</f>
        <v/>
      </c>
      <c r="Y1685" s="76" t="str">
        <f>IF(E1685="","",SUMIF(OUTBOUND!$G:$G,WMS!E1685,OUTBOUND!$AC:$AC))</f>
        <v/>
      </c>
      <c r="Z1685" s="76" t="str">
        <f>IF(E1685="","",SUMIF(OUTBOUND!$G:$G,WMS!E1685,OUTBOUND!$P:$P))</f>
        <v/>
      </c>
      <c r="AA1685" s="23" t="str">
        <f t="shared" si="315"/>
        <v/>
      </c>
      <c r="AB1685" s="23" t="str">
        <f t="shared" si="316"/>
        <v/>
      </c>
      <c r="AC1685" s="76" t="str">
        <f t="shared" si="317"/>
        <v/>
      </c>
      <c r="AD1685" s="76" t="str">
        <f t="shared" si="318"/>
        <v/>
      </c>
      <c r="AE1685" s="76" t="str">
        <f t="shared" si="319"/>
        <v/>
      </c>
      <c r="AF1685" s="81" t="str">
        <f t="shared" si="320"/>
        <v/>
      </c>
    </row>
    <row r="1686" spans="5:32">
      <c r="E1686" s="58" t="str">
        <f t="shared" si="321"/>
        <v/>
      </c>
      <c r="K1686" s="68" t="str">
        <f t="shared" si="322"/>
        <v/>
      </c>
      <c r="M1686" s="69" t="str">
        <f t="shared" si="323"/>
        <v/>
      </c>
      <c r="Q1686" s="76" t="str">
        <f t="shared" si="312"/>
        <v/>
      </c>
      <c r="R1686" s="68" t="str">
        <f t="shared" si="313"/>
        <v/>
      </c>
      <c r="S1686" s="76" t="str">
        <f t="shared" si="314"/>
        <v/>
      </c>
      <c r="V1686" s="23" t="str">
        <f>IF(E1686="","",SUMIF(OUTBOUND!$G:$G,WMS!E1686,OUTBOUND!$L:$L))</f>
        <v/>
      </c>
      <c r="W1686" s="23" t="str">
        <f>IF(E1686="","",SUMIF(OUTBOUND!$G:$G,WMS!E1686,OUTBOUND!$M:$M))</f>
        <v/>
      </c>
      <c r="X1686" s="76" t="str">
        <f>IF(E1686="","",SUMIF(OUTBOUND!$G:$G,WMS!E1686,OUTBOUND!$O:$O))</f>
        <v/>
      </c>
      <c r="Y1686" s="76" t="str">
        <f>IF(E1686="","",SUMIF(OUTBOUND!$G:$G,WMS!E1686,OUTBOUND!$AC:$AC))</f>
        <v/>
      </c>
      <c r="Z1686" s="76" t="str">
        <f>IF(E1686="","",SUMIF(OUTBOUND!$G:$G,WMS!E1686,OUTBOUND!$P:$P))</f>
        <v/>
      </c>
      <c r="AA1686" s="23" t="str">
        <f t="shared" si="315"/>
        <v/>
      </c>
      <c r="AB1686" s="23" t="str">
        <f t="shared" si="316"/>
        <v/>
      </c>
      <c r="AC1686" s="76" t="str">
        <f t="shared" si="317"/>
        <v/>
      </c>
      <c r="AD1686" s="76" t="str">
        <f t="shared" si="318"/>
        <v/>
      </c>
      <c r="AE1686" s="76" t="str">
        <f t="shared" si="319"/>
        <v/>
      </c>
      <c r="AF1686" s="81" t="str">
        <f t="shared" si="320"/>
        <v/>
      </c>
    </row>
    <row r="1687" spans="5:32">
      <c r="E1687" s="58" t="str">
        <f t="shared" si="321"/>
        <v/>
      </c>
      <c r="K1687" s="68" t="str">
        <f t="shared" si="322"/>
        <v/>
      </c>
      <c r="M1687" s="69" t="str">
        <f t="shared" si="323"/>
        <v/>
      </c>
      <c r="Q1687" s="76" t="str">
        <f t="shared" si="312"/>
        <v/>
      </c>
      <c r="R1687" s="68" t="str">
        <f t="shared" si="313"/>
        <v/>
      </c>
      <c r="S1687" s="76" t="str">
        <f t="shared" si="314"/>
        <v/>
      </c>
      <c r="V1687" s="23" t="str">
        <f>IF(E1687="","",SUMIF(OUTBOUND!$G:$G,WMS!E1687,OUTBOUND!$L:$L))</f>
        <v/>
      </c>
      <c r="W1687" s="23" t="str">
        <f>IF(E1687="","",SUMIF(OUTBOUND!$G:$G,WMS!E1687,OUTBOUND!$M:$M))</f>
        <v/>
      </c>
      <c r="X1687" s="76" t="str">
        <f>IF(E1687="","",SUMIF(OUTBOUND!$G:$G,WMS!E1687,OUTBOUND!$O:$O))</f>
        <v/>
      </c>
      <c r="Y1687" s="76" t="str">
        <f>IF(E1687="","",SUMIF(OUTBOUND!$G:$G,WMS!E1687,OUTBOUND!$AC:$AC))</f>
        <v/>
      </c>
      <c r="Z1687" s="76" t="str">
        <f>IF(E1687="","",SUMIF(OUTBOUND!$G:$G,WMS!E1687,OUTBOUND!$P:$P))</f>
        <v/>
      </c>
      <c r="AA1687" s="23" t="str">
        <f t="shared" si="315"/>
        <v/>
      </c>
      <c r="AB1687" s="23" t="str">
        <f t="shared" si="316"/>
        <v/>
      </c>
      <c r="AC1687" s="76" t="str">
        <f t="shared" si="317"/>
        <v/>
      </c>
      <c r="AD1687" s="76" t="str">
        <f t="shared" si="318"/>
        <v/>
      </c>
      <c r="AE1687" s="76" t="str">
        <f t="shared" si="319"/>
        <v/>
      </c>
      <c r="AF1687" s="81" t="str">
        <f t="shared" si="320"/>
        <v/>
      </c>
    </row>
    <row r="1688" spans="5:32">
      <c r="E1688" s="58" t="str">
        <f t="shared" si="321"/>
        <v/>
      </c>
      <c r="K1688" s="68" t="str">
        <f t="shared" si="322"/>
        <v/>
      </c>
      <c r="M1688" s="69" t="str">
        <f t="shared" si="323"/>
        <v/>
      </c>
      <c r="Q1688" s="76" t="str">
        <f t="shared" si="312"/>
        <v/>
      </c>
      <c r="R1688" s="68" t="str">
        <f t="shared" si="313"/>
        <v/>
      </c>
      <c r="S1688" s="76" t="str">
        <f t="shared" si="314"/>
        <v/>
      </c>
      <c r="V1688" s="23" t="str">
        <f>IF(E1688="","",SUMIF(OUTBOUND!$G:$G,WMS!E1688,OUTBOUND!$L:$L))</f>
        <v/>
      </c>
      <c r="W1688" s="23" t="str">
        <f>IF(E1688="","",SUMIF(OUTBOUND!$G:$G,WMS!E1688,OUTBOUND!$M:$M))</f>
        <v/>
      </c>
      <c r="X1688" s="76" t="str">
        <f>IF(E1688="","",SUMIF(OUTBOUND!$G:$G,WMS!E1688,OUTBOUND!$O:$O))</f>
        <v/>
      </c>
      <c r="Y1688" s="76" t="str">
        <f>IF(E1688="","",SUMIF(OUTBOUND!$G:$G,WMS!E1688,OUTBOUND!$AC:$AC))</f>
        <v/>
      </c>
      <c r="Z1688" s="76" t="str">
        <f>IF(E1688="","",SUMIF(OUTBOUND!$G:$G,WMS!E1688,OUTBOUND!$P:$P))</f>
        <v/>
      </c>
      <c r="AA1688" s="23" t="str">
        <f t="shared" si="315"/>
        <v/>
      </c>
      <c r="AB1688" s="23" t="str">
        <f t="shared" si="316"/>
        <v/>
      </c>
      <c r="AC1688" s="76" t="str">
        <f t="shared" si="317"/>
        <v/>
      </c>
      <c r="AD1688" s="76" t="str">
        <f t="shared" si="318"/>
        <v/>
      </c>
      <c r="AE1688" s="76" t="str">
        <f t="shared" si="319"/>
        <v/>
      </c>
      <c r="AF1688" s="81" t="str">
        <f t="shared" si="320"/>
        <v/>
      </c>
    </row>
    <row r="1689" spans="5:32">
      <c r="E1689" s="58" t="str">
        <f t="shared" si="321"/>
        <v/>
      </c>
      <c r="K1689" s="68" t="str">
        <f t="shared" si="322"/>
        <v/>
      </c>
      <c r="M1689" s="69" t="str">
        <f t="shared" si="323"/>
        <v/>
      </c>
      <c r="Q1689" s="76" t="str">
        <f t="shared" si="312"/>
        <v/>
      </c>
      <c r="R1689" s="68" t="str">
        <f t="shared" si="313"/>
        <v/>
      </c>
      <c r="S1689" s="76" t="str">
        <f t="shared" si="314"/>
        <v/>
      </c>
      <c r="V1689" s="23" t="str">
        <f>IF(E1689="","",SUMIF(OUTBOUND!$G:$G,WMS!E1689,OUTBOUND!$L:$L))</f>
        <v/>
      </c>
      <c r="W1689" s="23" t="str">
        <f>IF(E1689="","",SUMIF(OUTBOUND!$G:$G,WMS!E1689,OUTBOUND!$M:$M))</f>
        <v/>
      </c>
      <c r="X1689" s="76" t="str">
        <f>IF(E1689="","",SUMIF(OUTBOUND!$G:$G,WMS!E1689,OUTBOUND!$O:$O))</f>
        <v/>
      </c>
      <c r="Y1689" s="76" t="str">
        <f>IF(E1689="","",SUMIF(OUTBOUND!$G:$G,WMS!E1689,OUTBOUND!$AC:$AC))</f>
        <v/>
      </c>
      <c r="Z1689" s="76" t="str">
        <f>IF(E1689="","",SUMIF(OUTBOUND!$G:$G,WMS!E1689,OUTBOUND!$P:$P))</f>
        <v/>
      </c>
      <c r="AA1689" s="23" t="str">
        <f t="shared" si="315"/>
        <v/>
      </c>
      <c r="AB1689" s="23" t="str">
        <f t="shared" si="316"/>
        <v/>
      </c>
      <c r="AC1689" s="76" t="str">
        <f t="shared" si="317"/>
        <v/>
      </c>
      <c r="AD1689" s="76" t="str">
        <f t="shared" si="318"/>
        <v/>
      </c>
      <c r="AE1689" s="76" t="str">
        <f t="shared" si="319"/>
        <v/>
      </c>
      <c r="AF1689" s="81" t="str">
        <f t="shared" si="320"/>
        <v/>
      </c>
    </row>
    <row r="1690" spans="5:32">
      <c r="E1690" s="58" t="str">
        <f t="shared" si="321"/>
        <v/>
      </c>
      <c r="K1690" s="68" t="str">
        <f t="shared" si="322"/>
        <v/>
      </c>
      <c r="M1690" s="69" t="str">
        <f t="shared" si="323"/>
        <v/>
      </c>
      <c r="Q1690" s="76" t="str">
        <f t="shared" si="312"/>
        <v/>
      </c>
      <c r="R1690" s="68" t="str">
        <f t="shared" si="313"/>
        <v/>
      </c>
      <c r="S1690" s="76" t="str">
        <f t="shared" si="314"/>
        <v/>
      </c>
      <c r="V1690" s="23" t="str">
        <f>IF(E1690="","",SUMIF(OUTBOUND!$G:$G,WMS!E1690,OUTBOUND!$L:$L))</f>
        <v/>
      </c>
      <c r="W1690" s="23" t="str">
        <f>IF(E1690="","",SUMIF(OUTBOUND!$G:$G,WMS!E1690,OUTBOUND!$M:$M))</f>
        <v/>
      </c>
      <c r="X1690" s="76" t="str">
        <f>IF(E1690="","",SUMIF(OUTBOUND!$G:$G,WMS!E1690,OUTBOUND!$O:$O))</f>
        <v/>
      </c>
      <c r="Y1690" s="76" t="str">
        <f>IF(E1690="","",SUMIF(OUTBOUND!$G:$G,WMS!E1690,OUTBOUND!$AC:$AC))</f>
        <v/>
      </c>
      <c r="Z1690" s="76" t="str">
        <f>IF(E1690="","",SUMIF(OUTBOUND!$G:$G,WMS!E1690,OUTBOUND!$P:$P))</f>
        <v/>
      </c>
      <c r="AA1690" s="23" t="str">
        <f t="shared" si="315"/>
        <v/>
      </c>
      <c r="AB1690" s="23" t="str">
        <f t="shared" si="316"/>
        <v/>
      </c>
      <c r="AC1690" s="76" t="str">
        <f t="shared" si="317"/>
        <v/>
      </c>
      <c r="AD1690" s="76" t="str">
        <f t="shared" si="318"/>
        <v/>
      </c>
      <c r="AE1690" s="76" t="str">
        <f t="shared" si="319"/>
        <v/>
      </c>
      <c r="AF1690" s="81" t="str">
        <f t="shared" si="320"/>
        <v/>
      </c>
    </row>
    <row r="1691" spans="5:32">
      <c r="E1691" s="58" t="str">
        <f t="shared" si="321"/>
        <v/>
      </c>
      <c r="K1691" s="68" t="str">
        <f t="shared" si="322"/>
        <v/>
      </c>
      <c r="M1691" s="69" t="str">
        <f t="shared" si="323"/>
        <v/>
      </c>
      <c r="Q1691" s="76" t="str">
        <f t="shared" si="312"/>
        <v/>
      </c>
      <c r="R1691" s="68" t="str">
        <f t="shared" si="313"/>
        <v/>
      </c>
      <c r="S1691" s="76" t="str">
        <f t="shared" si="314"/>
        <v/>
      </c>
      <c r="V1691" s="23" t="str">
        <f>IF(E1691="","",SUMIF(OUTBOUND!$G:$G,WMS!E1691,OUTBOUND!$L:$L))</f>
        <v/>
      </c>
      <c r="W1691" s="23" t="str">
        <f>IF(E1691="","",SUMIF(OUTBOUND!$G:$G,WMS!E1691,OUTBOUND!$M:$M))</f>
        <v/>
      </c>
      <c r="X1691" s="76" t="str">
        <f>IF(E1691="","",SUMIF(OUTBOUND!$G:$G,WMS!E1691,OUTBOUND!$O:$O))</f>
        <v/>
      </c>
      <c r="Y1691" s="76" t="str">
        <f>IF(E1691="","",SUMIF(OUTBOUND!$G:$G,WMS!E1691,OUTBOUND!$AC:$AC))</f>
        <v/>
      </c>
      <c r="Z1691" s="76" t="str">
        <f>IF(E1691="","",SUMIF(OUTBOUND!$G:$G,WMS!E1691,OUTBOUND!$P:$P))</f>
        <v/>
      </c>
      <c r="AA1691" s="23" t="str">
        <f t="shared" si="315"/>
        <v/>
      </c>
      <c r="AB1691" s="23" t="str">
        <f t="shared" si="316"/>
        <v/>
      </c>
      <c r="AC1691" s="76" t="str">
        <f t="shared" si="317"/>
        <v/>
      </c>
      <c r="AD1691" s="76" t="str">
        <f t="shared" si="318"/>
        <v/>
      </c>
      <c r="AE1691" s="76" t="str">
        <f t="shared" si="319"/>
        <v/>
      </c>
      <c r="AF1691" s="81" t="str">
        <f t="shared" si="320"/>
        <v/>
      </c>
    </row>
    <row r="1692" spans="5:32">
      <c r="E1692" s="58" t="str">
        <f t="shared" si="321"/>
        <v/>
      </c>
      <c r="K1692" s="68" t="str">
        <f t="shared" si="322"/>
        <v/>
      </c>
      <c r="M1692" s="69" t="str">
        <f t="shared" si="323"/>
        <v/>
      </c>
      <c r="Q1692" s="76" t="str">
        <f t="shared" si="312"/>
        <v/>
      </c>
      <c r="R1692" s="68" t="str">
        <f t="shared" si="313"/>
        <v/>
      </c>
      <c r="S1692" s="76" t="str">
        <f t="shared" si="314"/>
        <v/>
      </c>
      <c r="V1692" s="23" t="str">
        <f>IF(E1692="","",SUMIF(OUTBOUND!$G:$G,WMS!E1692,OUTBOUND!$L:$L))</f>
        <v/>
      </c>
      <c r="W1692" s="23" t="str">
        <f>IF(E1692="","",SUMIF(OUTBOUND!$G:$G,WMS!E1692,OUTBOUND!$M:$M))</f>
        <v/>
      </c>
      <c r="X1692" s="76" t="str">
        <f>IF(E1692="","",SUMIF(OUTBOUND!$G:$G,WMS!E1692,OUTBOUND!$O:$O))</f>
        <v/>
      </c>
      <c r="Y1692" s="76" t="str">
        <f>IF(E1692="","",SUMIF(OUTBOUND!$G:$G,WMS!E1692,OUTBOUND!$AC:$AC))</f>
        <v/>
      </c>
      <c r="Z1692" s="76" t="str">
        <f>IF(E1692="","",SUMIF(OUTBOUND!$G:$G,WMS!E1692,OUTBOUND!$P:$P))</f>
        <v/>
      </c>
      <c r="AA1692" s="23" t="str">
        <f t="shared" si="315"/>
        <v/>
      </c>
      <c r="AB1692" s="23" t="str">
        <f t="shared" si="316"/>
        <v/>
      </c>
      <c r="AC1692" s="76" t="str">
        <f t="shared" si="317"/>
        <v/>
      </c>
      <c r="AD1692" s="76" t="str">
        <f t="shared" si="318"/>
        <v/>
      </c>
      <c r="AE1692" s="76" t="str">
        <f t="shared" si="319"/>
        <v/>
      </c>
      <c r="AF1692" s="81" t="str">
        <f t="shared" si="320"/>
        <v/>
      </c>
    </row>
    <row r="1693" spans="5:32">
      <c r="E1693" s="58" t="str">
        <f t="shared" si="321"/>
        <v/>
      </c>
      <c r="K1693" s="68" t="str">
        <f t="shared" si="322"/>
        <v/>
      </c>
      <c r="M1693" s="69" t="str">
        <f t="shared" si="323"/>
        <v/>
      </c>
      <c r="Q1693" s="76" t="str">
        <f t="shared" si="312"/>
        <v/>
      </c>
      <c r="R1693" s="68" t="str">
        <f t="shared" si="313"/>
        <v/>
      </c>
      <c r="S1693" s="76" t="str">
        <f t="shared" si="314"/>
        <v/>
      </c>
      <c r="V1693" s="23" t="str">
        <f>IF(E1693="","",SUMIF(OUTBOUND!$G:$G,WMS!E1693,OUTBOUND!$L:$L))</f>
        <v/>
      </c>
      <c r="W1693" s="23" t="str">
        <f>IF(E1693="","",SUMIF(OUTBOUND!$G:$G,WMS!E1693,OUTBOUND!$M:$M))</f>
        <v/>
      </c>
      <c r="X1693" s="76" t="str">
        <f>IF(E1693="","",SUMIF(OUTBOUND!$G:$G,WMS!E1693,OUTBOUND!$O:$O))</f>
        <v/>
      </c>
      <c r="Y1693" s="76" t="str">
        <f>IF(E1693="","",SUMIF(OUTBOUND!$G:$G,WMS!E1693,OUTBOUND!$AC:$AC))</f>
        <v/>
      </c>
      <c r="Z1693" s="76" t="str">
        <f>IF(E1693="","",SUMIF(OUTBOUND!$G:$G,WMS!E1693,OUTBOUND!$P:$P))</f>
        <v/>
      </c>
      <c r="AA1693" s="23" t="str">
        <f t="shared" si="315"/>
        <v/>
      </c>
      <c r="AB1693" s="23" t="str">
        <f t="shared" si="316"/>
        <v/>
      </c>
      <c r="AC1693" s="76" t="str">
        <f t="shared" si="317"/>
        <v/>
      </c>
      <c r="AD1693" s="76" t="str">
        <f t="shared" si="318"/>
        <v/>
      </c>
      <c r="AE1693" s="76" t="str">
        <f t="shared" si="319"/>
        <v/>
      </c>
      <c r="AF1693" s="81" t="str">
        <f t="shared" si="320"/>
        <v/>
      </c>
    </row>
    <row r="1694" spans="5:32">
      <c r="E1694" s="58" t="str">
        <f t="shared" si="321"/>
        <v/>
      </c>
      <c r="K1694" s="68" t="str">
        <f t="shared" si="322"/>
        <v/>
      </c>
      <c r="M1694" s="69" t="str">
        <f t="shared" si="323"/>
        <v/>
      </c>
      <c r="Q1694" s="76" t="str">
        <f t="shared" si="312"/>
        <v/>
      </c>
      <c r="R1694" s="68" t="str">
        <f t="shared" si="313"/>
        <v/>
      </c>
      <c r="S1694" s="76" t="str">
        <f t="shared" si="314"/>
        <v/>
      </c>
      <c r="V1694" s="23" t="str">
        <f>IF(E1694="","",SUMIF(OUTBOUND!$G:$G,WMS!E1694,OUTBOUND!$L:$L))</f>
        <v/>
      </c>
      <c r="W1694" s="23" t="str">
        <f>IF(E1694="","",SUMIF(OUTBOUND!$G:$G,WMS!E1694,OUTBOUND!$M:$M))</f>
        <v/>
      </c>
      <c r="X1694" s="76" t="str">
        <f>IF(E1694="","",SUMIF(OUTBOUND!$G:$G,WMS!E1694,OUTBOUND!$O:$O))</f>
        <v/>
      </c>
      <c r="Y1694" s="76" t="str">
        <f>IF(E1694="","",SUMIF(OUTBOUND!$G:$G,WMS!E1694,OUTBOUND!$AC:$AC))</f>
        <v/>
      </c>
      <c r="Z1694" s="76" t="str">
        <f>IF(E1694="","",SUMIF(OUTBOUND!$G:$G,WMS!E1694,OUTBOUND!$P:$P))</f>
        <v/>
      </c>
      <c r="AA1694" s="23" t="str">
        <f t="shared" si="315"/>
        <v/>
      </c>
      <c r="AB1694" s="23" t="str">
        <f t="shared" si="316"/>
        <v/>
      </c>
      <c r="AC1694" s="76" t="str">
        <f t="shared" si="317"/>
        <v/>
      </c>
      <c r="AD1694" s="76" t="str">
        <f t="shared" si="318"/>
        <v/>
      </c>
      <c r="AE1694" s="76" t="str">
        <f t="shared" si="319"/>
        <v/>
      </c>
      <c r="AF1694" s="81" t="str">
        <f t="shared" si="320"/>
        <v/>
      </c>
    </row>
    <row r="1695" spans="5:32">
      <c r="E1695" s="58" t="str">
        <f t="shared" si="321"/>
        <v/>
      </c>
      <c r="K1695" s="68" t="str">
        <f t="shared" si="322"/>
        <v/>
      </c>
      <c r="M1695" s="69" t="str">
        <f t="shared" si="323"/>
        <v/>
      </c>
      <c r="Q1695" s="76" t="str">
        <f t="shared" si="312"/>
        <v/>
      </c>
      <c r="R1695" s="68" t="str">
        <f t="shared" si="313"/>
        <v/>
      </c>
      <c r="S1695" s="76" t="str">
        <f t="shared" si="314"/>
        <v/>
      </c>
      <c r="V1695" s="23" t="str">
        <f>IF(E1695="","",SUMIF(OUTBOUND!$G:$G,WMS!E1695,OUTBOUND!$L:$L))</f>
        <v/>
      </c>
      <c r="W1695" s="23" t="str">
        <f>IF(E1695="","",SUMIF(OUTBOUND!$G:$G,WMS!E1695,OUTBOUND!$M:$M))</f>
        <v/>
      </c>
      <c r="X1695" s="76" t="str">
        <f>IF(E1695="","",SUMIF(OUTBOUND!$G:$G,WMS!E1695,OUTBOUND!$O:$O))</f>
        <v/>
      </c>
      <c r="Y1695" s="76" t="str">
        <f>IF(E1695="","",SUMIF(OUTBOUND!$G:$G,WMS!E1695,OUTBOUND!$AC:$AC))</f>
        <v/>
      </c>
      <c r="Z1695" s="76" t="str">
        <f>IF(E1695="","",SUMIF(OUTBOUND!$G:$G,WMS!E1695,OUTBOUND!$P:$P))</f>
        <v/>
      </c>
      <c r="AA1695" s="23" t="str">
        <f t="shared" si="315"/>
        <v/>
      </c>
      <c r="AB1695" s="23" t="str">
        <f t="shared" si="316"/>
        <v/>
      </c>
      <c r="AC1695" s="76" t="str">
        <f t="shared" si="317"/>
        <v/>
      </c>
      <c r="AD1695" s="76" t="str">
        <f t="shared" si="318"/>
        <v/>
      </c>
      <c r="AE1695" s="76" t="str">
        <f t="shared" si="319"/>
        <v/>
      </c>
      <c r="AF1695" s="81" t="str">
        <f t="shared" si="320"/>
        <v/>
      </c>
    </row>
    <row r="1696" spans="5:32">
      <c r="E1696" s="58" t="str">
        <f t="shared" si="321"/>
        <v/>
      </c>
      <c r="K1696" s="68" t="str">
        <f t="shared" si="322"/>
        <v/>
      </c>
      <c r="M1696" s="69" t="str">
        <f t="shared" si="323"/>
        <v/>
      </c>
      <c r="Q1696" s="76" t="str">
        <f t="shared" si="312"/>
        <v/>
      </c>
      <c r="R1696" s="68" t="str">
        <f t="shared" si="313"/>
        <v/>
      </c>
      <c r="S1696" s="76" t="str">
        <f t="shared" si="314"/>
        <v/>
      </c>
      <c r="V1696" s="23" t="str">
        <f>IF(E1696="","",SUMIF(OUTBOUND!$G:$G,WMS!E1696,OUTBOUND!$L:$L))</f>
        <v/>
      </c>
      <c r="W1696" s="23" t="str">
        <f>IF(E1696="","",SUMIF(OUTBOUND!$G:$G,WMS!E1696,OUTBOUND!$M:$M))</f>
        <v/>
      </c>
      <c r="X1696" s="76" t="str">
        <f>IF(E1696="","",SUMIF(OUTBOUND!$G:$G,WMS!E1696,OUTBOUND!$O:$O))</f>
        <v/>
      </c>
      <c r="Y1696" s="76" t="str">
        <f>IF(E1696="","",SUMIF(OUTBOUND!$G:$G,WMS!E1696,OUTBOUND!$AC:$AC))</f>
        <v/>
      </c>
      <c r="Z1696" s="76" t="str">
        <f>IF(E1696="","",SUMIF(OUTBOUND!$G:$G,WMS!E1696,OUTBOUND!$P:$P))</f>
        <v/>
      </c>
      <c r="AA1696" s="23" t="str">
        <f t="shared" si="315"/>
        <v/>
      </c>
      <c r="AB1696" s="23" t="str">
        <f t="shared" si="316"/>
        <v/>
      </c>
      <c r="AC1696" s="76" t="str">
        <f t="shared" si="317"/>
        <v/>
      </c>
      <c r="AD1696" s="76" t="str">
        <f t="shared" si="318"/>
        <v/>
      </c>
      <c r="AE1696" s="76" t="str">
        <f t="shared" si="319"/>
        <v/>
      </c>
      <c r="AF1696" s="81" t="str">
        <f t="shared" si="320"/>
        <v/>
      </c>
    </row>
    <row r="1697" spans="5:32">
      <c r="E1697" s="58" t="str">
        <f t="shared" si="321"/>
        <v/>
      </c>
      <c r="K1697" s="68" t="str">
        <f t="shared" si="322"/>
        <v/>
      </c>
      <c r="M1697" s="69" t="str">
        <f t="shared" si="323"/>
        <v/>
      </c>
      <c r="Q1697" s="76" t="str">
        <f t="shared" si="312"/>
        <v/>
      </c>
      <c r="R1697" s="68" t="str">
        <f t="shared" si="313"/>
        <v/>
      </c>
      <c r="S1697" s="76" t="str">
        <f t="shared" si="314"/>
        <v/>
      </c>
      <c r="V1697" s="23" t="str">
        <f>IF(E1697="","",SUMIF(OUTBOUND!$G:$G,WMS!E1697,OUTBOUND!$L:$L))</f>
        <v/>
      </c>
      <c r="W1697" s="23" t="str">
        <f>IF(E1697="","",SUMIF(OUTBOUND!$G:$G,WMS!E1697,OUTBOUND!$M:$M))</f>
        <v/>
      </c>
      <c r="X1697" s="76" t="str">
        <f>IF(E1697="","",SUMIF(OUTBOUND!$G:$G,WMS!E1697,OUTBOUND!$O:$O))</f>
        <v/>
      </c>
      <c r="Y1697" s="76" t="str">
        <f>IF(E1697="","",SUMIF(OUTBOUND!$G:$G,WMS!E1697,OUTBOUND!$AC:$AC))</f>
        <v/>
      </c>
      <c r="Z1697" s="76" t="str">
        <f>IF(E1697="","",SUMIF(OUTBOUND!$G:$G,WMS!E1697,OUTBOUND!$P:$P))</f>
        <v/>
      </c>
      <c r="AA1697" s="23" t="str">
        <f t="shared" si="315"/>
        <v/>
      </c>
      <c r="AB1697" s="23" t="str">
        <f t="shared" si="316"/>
        <v/>
      </c>
      <c r="AC1697" s="76" t="str">
        <f t="shared" si="317"/>
        <v/>
      </c>
      <c r="AD1697" s="76" t="str">
        <f t="shared" si="318"/>
        <v/>
      </c>
      <c r="AE1697" s="76" t="str">
        <f t="shared" si="319"/>
        <v/>
      </c>
      <c r="AF1697" s="81" t="str">
        <f t="shared" si="320"/>
        <v/>
      </c>
    </row>
    <row r="1698" spans="5:32">
      <c r="E1698" s="58" t="str">
        <f t="shared" si="321"/>
        <v/>
      </c>
      <c r="K1698" s="68" t="str">
        <f t="shared" si="322"/>
        <v/>
      </c>
      <c r="M1698" s="69" t="str">
        <f t="shared" si="323"/>
        <v/>
      </c>
      <c r="Q1698" s="76" t="str">
        <f t="shared" si="312"/>
        <v/>
      </c>
      <c r="R1698" s="68" t="str">
        <f t="shared" si="313"/>
        <v/>
      </c>
      <c r="S1698" s="76" t="str">
        <f t="shared" si="314"/>
        <v/>
      </c>
      <c r="V1698" s="23" t="str">
        <f>IF(E1698="","",SUMIF(OUTBOUND!$G:$G,WMS!E1698,OUTBOUND!$L:$L))</f>
        <v/>
      </c>
      <c r="W1698" s="23" t="str">
        <f>IF(E1698="","",SUMIF(OUTBOUND!$G:$G,WMS!E1698,OUTBOUND!$M:$M))</f>
        <v/>
      </c>
      <c r="X1698" s="76" t="str">
        <f>IF(E1698="","",SUMIF(OUTBOUND!$G:$G,WMS!E1698,OUTBOUND!$O:$O))</f>
        <v/>
      </c>
      <c r="Y1698" s="76" t="str">
        <f>IF(E1698="","",SUMIF(OUTBOUND!$G:$G,WMS!E1698,OUTBOUND!$AC:$AC))</f>
        <v/>
      </c>
      <c r="Z1698" s="76" t="str">
        <f>IF(E1698="","",SUMIF(OUTBOUND!$G:$G,WMS!E1698,OUTBOUND!$P:$P))</f>
        <v/>
      </c>
      <c r="AA1698" s="23" t="str">
        <f t="shared" si="315"/>
        <v/>
      </c>
      <c r="AB1698" s="23" t="str">
        <f t="shared" si="316"/>
        <v/>
      </c>
      <c r="AC1698" s="76" t="str">
        <f t="shared" si="317"/>
        <v/>
      </c>
      <c r="AD1698" s="76" t="str">
        <f t="shared" si="318"/>
        <v/>
      </c>
      <c r="AE1698" s="76" t="str">
        <f t="shared" si="319"/>
        <v/>
      </c>
      <c r="AF1698" s="81" t="str">
        <f t="shared" si="320"/>
        <v/>
      </c>
    </row>
    <row r="1699" spans="5:32">
      <c r="E1699" s="58" t="str">
        <f t="shared" si="321"/>
        <v/>
      </c>
      <c r="K1699" s="68" t="str">
        <f t="shared" si="322"/>
        <v/>
      </c>
      <c r="M1699" s="69" t="str">
        <f t="shared" si="323"/>
        <v/>
      </c>
      <c r="Q1699" s="76" t="str">
        <f t="shared" si="312"/>
        <v/>
      </c>
      <c r="R1699" s="68" t="str">
        <f t="shared" si="313"/>
        <v/>
      </c>
      <c r="S1699" s="76" t="str">
        <f t="shared" si="314"/>
        <v/>
      </c>
      <c r="V1699" s="23" t="str">
        <f>IF(E1699="","",SUMIF(OUTBOUND!$G:$G,WMS!E1699,OUTBOUND!$L:$L))</f>
        <v/>
      </c>
      <c r="W1699" s="23" t="str">
        <f>IF(E1699="","",SUMIF(OUTBOUND!$G:$G,WMS!E1699,OUTBOUND!$M:$M))</f>
        <v/>
      </c>
      <c r="X1699" s="76" t="str">
        <f>IF(E1699="","",SUMIF(OUTBOUND!$G:$G,WMS!E1699,OUTBOUND!$O:$O))</f>
        <v/>
      </c>
      <c r="Y1699" s="76" t="str">
        <f>IF(E1699="","",SUMIF(OUTBOUND!$G:$G,WMS!E1699,OUTBOUND!$AC:$AC))</f>
        <v/>
      </c>
      <c r="Z1699" s="76" t="str">
        <f>IF(E1699="","",SUMIF(OUTBOUND!$G:$G,WMS!E1699,OUTBOUND!$P:$P))</f>
        <v/>
      </c>
      <c r="AA1699" s="23" t="str">
        <f t="shared" si="315"/>
        <v/>
      </c>
      <c r="AB1699" s="23" t="str">
        <f t="shared" si="316"/>
        <v/>
      </c>
      <c r="AC1699" s="76" t="str">
        <f t="shared" si="317"/>
        <v/>
      </c>
      <c r="AD1699" s="76" t="str">
        <f t="shared" si="318"/>
        <v/>
      </c>
      <c r="AE1699" s="76" t="str">
        <f t="shared" si="319"/>
        <v/>
      </c>
      <c r="AF1699" s="81" t="str">
        <f t="shared" si="320"/>
        <v/>
      </c>
    </row>
    <row r="1700" spans="5:32">
      <c r="E1700" s="58" t="str">
        <f t="shared" si="321"/>
        <v/>
      </c>
      <c r="K1700" s="68" t="str">
        <f t="shared" si="322"/>
        <v/>
      </c>
      <c r="M1700" s="69" t="str">
        <f t="shared" si="323"/>
        <v/>
      </c>
      <c r="Q1700" s="76" t="str">
        <f t="shared" si="312"/>
        <v/>
      </c>
      <c r="R1700" s="68" t="str">
        <f t="shared" si="313"/>
        <v/>
      </c>
      <c r="S1700" s="76" t="str">
        <f t="shared" si="314"/>
        <v/>
      </c>
      <c r="V1700" s="23" t="str">
        <f>IF(E1700="","",SUMIF(OUTBOUND!$G:$G,WMS!E1700,OUTBOUND!$L:$L))</f>
        <v/>
      </c>
      <c r="W1700" s="23" t="str">
        <f>IF(E1700="","",SUMIF(OUTBOUND!$G:$G,WMS!E1700,OUTBOUND!$M:$M))</f>
        <v/>
      </c>
      <c r="X1700" s="76" t="str">
        <f>IF(E1700="","",SUMIF(OUTBOUND!$G:$G,WMS!E1700,OUTBOUND!$O:$O))</f>
        <v/>
      </c>
      <c r="Y1700" s="76" t="str">
        <f>IF(E1700="","",SUMIF(OUTBOUND!$G:$G,WMS!E1700,OUTBOUND!$AC:$AC))</f>
        <v/>
      </c>
      <c r="Z1700" s="76" t="str">
        <f>IF(E1700="","",SUMIF(OUTBOUND!$G:$G,WMS!E1700,OUTBOUND!$P:$P))</f>
        <v/>
      </c>
      <c r="AA1700" s="23" t="str">
        <f t="shared" si="315"/>
        <v/>
      </c>
      <c r="AB1700" s="23" t="str">
        <f t="shared" si="316"/>
        <v/>
      </c>
      <c r="AC1700" s="76" t="str">
        <f t="shared" si="317"/>
        <v/>
      </c>
      <c r="AD1700" s="76" t="str">
        <f t="shared" si="318"/>
        <v/>
      </c>
      <c r="AE1700" s="76" t="str">
        <f t="shared" si="319"/>
        <v/>
      </c>
      <c r="AF1700" s="81" t="str">
        <f t="shared" si="320"/>
        <v/>
      </c>
    </row>
    <row r="1701" spans="5:32">
      <c r="E1701" s="58" t="str">
        <f t="shared" si="321"/>
        <v/>
      </c>
      <c r="K1701" s="68" t="str">
        <f t="shared" si="322"/>
        <v/>
      </c>
      <c r="M1701" s="69" t="str">
        <f t="shared" si="323"/>
        <v/>
      </c>
      <c r="Q1701" s="76" t="str">
        <f t="shared" si="312"/>
        <v/>
      </c>
      <c r="R1701" s="68" t="str">
        <f t="shared" si="313"/>
        <v/>
      </c>
      <c r="S1701" s="76" t="str">
        <f t="shared" si="314"/>
        <v/>
      </c>
      <c r="V1701" s="23" t="str">
        <f>IF(E1701="","",SUMIF(OUTBOUND!$G:$G,WMS!E1701,OUTBOUND!$L:$L))</f>
        <v/>
      </c>
      <c r="W1701" s="23" t="str">
        <f>IF(E1701="","",SUMIF(OUTBOUND!$G:$G,WMS!E1701,OUTBOUND!$M:$M))</f>
        <v/>
      </c>
      <c r="X1701" s="76" t="str">
        <f>IF(E1701="","",SUMIF(OUTBOUND!$G:$G,WMS!E1701,OUTBOUND!$O:$O))</f>
        <v/>
      </c>
      <c r="Y1701" s="76" t="str">
        <f>IF(E1701="","",SUMIF(OUTBOUND!$G:$G,WMS!E1701,OUTBOUND!$AC:$AC))</f>
        <v/>
      </c>
      <c r="Z1701" s="76" t="str">
        <f>IF(E1701="","",SUMIF(OUTBOUND!$G:$G,WMS!E1701,OUTBOUND!$P:$P))</f>
        <v/>
      </c>
      <c r="AA1701" s="23" t="str">
        <f t="shared" si="315"/>
        <v/>
      </c>
      <c r="AB1701" s="23" t="str">
        <f t="shared" si="316"/>
        <v/>
      </c>
      <c r="AC1701" s="76" t="str">
        <f t="shared" si="317"/>
        <v/>
      </c>
      <c r="AD1701" s="76" t="str">
        <f t="shared" si="318"/>
        <v/>
      </c>
      <c r="AE1701" s="76" t="str">
        <f t="shared" si="319"/>
        <v/>
      </c>
      <c r="AF1701" s="81" t="str">
        <f t="shared" si="320"/>
        <v/>
      </c>
    </row>
    <row r="1702" spans="5:32">
      <c r="E1702" s="58" t="str">
        <f t="shared" si="321"/>
        <v/>
      </c>
      <c r="K1702" s="68" t="str">
        <f t="shared" si="322"/>
        <v/>
      </c>
      <c r="M1702" s="69" t="str">
        <f t="shared" si="323"/>
        <v/>
      </c>
      <c r="Q1702" s="76" t="str">
        <f t="shared" si="312"/>
        <v/>
      </c>
      <c r="R1702" s="68" t="str">
        <f t="shared" si="313"/>
        <v/>
      </c>
      <c r="S1702" s="76" t="str">
        <f t="shared" si="314"/>
        <v/>
      </c>
      <c r="V1702" s="23" t="str">
        <f>IF(E1702="","",SUMIF(OUTBOUND!$G:$G,WMS!E1702,OUTBOUND!$L:$L))</f>
        <v/>
      </c>
      <c r="W1702" s="23" t="str">
        <f>IF(E1702="","",SUMIF(OUTBOUND!$G:$G,WMS!E1702,OUTBOUND!$M:$M))</f>
        <v/>
      </c>
      <c r="X1702" s="76" t="str">
        <f>IF(E1702="","",SUMIF(OUTBOUND!$G:$G,WMS!E1702,OUTBOUND!$O:$O))</f>
        <v/>
      </c>
      <c r="Y1702" s="76" t="str">
        <f>IF(E1702="","",SUMIF(OUTBOUND!$G:$G,WMS!E1702,OUTBOUND!$AC:$AC))</f>
        <v/>
      </c>
      <c r="Z1702" s="76" t="str">
        <f>IF(E1702="","",SUMIF(OUTBOUND!$G:$G,WMS!E1702,OUTBOUND!$P:$P))</f>
        <v/>
      </c>
      <c r="AA1702" s="23" t="str">
        <f t="shared" si="315"/>
        <v/>
      </c>
      <c r="AB1702" s="23" t="str">
        <f t="shared" si="316"/>
        <v/>
      </c>
      <c r="AC1702" s="76" t="str">
        <f t="shared" si="317"/>
        <v/>
      </c>
      <c r="AD1702" s="76" t="str">
        <f t="shared" si="318"/>
        <v/>
      </c>
      <c r="AE1702" s="76" t="str">
        <f t="shared" si="319"/>
        <v/>
      </c>
      <c r="AF1702" s="81" t="str">
        <f t="shared" si="320"/>
        <v/>
      </c>
    </row>
    <row r="1703" spans="5:32">
      <c r="E1703" s="58" t="str">
        <f t="shared" si="321"/>
        <v/>
      </c>
      <c r="K1703" s="68" t="str">
        <f t="shared" si="322"/>
        <v/>
      </c>
      <c r="M1703" s="69" t="str">
        <f t="shared" si="323"/>
        <v/>
      </c>
      <c r="Q1703" s="76" t="str">
        <f t="shared" si="312"/>
        <v/>
      </c>
      <c r="R1703" s="68" t="str">
        <f t="shared" si="313"/>
        <v/>
      </c>
      <c r="S1703" s="76" t="str">
        <f t="shared" si="314"/>
        <v/>
      </c>
      <c r="V1703" s="23" t="str">
        <f>IF(E1703="","",SUMIF(OUTBOUND!$G:$G,WMS!E1703,OUTBOUND!$L:$L))</f>
        <v/>
      </c>
      <c r="W1703" s="23" t="str">
        <f>IF(E1703="","",SUMIF(OUTBOUND!$G:$G,WMS!E1703,OUTBOUND!$M:$M))</f>
        <v/>
      </c>
      <c r="X1703" s="76" t="str">
        <f>IF(E1703="","",SUMIF(OUTBOUND!$G:$G,WMS!E1703,OUTBOUND!$O:$O))</f>
        <v/>
      </c>
      <c r="Y1703" s="76" t="str">
        <f>IF(E1703="","",SUMIF(OUTBOUND!$G:$G,WMS!E1703,OUTBOUND!$AC:$AC))</f>
        <v/>
      </c>
      <c r="Z1703" s="76" t="str">
        <f>IF(E1703="","",SUMIF(OUTBOUND!$G:$G,WMS!E1703,OUTBOUND!$P:$P))</f>
        <v/>
      </c>
      <c r="AA1703" s="23" t="str">
        <f t="shared" si="315"/>
        <v/>
      </c>
      <c r="AB1703" s="23" t="str">
        <f t="shared" si="316"/>
        <v/>
      </c>
      <c r="AC1703" s="76" t="str">
        <f t="shared" si="317"/>
        <v/>
      </c>
      <c r="AD1703" s="76" t="str">
        <f t="shared" si="318"/>
        <v/>
      </c>
      <c r="AE1703" s="76" t="str">
        <f t="shared" si="319"/>
        <v/>
      </c>
      <c r="AF1703" s="81" t="str">
        <f t="shared" si="320"/>
        <v/>
      </c>
    </row>
    <row r="1704" spans="5:32">
      <c r="E1704" s="58" t="str">
        <f t="shared" si="321"/>
        <v/>
      </c>
      <c r="K1704" s="68" t="str">
        <f t="shared" si="322"/>
        <v/>
      </c>
      <c r="M1704" s="69" t="str">
        <f t="shared" si="323"/>
        <v/>
      </c>
      <c r="Q1704" s="76" t="str">
        <f t="shared" si="312"/>
        <v/>
      </c>
      <c r="R1704" s="68" t="str">
        <f t="shared" si="313"/>
        <v/>
      </c>
      <c r="S1704" s="76" t="str">
        <f t="shared" si="314"/>
        <v/>
      </c>
      <c r="V1704" s="23" t="str">
        <f>IF(E1704="","",SUMIF(OUTBOUND!$G:$G,WMS!E1704,OUTBOUND!$L:$L))</f>
        <v/>
      </c>
      <c r="W1704" s="23" t="str">
        <f>IF(E1704="","",SUMIF(OUTBOUND!$G:$G,WMS!E1704,OUTBOUND!$M:$M))</f>
        <v/>
      </c>
      <c r="X1704" s="76" t="str">
        <f>IF(E1704="","",SUMIF(OUTBOUND!$G:$G,WMS!E1704,OUTBOUND!$O:$O))</f>
        <v/>
      </c>
      <c r="Y1704" s="76" t="str">
        <f>IF(E1704="","",SUMIF(OUTBOUND!$G:$G,WMS!E1704,OUTBOUND!$AC:$AC))</f>
        <v/>
      </c>
      <c r="Z1704" s="76" t="str">
        <f>IF(E1704="","",SUMIF(OUTBOUND!$G:$G,WMS!E1704,OUTBOUND!$P:$P))</f>
        <v/>
      </c>
      <c r="AA1704" s="23" t="str">
        <f t="shared" si="315"/>
        <v/>
      </c>
      <c r="AB1704" s="23" t="str">
        <f t="shared" si="316"/>
        <v/>
      </c>
      <c r="AC1704" s="76" t="str">
        <f t="shared" si="317"/>
        <v/>
      </c>
      <c r="AD1704" s="76" t="str">
        <f t="shared" si="318"/>
        <v/>
      </c>
      <c r="AE1704" s="76" t="str">
        <f t="shared" si="319"/>
        <v/>
      </c>
      <c r="AF1704" s="81" t="str">
        <f t="shared" si="320"/>
        <v/>
      </c>
    </row>
    <row r="1705" spans="5:32">
      <c r="E1705" s="58" t="str">
        <f t="shared" si="321"/>
        <v/>
      </c>
      <c r="K1705" s="68" t="str">
        <f t="shared" si="322"/>
        <v/>
      </c>
      <c r="M1705" s="69" t="str">
        <f t="shared" si="323"/>
        <v/>
      </c>
      <c r="Q1705" s="76" t="str">
        <f t="shared" si="312"/>
        <v/>
      </c>
      <c r="R1705" s="68" t="str">
        <f t="shared" si="313"/>
        <v/>
      </c>
      <c r="S1705" s="76" t="str">
        <f t="shared" si="314"/>
        <v/>
      </c>
      <c r="V1705" s="23" t="str">
        <f>IF(E1705="","",SUMIF(OUTBOUND!$G:$G,WMS!E1705,OUTBOUND!$L:$L))</f>
        <v/>
      </c>
      <c r="W1705" s="23" t="str">
        <f>IF(E1705="","",SUMIF(OUTBOUND!$G:$G,WMS!E1705,OUTBOUND!$M:$M))</f>
        <v/>
      </c>
      <c r="X1705" s="76" t="str">
        <f>IF(E1705="","",SUMIF(OUTBOUND!$G:$G,WMS!E1705,OUTBOUND!$O:$O))</f>
        <v/>
      </c>
      <c r="Y1705" s="76" t="str">
        <f>IF(E1705="","",SUMIF(OUTBOUND!$G:$G,WMS!E1705,OUTBOUND!$AC:$AC))</f>
        <v/>
      </c>
      <c r="Z1705" s="76" t="str">
        <f>IF(E1705="","",SUMIF(OUTBOUND!$G:$G,WMS!E1705,OUTBOUND!$P:$P))</f>
        <v/>
      </c>
      <c r="AA1705" s="23" t="str">
        <f t="shared" si="315"/>
        <v/>
      </c>
      <c r="AB1705" s="23" t="str">
        <f t="shared" si="316"/>
        <v/>
      </c>
      <c r="AC1705" s="76" t="str">
        <f t="shared" si="317"/>
        <v/>
      </c>
      <c r="AD1705" s="76" t="str">
        <f t="shared" si="318"/>
        <v/>
      </c>
      <c r="AE1705" s="76" t="str">
        <f t="shared" si="319"/>
        <v/>
      </c>
      <c r="AF1705" s="81" t="str">
        <f t="shared" si="320"/>
        <v/>
      </c>
    </row>
    <row r="1706" spans="5:32">
      <c r="E1706" s="58" t="str">
        <f t="shared" si="321"/>
        <v/>
      </c>
      <c r="K1706" s="68" t="str">
        <f t="shared" si="322"/>
        <v/>
      </c>
      <c r="M1706" s="69" t="str">
        <f t="shared" si="323"/>
        <v/>
      </c>
      <c r="Q1706" s="76" t="str">
        <f t="shared" si="312"/>
        <v/>
      </c>
      <c r="R1706" s="68" t="str">
        <f t="shared" si="313"/>
        <v/>
      </c>
      <c r="S1706" s="76" t="str">
        <f t="shared" si="314"/>
        <v/>
      </c>
      <c r="V1706" s="23" t="str">
        <f>IF(E1706="","",SUMIF(OUTBOUND!$G:$G,WMS!E1706,OUTBOUND!$L:$L))</f>
        <v/>
      </c>
      <c r="W1706" s="23" t="str">
        <f>IF(E1706="","",SUMIF(OUTBOUND!$G:$G,WMS!E1706,OUTBOUND!$M:$M))</f>
        <v/>
      </c>
      <c r="X1706" s="76" t="str">
        <f>IF(E1706="","",SUMIF(OUTBOUND!$G:$G,WMS!E1706,OUTBOUND!$O:$O))</f>
        <v/>
      </c>
      <c r="Y1706" s="76" t="str">
        <f>IF(E1706="","",SUMIF(OUTBOUND!$G:$G,WMS!E1706,OUTBOUND!$AC:$AC))</f>
        <v/>
      </c>
      <c r="Z1706" s="76" t="str">
        <f>IF(E1706="","",SUMIF(OUTBOUND!$G:$G,WMS!E1706,OUTBOUND!$P:$P))</f>
        <v/>
      </c>
      <c r="AA1706" s="23" t="str">
        <f t="shared" si="315"/>
        <v/>
      </c>
      <c r="AB1706" s="23" t="str">
        <f t="shared" si="316"/>
        <v/>
      </c>
      <c r="AC1706" s="76" t="str">
        <f t="shared" si="317"/>
        <v/>
      </c>
      <c r="AD1706" s="76" t="str">
        <f t="shared" si="318"/>
        <v/>
      </c>
      <c r="AE1706" s="76" t="str">
        <f t="shared" si="319"/>
        <v/>
      </c>
      <c r="AF1706" s="81" t="str">
        <f t="shared" si="320"/>
        <v/>
      </c>
    </row>
    <row r="1707" spans="5:32">
      <c r="E1707" s="58" t="str">
        <f t="shared" si="321"/>
        <v/>
      </c>
      <c r="K1707" s="68" t="str">
        <f t="shared" si="322"/>
        <v/>
      </c>
      <c r="M1707" s="69" t="str">
        <f t="shared" si="323"/>
        <v/>
      </c>
      <c r="Q1707" s="76" t="str">
        <f t="shared" si="312"/>
        <v/>
      </c>
      <c r="R1707" s="68" t="str">
        <f t="shared" si="313"/>
        <v/>
      </c>
      <c r="S1707" s="76" t="str">
        <f t="shared" si="314"/>
        <v/>
      </c>
      <c r="V1707" s="23" t="str">
        <f>IF(E1707="","",SUMIF(OUTBOUND!$G:$G,WMS!E1707,OUTBOUND!$L:$L))</f>
        <v/>
      </c>
      <c r="W1707" s="23" t="str">
        <f>IF(E1707="","",SUMIF(OUTBOUND!$G:$G,WMS!E1707,OUTBOUND!$M:$M))</f>
        <v/>
      </c>
      <c r="X1707" s="76" t="str">
        <f>IF(E1707="","",SUMIF(OUTBOUND!$G:$G,WMS!E1707,OUTBOUND!$O:$O))</f>
        <v/>
      </c>
      <c r="Y1707" s="76" t="str">
        <f>IF(E1707="","",SUMIF(OUTBOUND!$G:$G,WMS!E1707,OUTBOUND!$AC:$AC))</f>
        <v/>
      </c>
      <c r="Z1707" s="76" t="str">
        <f>IF(E1707="","",SUMIF(OUTBOUND!$G:$G,WMS!E1707,OUTBOUND!$P:$P))</f>
        <v/>
      </c>
      <c r="AA1707" s="23" t="str">
        <f t="shared" si="315"/>
        <v/>
      </c>
      <c r="AB1707" s="23" t="str">
        <f t="shared" si="316"/>
        <v/>
      </c>
      <c r="AC1707" s="76" t="str">
        <f t="shared" si="317"/>
        <v/>
      </c>
      <c r="AD1707" s="76" t="str">
        <f t="shared" si="318"/>
        <v/>
      </c>
      <c r="AE1707" s="76" t="str">
        <f t="shared" si="319"/>
        <v/>
      </c>
      <c r="AF1707" s="81" t="str">
        <f t="shared" si="320"/>
        <v/>
      </c>
    </row>
    <row r="1708" spans="5:32">
      <c r="E1708" s="58" t="str">
        <f t="shared" si="321"/>
        <v/>
      </c>
      <c r="K1708" s="68" t="str">
        <f t="shared" si="322"/>
        <v/>
      </c>
      <c r="M1708" s="69" t="str">
        <f t="shared" si="323"/>
        <v/>
      </c>
      <c r="Q1708" s="76" t="str">
        <f t="shared" si="312"/>
        <v/>
      </c>
      <c r="R1708" s="68" t="str">
        <f t="shared" si="313"/>
        <v/>
      </c>
      <c r="S1708" s="76" t="str">
        <f t="shared" si="314"/>
        <v/>
      </c>
      <c r="V1708" s="23" t="str">
        <f>IF(E1708="","",SUMIF(OUTBOUND!$G:$G,WMS!E1708,OUTBOUND!$L:$L))</f>
        <v/>
      </c>
      <c r="W1708" s="23" t="str">
        <f>IF(E1708="","",SUMIF(OUTBOUND!$G:$G,WMS!E1708,OUTBOUND!$M:$M))</f>
        <v/>
      </c>
      <c r="X1708" s="76" t="str">
        <f>IF(E1708="","",SUMIF(OUTBOUND!$G:$G,WMS!E1708,OUTBOUND!$O:$O))</f>
        <v/>
      </c>
      <c r="Y1708" s="76" t="str">
        <f>IF(E1708="","",SUMIF(OUTBOUND!$G:$G,WMS!E1708,OUTBOUND!$AC:$AC))</f>
        <v/>
      </c>
      <c r="Z1708" s="76" t="str">
        <f>IF(E1708="","",SUMIF(OUTBOUND!$G:$G,WMS!E1708,OUTBOUND!$P:$P))</f>
        <v/>
      </c>
      <c r="AA1708" s="23" t="str">
        <f t="shared" si="315"/>
        <v/>
      </c>
      <c r="AB1708" s="23" t="str">
        <f t="shared" si="316"/>
        <v/>
      </c>
      <c r="AC1708" s="76" t="str">
        <f t="shared" si="317"/>
        <v/>
      </c>
      <c r="AD1708" s="76" t="str">
        <f t="shared" si="318"/>
        <v/>
      </c>
      <c r="AE1708" s="76" t="str">
        <f t="shared" si="319"/>
        <v/>
      </c>
      <c r="AF1708" s="81" t="str">
        <f t="shared" si="320"/>
        <v/>
      </c>
    </row>
    <row r="1709" spans="5:32">
      <c r="E1709" s="58" t="str">
        <f t="shared" si="321"/>
        <v/>
      </c>
      <c r="K1709" s="68" t="str">
        <f t="shared" si="322"/>
        <v/>
      </c>
      <c r="M1709" s="69" t="str">
        <f t="shared" si="323"/>
        <v/>
      </c>
      <c r="Q1709" s="76" t="str">
        <f t="shared" si="312"/>
        <v/>
      </c>
      <c r="R1709" s="68" t="str">
        <f t="shared" si="313"/>
        <v/>
      </c>
      <c r="S1709" s="76" t="str">
        <f t="shared" si="314"/>
        <v/>
      </c>
      <c r="V1709" s="23" t="str">
        <f>IF(E1709="","",SUMIF(OUTBOUND!$G:$G,WMS!E1709,OUTBOUND!$L:$L))</f>
        <v/>
      </c>
      <c r="W1709" s="23" t="str">
        <f>IF(E1709="","",SUMIF(OUTBOUND!$G:$G,WMS!E1709,OUTBOUND!$M:$M))</f>
        <v/>
      </c>
      <c r="X1709" s="76" t="str">
        <f>IF(E1709="","",SUMIF(OUTBOUND!$G:$G,WMS!E1709,OUTBOUND!$O:$O))</f>
        <v/>
      </c>
      <c r="Y1709" s="76" t="str">
        <f>IF(E1709="","",SUMIF(OUTBOUND!$G:$G,WMS!E1709,OUTBOUND!$AC:$AC))</f>
        <v/>
      </c>
      <c r="Z1709" s="76" t="str">
        <f>IF(E1709="","",SUMIF(OUTBOUND!$G:$G,WMS!E1709,OUTBOUND!$P:$P))</f>
        <v/>
      </c>
      <c r="AA1709" s="23" t="str">
        <f t="shared" si="315"/>
        <v/>
      </c>
      <c r="AB1709" s="23" t="str">
        <f t="shared" si="316"/>
        <v/>
      </c>
      <c r="AC1709" s="76" t="str">
        <f t="shared" si="317"/>
        <v/>
      </c>
      <c r="AD1709" s="76" t="str">
        <f t="shared" si="318"/>
        <v/>
      </c>
      <c r="AE1709" s="76" t="str">
        <f t="shared" si="319"/>
        <v/>
      </c>
      <c r="AF1709" s="81" t="str">
        <f t="shared" si="320"/>
        <v/>
      </c>
    </row>
    <row r="1710" spans="5:32">
      <c r="E1710" s="58" t="str">
        <f t="shared" si="321"/>
        <v/>
      </c>
      <c r="K1710" s="68" t="str">
        <f t="shared" si="322"/>
        <v/>
      </c>
      <c r="M1710" s="69" t="str">
        <f t="shared" si="323"/>
        <v/>
      </c>
      <c r="Q1710" s="76" t="str">
        <f t="shared" si="312"/>
        <v/>
      </c>
      <c r="R1710" s="68" t="str">
        <f t="shared" si="313"/>
        <v/>
      </c>
      <c r="S1710" s="76" t="str">
        <f t="shared" si="314"/>
        <v/>
      </c>
      <c r="V1710" s="23" t="str">
        <f>IF(E1710="","",SUMIF(OUTBOUND!$G:$G,WMS!E1710,OUTBOUND!$L:$L))</f>
        <v/>
      </c>
      <c r="W1710" s="23" t="str">
        <f>IF(E1710="","",SUMIF(OUTBOUND!$G:$G,WMS!E1710,OUTBOUND!$M:$M))</f>
        <v/>
      </c>
      <c r="X1710" s="76" t="str">
        <f>IF(E1710="","",SUMIF(OUTBOUND!$G:$G,WMS!E1710,OUTBOUND!$O:$O))</f>
        <v/>
      </c>
      <c r="Y1710" s="76" t="str">
        <f>IF(E1710="","",SUMIF(OUTBOUND!$G:$G,WMS!E1710,OUTBOUND!$AC:$AC))</f>
        <v/>
      </c>
      <c r="Z1710" s="76" t="str">
        <f>IF(E1710="","",SUMIF(OUTBOUND!$G:$G,WMS!E1710,OUTBOUND!$P:$P))</f>
        <v/>
      </c>
      <c r="AA1710" s="23" t="str">
        <f t="shared" si="315"/>
        <v/>
      </c>
      <c r="AB1710" s="23" t="str">
        <f t="shared" si="316"/>
        <v/>
      </c>
      <c r="AC1710" s="76" t="str">
        <f t="shared" si="317"/>
        <v/>
      </c>
      <c r="AD1710" s="76" t="str">
        <f t="shared" si="318"/>
        <v/>
      </c>
      <c r="AE1710" s="76" t="str">
        <f t="shared" si="319"/>
        <v/>
      </c>
      <c r="AF1710" s="81" t="str">
        <f t="shared" si="320"/>
        <v/>
      </c>
    </row>
    <row r="1711" spans="5:32">
      <c r="E1711" s="58" t="str">
        <f t="shared" si="321"/>
        <v/>
      </c>
      <c r="K1711" s="68" t="str">
        <f t="shared" si="322"/>
        <v/>
      </c>
      <c r="M1711" s="69" t="str">
        <f t="shared" si="323"/>
        <v/>
      </c>
      <c r="Q1711" s="76" t="str">
        <f t="shared" si="312"/>
        <v/>
      </c>
      <c r="R1711" s="68" t="str">
        <f t="shared" si="313"/>
        <v/>
      </c>
      <c r="S1711" s="76" t="str">
        <f t="shared" si="314"/>
        <v/>
      </c>
      <c r="V1711" s="23" t="str">
        <f>IF(E1711="","",SUMIF(OUTBOUND!$G:$G,WMS!E1711,OUTBOUND!$L:$L))</f>
        <v/>
      </c>
      <c r="W1711" s="23" t="str">
        <f>IF(E1711="","",SUMIF(OUTBOUND!$G:$G,WMS!E1711,OUTBOUND!$M:$M))</f>
        <v/>
      </c>
      <c r="X1711" s="76" t="str">
        <f>IF(E1711="","",SUMIF(OUTBOUND!$G:$G,WMS!E1711,OUTBOUND!$O:$O))</f>
        <v/>
      </c>
      <c r="Y1711" s="76" t="str">
        <f>IF(E1711="","",SUMIF(OUTBOUND!$G:$G,WMS!E1711,OUTBOUND!$AC:$AC))</f>
        <v/>
      </c>
      <c r="Z1711" s="76" t="str">
        <f>IF(E1711="","",SUMIF(OUTBOUND!$G:$G,WMS!E1711,OUTBOUND!$P:$P))</f>
        <v/>
      </c>
      <c r="AA1711" s="23" t="str">
        <f t="shared" si="315"/>
        <v/>
      </c>
      <c r="AB1711" s="23" t="str">
        <f t="shared" si="316"/>
        <v/>
      </c>
      <c r="AC1711" s="76" t="str">
        <f t="shared" si="317"/>
        <v/>
      </c>
      <c r="AD1711" s="76" t="str">
        <f t="shared" si="318"/>
        <v/>
      </c>
      <c r="AE1711" s="76" t="str">
        <f t="shared" si="319"/>
        <v/>
      </c>
      <c r="AF1711" s="81" t="str">
        <f t="shared" si="320"/>
        <v/>
      </c>
    </row>
    <row r="1712" spans="5:32">
      <c r="E1712" s="58" t="str">
        <f t="shared" si="321"/>
        <v/>
      </c>
      <c r="K1712" s="68" t="str">
        <f t="shared" si="322"/>
        <v/>
      </c>
      <c r="M1712" s="69" t="str">
        <f t="shared" si="323"/>
        <v/>
      </c>
      <c r="Q1712" s="76" t="str">
        <f t="shared" si="312"/>
        <v/>
      </c>
      <c r="R1712" s="68" t="str">
        <f t="shared" si="313"/>
        <v/>
      </c>
      <c r="S1712" s="76" t="str">
        <f t="shared" si="314"/>
        <v/>
      </c>
      <c r="V1712" s="23" t="str">
        <f>IF(E1712="","",SUMIF(OUTBOUND!$G:$G,WMS!E1712,OUTBOUND!$L:$L))</f>
        <v/>
      </c>
      <c r="W1712" s="23" t="str">
        <f>IF(E1712="","",SUMIF(OUTBOUND!$G:$G,WMS!E1712,OUTBOUND!$M:$M))</f>
        <v/>
      </c>
      <c r="X1712" s="76" t="str">
        <f>IF(E1712="","",SUMIF(OUTBOUND!$G:$G,WMS!E1712,OUTBOUND!$O:$O))</f>
        <v/>
      </c>
      <c r="Y1712" s="76" t="str">
        <f>IF(E1712="","",SUMIF(OUTBOUND!$G:$G,WMS!E1712,OUTBOUND!$AC:$AC))</f>
        <v/>
      </c>
      <c r="Z1712" s="76" t="str">
        <f>IF(E1712="","",SUMIF(OUTBOUND!$G:$G,WMS!E1712,OUTBOUND!$P:$P))</f>
        <v/>
      </c>
      <c r="AA1712" s="23" t="str">
        <f t="shared" si="315"/>
        <v/>
      </c>
      <c r="AB1712" s="23" t="str">
        <f t="shared" si="316"/>
        <v/>
      </c>
      <c r="AC1712" s="76" t="str">
        <f t="shared" si="317"/>
        <v/>
      </c>
      <c r="AD1712" s="76" t="str">
        <f t="shared" si="318"/>
        <v/>
      </c>
      <c r="AE1712" s="76" t="str">
        <f t="shared" si="319"/>
        <v/>
      </c>
      <c r="AF1712" s="81" t="str">
        <f t="shared" si="320"/>
        <v/>
      </c>
    </row>
    <row r="1713" spans="5:32">
      <c r="E1713" s="58" t="str">
        <f t="shared" si="321"/>
        <v/>
      </c>
      <c r="K1713" s="68" t="str">
        <f t="shared" si="322"/>
        <v/>
      </c>
      <c r="M1713" s="69" t="str">
        <f t="shared" si="323"/>
        <v/>
      </c>
      <c r="Q1713" s="76" t="str">
        <f t="shared" si="312"/>
        <v/>
      </c>
      <c r="R1713" s="68" t="str">
        <f t="shared" si="313"/>
        <v/>
      </c>
      <c r="S1713" s="76" t="str">
        <f t="shared" si="314"/>
        <v/>
      </c>
      <c r="V1713" s="23" t="str">
        <f>IF(E1713="","",SUMIF(OUTBOUND!$G:$G,WMS!E1713,OUTBOUND!$L:$L))</f>
        <v/>
      </c>
      <c r="W1713" s="23" t="str">
        <f>IF(E1713="","",SUMIF(OUTBOUND!$G:$G,WMS!E1713,OUTBOUND!$M:$M))</f>
        <v/>
      </c>
      <c r="X1713" s="76" t="str">
        <f>IF(E1713="","",SUMIF(OUTBOUND!$G:$G,WMS!E1713,OUTBOUND!$O:$O))</f>
        <v/>
      </c>
      <c r="Y1713" s="76" t="str">
        <f>IF(E1713="","",SUMIF(OUTBOUND!$G:$G,WMS!E1713,OUTBOUND!$AC:$AC))</f>
        <v/>
      </c>
      <c r="Z1713" s="76" t="str">
        <f>IF(E1713="","",SUMIF(OUTBOUND!$G:$G,WMS!E1713,OUTBOUND!$P:$P))</f>
        <v/>
      </c>
      <c r="AA1713" s="23" t="str">
        <f t="shared" si="315"/>
        <v/>
      </c>
      <c r="AB1713" s="23" t="str">
        <f t="shared" si="316"/>
        <v/>
      </c>
      <c r="AC1713" s="76" t="str">
        <f t="shared" si="317"/>
        <v/>
      </c>
      <c r="AD1713" s="76" t="str">
        <f t="shared" si="318"/>
        <v/>
      </c>
      <c r="AE1713" s="76" t="str">
        <f t="shared" si="319"/>
        <v/>
      </c>
      <c r="AF1713" s="81" t="str">
        <f t="shared" si="320"/>
        <v/>
      </c>
    </row>
    <row r="1714" spans="5:32">
      <c r="E1714" s="58" t="str">
        <f t="shared" si="321"/>
        <v/>
      </c>
      <c r="K1714" s="68" t="str">
        <f t="shared" si="322"/>
        <v/>
      </c>
      <c r="M1714" s="69" t="str">
        <f t="shared" si="323"/>
        <v/>
      </c>
      <c r="Q1714" s="76" t="str">
        <f t="shared" si="312"/>
        <v/>
      </c>
      <c r="R1714" s="68" t="str">
        <f t="shared" si="313"/>
        <v/>
      </c>
      <c r="S1714" s="76" t="str">
        <f t="shared" si="314"/>
        <v/>
      </c>
      <c r="V1714" s="23" t="str">
        <f>IF(E1714="","",SUMIF(OUTBOUND!$G:$G,WMS!E1714,OUTBOUND!$L:$L))</f>
        <v/>
      </c>
      <c r="W1714" s="23" t="str">
        <f>IF(E1714="","",SUMIF(OUTBOUND!$G:$G,WMS!E1714,OUTBOUND!$M:$M))</f>
        <v/>
      </c>
      <c r="X1714" s="76" t="str">
        <f>IF(E1714="","",SUMIF(OUTBOUND!$G:$G,WMS!E1714,OUTBOUND!$O:$O))</f>
        <v/>
      </c>
      <c r="Y1714" s="76" t="str">
        <f>IF(E1714="","",SUMIF(OUTBOUND!$G:$G,WMS!E1714,OUTBOUND!$AC:$AC))</f>
        <v/>
      </c>
      <c r="Z1714" s="76" t="str">
        <f>IF(E1714="","",SUMIF(OUTBOUND!$G:$G,WMS!E1714,OUTBOUND!$P:$P))</f>
        <v/>
      </c>
      <c r="AA1714" s="23" t="str">
        <f t="shared" si="315"/>
        <v/>
      </c>
      <c r="AB1714" s="23" t="str">
        <f t="shared" si="316"/>
        <v/>
      </c>
      <c r="AC1714" s="76" t="str">
        <f t="shared" si="317"/>
        <v/>
      </c>
      <c r="AD1714" s="76" t="str">
        <f t="shared" si="318"/>
        <v/>
      </c>
      <c r="AE1714" s="76" t="str">
        <f t="shared" si="319"/>
        <v/>
      </c>
      <c r="AF1714" s="81" t="str">
        <f t="shared" si="320"/>
        <v/>
      </c>
    </row>
    <row r="1715" spans="5:32">
      <c r="E1715" s="58" t="str">
        <f t="shared" si="321"/>
        <v/>
      </c>
      <c r="K1715" s="68" t="str">
        <f t="shared" si="322"/>
        <v/>
      </c>
      <c r="M1715" s="69" t="str">
        <f t="shared" si="323"/>
        <v/>
      </c>
      <c r="Q1715" s="76" t="str">
        <f t="shared" si="312"/>
        <v/>
      </c>
      <c r="R1715" s="68" t="str">
        <f t="shared" si="313"/>
        <v/>
      </c>
      <c r="S1715" s="76" t="str">
        <f t="shared" si="314"/>
        <v/>
      </c>
      <c r="V1715" s="23" t="str">
        <f>IF(E1715="","",SUMIF(OUTBOUND!$G:$G,WMS!E1715,OUTBOUND!$L:$L))</f>
        <v/>
      </c>
      <c r="W1715" s="23" t="str">
        <f>IF(E1715="","",SUMIF(OUTBOUND!$G:$G,WMS!E1715,OUTBOUND!$M:$M))</f>
        <v/>
      </c>
      <c r="X1715" s="76" t="str">
        <f>IF(E1715="","",SUMIF(OUTBOUND!$G:$G,WMS!E1715,OUTBOUND!$O:$O))</f>
        <v/>
      </c>
      <c r="Y1715" s="76" t="str">
        <f>IF(E1715="","",SUMIF(OUTBOUND!$G:$G,WMS!E1715,OUTBOUND!$AC:$AC))</f>
        <v/>
      </c>
      <c r="Z1715" s="76" t="str">
        <f>IF(E1715="","",SUMIF(OUTBOUND!$G:$G,WMS!E1715,OUTBOUND!$P:$P))</f>
        <v/>
      </c>
      <c r="AA1715" s="23" t="str">
        <f t="shared" si="315"/>
        <v/>
      </c>
      <c r="AB1715" s="23" t="str">
        <f t="shared" si="316"/>
        <v/>
      </c>
      <c r="AC1715" s="76" t="str">
        <f t="shared" si="317"/>
        <v/>
      </c>
      <c r="AD1715" s="76" t="str">
        <f t="shared" si="318"/>
        <v/>
      </c>
      <c r="AE1715" s="76" t="str">
        <f t="shared" si="319"/>
        <v/>
      </c>
      <c r="AF1715" s="81" t="str">
        <f t="shared" si="320"/>
        <v/>
      </c>
    </row>
    <row r="1716" spans="5:32">
      <c r="E1716" s="58" t="str">
        <f t="shared" si="321"/>
        <v/>
      </c>
      <c r="K1716" s="68" t="str">
        <f t="shared" si="322"/>
        <v/>
      </c>
      <c r="M1716" s="69" t="str">
        <f t="shared" si="323"/>
        <v/>
      </c>
      <c r="Q1716" s="76" t="str">
        <f t="shared" si="312"/>
        <v/>
      </c>
      <c r="R1716" s="68" t="str">
        <f t="shared" si="313"/>
        <v/>
      </c>
      <c r="S1716" s="76" t="str">
        <f t="shared" si="314"/>
        <v/>
      </c>
      <c r="V1716" s="23" t="str">
        <f>IF(E1716="","",SUMIF(OUTBOUND!$G:$G,WMS!E1716,OUTBOUND!$L:$L))</f>
        <v/>
      </c>
      <c r="W1716" s="23" t="str">
        <f>IF(E1716="","",SUMIF(OUTBOUND!$G:$G,WMS!E1716,OUTBOUND!$M:$M))</f>
        <v/>
      </c>
      <c r="X1716" s="76" t="str">
        <f>IF(E1716="","",SUMIF(OUTBOUND!$G:$G,WMS!E1716,OUTBOUND!$O:$O))</f>
        <v/>
      </c>
      <c r="Y1716" s="76" t="str">
        <f>IF(E1716="","",SUMIF(OUTBOUND!$G:$G,WMS!E1716,OUTBOUND!$AC:$AC))</f>
        <v/>
      </c>
      <c r="Z1716" s="76" t="str">
        <f>IF(E1716="","",SUMIF(OUTBOUND!$G:$G,WMS!E1716,OUTBOUND!$P:$P))</f>
        <v/>
      </c>
      <c r="AA1716" s="23" t="str">
        <f t="shared" si="315"/>
        <v/>
      </c>
      <c r="AB1716" s="23" t="str">
        <f t="shared" si="316"/>
        <v/>
      </c>
      <c r="AC1716" s="76" t="str">
        <f t="shared" si="317"/>
        <v/>
      </c>
      <c r="AD1716" s="76" t="str">
        <f t="shared" si="318"/>
        <v/>
      </c>
      <c r="AE1716" s="76" t="str">
        <f t="shared" si="319"/>
        <v/>
      </c>
      <c r="AF1716" s="81" t="str">
        <f t="shared" si="320"/>
        <v/>
      </c>
    </row>
    <row r="1717" spans="5:32">
      <c r="E1717" s="58" t="str">
        <f t="shared" si="321"/>
        <v/>
      </c>
      <c r="K1717" s="68" t="str">
        <f t="shared" si="322"/>
        <v/>
      </c>
      <c r="M1717" s="69" t="str">
        <f t="shared" si="323"/>
        <v/>
      </c>
      <c r="Q1717" s="76" t="str">
        <f t="shared" ref="Q1717:Q1780" si="324">IF(P1717="","",ROUND(N1717*O1717*P1717/1000000,3))</f>
        <v/>
      </c>
      <c r="R1717" s="68" t="str">
        <f t="shared" ref="R1717:R1780" si="325">IF(Q1717="","",ROUND(N1717*O1717*P1717/1000000*I1717,2))</f>
        <v/>
      </c>
      <c r="S1717" s="76" t="str">
        <f t="shared" ref="S1717:S1780" si="326">IF(T1717="","",ROUND(T1717/J1717,3))</f>
        <v/>
      </c>
      <c r="V1717" s="23" t="str">
        <f>IF(E1717="","",SUMIF(OUTBOUND!$G:$G,WMS!E1717,OUTBOUND!$L:$L))</f>
        <v/>
      </c>
      <c r="W1717" s="23" t="str">
        <f>IF(E1717="","",SUMIF(OUTBOUND!$G:$G,WMS!E1717,OUTBOUND!$M:$M))</f>
        <v/>
      </c>
      <c r="X1717" s="76" t="str">
        <f>IF(E1717="","",SUMIF(OUTBOUND!$G:$G,WMS!E1717,OUTBOUND!$O:$O))</f>
        <v/>
      </c>
      <c r="Y1717" s="76" t="str">
        <f>IF(E1717="","",SUMIF(OUTBOUND!$G:$G,WMS!E1717,OUTBOUND!$AC:$AC))</f>
        <v/>
      </c>
      <c r="Z1717" s="76" t="str">
        <f>IF(E1717="","",SUMIF(OUTBOUND!$G:$G,WMS!E1717,OUTBOUND!$P:$P))</f>
        <v/>
      </c>
      <c r="AA1717" s="23" t="str">
        <f t="shared" ref="AA1717:AA1780" si="327">IF(I1717="","",I1717-V1717)</f>
        <v/>
      </c>
      <c r="AB1717" s="23" t="str">
        <f t="shared" ref="AB1717:AB1780" si="328">IF(J1717="","",J1717-W1717)</f>
        <v/>
      </c>
      <c r="AC1717" s="76" t="str">
        <f t="shared" ref="AC1717:AC1780" si="329">IF(M1717="","",M1717-X1717)</f>
        <v/>
      </c>
      <c r="AD1717" s="76" t="str">
        <f t="shared" ref="AD1717:AD1780" si="330">IF(T1717="","",T1717-Y1717)</f>
        <v/>
      </c>
      <c r="AE1717" s="76" t="str">
        <f t="shared" ref="AE1717:AE1780" si="331">IF(R1717="","",R1717-Z1717)</f>
        <v/>
      </c>
      <c r="AF1717" s="81" t="str">
        <f t="shared" ref="AF1717:AF1780" si="332">IF(AB1717="","",EXACT(K1717,AB1717/AA1717))</f>
        <v/>
      </c>
    </row>
    <row r="1718" spans="5:32">
      <c r="E1718" s="58" t="str">
        <f t="shared" si="321"/>
        <v/>
      </c>
      <c r="K1718" s="68" t="str">
        <f t="shared" si="322"/>
        <v/>
      </c>
      <c r="M1718" s="69" t="str">
        <f t="shared" si="323"/>
        <v/>
      </c>
      <c r="Q1718" s="76" t="str">
        <f t="shared" si="324"/>
        <v/>
      </c>
      <c r="R1718" s="68" t="str">
        <f t="shared" si="325"/>
        <v/>
      </c>
      <c r="S1718" s="76" t="str">
        <f t="shared" si="326"/>
        <v/>
      </c>
      <c r="V1718" s="23" t="str">
        <f>IF(E1718="","",SUMIF(OUTBOUND!$G:$G,WMS!E1718,OUTBOUND!$L:$L))</f>
        <v/>
      </c>
      <c r="W1718" s="23" t="str">
        <f>IF(E1718="","",SUMIF(OUTBOUND!$G:$G,WMS!E1718,OUTBOUND!$M:$M))</f>
        <v/>
      </c>
      <c r="X1718" s="76" t="str">
        <f>IF(E1718="","",SUMIF(OUTBOUND!$G:$G,WMS!E1718,OUTBOUND!$O:$O))</f>
        <v/>
      </c>
      <c r="Y1718" s="76" t="str">
        <f>IF(E1718="","",SUMIF(OUTBOUND!$G:$G,WMS!E1718,OUTBOUND!$AC:$AC))</f>
        <v/>
      </c>
      <c r="Z1718" s="76" t="str">
        <f>IF(E1718="","",SUMIF(OUTBOUND!$G:$G,WMS!E1718,OUTBOUND!$P:$P))</f>
        <v/>
      </c>
      <c r="AA1718" s="23" t="str">
        <f t="shared" si="327"/>
        <v/>
      </c>
      <c r="AB1718" s="23" t="str">
        <f t="shared" si="328"/>
        <v/>
      </c>
      <c r="AC1718" s="76" t="str">
        <f t="shared" si="329"/>
        <v/>
      </c>
      <c r="AD1718" s="76" t="str">
        <f t="shared" si="330"/>
        <v/>
      </c>
      <c r="AE1718" s="76" t="str">
        <f t="shared" si="331"/>
        <v/>
      </c>
      <c r="AF1718" s="81" t="str">
        <f t="shared" si="332"/>
        <v/>
      </c>
    </row>
    <row r="1719" spans="5:32">
      <c r="E1719" s="58" t="str">
        <f t="shared" si="321"/>
        <v/>
      </c>
      <c r="K1719" s="68" t="str">
        <f t="shared" si="322"/>
        <v/>
      </c>
      <c r="M1719" s="69" t="str">
        <f t="shared" si="323"/>
        <v/>
      </c>
      <c r="Q1719" s="76" t="str">
        <f t="shared" si="324"/>
        <v/>
      </c>
      <c r="R1719" s="68" t="str">
        <f t="shared" si="325"/>
        <v/>
      </c>
      <c r="S1719" s="76" t="str">
        <f t="shared" si="326"/>
        <v/>
      </c>
      <c r="V1719" s="23" t="str">
        <f>IF(E1719="","",SUMIF(OUTBOUND!$G:$G,WMS!E1719,OUTBOUND!$L:$L))</f>
        <v/>
      </c>
      <c r="W1719" s="23" t="str">
        <f>IF(E1719="","",SUMIF(OUTBOUND!$G:$G,WMS!E1719,OUTBOUND!$M:$M))</f>
        <v/>
      </c>
      <c r="X1719" s="76" t="str">
        <f>IF(E1719="","",SUMIF(OUTBOUND!$G:$G,WMS!E1719,OUTBOUND!$O:$O))</f>
        <v/>
      </c>
      <c r="Y1719" s="76" t="str">
        <f>IF(E1719="","",SUMIF(OUTBOUND!$G:$G,WMS!E1719,OUTBOUND!$AC:$AC))</f>
        <v/>
      </c>
      <c r="Z1719" s="76" t="str">
        <f>IF(E1719="","",SUMIF(OUTBOUND!$G:$G,WMS!E1719,OUTBOUND!$P:$P))</f>
        <v/>
      </c>
      <c r="AA1719" s="23" t="str">
        <f t="shared" si="327"/>
        <v/>
      </c>
      <c r="AB1719" s="23" t="str">
        <f t="shared" si="328"/>
        <v/>
      </c>
      <c r="AC1719" s="76" t="str">
        <f t="shared" si="329"/>
        <v/>
      </c>
      <c r="AD1719" s="76" t="str">
        <f t="shared" si="330"/>
        <v/>
      </c>
      <c r="AE1719" s="76" t="str">
        <f t="shared" si="331"/>
        <v/>
      </c>
      <c r="AF1719" s="81" t="str">
        <f t="shared" si="332"/>
        <v/>
      </c>
    </row>
    <row r="1720" spans="5:32">
      <c r="E1720" s="58" t="str">
        <f t="shared" si="321"/>
        <v/>
      </c>
      <c r="K1720" s="68" t="str">
        <f t="shared" si="322"/>
        <v/>
      </c>
      <c r="M1720" s="69" t="str">
        <f t="shared" si="323"/>
        <v/>
      </c>
      <c r="Q1720" s="76" t="str">
        <f t="shared" si="324"/>
        <v/>
      </c>
      <c r="R1720" s="68" t="str">
        <f t="shared" si="325"/>
        <v/>
      </c>
      <c r="S1720" s="76" t="str">
        <f t="shared" si="326"/>
        <v/>
      </c>
      <c r="V1720" s="23" t="str">
        <f>IF(E1720="","",SUMIF(OUTBOUND!$G:$G,WMS!E1720,OUTBOUND!$L:$L))</f>
        <v/>
      </c>
      <c r="W1720" s="23" t="str">
        <f>IF(E1720="","",SUMIF(OUTBOUND!$G:$G,WMS!E1720,OUTBOUND!$M:$M))</f>
        <v/>
      </c>
      <c r="X1720" s="76" t="str">
        <f>IF(E1720="","",SUMIF(OUTBOUND!$G:$G,WMS!E1720,OUTBOUND!$O:$O))</f>
        <v/>
      </c>
      <c r="Y1720" s="76" t="str">
        <f>IF(E1720="","",SUMIF(OUTBOUND!$G:$G,WMS!E1720,OUTBOUND!$AC:$AC))</f>
        <v/>
      </c>
      <c r="Z1720" s="76" t="str">
        <f>IF(E1720="","",SUMIF(OUTBOUND!$G:$G,WMS!E1720,OUTBOUND!$P:$P))</f>
        <v/>
      </c>
      <c r="AA1720" s="23" t="str">
        <f t="shared" si="327"/>
        <v/>
      </c>
      <c r="AB1720" s="23" t="str">
        <f t="shared" si="328"/>
        <v/>
      </c>
      <c r="AC1720" s="76" t="str">
        <f t="shared" si="329"/>
        <v/>
      </c>
      <c r="AD1720" s="76" t="str">
        <f t="shared" si="330"/>
        <v/>
      </c>
      <c r="AE1720" s="76" t="str">
        <f t="shared" si="331"/>
        <v/>
      </c>
      <c r="AF1720" s="81" t="str">
        <f t="shared" si="332"/>
        <v/>
      </c>
    </row>
    <row r="1721" spans="5:32">
      <c r="E1721" s="58" t="str">
        <f t="shared" si="321"/>
        <v/>
      </c>
      <c r="K1721" s="68" t="str">
        <f t="shared" si="322"/>
        <v/>
      </c>
      <c r="M1721" s="69" t="str">
        <f t="shared" si="323"/>
        <v/>
      </c>
      <c r="Q1721" s="76" t="str">
        <f t="shared" si="324"/>
        <v/>
      </c>
      <c r="R1721" s="68" t="str">
        <f t="shared" si="325"/>
        <v/>
      </c>
      <c r="S1721" s="76" t="str">
        <f t="shared" si="326"/>
        <v/>
      </c>
      <c r="V1721" s="23" t="str">
        <f>IF(E1721="","",SUMIF(OUTBOUND!$G:$G,WMS!E1721,OUTBOUND!$L:$L))</f>
        <v/>
      </c>
      <c r="W1721" s="23" t="str">
        <f>IF(E1721="","",SUMIF(OUTBOUND!$G:$G,WMS!E1721,OUTBOUND!$M:$M))</f>
        <v/>
      </c>
      <c r="X1721" s="76" t="str">
        <f>IF(E1721="","",SUMIF(OUTBOUND!$G:$G,WMS!E1721,OUTBOUND!$O:$O))</f>
        <v/>
      </c>
      <c r="Y1721" s="76" t="str">
        <f>IF(E1721="","",SUMIF(OUTBOUND!$G:$G,WMS!E1721,OUTBOUND!$AC:$AC))</f>
        <v/>
      </c>
      <c r="Z1721" s="76" t="str">
        <f>IF(E1721="","",SUMIF(OUTBOUND!$G:$G,WMS!E1721,OUTBOUND!$P:$P))</f>
        <v/>
      </c>
      <c r="AA1721" s="23" t="str">
        <f t="shared" si="327"/>
        <v/>
      </c>
      <c r="AB1721" s="23" t="str">
        <f t="shared" si="328"/>
        <v/>
      </c>
      <c r="AC1721" s="76" t="str">
        <f t="shared" si="329"/>
        <v/>
      </c>
      <c r="AD1721" s="76" t="str">
        <f t="shared" si="330"/>
        <v/>
      </c>
      <c r="AE1721" s="76" t="str">
        <f t="shared" si="331"/>
        <v/>
      </c>
      <c r="AF1721" s="81" t="str">
        <f t="shared" si="332"/>
        <v/>
      </c>
    </row>
    <row r="1722" spans="5:32">
      <c r="E1722" s="58" t="str">
        <f t="shared" si="321"/>
        <v/>
      </c>
      <c r="K1722" s="68" t="str">
        <f t="shared" si="322"/>
        <v/>
      </c>
      <c r="M1722" s="69" t="str">
        <f t="shared" si="323"/>
        <v/>
      </c>
      <c r="Q1722" s="76" t="str">
        <f t="shared" si="324"/>
        <v/>
      </c>
      <c r="R1722" s="68" t="str">
        <f t="shared" si="325"/>
        <v/>
      </c>
      <c r="S1722" s="76" t="str">
        <f t="shared" si="326"/>
        <v/>
      </c>
      <c r="V1722" s="23" t="str">
        <f>IF(E1722="","",SUMIF(OUTBOUND!$G:$G,WMS!E1722,OUTBOUND!$L:$L))</f>
        <v/>
      </c>
      <c r="W1722" s="23" t="str">
        <f>IF(E1722="","",SUMIF(OUTBOUND!$G:$G,WMS!E1722,OUTBOUND!$M:$M))</f>
        <v/>
      </c>
      <c r="X1722" s="76" t="str">
        <f>IF(E1722="","",SUMIF(OUTBOUND!$G:$G,WMS!E1722,OUTBOUND!$O:$O))</f>
        <v/>
      </c>
      <c r="Y1722" s="76" t="str">
        <f>IF(E1722="","",SUMIF(OUTBOUND!$G:$G,WMS!E1722,OUTBOUND!$AC:$AC))</f>
        <v/>
      </c>
      <c r="Z1722" s="76" t="str">
        <f>IF(E1722="","",SUMIF(OUTBOUND!$G:$G,WMS!E1722,OUTBOUND!$P:$P))</f>
        <v/>
      </c>
      <c r="AA1722" s="23" t="str">
        <f t="shared" si="327"/>
        <v/>
      </c>
      <c r="AB1722" s="23" t="str">
        <f t="shared" si="328"/>
        <v/>
      </c>
      <c r="AC1722" s="76" t="str">
        <f t="shared" si="329"/>
        <v/>
      </c>
      <c r="AD1722" s="76" t="str">
        <f t="shared" si="330"/>
        <v/>
      </c>
      <c r="AE1722" s="76" t="str">
        <f t="shared" si="331"/>
        <v/>
      </c>
      <c r="AF1722" s="81" t="str">
        <f t="shared" si="332"/>
        <v/>
      </c>
    </row>
    <row r="1723" spans="5:32">
      <c r="E1723" s="58" t="str">
        <f t="shared" si="321"/>
        <v/>
      </c>
      <c r="K1723" s="68" t="str">
        <f t="shared" si="322"/>
        <v/>
      </c>
      <c r="M1723" s="69" t="str">
        <f t="shared" si="323"/>
        <v/>
      </c>
      <c r="Q1723" s="76" t="str">
        <f t="shared" si="324"/>
        <v/>
      </c>
      <c r="R1723" s="68" t="str">
        <f t="shared" si="325"/>
        <v/>
      </c>
      <c r="S1723" s="76" t="str">
        <f t="shared" si="326"/>
        <v/>
      </c>
      <c r="V1723" s="23" t="str">
        <f>IF(E1723="","",SUMIF(OUTBOUND!$G:$G,WMS!E1723,OUTBOUND!$L:$L))</f>
        <v/>
      </c>
      <c r="W1723" s="23" t="str">
        <f>IF(E1723="","",SUMIF(OUTBOUND!$G:$G,WMS!E1723,OUTBOUND!$M:$M))</f>
        <v/>
      </c>
      <c r="X1723" s="76" t="str">
        <f>IF(E1723="","",SUMIF(OUTBOUND!$G:$G,WMS!E1723,OUTBOUND!$O:$O))</f>
        <v/>
      </c>
      <c r="Y1723" s="76" t="str">
        <f>IF(E1723="","",SUMIF(OUTBOUND!$G:$G,WMS!E1723,OUTBOUND!$AC:$AC))</f>
        <v/>
      </c>
      <c r="Z1723" s="76" t="str">
        <f>IF(E1723="","",SUMIF(OUTBOUND!$G:$G,WMS!E1723,OUTBOUND!$P:$P))</f>
        <v/>
      </c>
      <c r="AA1723" s="23" t="str">
        <f t="shared" si="327"/>
        <v/>
      </c>
      <c r="AB1723" s="23" t="str">
        <f t="shared" si="328"/>
        <v/>
      </c>
      <c r="AC1723" s="76" t="str">
        <f t="shared" si="329"/>
        <v/>
      </c>
      <c r="AD1723" s="76" t="str">
        <f t="shared" si="330"/>
        <v/>
      </c>
      <c r="AE1723" s="76" t="str">
        <f t="shared" si="331"/>
        <v/>
      </c>
      <c r="AF1723" s="81" t="str">
        <f t="shared" si="332"/>
        <v/>
      </c>
    </row>
    <row r="1724" spans="5:32">
      <c r="E1724" s="58" t="str">
        <f t="shared" si="321"/>
        <v/>
      </c>
      <c r="K1724" s="68" t="str">
        <f t="shared" si="322"/>
        <v/>
      </c>
      <c r="M1724" s="69" t="str">
        <f t="shared" si="323"/>
        <v/>
      </c>
      <c r="Q1724" s="76" t="str">
        <f t="shared" si="324"/>
        <v/>
      </c>
      <c r="R1724" s="68" t="str">
        <f t="shared" si="325"/>
        <v/>
      </c>
      <c r="S1724" s="76" t="str">
        <f t="shared" si="326"/>
        <v/>
      </c>
      <c r="V1724" s="23" t="str">
        <f>IF(E1724="","",SUMIF(OUTBOUND!$G:$G,WMS!E1724,OUTBOUND!$L:$L))</f>
        <v/>
      </c>
      <c r="W1724" s="23" t="str">
        <f>IF(E1724="","",SUMIF(OUTBOUND!$G:$G,WMS!E1724,OUTBOUND!$M:$M))</f>
        <v/>
      </c>
      <c r="X1724" s="76" t="str">
        <f>IF(E1724="","",SUMIF(OUTBOUND!$G:$G,WMS!E1724,OUTBOUND!$O:$O))</f>
        <v/>
      </c>
      <c r="Y1724" s="76" t="str">
        <f>IF(E1724="","",SUMIF(OUTBOUND!$G:$G,WMS!E1724,OUTBOUND!$AC:$AC))</f>
        <v/>
      </c>
      <c r="Z1724" s="76" t="str">
        <f>IF(E1724="","",SUMIF(OUTBOUND!$G:$G,WMS!E1724,OUTBOUND!$P:$P))</f>
        <v/>
      </c>
      <c r="AA1724" s="23" t="str">
        <f t="shared" si="327"/>
        <v/>
      </c>
      <c r="AB1724" s="23" t="str">
        <f t="shared" si="328"/>
        <v/>
      </c>
      <c r="AC1724" s="76" t="str">
        <f t="shared" si="329"/>
        <v/>
      </c>
      <c r="AD1724" s="76" t="str">
        <f t="shared" si="330"/>
        <v/>
      </c>
      <c r="AE1724" s="76" t="str">
        <f t="shared" si="331"/>
        <v/>
      </c>
      <c r="AF1724" s="81" t="str">
        <f t="shared" si="332"/>
        <v/>
      </c>
    </row>
    <row r="1725" spans="5:32">
      <c r="E1725" s="58" t="str">
        <f t="shared" si="321"/>
        <v/>
      </c>
      <c r="K1725" s="68" t="str">
        <f t="shared" si="322"/>
        <v/>
      </c>
      <c r="M1725" s="69" t="str">
        <f t="shared" si="323"/>
        <v/>
      </c>
      <c r="Q1725" s="76" t="str">
        <f t="shared" si="324"/>
        <v/>
      </c>
      <c r="R1725" s="68" t="str">
        <f t="shared" si="325"/>
        <v/>
      </c>
      <c r="S1725" s="76" t="str">
        <f t="shared" si="326"/>
        <v/>
      </c>
      <c r="V1725" s="23" t="str">
        <f>IF(E1725="","",SUMIF(OUTBOUND!$G:$G,WMS!E1725,OUTBOUND!$L:$L))</f>
        <v/>
      </c>
      <c r="W1725" s="23" t="str">
        <f>IF(E1725="","",SUMIF(OUTBOUND!$G:$G,WMS!E1725,OUTBOUND!$M:$M))</f>
        <v/>
      </c>
      <c r="X1725" s="76" t="str">
        <f>IF(E1725="","",SUMIF(OUTBOUND!$G:$G,WMS!E1725,OUTBOUND!$O:$O))</f>
        <v/>
      </c>
      <c r="Y1725" s="76" t="str">
        <f>IF(E1725="","",SUMIF(OUTBOUND!$G:$G,WMS!E1725,OUTBOUND!$AC:$AC))</f>
        <v/>
      </c>
      <c r="Z1725" s="76" t="str">
        <f>IF(E1725="","",SUMIF(OUTBOUND!$G:$G,WMS!E1725,OUTBOUND!$P:$P))</f>
        <v/>
      </c>
      <c r="AA1725" s="23" t="str">
        <f t="shared" si="327"/>
        <v/>
      </c>
      <c r="AB1725" s="23" t="str">
        <f t="shared" si="328"/>
        <v/>
      </c>
      <c r="AC1725" s="76" t="str">
        <f t="shared" si="329"/>
        <v/>
      </c>
      <c r="AD1725" s="76" t="str">
        <f t="shared" si="330"/>
        <v/>
      </c>
      <c r="AE1725" s="76" t="str">
        <f t="shared" si="331"/>
        <v/>
      </c>
      <c r="AF1725" s="81" t="str">
        <f t="shared" si="332"/>
        <v/>
      </c>
    </row>
    <row r="1726" spans="5:32">
      <c r="E1726" s="58" t="str">
        <f t="shared" si="321"/>
        <v/>
      </c>
      <c r="K1726" s="68" t="str">
        <f t="shared" si="322"/>
        <v/>
      </c>
      <c r="M1726" s="69" t="str">
        <f t="shared" si="323"/>
        <v/>
      </c>
      <c r="Q1726" s="76" t="str">
        <f t="shared" si="324"/>
        <v/>
      </c>
      <c r="R1726" s="68" t="str">
        <f t="shared" si="325"/>
        <v/>
      </c>
      <c r="S1726" s="76" t="str">
        <f t="shared" si="326"/>
        <v/>
      </c>
      <c r="V1726" s="23" t="str">
        <f>IF(E1726="","",SUMIF(OUTBOUND!$G:$G,WMS!E1726,OUTBOUND!$L:$L))</f>
        <v/>
      </c>
      <c r="W1726" s="23" t="str">
        <f>IF(E1726="","",SUMIF(OUTBOUND!$G:$G,WMS!E1726,OUTBOUND!$M:$M))</f>
        <v/>
      </c>
      <c r="X1726" s="76" t="str">
        <f>IF(E1726="","",SUMIF(OUTBOUND!$G:$G,WMS!E1726,OUTBOUND!$O:$O))</f>
        <v/>
      </c>
      <c r="Y1726" s="76" t="str">
        <f>IF(E1726="","",SUMIF(OUTBOUND!$G:$G,WMS!E1726,OUTBOUND!$AC:$AC))</f>
        <v/>
      </c>
      <c r="Z1726" s="76" t="str">
        <f>IF(E1726="","",SUMIF(OUTBOUND!$G:$G,WMS!E1726,OUTBOUND!$P:$P))</f>
        <v/>
      </c>
      <c r="AA1726" s="23" t="str">
        <f t="shared" si="327"/>
        <v/>
      </c>
      <c r="AB1726" s="23" t="str">
        <f t="shared" si="328"/>
        <v/>
      </c>
      <c r="AC1726" s="76" t="str">
        <f t="shared" si="329"/>
        <v/>
      </c>
      <c r="AD1726" s="76" t="str">
        <f t="shared" si="330"/>
        <v/>
      </c>
      <c r="AE1726" s="76" t="str">
        <f t="shared" si="331"/>
        <v/>
      </c>
      <c r="AF1726" s="81" t="str">
        <f t="shared" si="332"/>
        <v/>
      </c>
    </row>
    <row r="1727" spans="5:32">
      <c r="E1727" s="58" t="str">
        <f t="shared" si="321"/>
        <v/>
      </c>
      <c r="K1727" s="68" t="str">
        <f t="shared" si="322"/>
        <v/>
      </c>
      <c r="M1727" s="69" t="str">
        <f t="shared" si="323"/>
        <v/>
      </c>
      <c r="Q1727" s="76" t="str">
        <f t="shared" si="324"/>
        <v/>
      </c>
      <c r="R1727" s="68" t="str">
        <f t="shared" si="325"/>
        <v/>
      </c>
      <c r="S1727" s="76" t="str">
        <f t="shared" si="326"/>
        <v/>
      </c>
      <c r="V1727" s="23" t="str">
        <f>IF(E1727="","",SUMIF(OUTBOUND!$G:$G,WMS!E1727,OUTBOUND!$L:$L))</f>
        <v/>
      </c>
      <c r="W1727" s="23" t="str">
        <f>IF(E1727="","",SUMIF(OUTBOUND!$G:$G,WMS!E1727,OUTBOUND!$M:$M))</f>
        <v/>
      </c>
      <c r="X1727" s="76" t="str">
        <f>IF(E1727="","",SUMIF(OUTBOUND!$G:$G,WMS!E1727,OUTBOUND!$O:$O))</f>
        <v/>
      </c>
      <c r="Y1727" s="76" t="str">
        <f>IF(E1727="","",SUMIF(OUTBOUND!$G:$G,WMS!E1727,OUTBOUND!$AC:$AC))</f>
        <v/>
      </c>
      <c r="Z1727" s="76" t="str">
        <f>IF(E1727="","",SUMIF(OUTBOUND!$G:$G,WMS!E1727,OUTBOUND!$P:$P))</f>
        <v/>
      </c>
      <c r="AA1727" s="23" t="str">
        <f t="shared" si="327"/>
        <v/>
      </c>
      <c r="AB1727" s="23" t="str">
        <f t="shared" si="328"/>
        <v/>
      </c>
      <c r="AC1727" s="76" t="str">
        <f t="shared" si="329"/>
        <v/>
      </c>
      <c r="AD1727" s="76" t="str">
        <f t="shared" si="330"/>
        <v/>
      </c>
      <c r="AE1727" s="76" t="str">
        <f t="shared" si="331"/>
        <v/>
      </c>
      <c r="AF1727" s="81" t="str">
        <f t="shared" si="332"/>
        <v/>
      </c>
    </row>
    <row r="1728" spans="5:32">
      <c r="E1728" s="58" t="str">
        <f t="shared" si="321"/>
        <v/>
      </c>
      <c r="K1728" s="68" t="str">
        <f t="shared" si="322"/>
        <v/>
      </c>
      <c r="M1728" s="69" t="str">
        <f t="shared" si="323"/>
        <v/>
      </c>
      <c r="Q1728" s="76" t="str">
        <f t="shared" si="324"/>
        <v/>
      </c>
      <c r="R1728" s="68" t="str">
        <f t="shared" si="325"/>
        <v/>
      </c>
      <c r="S1728" s="76" t="str">
        <f t="shared" si="326"/>
        <v/>
      </c>
      <c r="V1728" s="23" t="str">
        <f>IF(E1728="","",SUMIF(OUTBOUND!$G:$G,WMS!E1728,OUTBOUND!$L:$L))</f>
        <v/>
      </c>
      <c r="W1728" s="23" t="str">
        <f>IF(E1728="","",SUMIF(OUTBOUND!$G:$G,WMS!E1728,OUTBOUND!$M:$M))</f>
        <v/>
      </c>
      <c r="X1728" s="76" t="str">
        <f>IF(E1728="","",SUMIF(OUTBOUND!$G:$G,WMS!E1728,OUTBOUND!$O:$O))</f>
        <v/>
      </c>
      <c r="Y1728" s="76" t="str">
        <f>IF(E1728="","",SUMIF(OUTBOUND!$G:$G,WMS!E1728,OUTBOUND!$AC:$AC))</f>
        <v/>
      </c>
      <c r="Z1728" s="76" t="str">
        <f>IF(E1728="","",SUMIF(OUTBOUND!$G:$G,WMS!E1728,OUTBOUND!$P:$P))</f>
        <v/>
      </c>
      <c r="AA1728" s="23" t="str">
        <f t="shared" si="327"/>
        <v/>
      </c>
      <c r="AB1728" s="23" t="str">
        <f t="shared" si="328"/>
        <v/>
      </c>
      <c r="AC1728" s="76" t="str">
        <f t="shared" si="329"/>
        <v/>
      </c>
      <c r="AD1728" s="76" t="str">
        <f t="shared" si="330"/>
        <v/>
      </c>
      <c r="AE1728" s="76" t="str">
        <f t="shared" si="331"/>
        <v/>
      </c>
      <c r="AF1728" s="81" t="str">
        <f t="shared" si="332"/>
        <v/>
      </c>
    </row>
    <row r="1729" spans="5:32">
      <c r="E1729" s="58" t="str">
        <f t="shared" si="321"/>
        <v/>
      </c>
      <c r="K1729" s="68" t="str">
        <f t="shared" si="322"/>
        <v/>
      </c>
      <c r="M1729" s="69" t="str">
        <f t="shared" si="323"/>
        <v/>
      </c>
      <c r="Q1729" s="76" t="str">
        <f t="shared" si="324"/>
        <v/>
      </c>
      <c r="R1729" s="68" t="str">
        <f t="shared" si="325"/>
        <v/>
      </c>
      <c r="S1729" s="76" t="str">
        <f t="shared" si="326"/>
        <v/>
      </c>
      <c r="V1729" s="23" t="str">
        <f>IF(E1729="","",SUMIF(OUTBOUND!$G:$G,WMS!E1729,OUTBOUND!$L:$L))</f>
        <v/>
      </c>
      <c r="W1729" s="23" t="str">
        <f>IF(E1729="","",SUMIF(OUTBOUND!$G:$G,WMS!E1729,OUTBOUND!$M:$M))</f>
        <v/>
      </c>
      <c r="X1729" s="76" t="str">
        <f>IF(E1729="","",SUMIF(OUTBOUND!$G:$G,WMS!E1729,OUTBOUND!$O:$O))</f>
        <v/>
      </c>
      <c r="Y1729" s="76" t="str">
        <f>IF(E1729="","",SUMIF(OUTBOUND!$G:$G,WMS!E1729,OUTBOUND!$AC:$AC))</f>
        <v/>
      </c>
      <c r="Z1729" s="76" t="str">
        <f>IF(E1729="","",SUMIF(OUTBOUND!$G:$G,WMS!E1729,OUTBOUND!$P:$P))</f>
        <v/>
      </c>
      <c r="AA1729" s="23" t="str">
        <f t="shared" si="327"/>
        <v/>
      </c>
      <c r="AB1729" s="23" t="str">
        <f t="shared" si="328"/>
        <v/>
      </c>
      <c r="AC1729" s="76" t="str">
        <f t="shared" si="329"/>
        <v/>
      </c>
      <c r="AD1729" s="76" t="str">
        <f t="shared" si="330"/>
        <v/>
      </c>
      <c r="AE1729" s="76" t="str">
        <f t="shared" si="331"/>
        <v/>
      </c>
      <c r="AF1729" s="81" t="str">
        <f t="shared" si="332"/>
        <v/>
      </c>
    </row>
    <row r="1730" spans="5:32">
      <c r="E1730" s="58" t="str">
        <f t="shared" si="321"/>
        <v/>
      </c>
      <c r="K1730" s="68" t="str">
        <f t="shared" si="322"/>
        <v/>
      </c>
      <c r="M1730" s="69" t="str">
        <f t="shared" si="323"/>
        <v/>
      </c>
      <c r="Q1730" s="76" t="str">
        <f t="shared" si="324"/>
        <v/>
      </c>
      <c r="R1730" s="68" t="str">
        <f t="shared" si="325"/>
        <v/>
      </c>
      <c r="S1730" s="76" t="str">
        <f t="shared" si="326"/>
        <v/>
      </c>
      <c r="V1730" s="23" t="str">
        <f>IF(E1730="","",SUMIF(OUTBOUND!$G:$G,WMS!E1730,OUTBOUND!$L:$L))</f>
        <v/>
      </c>
      <c r="W1730" s="23" t="str">
        <f>IF(E1730="","",SUMIF(OUTBOUND!$G:$G,WMS!E1730,OUTBOUND!$M:$M))</f>
        <v/>
      </c>
      <c r="X1730" s="76" t="str">
        <f>IF(E1730="","",SUMIF(OUTBOUND!$G:$G,WMS!E1730,OUTBOUND!$O:$O))</f>
        <v/>
      </c>
      <c r="Y1730" s="76" t="str">
        <f>IF(E1730="","",SUMIF(OUTBOUND!$G:$G,WMS!E1730,OUTBOUND!$AC:$AC))</f>
        <v/>
      </c>
      <c r="Z1730" s="76" t="str">
        <f>IF(E1730="","",SUMIF(OUTBOUND!$G:$G,WMS!E1730,OUTBOUND!$P:$P))</f>
        <v/>
      </c>
      <c r="AA1730" s="23" t="str">
        <f t="shared" si="327"/>
        <v/>
      </c>
      <c r="AB1730" s="23" t="str">
        <f t="shared" si="328"/>
        <v/>
      </c>
      <c r="AC1730" s="76" t="str">
        <f t="shared" si="329"/>
        <v/>
      </c>
      <c r="AD1730" s="76" t="str">
        <f t="shared" si="330"/>
        <v/>
      </c>
      <c r="AE1730" s="76" t="str">
        <f t="shared" si="331"/>
        <v/>
      </c>
      <c r="AF1730" s="81" t="str">
        <f t="shared" si="332"/>
        <v/>
      </c>
    </row>
    <row r="1731" spans="5:32">
      <c r="E1731" s="58" t="str">
        <f t="shared" si="321"/>
        <v/>
      </c>
      <c r="K1731" s="68" t="str">
        <f t="shared" si="322"/>
        <v/>
      </c>
      <c r="M1731" s="69" t="str">
        <f t="shared" si="323"/>
        <v/>
      </c>
      <c r="Q1731" s="76" t="str">
        <f t="shared" si="324"/>
        <v/>
      </c>
      <c r="R1731" s="68" t="str">
        <f t="shared" si="325"/>
        <v/>
      </c>
      <c r="S1731" s="76" t="str">
        <f t="shared" si="326"/>
        <v/>
      </c>
      <c r="V1731" s="23" t="str">
        <f>IF(E1731="","",SUMIF(OUTBOUND!$G:$G,WMS!E1731,OUTBOUND!$L:$L))</f>
        <v/>
      </c>
      <c r="W1731" s="23" t="str">
        <f>IF(E1731="","",SUMIF(OUTBOUND!$G:$G,WMS!E1731,OUTBOUND!$M:$M))</f>
        <v/>
      </c>
      <c r="X1731" s="76" t="str">
        <f>IF(E1731="","",SUMIF(OUTBOUND!$G:$G,WMS!E1731,OUTBOUND!$O:$O))</f>
        <v/>
      </c>
      <c r="Y1731" s="76" t="str">
        <f>IF(E1731="","",SUMIF(OUTBOUND!$G:$G,WMS!E1731,OUTBOUND!$AC:$AC))</f>
        <v/>
      </c>
      <c r="Z1731" s="76" t="str">
        <f>IF(E1731="","",SUMIF(OUTBOUND!$G:$G,WMS!E1731,OUTBOUND!$P:$P))</f>
        <v/>
      </c>
      <c r="AA1731" s="23" t="str">
        <f t="shared" si="327"/>
        <v/>
      </c>
      <c r="AB1731" s="23" t="str">
        <f t="shared" si="328"/>
        <v/>
      </c>
      <c r="AC1731" s="76" t="str">
        <f t="shared" si="329"/>
        <v/>
      </c>
      <c r="AD1731" s="76" t="str">
        <f t="shared" si="330"/>
        <v/>
      </c>
      <c r="AE1731" s="76" t="str">
        <f t="shared" si="331"/>
        <v/>
      </c>
      <c r="AF1731" s="81" t="str">
        <f t="shared" si="332"/>
        <v/>
      </c>
    </row>
    <row r="1732" spans="5:32">
      <c r="E1732" s="58" t="str">
        <f t="shared" ref="E1732:E1795" si="333">IF(D1732="","",B1732&amp;"/"&amp;C1732&amp;"/"&amp;D1732)</f>
        <v/>
      </c>
      <c r="K1732" s="68" t="str">
        <f t="shared" ref="K1732:K1795" si="334">IF(J1732="","",J1732/I1732)</f>
        <v/>
      </c>
      <c r="M1732" s="69" t="str">
        <f t="shared" ref="M1732:M1795" si="335">IF(L1732="","",ROUND(I1732*L1732,3))</f>
        <v/>
      </c>
      <c r="Q1732" s="76" t="str">
        <f t="shared" si="324"/>
        <v/>
      </c>
      <c r="R1732" s="68" t="str">
        <f t="shared" si="325"/>
        <v/>
      </c>
      <c r="S1732" s="76" t="str">
        <f t="shared" si="326"/>
        <v/>
      </c>
      <c r="V1732" s="23" t="str">
        <f>IF(E1732="","",SUMIF(OUTBOUND!$G:$G,WMS!E1732,OUTBOUND!$L:$L))</f>
        <v/>
      </c>
      <c r="W1732" s="23" t="str">
        <f>IF(E1732="","",SUMIF(OUTBOUND!$G:$G,WMS!E1732,OUTBOUND!$M:$M))</f>
        <v/>
      </c>
      <c r="X1732" s="76" t="str">
        <f>IF(E1732="","",SUMIF(OUTBOUND!$G:$G,WMS!E1732,OUTBOUND!$O:$O))</f>
        <v/>
      </c>
      <c r="Y1732" s="76" t="str">
        <f>IF(E1732="","",SUMIF(OUTBOUND!$G:$G,WMS!E1732,OUTBOUND!$AC:$AC))</f>
        <v/>
      </c>
      <c r="Z1732" s="76" t="str">
        <f>IF(E1732="","",SUMIF(OUTBOUND!$G:$G,WMS!E1732,OUTBOUND!$P:$P))</f>
        <v/>
      </c>
      <c r="AA1732" s="23" t="str">
        <f t="shared" si="327"/>
        <v/>
      </c>
      <c r="AB1732" s="23" t="str">
        <f t="shared" si="328"/>
        <v/>
      </c>
      <c r="AC1732" s="76" t="str">
        <f t="shared" si="329"/>
        <v/>
      </c>
      <c r="AD1732" s="76" t="str">
        <f t="shared" si="330"/>
        <v/>
      </c>
      <c r="AE1732" s="76" t="str">
        <f t="shared" si="331"/>
        <v/>
      </c>
      <c r="AF1732" s="81" t="str">
        <f t="shared" si="332"/>
        <v/>
      </c>
    </row>
    <row r="1733" spans="5:32">
      <c r="E1733" s="58" t="str">
        <f t="shared" si="333"/>
        <v/>
      </c>
      <c r="K1733" s="68" t="str">
        <f t="shared" si="334"/>
        <v/>
      </c>
      <c r="M1733" s="69" t="str">
        <f t="shared" si="335"/>
        <v/>
      </c>
      <c r="Q1733" s="76" t="str">
        <f t="shared" si="324"/>
        <v/>
      </c>
      <c r="R1733" s="68" t="str">
        <f t="shared" si="325"/>
        <v/>
      </c>
      <c r="S1733" s="76" t="str">
        <f t="shared" si="326"/>
        <v/>
      </c>
      <c r="V1733" s="23" t="str">
        <f>IF(E1733="","",SUMIF(OUTBOUND!$G:$G,WMS!E1733,OUTBOUND!$L:$L))</f>
        <v/>
      </c>
      <c r="W1733" s="23" t="str">
        <f>IF(E1733="","",SUMIF(OUTBOUND!$G:$G,WMS!E1733,OUTBOUND!$M:$M))</f>
        <v/>
      </c>
      <c r="X1733" s="76" t="str">
        <f>IF(E1733="","",SUMIF(OUTBOUND!$G:$G,WMS!E1733,OUTBOUND!$O:$O))</f>
        <v/>
      </c>
      <c r="Y1733" s="76" t="str">
        <f>IF(E1733="","",SUMIF(OUTBOUND!$G:$G,WMS!E1733,OUTBOUND!$AC:$AC))</f>
        <v/>
      </c>
      <c r="Z1733" s="76" t="str">
        <f>IF(E1733="","",SUMIF(OUTBOUND!$G:$G,WMS!E1733,OUTBOUND!$P:$P))</f>
        <v/>
      </c>
      <c r="AA1733" s="23" t="str">
        <f t="shared" si="327"/>
        <v/>
      </c>
      <c r="AB1733" s="23" t="str">
        <f t="shared" si="328"/>
        <v/>
      </c>
      <c r="AC1733" s="76" t="str">
        <f t="shared" si="329"/>
        <v/>
      </c>
      <c r="AD1733" s="76" t="str">
        <f t="shared" si="330"/>
        <v/>
      </c>
      <c r="AE1733" s="76" t="str">
        <f t="shared" si="331"/>
        <v/>
      </c>
      <c r="AF1733" s="81" t="str">
        <f t="shared" si="332"/>
        <v/>
      </c>
    </row>
    <row r="1734" spans="5:32">
      <c r="E1734" s="58" t="str">
        <f t="shared" si="333"/>
        <v/>
      </c>
      <c r="K1734" s="68" t="str">
        <f t="shared" si="334"/>
        <v/>
      </c>
      <c r="M1734" s="69" t="str">
        <f t="shared" si="335"/>
        <v/>
      </c>
      <c r="Q1734" s="76" t="str">
        <f t="shared" si="324"/>
        <v/>
      </c>
      <c r="R1734" s="68" t="str">
        <f t="shared" si="325"/>
        <v/>
      </c>
      <c r="S1734" s="76" t="str">
        <f t="shared" si="326"/>
        <v/>
      </c>
      <c r="V1734" s="23" t="str">
        <f>IF(E1734="","",SUMIF(OUTBOUND!$G:$G,WMS!E1734,OUTBOUND!$L:$L))</f>
        <v/>
      </c>
      <c r="W1734" s="23" t="str">
        <f>IF(E1734="","",SUMIF(OUTBOUND!$G:$G,WMS!E1734,OUTBOUND!$M:$M))</f>
        <v/>
      </c>
      <c r="X1734" s="76" t="str">
        <f>IF(E1734="","",SUMIF(OUTBOUND!$G:$G,WMS!E1734,OUTBOUND!$O:$O))</f>
        <v/>
      </c>
      <c r="Y1734" s="76" t="str">
        <f>IF(E1734="","",SUMIF(OUTBOUND!$G:$G,WMS!E1734,OUTBOUND!$AC:$AC))</f>
        <v/>
      </c>
      <c r="Z1734" s="76" t="str">
        <f>IF(E1734="","",SUMIF(OUTBOUND!$G:$G,WMS!E1734,OUTBOUND!$P:$P))</f>
        <v/>
      </c>
      <c r="AA1734" s="23" t="str">
        <f t="shared" si="327"/>
        <v/>
      </c>
      <c r="AB1734" s="23" t="str">
        <f t="shared" si="328"/>
        <v/>
      </c>
      <c r="AC1734" s="76" t="str">
        <f t="shared" si="329"/>
        <v/>
      </c>
      <c r="AD1734" s="76" t="str">
        <f t="shared" si="330"/>
        <v/>
      </c>
      <c r="AE1734" s="76" t="str">
        <f t="shared" si="331"/>
        <v/>
      </c>
      <c r="AF1734" s="81" t="str">
        <f t="shared" si="332"/>
        <v/>
      </c>
    </row>
    <row r="1735" spans="5:32">
      <c r="E1735" s="58" t="str">
        <f t="shared" si="333"/>
        <v/>
      </c>
      <c r="K1735" s="68" t="str">
        <f t="shared" si="334"/>
        <v/>
      </c>
      <c r="M1735" s="69" t="str">
        <f t="shared" si="335"/>
        <v/>
      </c>
      <c r="Q1735" s="76" t="str">
        <f t="shared" si="324"/>
        <v/>
      </c>
      <c r="R1735" s="68" t="str">
        <f t="shared" si="325"/>
        <v/>
      </c>
      <c r="S1735" s="76" t="str">
        <f t="shared" si="326"/>
        <v/>
      </c>
      <c r="V1735" s="23" t="str">
        <f>IF(E1735="","",SUMIF(OUTBOUND!$G:$G,WMS!E1735,OUTBOUND!$L:$L))</f>
        <v/>
      </c>
      <c r="W1735" s="23" t="str">
        <f>IF(E1735="","",SUMIF(OUTBOUND!$G:$G,WMS!E1735,OUTBOUND!$M:$M))</f>
        <v/>
      </c>
      <c r="X1735" s="76" t="str">
        <f>IF(E1735="","",SUMIF(OUTBOUND!$G:$G,WMS!E1735,OUTBOUND!$O:$O))</f>
        <v/>
      </c>
      <c r="Y1735" s="76" t="str">
        <f>IF(E1735="","",SUMIF(OUTBOUND!$G:$G,WMS!E1735,OUTBOUND!$AC:$AC))</f>
        <v/>
      </c>
      <c r="Z1735" s="76" t="str">
        <f>IF(E1735="","",SUMIF(OUTBOUND!$G:$G,WMS!E1735,OUTBOUND!$P:$P))</f>
        <v/>
      </c>
      <c r="AA1735" s="23" t="str">
        <f t="shared" si="327"/>
        <v/>
      </c>
      <c r="AB1735" s="23" t="str">
        <f t="shared" si="328"/>
        <v/>
      </c>
      <c r="AC1735" s="76" t="str">
        <f t="shared" si="329"/>
        <v/>
      </c>
      <c r="AD1735" s="76" t="str">
        <f t="shared" si="330"/>
        <v/>
      </c>
      <c r="AE1735" s="76" t="str">
        <f t="shared" si="331"/>
        <v/>
      </c>
      <c r="AF1735" s="81" t="str">
        <f t="shared" si="332"/>
        <v/>
      </c>
    </row>
    <row r="1736" spans="5:32">
      <c r="E1736" s="58" t="str">
        <f t="shared" si="333"/>
        <v/>
      </c>
      <c r="K1736" s="68" t="str">
        <f t="shared" si="334"/>
        <v/>
      </c>
      <c r="M1736" s="69" t="str">
        <f t="shared" si="335"/>
        <v/>
      </c>
      <c r="Q1736" s="76" t="str">
        <f t="shared" si="324"/>
        <v/>
      </c>
      <c r="R1736" s="68" t="str">
        <f t="shared" si="325"/>
        <v/>
      </c>
      <c r="S1736" s="76" t="str">
        <f t="shared" si="326"/>
        <v/>
      </c>
      <c r="V1736" s="23" t="str">
        <f>IF(E1736="","",SUMIF(OUTBOUND!$G:$G,WMS!E1736,OUTBOUND!$L:$L))</f>
        <v/>
      </c>
      <c r="W1736" s="23" t="str">
        <f>IF(E1736="","",SUMIF(OUTBOUND!$G:$G,WMS!E1736,OUTBOUND!$M:$M))</f>
        <v/>
      </c>
      <c r="X1736" s="76" t="str">
        <f>IF(E1736="","",SUMIF(OUTBOUND!$G:$G,WMS!E1736,OUTBOUND!$O:$O))</f>
        <v/>
      </c>
      <c r="Y1736" s="76" t="str">
        <f>IF(E1736="","",SUMIF(OUTBOUND!$G:$G,WMS!E1736,OUTBOUND!$AC:$AC))</f>
        <v/>
      </c>
      <c r="Z1736" s="76" t="str">
        <f>IF(E1736="","",SUMIF(OUTBOUND!$G:$G,WMS!E1736,OUTBOUND!$P:$P))</f>
        <v/>
      </c>
      <c r="AA1736" s="23" t="str">
        <f t="shared" si="327"/>
        <v/>
      </c>
      <c r="AB1736" s="23" t="str">
        <f t="shared" si="328"/>
        <v/>
      </c>
      <c r="AC1736" s="76" t="str">
        <f t="shared" si="329"/>
        <v/>
      </c>
      <c r="AD1736" s="76" t="str">
        <f t="shared" si="330"/>
        <v/>
      </c>
      <c r="AE1736" s="76" t="str">
        <f t="shared" si="331"/>
        <v/>
      </c>
      <c r="AF1736" s="81" t="str">
        <f t="shared" si="332"/>
        <v/>
      </c>
    </row>
    <row r="1737" spans="5:32">
      <c r="E1737" s="58" t="str">
        <f t="shared" si="333"/>
        <v/>
      </c>
      <c r="K1737" s="68" t="str">
        <f t="shared" si="334"/>
        <v/>
      </c>
      <c r="M1737" s="69" t="str">
        <f t="shared" si="335"/>
        <v/>
      </c>
      <c r="Q1737" s="76" t="str">
        <f t="shared" si="324"/>
        <v/>
      </c>
      <c r="R1737" s="68" t="str">
        <f t="shared" si="325"/>
        <v/>
      </c>
      <c r="S1737" s="76" t="str">
        <f t="shared" si="326"/>
        <v/>
      </c>
      <c r="V1737" s="23" t="str">
        <f>IF(E1737="","",SUMIF(OUTBOUND!$G:$G,WMS!E1737,OUTBOUND!$L:$L))</f>
        <v/>
      </c>
      <c r="W1737" s="23" t="str">
        <f>IF(E1737="","",SUMIF(OUTBOUND!$G:$G,WMS!E1737,OUTBOUND!$M:$M))</f>
        <v/>
      </c>
      <c r="X1737" s="76" t="str">
        <f>IF(E1737="","",SUMIF(OUTBOUND!$G:$G,WMS!E1737,OUTBOUND!$O:$O))</f>
        <v/>
      </c>
      <c r="Y1737" s="76" t="str">
        <f>IF(E1737="","",SUMIF(OUTBOUND!$G:$G,WMS!E1737,OUTBOUND!$AC:$AC))</f>
        <v/>
      </c>
      <c r="Z1737" s="76" t="str">
        <f>IF(E1737="","",SUMIF(OUTBOUND!$G:$G,WMS!E1737,OUTBOUND!$P:$P))</f>
        <v/>
      </c>
      <c r="AA1737" s="23" t="str">
        <f t="shared" si="327"/>
        <v/>
      </c>
      <c r="AB1737" s="23" t="str">
        <f t="shared" si="328"/>
        <v/>
      </c>
      <c r="AC1737" s="76" t="str">
        <f t="shared" si="329"/>
        <v/>
      </c>
      <c r="AD1737" s="76" t="str">
        <f t="shared" si="330"/>
        <v/>
      </c>
      <c r="AE1737" s="76" t="str">
        <f t="shared" si="331"/>
        <v/>
      </c>
      <c r="AF1737" s="81" t="str">
        <f t="shared" si="332"/>
        <v/>
      </c>
    </row>
    <row r="1738" spans="5:32">
      <c r="E1738" s="58" t="str">
        <f t="shared" si="333"/>
        <v/>
      </c>
      <c r="K1738" s="68" t="str">
        <f t="shared" si="334"/>
        <v/>
      </c>
      <c r="M1738" s="69" t="str">
        <f t="shared" si="335"/>
        <v/>
      </c>
      <c r="Q1738" s="76" t="str">
        <f t="shared" si="324"/>
        <v/>
      </c>
      <c r="R1738" s="68" t="str">
        <f t="shared" si="325"/>
        <v/>
      </c>
      <c r="S1738" s="76" t="str">
        <f t="shared" si="326"/>
        <v/>
      </c>
      <c r="V1738" s="23" t="str">
        <f>IF(E1738="","",SUMIF(OUTBOUND!$G:$G,WMS!E1738,OUTBOUND!$L:$L))</f>
        <v/>
      </c>
      <c r="W1738" s="23" t="str">
        <f>IF(E1738="","",SUMIF(OUTBOUND!$G:$G,WMS!E1738,OUTBOUND!$M:$M))</f>
        <v/>
      </c>
      <c r="X1738" s="76" t="str">
        <f>IF(E1738="","",SUMIF(OUTBOUND!$G:$G,WMS!E1738,OUTBOUND!$O:$O))</f>
        <v/>
      </c>
      <c r="Y1738" s="76" t="str">
        <f>IF(E1738="","",SUMIF(OUTBOUND!$G:$G,WMS!E1738,OUTBOUND!$AC:$AC))</f>
        <v/>
      </c>
      <c r="Z1738" s="76" t="str">
        <f>IF(E1738="","",SUMIF(OUTBOUND!$G:$G,WMS!E1738,OUTBOUND!$P:$P))</f>
        <v/>
      </c>
      <c r="AA1738" s="23" t="str">
        <f t="shared" si="327"/>
        <v/>
      </c>
      <c r="AB1738" s="23" t="str">
        <f t="shared" si="328"/>
        <v/>
      </c>
      <c r="AC1738" s="76" t="str">
        <f t="shared" si="329"/>
        <v/>
      </c>
      <c r="AD1738" s="76" t="str">
        <f t="shared" si="330"/>
        <v/>
      </c>
      <c r="AE1738" s="76" t="str">
        <f t="shared" si="331"/>
        <v/>
      </c>
      <c r="AF1738" s="81" t="str">
        <f t="shared" si="332"/>
        <v/>
      </c>
    </row>
    <row r="1739" spans="5:32">
      <c r="E1739" s="58" t="str">
        <f t="shared" si="333"/>
        <v/>
      </c>
      <c r="K1739" s="68" t="str">
        <f t="shared" si="334"/>
        <v/>
      </c>
      <c r="M1739" s="69" t="str">
        <f t="shared" si="335"/>
        <v/>
      </c>
      <c r="Q1739" s="76" t="str">
        <f t="shared" si="324"/>
        <v/>
      </c>
      <c r="R1739" s="68" t="str">
        <f t="shared" si="325"/>
        <v/>
      </c>
      <c r="S1739" s="76" t="str">
        <f t="shared" si="326"/>
        <v/>
      </c>
      <c r="V1739" s="23" t="str">
        <f>IF(E1739="","",SUMIF(OUTBOUND!$G:$G,WMS!E1739,OUTBOUND!$L:$L))</f>
        <v/>
      </c>
      <c r="W1739" s="23" t="str">
        <f>IF(E1739="","",SUMIF(OUTBOUND!$G:$G,WMS!E1739,OUTBOUND!$M:$M))</f>
        <v/>
      </c>
      <c r="X1739" s="76" t="str">
        <f>IF(E1739="","",SUMIF(OUTBOUND!$G:$G,WMS!E1739,OUTBOUND!$O:$O))</f>
        <v/>
      </c>
      <c r="Y1739" s="76" t="str">
        <f>IF(E1739="","",SUMIF(OUTBOUND!$G:$G,WMS!E1739,OUTBOUND!$AC:$AC))</f>
        <v/>
      </c>
      <c r="Z1739" s="76" t="str">
        <f>IF(E1739="","",SUMIF(OUTBOUND!$G:$G,WMS!E1739,OUTBOUND!$P:$P))</f>
        <v/>
      </c>
      <c r="AA1739" s="23" t="str">
        <f t="shared" si="327"/>
        <v/>
      </c>
      <c r="AB1739" s="23" t="str">
        <f t="shared" si="328"/>
        <v/>
      </c>
      <c r="AC1739" s="76" t="str">
        <f t="shared" si="329"/>
        <v/>
      </c>
      <c r="AD1739" s="76" t="str">
        <f t="shared" si="330"/>
        <v/>
      </c>
      <c r="AE1739" s="76" t="str">
        <f t="shared" si="331"/>
        <v/>
      </c>
      <c r="AF1739" s="81" t="str">
        <f t="shared" si="332"/>
        <v/>
      </c>
    </row>
    <row r="1740" spans="5:32">
      <c r="E1740" s="58" t="str">
        <f t="shared" si="333"/>
        <v/>
      </c>
      <c r="K1740" s="68" t="str">
        <f t="shared" si="334"/>
        <v/>
      </c>
      <c r="M1740" s="69" t="str">
        <f t="shared" si="335"/>
        <v/>
      </c>
      <c r="Q1740" s="76" t="str">
        <f t="shared" si="324"/>
        <v/>
      </c>
      <c r="R1740" s="68" t="str">
        <f t="shared" si="325"/>
        <v/>
      </c>
      <c r="S1740" s="76" t="str">
        <f t="shared" si="326"/>
        <v/>
      </c>
      <c r="V1740" s="23" t="str">
        <f>IF(E1740="","",SUMIF(OUTBOUND!$G:$G,WMS!E1740,OUTBOUND!$L:$L))</f>
        <v/>
      </c>
      <c r="W1740" s="23" t="str">
        <f>IF(E1740="","",SUMIF(OUTBOUND!$G:$G,WMS!E1740,OUTBOUND!$M:$M))</f>
        <v/>
      </c>
      <c r="X1740" s="76" t="str">
        <f>IF(E1740="","",SUMIF(OUTBOUND!$G:$G,WMS!E1740,OUTBOUND!$O:$O))</f>
        <v/>
      </c>
      <c r="Y1740" s="76" t="str">
        <f>IF(E1740="","",SUMIF(OUTBOUND!$G:$G,WMS!E1740,OUTBOUND!$AC:$AC))</f>
        <v/>
      </c>
      <c r="Z1740" s="76" t="str">
        <f>IF(E1740="","",SUMIF(OUTBOUND!$G:$G,WMS!E1740,OUTBOUND!$P:$P))</f>
        <v/>
      </c>
      <c r="AA1740" s="23" t="str">
        <f t="shared" si="327"/>
        <v/>
      </c>
      <c r="AB1740" s="23" t="str">
        <f t="shared" si="328"/>
        <v/>
      </c>
      <c r="AC1740" s="76" t="str">
        <f t="shared" si="329"/>
        <v/>
      </c>
      <c r="AD1740" s="76" t="str">
        <f t="shared" si="330"/>
        <v/>
      </c>
      <c r="AE1740" s="76" t="str">
        <f t="shared" si="331"/>
        <v/>
      </c>
      <c r="AF1740" s="81" t="str">
        <f t="shared" si="332"/>
        <v/>
      </c>
    </row>
    <row r="1741" spans="5:32">
      <c r="E1741" s="58" t="str">
        <f t="shared" si="333"/>
        <v/>
      </c>
      <c r="K1741" s="68" t="str">
        <f t="shared" si="334"/>
        <v/>
      </c>
      <c r="M1741" s="69" t="str">
        <f t="shared" si="335"/>
        <v/>
      </c>
      <c r="Q1741" s="76" t="str">
        <f t="shared" si="324"/>
        <v/>
      </c>
      <c r="R1741" s="68" t="str">
        <f t="shared" si="325"/>
        <v/>
      </c>
      <c r="S1741" s="76" t="str">
        <f t="shared" si="326"/>
        <v/>
      </c>
      <c r="V1741" s="23" t="str">
        <f>IF(E1741="","",SUMIF(OUTBOUND!$G:$G,WMS!E1741,OUTBOUND!$L:$L))</f>
        <v/>
      </c>
      <c r="W1741" s="23" t="str">
        <f>IF(E1741="","",SUMIF(OUTBOUND!$G:$G,WMS!E1741,OUTBOUND!$M:$M))</f>
        <v/>
      </c>
      <c r="X1741" s="76" t="str">
        <f>IF(E1741="","",SUMIF(OUTBOUND!$G:$G,WMS!E1741,OUTBOUND!$O:$O))</f>
        <v/>
      </c>
      <c r="Y1741" s="76" t="str">
        <f>IF(E1741="","",SUMIF(OUTBOUND!$G:$G,WMS!E1741,OUTBOUND!$AC:$AC))</f>
        <v/>
      </c>
      <c r="Z1741" s="76" t="str">
        <f>IF(E1741="","",SUMIF(OUTBOUND!$G:$G,WMS!E1741,OUTBOUND!$P:$P))</f>
        <v/>
      </c>
      <c r="AA1741" s="23" t="str">
        <f t="shared" si="327"/>
        <v/>
      </c>
      <c r="AB1741" s="23" t="str">
        <f t="shared" si="328"/>
        <v/>
      </c>
      <c r="AC1741" s="76" t="str">
        <f t="shared" si="329"/>
        <v/>
      </c>
      <c r="AD1741" s="76" t="str">
        <f t="shared" si="330"/>
        <v/>
      </c>
      <c r="AE1741" s="76" t="str">
        <f t="shared" si="331"/>
        <v/>
      </c>
      <c r="AF1741" s="81" t="str">
        <f t="shared" si="332"/>
        <v/>
      </c>
    </row>
    <row r="1742" spans="5:32">
      <c r="E1742" s="58" t="str">
        <f t="shared" si="333"/>
        <v/>
      </c>
      <c r="K1742" s="68" t="str">
        <f t="shared" si="334"/>
        <v/>
      </c>
      <c r="M1742" s="69" t="str">
        <f t="shared" si="335"/>
        <v/>
      </c>
      <c r="Q1742" s="76" t="str">
        <f t="shared" si="324"/>
        <v/>
      </c>
      <c r="R1742" s="68" t="str">
        <f t="shared" si="325"/>
        <v/>
      </c>
      <c r="S1742" s="76" t="str">
        <f t="shared" si="326"/>
        <v/>
      </c>
      <c r="V1742" s="23" t="str">
        <f>IF(E1742="","",SUMIF(OUTBOUND!$G:$G,WMS!E1742,OUTBOUND!$L:$L))</f>
        <v/>
      </c>
      <c r="W1742" s="23" t="str">
        <f>IF(E1742="","",SUMIF(OUTBOUND!$G:$G,WMS!E1742,OUTBOUND!$M:$M))</f>
        <v/>
      </c>
      <c r="X1742" s="76" t="str">
        <f>IF(E1742="","",SUMIF(OUTBOUND!$G:$G,WMS!E1742,OUTBOUND!$O:$O))</f>
        <v/>
      </c>
      <c r="Y1742" s="76" t="str">
        <f>IF(E1742="","",SUMIF(OUTBOUND!$G:$G,WMS!E1742,OUTBOUND!$AC:$AC))</f>
        <v/>
      </c>
      <c r="Z1742" s="76" t="str">
        <f>IF(E1742="","",SUMIF(OUTBOUND!$G:$G,WMS!E1742,OUTBOUND!$P:$P))</f>
        <v/>
      </c>
      <c r="AA1742" s="23" t="str">
        <f t="shared" si="327"/>
        <v/>
      </c>
      <c r="AB1742" s="23" t="str">
        <f t="shared" si="328"/>
        <v/>
      </c>
      <c r="AC1742" s="76" t="str">
        <f t="shared" si="329"/>
        <v/>
      </c>
      <c r="AD1742" s="76" t="str">
        <f t="shared" si="330"/>
        <v/>
      </c>
      <c r="AE1742" s="76" t="str">
        <f t="shared" si="331"/>
        <v/>
      </c>
      <c r="AF1742" s="81" t="str">
        <f t="shared" si="332"/>
        <v/>
      </c>
    </row>
    <row r="1743" spans="5:32">
      <c r="E1743" s="58" t="str">
        <f t="shared" si="333"/>
        <v/>
      </c>
      <c r="K1743" s="68" t="str">
        <f t="shared" si="334"/>
        <v/>
      </c>
      <c r="M1743" s="69" t="str">
        <f t="shared" si="335"/>
        <v/>
      </c>
      <c r="Q1743" s="76" t="str">
        <f t="shared" si="324"/>
        <v/>
      </c>
      <c r="R1743" s="68" t="str">
        <f t="shared" si="325"/>
        <v/>
      </c>
      <c r="S1743" s="76" t="str">
        <f t="shared" si="326"/>
        <v/>
      </c>
      <c r="V1743" s="23" t="str">
        <f>IF(E1743="","",SUMIF(OUTBOUND!$G:$G,WMS!E1743,OUTBOUND!$L:$L))</f>
        <v/>
      </c>
      <c r="W1743" s="23" t="str">
        <f>IF(E1743="","",SUMIF(OUTBOUND!$G:$G,WMS!E1743,OUTBOUND!$M:$M))</f>
        <v/>
      </c>
      <c r="X1743" s="76" t="str">
        <f>IF(E1743="","",SUMIF(OUTBOUND!$G:$G,WMS!E1743,OUTBOUND!$O:$O))</f>
        <v/>
      </c>
      <c r="Y1743" s="76" t="str">
        <f>IF(E1743="","",SUMIF(OUTBOUND!$G:$G,WMS!E1743,OUTBOUND!$AC:$AC))</f>
        <v/>
      </c>
      <c r="Z1743" s="76" t="str">
        <f>IF(E1743="","",SUMIF(OUTBOUND!$G:$G,WMS!E1743,OUTBOUND!$P:$P))</f>
        <v/>
      </c>
      <c r="AA1743" s="23" t="str">
        <f t="shared" si="327"/>
        <v/>
      </c>
      <c r="AB1743" s="23" t="str">
        <f t="shared" si="328"/>
        <v/>
      </c>
      <c r="AC1743" s="76" t="str">
        <f t="shared" si="329"/>
        <v/>
      </c>
      <c r="AD1743" s="76" t="str">
        <f t="shared" si="330"/>
        <v/>
      </c>
      <c r="AE1743" s="76" t="str">
        <f t="shared" si="331"/>
        <v/>
      </c>
      <c r="AF1743" s="81" t="str">
        <f t="shared" si="332"/>
        <v/>
      </c>
    </row>
    <row r="1744" spans="5:32">
      <c r="E1744" s="58" t="str">
        <f t="shared" si="333"/>
        <v/>
      </c>
      <c r="K1744" s="68" t="str">
        <f t="shared" si="334"/>
        <v/>
      </c>
      <c r="M1744" s="69" t="str">
        <f t="shared" si="335"/>
        <v/>
      </c>
      <c r="Q1744" s="76" t="str">
        <f t="shared" si="324"/>
        <v/>
      </c>
      <c r="R1744" s="68" t="str">
        <f t="shared" si="325"/>
        <v/>
      </c>
      <c r="S1744" s="76" t="str">
        <f t="shared" si="326"/>
        <v/>
      </c>
      <c r="V1744" s="23" t="str">
        <f>IF(E1744="","",SUMIF(OUTBOUND!$G:$G,WMS!E1744,OUTBOUND!$L:$L))</f>
        <v/>
      </c>
      <c r="W1744" s="23" t="str">
        <f>IF(E1744="","",SUMIF(OUTBOUND!$G:$G,WMS!E1744,OUTBOUND!$M:$M))</f>
        <v/>
      </c>
      <c r="X1744" s="76" t="str">
        <f>IF(E1744="","",SUMIF(OUTBOUND!$G:$G,WMS!E1744,OUTBOUND!$O:$O))</f>
        <v/>
      </c>
      <c r="Y1744" s="76" t="str">
        <f>IF(E1744="","",SUMIF(OUTBOUND!$G:$G,WMS!E1744,OUTBOUND!$AC:$AC))</f>
        <v/>
      </c>
      <c r="Z1744" s="76" t="str">
        <f>IF(E1744="","",SUMIF(OUTBOUND!$G:$G,WMS!E1744,OUTBOUND!$P:$P))</f>
        <v/>
      </c>
      <c r="AA1744" s="23" t="str">
        <f t="shared" si="327"/>
        <v/>
      </c>
      <c r="AB1744" s="23" t="str">
        <f t="shared" si="328"/>
        <v/>
      </c>
      <c r="AC1744" s="76" t="str">
        <f t="shared" si="329"/>
        <v/>
      </c>
      <c r="AD1744" s="76" t="str">
        <f t="shared" si="330"/>
        <v/>
      </c>
      <c r="AE1744" s="76" t="str">
        <f t="shared" si="331"/>
        <v/>
      </c>
      <c r="AF1744" s="81" t="str">
        <f t="shared" si="332"/>
        <v/>
      </c>
    </row>
    <row r="1745" spans="5:32">
      <c r="E1745" s="58" t="str">
        <f t="shared" si="333"/>
        <v/>
      </c>
      <c r="K1745" s="68" t="str">
        <f t="shared" si="334"/>
        <v/>
      </c>
      <c r="M1745" s="69" t="str">
        <f t="shared" si="335"/>
        <v/>
      </c>
      <c r="Q1745" s="76" t="str">
        <f t="shared" si="324"/>
        <v/>
      </c>
      <c r="R1745" s="68" t="str">
        <f t="shared" si="325"/>
        <v/>
      </c>
      <c r="S1745" s="76" t="str">
        <f t="shared" si="326"/>
        <v/>
      </c>
      <c r="V1745" s="23" t="str">
        <f>IF(E1745="","",SUMIF(OUTBOUND!$G:$G,WMS!E1745,OUTBOUND!$L:$L))</f>
        <v/>
      </c>
      <c r="W1745" s="23" t="str">
        <f>IF(E1745="","",SUMIF(OUTBOUND!$G:$G,WMS!E1745,OUTBOUND!$M:$M))</f>
        <v/>
      </c>
      <c r="X1745" s="76" t="str">
        <f>IF(E1745="","",SUMIF(OUTBOUND!$G:$G,WMS!E1745,OUTBOUND!$O:$O))</f>
        <v/>
      </c>
      <c r="Y1745" s="76" t="str">
        <f>IF(E1745="","",SUMIF(OUTBOUND!$G:$G,WMS!E1745,OUTBOUND!$AC:$AC))</f>
        <v/>
      </c>
      <c r="Z1745" s="76" t="str">
        <f>IF(E1745="","",SUMIF(OUTBOUND!$G:$G,WMS!E1745,OUTBOUND!$P:$P))</f>
        <v/>
      </c>
      <c r="AA1745" s="23" t="str">
        <f t="shared" si="327"/>
        <v/>
      </c>
      <c r="AB1745" s="23" t="str">
        <f t="shared" si="328"/>
        <v/>
      </c>
      <c r="AC1745" s="76" t="str">
        <f t="shared" si="329"/>
        <v/>
      </c>
      <c r="AD1745" s="76" t="str">
        <f t="shared" si="330"/>
        <v/>
      </c>
      <c r="AE1745" s="76" t="str">
        <f t="shared" si="331"/>
        <v/>
      </c>
      <c r="AF1745" s="81" t="str">
        <f t="shared" si="332"/>
        <v/>
      </c>
    </row>
    <row r="1746" spans="5:32">
      <c r="E1746" s="58" t="str">
        <f t="shared" si="333"/>
        <v/>
      </c>
      <c r="K1746" s="68" t="str">
        <f t="shared" si="334"/>
        <v/>
      </c>
      <c r="M1746" s="69" t="str">
        <f t="shared" si="335"/>
        <v/>
      </c>
      <c r="Q1746" s="76" t="str">
        <f t="shared" si="324"/>
        <v/>
      </c>
      <c r="R1746" s="68" t="str">
        <f t="shared" si="325"/>
        <v/>
      </c>
      <c r="S1746" s="76" t="str">
        <f t="shared" si="326"/>
        <v/>
      </c>
      <c r="V1746" s="23" t="str">
        <f>IF(E1746="","",SUMIF(OUTBOUND!$G:$G,WMS!E1746,OUTBOUND!$L:$L))</f>
        <v/>
      </c>
      <c r="W1746" s="23" t="str">
        <f>IF(E1746="","",SUMIF(OUTBOUND!$G:$G,WMS!E1746,OUTBOUND!$M:$M))</f>
        <v/>
      </c>
      <c r="X1746" s="76" t="str">
        <f>IF(E1746="","",SUMIF(OUTBOUND!$G:$G,WMS!E1746,OUTBOUND!$O:$O))</f>
        <v/>
      </c>
      <c r="Y1746" s="76" t="str">
        <f>IF(E1746="","",SUMIF(OUTBOUND!$G:$G,WMS!E1746,OUTBOUND!$AC:$AC))</f>
        <v/>
      </c>
      <c r="Z1746" s="76" t="str">
        <f>IF(E1746="","",SUMIF(OUTBOUND!$G:$G,WMS!E1746,OUTBOUND!$P:$P))</f>
        <v/>
      </c>
      <c r="AA1746" s="23" t="str">
        <f t="shared" si="327"/>
        <v/>
      </c>
      <c r="AB1746" s="23" t="str">
        <f t="shared" si="328"/>
        <v/>
      </c>
      <c r="AC1746" s="76" t="str">
        <f t="shared" si="329"/>
        <v/>
      </c>
      <c r="AD1746" s="76" t="str">
        <f t="shared" si="330"/>
        <v/>
      </c>
      <c r="AE1746" s="76" t="str">
        <f t="shared" si="331"/>
        <v/>
      </c>
      <c r="AF1746" s="81" t="str">
        <f t="shared" si="332"/>
        <v/>
      </c>
    </row>
    <row r="1747" spans="5:32">
      <c r="E1747" s="58" t="str">
        <f t="shared" si="333"/>
        <v/>
      </c>
      <c r="K1747" s="68" t="str">
        <f t="shared" si="334"/>
        <v/>
      </c>
      <c r="M1747" s="69" t="str">
        <f t="shared" si="335"/>
        <v/>
      </c>
      <c r="Q1747" s="76" t="str">
        <f t="shared" si="324"/>
        <v/>
      </c>
      <c r="R1747" s="68" t="str">
        <f t="shared" si="325"/>
        <v/>
      </c>
      <c r="S1747" s="76" t="str">
        <f t="shared" si="326"/>
        <v/>
      </c>
      <c r="V1747" s="23" t="str">
        <f>IF(E1747="","",SUMIF(OUTBOUND!$G:$G,WMS!E1747,OUTBOUND!$L:$L))</f>
        <v/>
      </c>
      <c r="W1747" s="23" t="str">
        <f>IF(E1747="","",SUMIF(OUTBOUND!$G:$G,WMS!E1747,OUTBOUND!$M:$M))</f>
        <v/>
      </c>
      <c r="X1747" s="76" t="str">
        <f>IF(E1747="","",SUMIF(OUTBOUND!$G:$G,WMS!E1747,OUTBOUND!$O:$O))</f>
        <v/>
      </c>
      <c r="Y1747" s="76" t="str">
        <f>IF(E1747="","",SUMIF(OUTBOUND!$G:$G,WMS!E1747,OUTBOUND!$AC:$AC))</f>
        <v/>
      </c>
      <c r="Z1747" s="76" t="str">
        <f>IF(E1747="","",SUMIF(OUTBOUND!$G:$G,WMS!E1747,OUTBOUND!$P:$P))</f>
        <v/>
      </c>
      <c r="AA1747" s="23" t="str">
        <f t="shared" si="327"/>
        <v/>
      </c>
      <c r="AB1747" s="23" t="str">
        <f t="shared" si="328"/>
        <v/>
      </c>
      <c r="AC1747" s="76" t="str">
        <f t="shared" si="329"/>
        <v/>
      </c>
      <c r="AD1747" s="76" t="str">
        <f t="shared" si="330"/>
        <v/>
      </c>
      <c r="AE1747" s="76" t="str">
        <f t="shared" si="331"/>
        <v/>
      </c>
      <c r="AF1747" s="81" t="str">
        <f t="shared" si="332"/>
        <v/>
      </c>
    </row>
    <row r="1748" spans="5:32">
      <c r="E1748" s="58" t="str">
        <f t="shared" si="333"/>
        <v/>
      </c>
      <c r="K1748" s="68" t="str">
        <f t="shared" si="334"/>
        <v/>
      </c>
      <c r="M1748" s="69" t="str">
        <f t="shared" si="335"/>
        <v/>
      </c>
      <c r="Q1748" s="76" t="str">
        <f t="shared" si="324"/>
        <v/>
      </c>
      <c r="R1748" s="68" t="str">
        <f t="shared" si="325"/>
        <v/>
      </c>
      <c r="S1748" s="76" t="str">
        <f t="shared" si="326"/>
        <v/>
      </c>
      <c r="V1748" s="23" t="str">
        <f>IF(E1748="","",SUMIF(OUTBOUND!$G:$G,WMS!E1748,OUTBOUND!$L:$L))</f>
        <v/>
      </c>
      <c r="W1748" s="23" t="str">
        <f>IF(E1748="","",SUMIF(OUTBOUND!$G:$G,WMS!E1748,OUTBOUND!$M:$M))</f>
        <v/>
      </c>
      <c r="X1748" s="76" t="str">
        <f>IF(E1748="","",SUMIF(OUTBOUND!$G:$G,WMS!E1748,OUTBOUND!$O:$O))</f>
        <v/>
      </c>
      <c r="Y1748" s="76" t="str">
        <f>IF(E1748="","",SUMIF(OUTBOUND!$G:$G,WMS!E1748,OUTBOUND!$AC:$AC))</f>
        <v/>
      </c>
      <c r="Z1748" s="76" t="str">
        <f>IF(E1748="","",SUMIF(OUTBOUND!$G:$G,WMS!E1748,OUTBOUND!$P:$P))</f>
        <v/>
      </c>
      <c r="AA1748" s="23" t="str">
        <f t="shared" si="327"/>
        <v/>
      </c>
      <c r="AB1748" s="23" t="str">
        <f t="shared" si="328"/>
        <v/>
      </c>
      <c r="AC1748" s="76" t="str">
        <f t="shared" si="329"/>
        <v/>
      </c>
      <c r="AD1748" s="76" t="str">
        <f t="shared" si="330"/>
        <v/>
      </c>
      <c r="AE1748" s="76" t="str">
        <f t="shared" si="331"/>
        <v/>
      </c>
      <c r="AF1748" s="81" t="str">
        <f t="shared" si="332"/>
        <v/>
      </c>
    </row>
    <row r="1749" spans="5:32">
      <c r="E1749" s="58" t="str">
        <f t="shared" si="333"/>
        <v/>
      </c>
      <c r="K1749" s="68" t="str">
        <f t="shared" si="334"/>
        <v/>
      </c>
      <c r="M1749" s="69" t="str">
        <f t="shared" si="335"/>
        <v/>
      </c>
      <c r="Q1749" s="76" t="str">
        <f t="shared" si="324"/>
        <v/>
      </c>
      <c r="R1749" s="68" t="str">
        <f t="shared" si="325"/>
        <v/>
      </c>
      <c r="S1749" s="76" t="str">
        <f t="shared" si="326"/>
        <v/>
      </c>
      <c r="V1749" s="23" t="str">
        <f>IF(E1749="","",SUMIF(OUTBOUND!$G:$G,WMS!E1749,OUTBOUND!$L:$L))</f>
        <v/>
      </c>
      <c r="W1749" s="23" t="str">
        <f>IF(E1749="","",SUMIF(OUTBOUND!$G:$G,WMS!E1749,OUTBOUND!$M:$M))</f>
        <v/>
      </c>
      <c r="X1749" s="76" t="str">
        <f>IF(E1749="","",SUMIF(OUTBOUND!$G:$G,WMS!E1749,OUTBOUND!$O:$O))</f>
        <v/>
      </c>
      <c r="Y1749" s="76" t="str">
        <f>IF(E1749="","",SUMIF(OUTBOUND!$G:$G,WMS!E1749,OUTBOUND!$AC:$AC))</f>
        <v/>
      </c>
      <c r="Z1749" s="76" t="str">
        <f>IF(E1749="","",SUMIF(OUTBOUND!$G:$G,WMS!E1749,OUTBOUND!$P:$P))</f>
        <v/>
      </c>
      <c r="AA1749" s="23" t="str">
        <f t="shared" si="327"/>
        <v/>
      </c>
      <c r="AB1749" s="23" t="str">
        <f t="shared" si="328"/>
        <v/>
      </c>
      <c r="AC1749" s="76" t="str">
        <f t="shared" si="329"/>
        <v/>
      </c>
      <c r="AD1749" s="76" t="str">
        <f t="shared" si="330"/>
        <v/>
      </c>
      <c r="AE1749" s="76" t="str">
        <f t="shared" si="331"/>
        <v/>
      </c>
      <c r="AF1749" s="81" t="str">
        <f t="shared" si="332"/>
        <v/>
      </c>
    </row>
    <row r="1750" spans="5:32">
      <c r="E1750" s="58" t="str">
        <f t="shared" si="333"/>
        <v/>
      </c>
      <c r="K1750" s="68" t="str">
        <f t="shared" si="334"/>
        <v/>
      </c>
      <c r="M1750" s="69" t="str">
        <f t="shared" si="335"/>
        <v/>
      </c>
      <c r="Q1750" s="76" t="str">
        <f t="shared" si="324"/>
        <v/>
      </c>
      <c r="R1750" s="68" t="str">
        <f t="shared" si="325"/>
        <v/>
      </c>
      <c r="S1750" s="76" t="str">
        <f t="shared" si="326"/>
        <v/>
      </c>
      <c r="V1750" s="23" t="str">
        <f>IF(E1750="","",SUMIF(OUTBOUND!$G:$G,WMS!E1750,OUTBOUND!$L:$L))</f>
        <v/>
      </c>
      <c r="W1750" s="23" t="str">
        <f>IF(E1750="","",SUMIF(OUTBOUND!$G:$G,WMS!E1750,OUTBOUND!$M:$M))</f>
        <v/>
      </c>
      <c r="X1750" s="76" t="str">
        <f>IF(E1750="","",SUMIF(OUTBOUND!$G:$G,WMS!E1750,OUTBOUND!$O:$O))</f>
        <v/>
      </c>
      <c r="Y1750" s="76" t="str">
        <f>IF(E1750="","",SUMIF(OUTBOUND!$G:$G,WMS!E1750,OUTBOUND!$AC:$AC))</f>
        <v/>
      </c>
      <c r="Z1750" s="76" t="str">
        <f>IF(E1750="","",SUMIF(OUTBOUND!$G:$G,WMS!E1750,OUTBOUND!$P:$P))</f>
        <v/>
      </c>
      <c r="AA1750" s="23" t="str">
        <f t="shared" si="327"/>
        <v/>
      </c>
      <c r="AB1750" s="23" t="str">
        <f t="shared" si="328"/>
        <v/>
      </c>
      <c r="AC1750" s="76" t="str">
        <f t="shared" si="329"/>
        <v/>
      </c>
      <c r="AD1750" s="76" t="str">
        <f t="shared" si="330"/>
        <v/>
      </c>
      <c r="AE1750" s="76" t="str">
        <f t="shared" si="331"/>
        <v/>
      </c>
      <c r="AF1750" s="81" t="str">
        <f t="shared" si="332"/>
        <v/>
      </c>
    </row>
    <row r="1751" spans="5:32">
      <c r="E1751" s="58" t="str">
        <f t="shared" si="333"/>
        <v/>
      </c>
      <c r="K1751" s="68" t="str">
        <f t="shared" si="334"/>
        <v/>
      </c>
      <c r="M1751" s="69" t="str">
        <f t="shared" si="335"/>
        <v/>
      </c>
      <c r="Q1751" s="76" t="str">
        <f t="shared" si="324"/>
        <v/>
      </c>
      <c r="R1751" s="68" t="str">
        <f t="shared" si="325"/>
        <v/>
      </c>
      <c r="S1751" s="76" t="str">
        <f t="shared" si="326"/>
        <v/>
      </c>
      <c r="V1751" s="23" t="str">
        <f>IF(E1751="","",SUMIF(OUTBOUND!$G:$G,WMS!E1751,OUTBOUND!$L:$L))</f>
        <v/>
      </c>
      <c r="W1751" s="23" t="str">
        <f>IF(E1751="","",SUMIF(OUTBOUND!$G:$G,WMS!E1751,OUTBOUND!$M:$M))</f>
        <v/>
      </c>
      <c r="X1751" s="76" t="str">
        <f>IF(E1751="","",SUMIF(OUTBOUND!$G:$G,WMS!E1751,OUTBOUND!$O:$O))</f>
        <v/>
      </c>
      <c r="Y1751" s="76" t="str">
        <f>IF(E1751="","",SUMIF(OUTBOUND!$G:$G,WMS!E1751,OUTBOUND!$AC:$AC))</f>
        <v/>
      </c>
      <c r="Z1751" s="76" t="str">
        <f>IF(E1751="","",SUMIF(OUTBOUND!$G:$G,WMS!E1751,OUTBOUND!$P:$P))</f>
        <v/>
      </c>
      <c r="AA1751" s="23" t="str">
        <f t="shared" si="327"/>
        <v/>
      </c>
      <c r="AB1751" s="23" t="str">
        <f t="shared" si="328"/>
        <v/>
      </c>
      <c r="AC1751" s="76" t="str">
        <f t="shared" si="329"/>
        <v/>
      </c>
      <c r="AD1751" s="76" t="str">
        <f t="shared" si="330"/>
        <v/>
      </c>
      <c r="AE1751" s="76" t="str">
        <f t="shared" si="331"/>
        <v/>
      </c>
      <c r="AF1751" s="81" t="str">
        <f t="shared" si="332"/>
        <v/>
      </c>
    </row>
    <row r="1752" spans="5:32">
      <c r="E1752" s="58" t="str">
        <f t="shared" si="333"/>
        <v/>
      </c>
      <c r="K1752" s="68" t="str">
        <f t="shared" si="334"/>
        <v/>
      </c>
      <c r="M1752" s="69" t="str">
        <f t="shared" si="335"/>
        <v/>
      </c>
      <c r="Q1752" s="76" t="str">
        <f t="shared" si="324"/>
        <v/>
      </c>
      <c r="R1752" s="68" t="str">
        <f t="shared" si="325"/>
        <v/>
      </c>
      <c r="S1752" s="76" t="str">
        <f t="shared" si="326"/>
        <v/>
      </c>
      <c r="V1752" s="23" t="str">
        <f>IF(E1752="","",SUMIF(OUTBOUND!$G:$G,WMS!E1752,OUTBOUND!$L:$L))</f>
        <v/>
      </c>
      <c r="W1752" s="23" t="str">
        <f>IF(E1752="","",SUMIF(OUTBOUND!$G:$G,WMS!E1752,OUTBOUND!$M:$M))</f>
        <v/>
      </c>
      <c r="X1752" s="76" t="str">
        <f>IF(E1752="","",SUMIF(OUTBOUND!$G:$G,WMS!E1752,OUTBOUND!$O:$O))</f>
        <v/>
      </c>
      <c r="Y1752" s="76" t="str">
        <f>IF(E1752="","",SUMIF(OUTBOUND!$G:$G,WMS!E1752,OUTBOUND!$AC:$AC))</f>
        <v/>
      </c>
      <c r="Z1752" s="76" t="str">
        <f>IF(E1752="","",SUMIF(OUTBOUND!$G:$G,WMS!E1752,OUTBOUND!$P:$P))</f>
        <v/>
      </c>
      <c r="AA1752" s="23" t="str">
        <f t="shared" si="327"/>
        <v/>
      </c>
      <c r="AB1752" s="23" t="str">
        <f t="shared" si="328"/>
        <v/>
      </c>
      <c r="AC1752" s="76" t="str">
        <f t="shared" si="329"/>
        <v/>
      </c>
      <c r="AD1752" s="76" t="str">
        <f t="shared" si="330"/>
        <v/>
      </c>
      <c r="AE1752" s="76" t="str">
        <f t="shared" si="331"/>
        <v/>
      </c>
      <c r="AF1752" s="81" t="str">
        <f t="shared" si="332"/>
        <v/>
      </c>
    </row>
    <row r="1753" spans="5:32">
      <c r="E1753" s="58" t="str">
        <f t="shared" si="333"/>
        <v/>
      </c>
      <c r="K1753" s="68" t="str">
        <f t="shared" si="334"/>
        <v/>
      </c>
      <c r="M1753" s="69" t="str">
        <f t="shared" si="335"/>
        <v/>
      </c>
      <c r="Q1753" s="76" t="str">
        <f t="shared" si="324"/>
        <v/>
      </c>
      <c r="R1753" s="68" t="str">
        <f t="shared" si="325"/>
        <v/>
      </c>
      <c r="S1753" s="76" t="str">
        <f t="shared" si="326"/>
        <v/>
      </c>
      <c r="V1753" s="23" t="str">
        <f>IF(E1753="","",SUMIF(OUTBOUND!$G:$G,WMS!E1753,OUTBOUND!$L:$L))</f>
        <v/>
      </c>
      <c r="W1753" s="23" t="str">
        <f>IF(E1753="","",SUMIF(OUTBOUND!$G:$G,WMS!E1753,OUTBOUND!$M:$M))</f>
        <v/>
      </c>
      <c r="X1753" s="76" t="str">
        <f>IF(E1753="","",SUMIF(OUTBOUND!$G:$G,WMS!E1753,OUTBOUND!$O:$O))</f>
        <v/>
      </c>
      <c r="Y1753" s="76" t="str">
        <f>IF(E1753="","",SUMIF(OUTBOUND!$G:$G,WMS!E1753,OUTBOUND!$AC:$AC))</f>
        <v/>
      </c>
      <c r="Z1753" s="76" t="str">
        <f>IF(E1753="","",SUMIF(OUTBOUND!$G:$G,WMS!E1753,OUTBOUND!$P:$P))</f>
        <v/>
      </c>
      <c r="AA1753" s="23" t="str">
        <f t="shared" si="327"/>
        <v/>
      </c>
      <c r="AB1753" s="23" t="str">
        <f t="shared" si="328"/>
        <v/>
      </c>
      <c r="AC1753" s="76" t="str">
        <f t="shared" si="329"/>
        <v/>
      </c>
      <c r="AD1753" s="76" t="str">
        <f t="shared" si="330"/>
        <v/>
      </c>
      <c r="AE1753" s="76" t="str">
        <f t="shared" si="331"/>
        <v/>
      </c>
      <c r="AF1753" s="81" t="str">
        <f t="shared" si="332"/>
        <v/>
      </c>
    </row>
    <row r="1754" spans="5:32">
      <c r="E1754" s="58" t="str">
        <f t="shared" si="333"/>
        <v/>
      </c>
      <c r="K1754" s="68" t="str">
        <f t="shared" si="334"/>
        <v/>
      </c>
      <c r="M1754" s="69" t="str">
        <f t="shared" si="335"/>
        <v/>
      </c>
      <c r="Q1754" s="76" t="str">
        <f t="shared" si="324"/>
        <v/>
      </c>
      <c r="R1754" s="68" t="str">
        <f t="shared" si="325"/>
        <v/>
      </c>
      <c r="S1754" s="76" t="str">
        <f t="shared" si="326"/>
        <v/>
      </c>
      <c r="V1754" s="23" t="str">
        <f>IF(E1754="","",SUMIF(OUTBOUND!$G:$G,WMS!E1754,OUTBOUND!$L:$L))</f>
        <v/>
      </c>
      <c r="W1754" s="23" t="str">
        <f>IF(E1754="","",SUMIF(OUTBOUND!$G:$G,WMS!E1754,OUTBOUND!$M:$M))</f>
        <v/>
      </c>
      <c r="X1754" s="76" t="str">
        <f>IF(E1754="","",SUMIF(OUTBOUND!$G:$G,WMS!E1754,OUTBOUND!$O:$O))</f>
        <v/>
      </c>
      <c r="Y1754" s="76" t="str">
        <f>IF(E1754="","",SUMIF(OUTBOUND!$G:$G,WMS!E1754,OUTBOUND!$AC:$AC))</f>
        <v/>
      </c>
      <c r="Z1754" s="76" t="str">
        <f>IF(E1754="","",SUMIF(OUTBOUND!$G:$G,WMS!E1754,OUTBOUND!$P:$P))</f>
        <v/>
      </c>
      <c r="AA1754" s="23" t="str">
        <f t="shared" si="327"/>
        <v/>
      </c>
      <c r="AB1754" s="23" t="str">
        <f t="shared" si="328"/>
        <v/>
      </c>
      <c r="AC1754" s="76" t="str">
        <f t="shared" si="329"/>
        <v/>
      </c>
      <c r="AD1754" s="76" t="str">
        <f t="shared" si="330"/>
        <v/>
      </c>
      <c r="AE1754" s="76" t="str">
        <f t="shared" si="331"/>
        <v/>
      </c>
      <c r="AF1754" s="81" t="str">
        <f t="shared" si="332"/>
        <v/>
      </c>
    </row>
    <row r="1755" spans="5:32">
      <c r="E1755" s="58" t="str">
        <f t="shared" si="333"/>
        <v/>
      </c>
      <c r="K1755" s="68" t="str">
        <f t="shared" si="334"/>
        <v/>
      </c>
      <c r="M1755" s="69" t="str">
        <f t="shared" si="335"/>
        <v/>
      </c>
      <c r="Q1755" s="76" t="str">
        <f t="shared" si="324"/>
        <v/>
      </c>
      <c r="R1755" s="68" t="str">
        <f t="shared" si="325"/>
        <v/>
      </c>
      <c r="S1755" s="76" t="str">
        <f t="shared" si="326"/>
        <v/>
      </c>
      <c r="V1755" s="23" t="str">
        <f>IF(E1755="","",SUMIF(OUTBOUND!$G:$G,WMS!E1755,OUTBOUND!$L:$L))</f>
        <v/>
      </c>
      <c r="W1755" s="23" t="str">
        <f>IF(E1755="","",SUMIF(OUTBOUND!$G:$G,WMS!E1755,OUTBOUND!$M:$M))</f>
        <v/>
      </c>
      <c r="X1755" s="76" t="str">
        <f>IF(E1755="","",SUMIF(OUTBOUND!$G:$G,WMS!E1755,OUTBOUND!$O:$O))</f>
        <v/>
      </c>
      <c r="Y1755" s="76" t="str">
        <f>IF(E1755="","",SUMIF(OUTBOUND!$G:$G,WMS!E1755,OUTBOUND!$AC:$AC))</f>
        <v/>
      </c>
      <c r="Z1755" s="76" t="str">
        <f>IF(E1755="","",SUMIF(OUTBOUND!$G:$G,WMS!E1755,OUTBOUND!$P:$P))</f>
        <v/>
      </c>
      <c r="AA1755" s="23" t="str">
        <f t="shared" si="327"/>
        <v/>
      </c>
      <c r="AB1755" s="23" t="str">
        <f t="shared" si="328"/>
        <v/>
      </c>
      <c r="AC1755" s="76" t="str">
        <f t="shared" si="329"/>
        <v/>
      </c>
      <c r="AD1755" s="76" t="str">
        <f t="shared" si="330"/>
        <v/>
      </c>
      <c r="AE1755" s="76" t="str">
        <f t="shared" si="331"/>
        <v/>
      </c>
      <c r="AF1755" s="81" t="str">
        <f t="shared" si="332"/>
        <v/>
      </c>
    </row>
    <row r="1756" spans="5:32">
      <c r="E1756" s="58" t="str">
        <f t="shared" si="333"/>
        <v/>
      </c>
      <c r="K1756" s="68" t="str">
        <f t="shared" si="334"/>
        <v/>
      </c>
      <c r="M1756" s="69" t="str">
        <f t="shared" si="335"/>
        <v/>
      </c>
      <c r="Q1756" s="76" t="str">
        <f t="shared" si="324"/>
        <v/>
      </c>
      <c r="R1756" s="68" t="str">
        <f t="shared" si="325"/>
        <v/>
      </c>
      <c r="S1756" s="76" t="str">
        <f t="shared" si="326"/>
        <v/>
      </c>
      <c r="V1756" s="23" t="str">
        <f>IF(E1756="","",SUMIF(OUTBOUND!$G:$G,WMS!E1756,OUTBOUND!$L:$L))</f>
        <v/>
      </c>
      <c r="W1756" s="23" t="str">
        <f>IF(E1756="","",SUMIF(OUTBOUND!$G:$G,WMS!E1756,OUTBOUND!$M:$M))</f>
        <v/>
      </c>
      <c r="X1756" s="76" t="str">
        <f>IF(E1756="","",SUMIF(OUTBOUND!$G:$G,WMS!E1756,OUTBOUND!$O:$O))</f>
        <v/>
      </c>
      <c r="Y1756" s="76" t="str">
        <f>IF(E1756="","",SUMIF(OUTBOUND!$G:$G,WMS!E1756,OUTBOUND!$AC:$AC))</f>
        <v/>
      </c>
      <c r="Z1756" s="76" t="str">
        <f>IF(E1756="","",SUMIF(OUTBOUND!$G:$G,WMS!E1756,OUTBOUND!$P:$P))</f>
        <v/>
      </c>
      <c r="AA1756" s="23" t="str">
        <f t="shared" si="327"/>
        <v/>
      </c>
      <c r="AB1756" s="23" t="str">
        <f t="shared" si="328"/>
        <v/>
      </c>
      <c r="AC1756" s="76" t="str">
        <f t="shared" si="329"/>
        <v/>
      </c>
      <c r="AD1756" s="76" t="str">
        <f t="shared" si="330"/>
        <v/>
      </c>
      <c r="AE1756" s="76" t="str">
        <f t="shared" si="331"/>
        <v/>
      </c>
      <c r="AF1756" s="81" t="str">
        <f t="shared" si="332"/>
        <v/>
      </c>
    </row>
    <row r="1757" spans="5:32">
      <c r="E1757" s="58" t="str">
        <f t="shared" si="333"/>
        <v/>
      </c>
      <c r="K1757" s="68" t="str">
        <f t="shared" si="334"/>
        <v/>
      </c>
      <c r="M1757" s="69" t="str">
        <f t="shared" si="335"/>
        <v/>
      </c>
      <c r="Q1757" s="76" t="str">
        <f t="shared" si="324"/>
        <v/>
      </c>
      <c r="R1757" s="68" t="str">
        <f t="shared" si="325"/>
        <v/>
      </c>
      <c r="S1757" s="76" t="str">
        <f t="shared" si="326"/>
        <v/>
      </c>
      <c r="V1757" s="23" t="str">
        <f>IF(E1757="","",SUMIF(OUTBOUND!$G:$G,WMS!E1757,OUTBOUND!$L:$L))</f>
        <v/>
      </c>
      <c r="W1757" s="23" t="str">
        <f>IF(E1757="","",SUMIF(OUTBOUND!$G:$G,WMS!E1757,OUTBOUND!$M:$M))</f>
        <v/>
      </c>
      <c r="X1757" s="76" t="str">
        <f>IF(E1757="","",SUMIF(OUTBOUND!$G:$G,WMS!E1757,OUTBOUND!$O:$O))</f>
        <v/>
      </c>
      <c r="Y1757" s="76" t="str">
        <f>IF(E1757="","",SUMIF(OUTBOUND!$G:$G,WMS!E1757,OUTBOUND!$AC:$AC))</f>
        <v/>
      </c>
      <c r="Z1757" s="76" t="str">
        <f>IF(E1757="","",SUMIF(OUTBOUND!$G:$G,WMS!E1757,OUTBOUND!$P:$P))</f>
        <v/>
      </c>
      <c r="AA1757" s="23" t="str">
        <f t="shared" si="327"/>
        <v/>
      </c>
      <c r="AB1757" s="23" t="str">
        <f t="shared" si="328"/>
        <v/>
      </c>
      <c r="AC1757" s="76" t="str">
        <f t="shared" si="329"/>
        <v/>
      </c>
      <c r="AD1757" s="76" t="str">
        <f t="shared" si="330"/>
        <v/>
      </c>
      <c r="AE1757" s="76" t="str">
        <f t="shared" si="331"/>
        <v/>
      </c>
      <c r="AF1757" s="81" t="str">
        <f t="shared" si="332"/>
        <v/>
      </c>
    </row>
    <row r="1758" spans="5:32">
      <c r="E1758" s="58" t="str">
        <f t="shared" si="333"/>
        <v/>
      </c>
      <c r="K1758" s="68" t="str">
        <f t="shared" si="334"/>
        <v/>
      </c>
      <c r="M1758" s="69" t="str">
        <f t="shared" si="335"/>
        <v/>
      </c>
      <c r="Q1758" s="76" t="str">
        <f t="shared" si="324"/>
        <v/>
      </c>
      <c r="R1758" s="68" t="str">
        <f t="shared" si="325"/>
        <v/>
      </c>
      <c r="S1758" s="76" t="str">
        <f t="shared" si="326"/>
        <v/>
      </c>
      <c r="V1758" s="23" t="str">
        <f>IF(E1758="","",SUMIF(OUTBOUND!$G:$G,WMS!E1758,OUTBOUND!$L:$L))</f>
        <v/>
      </c>
      <c r="W1758" s="23" t="str">
        <f>IF(E1758="","",SUMIF(OUTBOUND!$G:$G,WMS!E1758,OUTBOUND!$M:$M))</f>
        <v/>
      </c>
      <c r="X1758" s="76" t="str">
        <f>IF(E1758="","",SUMIF(OUTBOUND!$G:$G,WMS!E1758,OUTBOUND!$O:$O))</f>
        <v/>
      </c>
      <c r="Y1758" s="76" t="str">
        <f>IF(E1758="","",SUMIF(OUTBOUND!$G:$G,WMS!E1758,OUTBOUND!$AC:$AC))</f>
        <v/>
      </c>
      <c r="Z1758" s="76" t="str">
        <f>IF(E1758="","",SUMIF(OUTBOUND!$G:$G,WMS!E1758,OUTBOUND!$P:$P))</f>
        <v/>
      </c>
      <c r="AA1758" s="23" t="str">
        <f t="shared" si="327"/>
        <v/>
      </c>
      <c r="AB1758" s="23" t="str">
        <f t="shared" si="328"/>
        <v/>
      </c>
      <c r="AC1758" s="76" t="str">
        <f t="shared" si="329"/>
        <v/>
      </c>
      <c r="AD1758" s="76" t="str">
        <f t="shared" si="330"/>
        <v/>
      </c>
      <c r="AE1758" s="76" t="str">
        <f t="shared" si="331"/>
        <v/>
      </c>
      <c r="AF1758" s="81" t="str">
        <f t="shared" si="332"/>
        <v/>
      </c>
    </row>
    <row r="1759" spans="5:32">
      <c r="E1759" s="58" t="str">
        <f t="shared" si="333"/>
        <v/>
      </c>
      <c r="K1759" s="68" t="str">
        <f t="shared" si="334"/>
        <v/>
      </c>
      <c r="M1759" s="69" t="str">
        <f t="shared" si="335"/>
        <v/>
      </c>
      <c r="Q1759" s="76" t="str">
        <f t="shared" si="324"/>
        <v/>
      </c>
      <c r="R1759" s="68" t="str">
        <f t="shared" si="325"/>
        <v/>
      </c>
      <c r="S1759" s="76" t="str">
        <f t="shared" si="326"/>
        <v/>
      </c>
      <c r="V1759" s="23" t="str">
        <f>IF(E1759="","",SUMIF(OUTBOUND!$G:$G,WMS!E1759,OUTBOUND!$L:$L))</f>
        <v/>
      </c>
      <c r="W1759" s="23" t="str">
        <f>IF(E1759="","",SUMIF(OUTBOUND!$G:$G,WMS!E1759,OUTBOUND!$M:$M))</f>
        <v/>
      </c>
      <c r="X1759" s="76" t="str">
        <f>IF(E1759="","",SUMIF(OUTBOUND!$G:$G,WMS!E1759,OUTBOUND!$O:$O))</f>
        <v/>
      </c>
      <c r="Y1759" s="76" t="str">
        <f>IF(E1759="","",SUMIF(OUTBOUND!$G:$G,WMS!E1759,OUTBOUND!$AC:$AC))</f>
        <v/>
      </c>
      <c r="Z1759" s="76" t="str">
        <f>IF(E1759="","",SUMIF(OUTBOUND!$G:$G,WMS!E1759,OUTBOUND!$P:$P))</f>
        <v/>
      </c>
      <c r="AA1759" s="23" t="str">
        <f t="shared" si="327"/>
        <v/>
      </c>
      <c r="AB1759" s="23" t="str">
        <f t="shared" si="328"/>
        <v/>
      </c>
      <c r="AC1759" s="76" t="str">
        <f t="shared" si="329"/>
        <v/>
      </c>
      <c r="AD1759" s="76" t="str">
        <f t="shared" si="330"/>
        <v/>
      </c>
      <c r="AE1759" s="76" t="str">
        <f t="shared" si="331"/>
        <v/>
      </c>
      <c r="AF1759" s="81" t="str">
        <f t="shared" si="332"/>
        <v/>
      </c>
    </row>
    <row r="1760" spans="5:32">
      <c r="E1760" s="58" t="str">
        <f t="shared" si="333"/>
        <v/>
      </c>
      <c r="K1760" s="68" t="str">
        <f t="shared" si="334"/>
        <v/>
      </c>
      <c r="M1760" s="69" t="str">
        <f t="shared" si="335"/>
        <v/>
      </c>
      <c r="Q1760" s="76" t="str">
        <f t="shared" si="324"/>
        <v/>
      </c>
      <c r="R1760" s="68" t="str">
        <f t="shared" si="325"/>
        <v/>
      </c>
      <c r="S1760" s="76" t="str">
        <f t="shared" si="326"/>
        <v/>
      </c>
      <c r="V1760" s="23" t="str">
        <f>IF(E1760="","",SUMIF(OUTBOUND!$G:$G,WMS!E1760,OUTBOUND!$L:$L))</f>
        <v/>
      </c>
      <c r="W1760" s="23" t="str">
        <f>IF(E1760="","",SUMIF(OUTBOUND!$G:$G,WMS!E1760,OUTBOUND!$M:$M))</f>
        <v/>
      </c>
      <c r="X1760" s="76" t="str">
        <f>IF(E1760="","",SUMIF(OUTBOUND!$G:$G,WMS!E1760,OUTBOUND!$O:$O))</f>
        <v/>
      </c>
      <c r="Y1760" s="76" t="str">
        <f>IF(E1760="","",SUMIF(OUTBOUND!$G:$G,WMS!E1760,OUTBOUND!$AC:$AC))</f>
        <v/>
      </c>
      <c r="Z1760" s="76" t="str">
        <f>IF(E1760="","",SUMIF(OUTBOUND!$G:$G,WMS!E1760,OUTBOUND!$P:$P))</f>
        <v/>
      </c>
      <c r="AA1760" s="23" t="str">
        <f t="shared" si="327"/>
        <v/>
      </c>
      <c r="AB1760" s="23" t="str">
        <f t="shared" si="328"/>
        <v/>
      </c>
      <c r="AC1760" s="76" t="str">
        <f t="shared" si="329"/>
        <v/>
      </c>
      <c r="AD1760" s="76" t="str">
        <f t="shared" si="330"/>
        <v/>
      </c>
      <c r="AE1760" s="76" t="str">
        <f t="shared" si="331"/>
        <v/>
      </c>
      <c r="AF1760" s="81" t="str">
        <f t="shared" si="332"/>
        <v/>
      </c>
    </row>
    <row r="1761" spans="5:32">
      <c r="E1761" s="58" t="str">
        <f t="shared" si="333"/>
        <v/>
      </c>
      <c r="K1761" s="68" t="str">
        <f t="shared" si="334"/>
        <v/>
      </c>
      <c r="M1761" s="69" t="str">
        <f t="shared" si="335"/>
        <v/>
      </c>
      <c r="Q1761" s="76" t="str">
        <f t="shared" si="324"/>
        <v/>
      </c>
      <c r="R1761" s="68" t="str">
        <f t="shared" si="325"/>
        <v/>
      </c>
      <c r="S1761" s="76" t="str">
        <f t="shared" si="326"/>
        <v/>
      </c>
      <c r="V1761" s="23" t="str">
        <f>IF(E1761="","",SUMIF(OUTBOUND!$G:$G,WMS!E1761,OUTBOUND!$L:$L))</f>
        <v/>
      </c>
      <c r="W1761" s="23" t="str">
        <f>IF(E1761="","",SUMIF(OUTBOUND!$G:$G,WMS!E1761,OUTBOUND!$M:$M))</f>
        <v/>
      </c>
      <c r="X1761" s="76" t="str">
        <f>IF(E1761="","",SUMIF(OUTBOUND!$G:$G,WMS!E1761,OUTBOUND!$O:$O))</f>
        <v/>
      </c>
      <c r="Y1761" s="76" t="str">
        <f>IF(E1761="","",SUMIF(OUTBOUND!$G:$G,WMS!E1761,OUTBOUND!$AC:$AC))</f>
        <v/>
      </c>
      <c r="Z1761" s="76" t="str">
        <f>IF(E1761="","",SUMIF(OUTBOUND!$G:$G,WMS!E1761,OUTBOUND!$P:$P))</f>
        <v/>
      </c>
      <c r="AA1761" s="23" t="str">
        <f t="shared" si="327"/>
        <v/>
      </c>
      <c r="AB1761" s="23" t="str">
        <f t="shared" si="328"/>
        <v/>
      </c>
      <c r="AC1761" s="76" t="str">
        <f t="shared" si="329"/>
        <v/>
      </c>
      <c r="AD1761" s="76" t="str">
        <f t="shared" si="330"/>
        <v/>
      </c>
      <c r="AE1761" s="76" t="str">
        <f t="shared" si="331"/>
        <v/>
      </c>
      <c r="AF1761" s="81" t="str">
        <f t="shared" si="332"/>
        <v/>
      </c>
    </row>
    <row r="1762" spans="5:32">
      <c r="E1762" s="58" t="str">
        <f t="shared" si="333"/>
        <v/>
      </c>
      <c r="K1762" s="68" t="str">
        <f t="shared" si="334"/>
        <v/>
      </c>
      <c r="M1762" s="69" t="str">
        <f t="shared" si="335"/>
        <v/>
      </c>
      <c r="Q1762" s="76" t="str">
        <f t="shared" si="324"/>
        <v/>
      </c>
      <c r="R1762" s="68" t="str">
        <f t="shared" si="325"/>
        <v/>
      </c>
      <c r="S1762" s="76" t="str">
        <f t="shared" si="326"/>
        <v/>
      </c>
      <c r="V1762" s="23" t="str">
        <f>IF(E1762="","",SUMIF(OUTBOUND!$G:$G,WMS!E1762,OUTBOUND!$L:$L))</f>
        <v/>
      </c>
      <c r="W1762" s="23" t="str">
        <f>IF(E1762="","",SUMIF(OUTBOUND!$G:$G,WMS!E1762,OUTBOUND!$M:$M))</f>
        <v/>
      </c>
      <c r="X1762" s="76" t="str">
        <f>IF(E1762="","",SUMIF(OUTBOUND!$G:$G,WMS!E1762,OUTBOUND!$O:$O))</f>
        <v/>
      </c>
      <c r="Y1762" s="76" t="str">
        <f>IF(E1762="","",SUMIF(OUTBOUND!$G:$G,WMS!E1762,OUTBOUND!$AC:$AC))</f>
        <v/>
      </c>
      <c r="Z1762" s="76" t="str">
        <f>IF(E1762="","",SUMIF(OUTBOUND!$G:$G,WMS!E1762,OUTBOUND!$P:$P))</f>
        <v/>
      </c>
      <c r="AA1762" s="23" t="str">
        <f t="shared" si="327"/>
        <v/>
      </c>
      <c r="AB1762" s="23" t="str">
        <f t="shared" si="328"/>
        <v/>
      </c>
      <c r="AC1762" s="76" t="str">
        <f t="shared" si="329"/>
        <v/>
      </c>
      <c r="AD1762" s="76" t="str">
        <f t="shared" si="330"/>
        <v/>
      </c>
      <c r="AE1762" s="76" t="str">
        <f t="shared" si="331"/>
        <v/>
      </c>
      <c r="AF1762" s="81" t="str">
        <f t="shared" si="332"/>
        <v/>
      </c>
    </row>
    <row r="1763" spans="5:32">
      <c r="E1763" s="58" t="str">
        <f t="shared" si="333"/>
        <v/>
      </c>
      <c r="K1763" s="68" t="str">
        <f t="shared" si="334"/>
        <v/>
      </c>
      <c r="M1763" s="69" t="str">
        <f t="shared" si="335"/>
        <v/>
      </c>
      <c r="Q1763" s="76" t="str">
        <f t="shared" si="324"/>
        <v/>
      </c>
      <c r="R1763" s="68" t="str">
        <f t="shared" si="325"/>
        <v/>
      </c>
      <c r="S1763" s="76" t="str">
        <f t="shared" si="326"/>
        <v/>
      </c>
      <c r="V1763" s="23" t="str">
        <f>IF(E1763="","",SUMIF(OUTBOUND!$G:$G,WMS!E1763,OUTBOUND!$L:$L))</f>
        <v/>
      </c>
      <c r="W1763" s="23" t="str">
        <f>IF(E1763="","",SUMIF(OUTBOUND!$G:$G,WMS!E1763,OUTBOUND!$M:$M))</f>
        <v/>
      </c>
      <c r="X1763" s="76" t="str">
        <f>IF(E1763="","",SUMIF(OUTBOUND!$G:$G,WMS!E1763,OUTBOUND!$O:$O))</f>
        <v/>
      </c>
      <c r="Y1763" s="76" t="str">
        <f>IF(E1763="","",SUMIF(OUTBOUND!$G:$G,WMS!E1763,OUTBOUND!$AC:$AC))</f>
        <v/>
      </c>
      <c r="Z1763" s="76" t="str">
        <f>IF(E1763="","",SUMIF(OUTBOUND!$G:$G,WMS!E1763,OUTBOUND!$P:$P))</f>
        <v/>
      </c>
      <c r="AA1763" s="23" t="str">
        <f t="shared" si="327"/>
        <v/>
      </c>
      <c r="AB1763" s="23" t="str">
        <f t="shared" si="328"/>
        <v/>
      </c>
      <c r="AC1763" s="76" t="str">
        <f t="shared" si="329"/>
        <v/>
      </c>
      <c r="AD1763" s="76" t="str">
        <f t="shared" si="330"/>
        <v/>
      </c>
      <c r="AE1763" s="76" t="str">
        <f t="shared" si="331"/>
        <v/>
      </c>
      <c r="AF1763" s="81" t="str">
        <f t="shared" si="332"/>
        <v/>
      </c>
    </row>
    <row r="1764" spans="5:32">
      <c r="E1764" s="58" t="str">
        <f t="shared" si="333"/>
        <v/>
      </c>
      <c r="K1764" s="68" t="str">
        <f t="shared" si="334"/>
        <v/>
      </c>
      <c r="M1764" s="69" t="str">
        <f t="shared" si="335"/>
        <v/>
      </c>
      <c r="Q1764" s="76" t="str">
        <f t="shared" si="324"/>
        <v/>
      </c>
      <c r="R1764" s="68" t="str">
        <f t="shared" si="325"/>
        <v/>
      </c>
      <c r="S1764" s="76" t="str">
        <f t="shared" si="326"/>
        <v/>
      </c>
      <c r="V1764" s="23" t="str">
        <f>IF(E1764="","",SUMIF(OUTBOUND!$G:$G,WMS!E1764,OUTBOUND!$L:$L))</f>
        <v/>
      </c>
      <c r="W1764" s="23" t="str">
        <f>IF(E1764="","",SUMIF(OUTBOUND!$G:$G,WMS!E1764,OUTBOUND!$M:$M))</f>
        <v/>
      </c>
      <c r="X1764" s="76" t="str">
        <f>IF(E1764="","",SUMIF(OUTBOUND!$G:$G,WMS!E1764,OUTBOUND!$O:$O))</f>
        <v/>
      </c>
      <c r="Y1764" s="76" t="str">
        <f>IF(E1764="","",SUMIF(OUTBOUND!$G:$G,WMS!E1764,OUTBOUND!$AC:$AC))</f>
        <v/>
      </c>
      <c r="Z1764" s="76" t="str">
        <f>IF(E1764="","",SUMIF(OUTBOUND!$G:$G,WMS!E1764,OUTBOUND!$P:$P))</f>
        <v/>
      </c>
      <c r="AA1764" s="23" t="str">
        <f t="shared" si="327"/>
        <v/>
      </c>
      <c r="AB1764" s="23" t="str">
        <f t="shared" si="328"/>
        <v/>
      </c>
      <c r="AC1764" s="76" t="str">
        <f t="shared" si="329"/>
        <v/>
      </c>
      <c r="AD1764" s="76" t="str">
        <f t="shared" si="330"/>
        <v/>
      </c>
      <c r="AE1764" s="76" t="str">
        <f t="shared" si="331"/>
        <v/>
      </c>
      <c r="AF1764" s="81" t="str">
        <f t="shared" si="332"/>
        <v/>
      </c>
    </row>
    <row r="1765" spans="5:32">
      <c r="E1765" s="58" t="str">
        <f t="shared" si="333"/>
        <v/>
      </c>
      <c r="K1765" s="68" t="str">
        <f t="shared" si="334"/>
        <v/>
      </c>
      <c r="M1765" s="69" t="str">
        <f t="shared" si="335"/>
        <v/>
      </c>
      <c r="Q1765" s="76" t="str">
        <f t="shared" si="324"/>
        <v/>
      </c>
      <c r="R1765" s="68" t="str">
        <f t="shared" si="325"/>
        <v/>
      </c>
      <c r="S1765" s="76" t="str">
        <f t="shared" si="326"/>
        <v/>
      </c>
      <c r="V1765" s="23" t="str">
        <f>IF(E1765="","",SUMIF(OUTBOUND!$G:$G,WMS!E1765,OUTBOUND!$L:$L))</f>
        <v/>
      </c>
      <c r="W1765" s="23" t="str">
        <f>IF(E1765="","",SUMIF(OUTBOUND!$G:$G,WMS!E1765,OUTBOUND!$M:$M))</f>
        <v/>
      </c>
      <c r="X1765" s="76" t="str">
        <f>IF(E1765="","",SUMIF(OUTBOUND!$G:$G,WMS!E1765,OUTBOUND!$O:$O))</f>
        <v/>
      </c>
      <c r="Y1765" s="76" t="str">
        <f>IF(E1765="","",SUMIF(OUTBOUND!$G:$G,WMS!E1765,OUTBOUND!$AC:$AC))</f>
        <v/>
      </c>
      <c r="Z1765" s="76" t="str">
        <f>IF(E1765="","",SUMIF(OUTBOUND!$G:$G,WMS!E1765,OUTBOUND!$P:$P))</f>
        <v/>
      </c>
      <c r="AA1765" s="23" t="str">
        <f t="shared" si="327"/>
        <v/>
      </c>
      <c r="AB1765" s="23" t="str">
        <f t="shared" si="328"/>
        <v/>
      </c>
      <c r="AC1765" s="76" t="str">
        <f t="shared" si="329"/>
        <v/>
      </c>
      <c r="AD1765" s="76" t="str">
        <f t="shared" si="330"/>
        <v/>
      </c>
      <c r="AE1765" s="76" t="str">
        <f t="shared" si="331"/>
        <v/>
      </c>
      <c r="AF1765" s="81" t="str">
        <f t="shared" si="332"/>
        <v/>
      </c>
    </row>
    <row r="1766" spans="5:32">
      <c r="E1766" s="58" t="str">
        <f t="shared" si="333"/>
        <v/>
      </c>
      <c r="K1766" s="68" t="str">
        <f t="shared" si="334"/>
        <v/>
      </c>
      <c r="M1766" s="69" t="str">
        <f t="shared" si="335"/>
        <v/>
      </c>
      <c r="Q1766" s="76" t="str">
        <f t="shared" si="324"/>
        <v/>
      </c>
      <c r="R1766" s="68" t="str">
        <f t="shared" si="325"/>
        <v/>
      </c>
      <c r="S1766" s="76" t="str">
        <f t="shared" si="326"/>
        <v/>
      </c>
      <c r="V1766" s="23" t="str">
        <f>IF(E1766="","",SUMIF(OUTBOUND!$G:$G,WMS!E1766,OUTBOUND!$L:$L))</f>
        <v/>
      </c>
      <c r="W1766" s="23" t="str">
        <f>IF(E1766="","",SUMIF(OUTBOUND!$G:$G,WMS!E1766,OUTBOUND!$M:$M))</f>
        <v/>
      </c>
      <c r="X1766" s="76" t="str">
        <f>IF(E1766="","",SUMIF(OUTBOUND!$G:$G,WMS!E1766,OUTBOUND!$O:$O))</f>
        <v/>
      </c>
      <c r="Y1766" s="76" t="str">
        <f>IF(E1766="","",SUMIF(OUTBOUND!$G:$G,WMS!E1766,OUTBOUND!$AC:$AC))</f>
        <v/>
      </c>
      <c r="Z1766" s="76" t="str">
        <f>IF(E1766="","",SUMIF(OUTBOUND!$G:$G,WMS!E1766,OUTBOUND!$P:$P))</f>
        <v/>
      </c>
      <c r="AA1766" s="23" t="str">
        <f t="shared" si="327"/>
        <v/>
      </c>
      <c r="AB1766" s="23" t="str">
        <f t="shared" si="328"/>
        <v/>
      </c>
      <c r="AC1766" s="76" t="str">
        <f t="shared" si="329"/>
        <v/>
      </c>
      <c r="AD1766" s="76" t="str">
        <f t="shared" si="330"/>
        <v/>
      </c>
      <c r="AE1766" s="76" t="str">
        <f t="shared" si="331"/>
        <v/>
      </c>
      <c r="AF1766" s="81" t="str">
        <f t="shared" si="332"/>
        <v/>
      </c>
    </row>
    <row r="1767" spans="5:32">
      <c r="E1767" s="58" t="str">
        <f t="shared" si="333"/>
        <v/>
      </c>
      <c r="K1767" s="68" t="str">
        <f t="shared" si="334"/>
        <v/>
      </c>
      <c r="M1767" s="69" t="str">
        <f t="shared" si="335"/>
        <v/>
      </c>
      <c r="Q1767" s="76" t="str">
        <f t="shared" si="324"/>
        <v/>
      </c>
      <c r="R1767" s="68" t="str">
        <f t="shared" si="325"/>
        <v/>
      </c>
      <c r="S1767" s="76" t="str">
        <f t="shared" si="326"/>
        <v/>
      </c>
      <c r="V1767" s="23" t="str">
        <f>IF(E1767="","",SUMIF(OUTBOUND!$G:$G,WMS!E1767,OUTBOUND!$L:$L))</f>
        <v/>
      </c>
      <c r="W1767" s="23" t="str">
        <f>IF(E1767="","",SUMIF(OUTBOUND!$G:$G,WMS!E1767,OUTBOUND!$M:$M))</f>
        <v/>
      </c>
      <c r="X1767" s="76" t="str">
        <f>IF(E1767="","",SUMIF(OUTBOUND!$G:$G,WMS!E1767,OUTBOUND!$O:$O))</f>
        <v/>
      </c>
      <c r="Y1767" s="76" t="str">
        <f>IF(E1767="","",SUMIF(OUTBOUND!$G:$G,WMS!E1767,OUTBOUND!$AC:$AC))</f>
        <v/>
      </c>
      <c r="Z1767" s="76" t="str">
        <f>IF(E1767="","",SUMIF(OUTBOUND!$G:$G,WMS!E1767,OUTBOUND!$P:$P))</f>
        <v/>
      </c>
      <c r="AA1767" s="23" t="str">
        <f t="shared" si="327"/>
        <v/>
      </c>
      <c r="AB1767" s="23" t="str">
        <f t="shared" si="328"/>
        <v/>
      </c>
      <c r="AC1767" s="76" t="str">
        <f t="shared" si="329"/>
        <v/>
      </c>
      <c r="AD1767" s="76" t="str">
        <f t="shared" si="330"/>
        <v/>
      </c>
      <c r="AE1767" s="76" t="str">
        <f t="shared" si="331"/>
        <v/>
      </c>
      <c r="AF1767" s="81" t="str">
        <f t="shared" si="332"/>
        <v/>
      </c>
    </row>
    <row r="1768" spans="5:32">
      <c r="E1768" s="58" t="str">
        <f t="shared" si="333"/>
        <v/>
      </c>
      <c r="K1768" s="68" t="str">
        <f t="shared" si="334"/>
        <v/>
      </c>
      <c r="M1768" s="69" t="str">
        <f t="shared" si="335"/>
        <v/>
      </c>
      <c r="Q1768" s="76" t="str">
        <f t="shared" si="324"/>
        <v/>
      </c>
      <c r="R1768" s="68" t="str">
        <f t="shared" si="325"/>
        <v/>
      </c>
      <c r="S1768" s="76" t="str">
        <f t="shared" si="326"/>
        <v/>
      </c>
      <c r="V1768" s="23" t="str">
        <f>IF(E1768="","",SUMIF(OUTBOUND!$G:$G,WMS!E1768,OUTBOUND!$L:$L))</f>
        <v/>
      </c>
      <c r="W1768" s="23" t="str">
        <f>IF(E1768="","",SUMIF(OUTBOUND!$G:$G,WMS!E1768,OUTBOUND!$M:$M))</f>
        <v/>
      </c>
      <c r="X1768" s="76" t="str">
        <f>IF(E1768="","",SUMIF(OUTBOUND!$G:$G,WMS!E1768,OUTBOUND!$O:$O))</f>
        <v/>
      </c>
      <c r="Y1768" s="76" t="str">
        <f>IF(E1768="","",SUMIF(OUTBOUND!$G:$G,WMS!E1768,OUTBOUND!$AC:$AC))</f>
        <v/>
      </c>
      <c r="Z1768" s="76" t="str">
        <f>IF(E1768="","",SUMIF(OUTBOUND!$G:$G,WMS!E1768,OUTBOUND!$P:$P))</f>
        <v/>
      </c>
      <c r="AA1768" s="23" t="str">
        <f t="shared" si="327"/>
        <v/>
      </c>
      <c r="AB1768" s="23" t="str">
        <f t="shared" si="328"/>
        <v/>
      </c>
      <c r="AC1768" s="76" t="str">
        <f t="shared" si="329"/>
        <v/>
      </c>
      <c r="AD1768" s="76" t="str">
        <f t="shared" si="330"/>
        <v/>
      </c>
      <c r="AE1768" s="76" t="str">
        <f t="shared" si="331"/>
        <v/>
      </c>
      <c r="AF1768" s="81" t="str">
        <f t="shared" si="332"/>
        <v/>
      </c>
    </row>
    <row r="1769" spans="5:32">
      <c r="E1769" s="58" t="str">
        <f t="shared" si="333"/>
        <v/>
      </c>
      <c r="K1769" s="68" t="str">
        <f t="shared" si="334"/>
        <v/>
      </c>
      <c r="M1769" s="69" t="str">
        <f t="shared" si="335"/>
        <v/>
      </c>
      <c r="Q1769" s="76" t="str">
        <f t="shared" si="324"/>
        <v/>
      </c>
      <c r="R1769" s="68" t="str">
        <f t="shared" si="325"/>
        <v/>
      </c>
      <c r="S1769" s="76" t="str">
        <f t="shared" si="326"/>
        <v/>
      </c>
      <c r="V1769" s="23" t="str">
        <f>IF(E1769="","",SUMIF(OUTBOUND!$G:$G,WMS!E1769,OUTBOUND!$L:$L))</f>
        <v/>
      </c>
      <c r="W1769" s="23" t="str">
        <f>IF(E1769="","",SUMIF(OUTBOUND!$G:$G,WMS!E1769,OUTBOUND!$M:$M))</f>
        <v/>
      </c>
      <c r="X1769" s="76" t="str">
        <f>IF(E1769="","",SUMIF(OUTBOUND!$G:$G,WMS!E1769,OUTBOUND!$O:$O))</f>
        <v/>
      </c>
      <c r="Y1769" s="76" t="str">
        <f>IF(E1769="","",SUMIF(OUTBOUND!$G:$G,WMS!E1769,OUTBOUND!$AC:$AC))</f>
        <v/>
      </c>
      <c r="Z1769" s="76" t="str">
        <f>IF(E1769="","",SUMIF(OUTBOUND!$G:$G,WMS!E1769,OUTBOUND!$P:$P))</f>
        <v/>
      </c>
      <c r="AA1769" s="23" t="str">
        <f t="shared" si="327"/>
        <v/>
      </c>
      <c r="AB1769" s="23" t="str">
        <f t="shared" si="328"/>
        <v/>
      </c>
      <c r="AC1769" s="76" t="str">
        <f t="shared" si="329"/>
        <v/>
      </c>
      <c r="AD1769" s="76" t="str">
        <f t="shared" si="330"/>
        <v/>
      </c>
      <c r="AE1769" s="76" t="str">
        <f t="shared" si="331"/>
        <v/>
      </c>
      <c r="AF1769" s="81" t="str">
        <f t="shared" si="332"/>
        <v/>
      </c>
    </row>
    <row r="1770" spans="5:32">
      <c r="E1770" s="58" t="str">
        <f t="shared" si="333"/>
        <v/>
      </c>
      <c r="K1770" s="68" t="str">
        <f t="shared" si="334"/>
        <v/>
      </c>
      <c r="M1770" s="69" t="str">
        <f t="shared" si="335"/>
        <v/>
      </c>
      <c r="Q1770" s="76" t="str">
        <f t="shared" si="324"/>
        <v/>
      </c>
      <c r="R1770" s="68" t="str">
        <f t="shared" si="325"/>
        <v/>
      </c>
      <c r="S1770" s="76" t="str">
        <f t="shared" si="326"/>
        <v/>
      </c>
      <c r="V1770" s="23" t="str">
        <f>IF(E1770="","",SUMIF(OUTBOUND!$G:$G,WMS!E1770,OUTBOUND!$L:$L))</f>
        <v/>
      </c>
      <c r="W1770" s="23" t="str">
        <f>IF(E1770="","",SUMIF(OUTBOUND!$G:$G,WMS!E1770,OUTBOUND!$M:$M))</f>
        <v/>
      </c>
      <c r="X1770" s="76" t="str">
        <f>IF(E1770="","",SUMIF(OUTBOUND!$G:$G,WMS!E1770,OUTBOUND!$O:$O))</f>
        <v/>
      </c>
      <c r="Y1770" s="76" t="str">
        <f>IF(E1770="","",SUMIF(OUTBOUND!$G:$G,WMS!E1770,OUTBOUND!$AC:$AC))</f>
        <v/>
      </c>
      <c r="Z1770" s="76" t="str">
        <f>IF(E1770="","",SUMIF(OUTBOUND!$G:$G,WMS!E1770,OUTBOUND!$P:$P))</f>
        <v/>
      </c>
      <c r="AA1770" s="23" t="str">
        <f t="shared" si="327"/>
        <v/>
      </c>
      <c r="AB1770" s="23" t="str">
        <f t="shared" si="328"/>
        <v/>
      </c>
      <c r="AC1770" s="76" t="str">
        <f t="shared" si="329"/>
        <v/>
      </c>
      <c r="AD1770" s="76" t="str">
        <f t="shared" si="330"/>
        <v/>
      </c>
      <c r="AE1770" s="76" t="str">
        <f t="shared" si="331"/>
        <v/>
      </c>
      <c r="AF1770" s="81" t="str">
        <f t="shared" si="332"/>
        <v/>
      </c>
    </row>
    <row r="1771" spans="5:32">
      <c r="E1771" s="58" t="str">
        <f t="shared" si="333"/>
        <v/>
      </c>
      <c r="K1771" s="68" t="str">
        <f t="shared" si="334"/>
        <v/>
      </c>
      <c r="M1771" s="69" t="str">
        <f t="shared" si="335"/>
        <v/>
      </c>
      <c r="Q1771" s="76" t="str">
        <f t="shared" si="324"/>
        <v/>
      </c>
      <c r="R1771" s="68" t="str">
        <f t="shared" si="325"/>
        <v/>
      </c>
      <c r="S1771" s="76" t="str">
        <f t="shared" si="326"/>
        <v/>
      </c>
      <c r="V1771" s="23" t="str">
        <f>IF(E1771="","",SUMIF(OUTBOUND!$G:$G,WMS!E1771,OUTBOUND!$L:$L))</f>
        <v/>
      </c>
      <c r="W1771" s="23" t="str">
        <f>IF(E1771="","",SUMIF(OUTBOUND!$G:$G,WMS!E1771,OUTBOUND!$M:$M))</f>
        <v/>
      </c>
      <c r="X1771" s="76" t="str">
        <f>IF(E1771="","",SUMIF(OUTBOUND!$G:$G,WMS!E1771,OUTBOUND!$O:$O))</f>
        <v/>
      </c>
      <c r="Y1771" s="76" t="str">
        <f>IF(E1771="","",SUMIF(OUTBOUND!$G:$G,WMS!E1771,OUTBOUND!$AC:$AC))</f>
        <v/>
      </c>
      <c r="Z1771" s="76" t="str">
        <f>IF(E1771="","",SUMIF(OUTBOUND!$G:$G,WMS!E1771,OUTBOUND!$P:$P))</f>
        <v/>
      </c>
      <c r="AA1771" s="23" t="str">
        <f t="shared" si="327"/>
        <v/>
      </c>
      <c r="AB1771" s="23" t="str">
        <f t="shared" si="328"/>
        <v/>
      </c>
      <c r="AC1771" s="76" t="str">
        <f t="shared" si="329"/>
        <v/>
      </c>
      <c r="AD1771" s="76" t="str">
        <f t="shared" si="330"/>
        <v/>
      </c>
      <c r="AE1771" s="76" t="str">
        <f t="shared" si="331"/>
        <v/>
      </c>
      <c r="AF1771" s="81" t="str">
        <f t="shared" si="332"/>
        <v/>
      </c>
    </row>
    <row r="1772" spans="5:32">
      <c r="E1772" s="58" t="str">
        <f t="shared" si="333"/>
        <v/>
      </c>
      <c r="K1772" s="68" t="str">
        <f t="shared" si="334"/>
        <v/>
      </c>
      <c r="M1772" s="69" t="str">
        <f t="shared" si="335"/>
        <v/>
      </c>
      <c r="Q1772" s="76" t="str">
        <f t="shared" si="324"/>
        <v/>
      </c>
      <c r="R1772" s="68" t="str">
        <f t="shared" si="325"/>
        <v/>
      </c>
      <c r="S1772" s="76" t="str">
        <f t="shared" si="326"/>
        <v/>
      </c>
      <c r="V1772" s="23" t="str">
        <f>IF(E1772="","",SUMIF(OUTBOUND!$G:$G,WMS!E1772,OUTBOUND!$L:$L))</f>
        <v/>
      </c>
      <c r="W1772" s="23" t="str">
        <f>IF(E1772="","",SUMIF(OUTBOUND!$G:$G,WMS!E1772,OUTBOUND!$M:$M))</f>
        <v/>
      </c>
      <c r="X1772" s="76" t="str">
        <f>IF(E1772="","",SUMIF(OUTBOUND!$G:$G,WMS!E1772,OUTBOUND!$O:$O))</f>
        <v/>
      </c>
      <c r="Y1772" s="76" t="str">
        <f>IF(E1772="","",SUMIF(OUTBOUND!$G:$G,WMS!E1772,OUTBOUND!$AC:$AC))</f>
        <v/>
      </c>
      <c r="Z1772" s="76" t="str">
        <f>IF(E1772="","",SUMIF(OUTBOUND!$G:$G,WMS!E1772,OUTBOUND!$P:$P))</f>
        <v/>
      </c>
      <c r="AA1772" s="23" t="str">
        <f t="shared" si="327"/>
        <v/>
      </c>
      <c r="AB1772" s="23" t="str">
        <f t="shared" si="328"/>
        <v/>
      </c>
      <c r="AC1772" s="76" t="str">
        <f t="shared" si="329"/>
        <v/>
      </c>
      <c r="AD1772" s="76" t="str">
        <f t="shared" si="330"/>
        <v/>
      </c>
      <c r="AE1772" s="76" t="str">
        <f t="shared" si="331"/>
        <v/>
      </c>
      <c r="AF1772" s="81" t="str">
        <f t="shared" si="332"/>
        <v/>
      </c>
    </row>
    <row r="1773" spans="5:32">
      <c r="E1773" s="58" t="str">
        <f t="shared" si="333"/>
        <v/>
      </c>
      <c r="K1773" s="68" t="str">
        <f t="shared" si="334"/>
        <v/>
      </c>
      <c r="M1773" s="69" t="str">
        <f t="shared" si="335"/>
        <v/>
      </c>
      <c r="Q1773" s="76" t="str">
        <f t="shared" si="324"/>
        <v/>
      </c>
      <c r="R1773" s="68" t="str">
        <f t="shared" si="325"/>
        <v/>
      </c>
      <c r="S1773" s="76" t="str">
        <f t="shared" si="326"/>
        <v/>
      </c>
      <c r="V1773" s="23" t="str">
        <f>IF(E1773="","",SUMIF(OUTBOUND!$G:$G,WMS!E1773,OUTBOUND!$L:$L))</f>
        <v/>
      </c>
      <c r="W1773" s="23" t="str">
        <f>IF(E1773="","",SUMIF(OUTBOUND!$G:$G,WMS!E1773,OUTBOUND!$M:$M))</f>
        <v/>
      </c>
      <c r="X1773" s="76" t="str">
        <f>IF(E1773="","",SUMIF(OUTBOUND!$G:$G,WMS!E1773,OUTBOUND!$O:$O))</f>
        <v/>
      </c>
      <c r="Y1773" s="76" t="str">
        <f>IF(E1773="","",SUMIF(OUTBOUND!$G:$G,WMS!E1773,OUTBOUND!$AC:$AC))</f>
        <v/>
      </c>
      <c r="Z1773" s="76" t="str">
        <f>IF(E1773="","",SUMIF(OUTBOUND!$G:$G,WMS!E1773,OUTBOUND!$P:$P))</f>
        <v/>
      </c>
      <c r="AA1773" s="23" t="str">
        <f t="shared" si="327"/>
        <v/>
      </c>
      <c r="AB1773" s="23" t="str">
        <f t="shared" si="328"/>
        <v/>
      </c>
      <c r="AC1773" s="76" t="str">
        <f t="shared" si="329"/>
        <v/>
      </c>
      <c r="AD1773" s="76" t="str">
        <f t="shared" si="330"/>
        <v/>
      </c>
      <c r="AE1773" s="76" t="str">
        <f t="shared" si="331"/>
        <v/>
      </c>
      <c r="AF1773" s="81" t="str">
        <f t="shared" si="332"/>
        <v/>
      </c>
    </row>
    <row r="1774" spans="5:32">
      <c r="E1774" s="58" t="str">
        <f t="shared" si="333"/>
        <v/>
      </c>
      <c r="K1774" s="68" t="str">
        <f t="shared" si="334"/>
        <v/>
      </c>
      <c r="M1774" s="69" t="str">
        <f t="shared" si="335"/>
        <v/>
      </c>
      <c r="Q1774" s="76" t="str">
        <f t="shared" si="324"/>
        <v/>
      </c>
      <c r="R1774" s="68" t="str">
        <f t="shared" si="325"/>
        <v/>
      </c>
      <c r="S1774" s="76" t="str">
        <f t="shared" si="326"/>
        <v/>
      </c>
      <c r="V1774" s="23" t="str">
        <f>IF(E1774="","",SUMIF(OUTBOUND!$G:$G,WMS!E1774,OUTBOUND!$L:$L))</f>
        <v/>
      </c>
      <c r="W1774" s="23" t="str">
        <f>IF(E1774="","",SUMIF(OUTBOUND!$G:$G,WMS!E1774,OUTBOUND!$M:$M))</f>
        <v/>
      </c>
      <c r="X1774" s="76" t="str">
        <f>IF(E1774="","",SUMIF(OUTBOUND!$G:$G,WMS!E1774,OUTBOUND!$O:$O))</f>
        <v/>
      </c>
      <c r="Y1774" s="76" t="str">
        <f>IF(E1774="","",SUMIF(OUTBOUND!$G:$G,WMS!E1774,OUTBOUND!$AC:$AC))</f>
        <v/>
      </c>
      <c r="Z1774" s="76" t="str">
        <f>IF(E1774="","",SUMIF(OUTBOUND!$G:$G,WMS!E1774,OUTBOUND!$P:$P))</f>
        <v/>
      </c>
      <c r="AA1774" s="23" t="str">
        <f t="shared" si="327"/>
        <v/>
      </c>
      <c r="AB1774" s="23" t="str">
        <f t="shared" si="328"/>
        <v/>
      </c>
      <c r="AC1774" s="76" t="str">
        <f t="shared" si="329"/>
        <v/>
      </c>
      <c r="AD1774" s="76" t="str">
        <f t="shared" si="330"/>
        <v/>
      </c>
      <c r="AE1774" s="76" t="str">
        <f t="shared" si="331"/>
        <v/>
      </c>
      <c r="AF1774" s="81" t="str">
        <f t="shared" si="332"/>
        <v/>
      </c>
    </row>
    <row r="1775" spans="5:32">
      <c r="E1775" s="58" t="str">
        <f t="shared" si="333"/>
        <v/>
      </c>
      <c r="K1775" s="68" t="str">
        <f t="shared" si="334"/>
        <v/>
      </c>
      <c r="M1775" s="69" t="str">
        <f t="shared" si="335"/>
        <v/>
      </c>
      <c r="Q1775" s="76" t="str">
        <f t="shared" si="324"/>
        <v/>
      </c>
      <c r="R1775" s="68" t="str">
        <f t="shared" si="325"/>
        <v/>
      </c>
      <c r="S1775" s="76" t="str">
        <f t="shared" si="326"/>
        <v/>
      </c>
      <c r="V1775" s="23" t="str">
        <f>IF(E1775="","",SUMIF(OUTBOUND!$G:$G,WMS!E1775,OUTBOUND!$L:$L))</f>
        <v/>
      </c>
      <c r="W1775" s="23" t="str">
        <f>IF(E1775="","",SUMIF(OUTBOUND!$G:$G,WMS!E1775,OUTBOUND!$M:$M))</f>
        <v/>
      </c>
      <c r="X1775" s="76" t="str">
        <f>IF(E1775="","",SUMIF(OUTBOUND!$G:$G,WMS!E1775,OUTBOUND!$O:$O))</f>
        <v/>
      </c>
      <c r="Y1775" s="76" t="str">
        <f>IF(E1775="","",SUMIF(OUTBOUND!$G:$G,WMS!E1775,OUTBOUND!$AC:$AC))</f>
        <v/>
      </c>
      <c r="Z1775" s="76" t="str">
        <f>IF(E1775="","",SUMIF(OUTBOUND!$G:$G,WMS!E1775,OUTBOUND!$P:$P))</f>
        <v/>
      </c>
      <c r="AA1775" s="23" t="str">
        <f t="shared" si="327"/>
        <v/>
      </c>
      <c r="AB1775" s="23" t="str">
        <f t="shared" si="328"/>
        <v/>
      </c>
      <c r="AC1775" s="76" t="str">
        <f t="shared" si="329"/>
        <v/>
      </c>
      <c r="AD1775" s="76" t="str">
        <f t="shared" si="330"/>
        <v/>
      </c>
      <c r="AE1775" s="76" t="str">
        <f t="shared" si="331"/>
        <v/>
      </c>
      <c r="AF1775" s="81" t="str">
        <f t="shared" si="332"/>
        <v/>
      </c>
    </row>
    <row r="1776" spans="5:32">
      <c r="E1776" s="58" t="str">
        <f t="shared" si="333"/>
        <v/>
      </c>
      <c r="K1776" s="68" t="str">
        <f t="shared" si="334"/>
        <v/>
      </c>
      <c r="M1776" s="69" t="str">
        <f t="shared" si="335"/>
        <v/>
      </c>
      <c r="Q1776" s="76" t="str">
        <f t="shared" si="324"/>
        <v/>
      </c>
      <c r="R1776" s="68" t="str">
        <f t="shared" si="325"/>
        <v/>
      </c>
      <c r="S1776" s="76" t="str">
        <f t="shared" si="326"/>
        <v/>
      </c>
      <c r="V1776" s="23" t="str">
        <f>IF(E1776="","",SUMIF(OUTBOUND!$G:$G,WMS!E1776,OUTBOUND!$L:$L))</f>
        <v/>
      </c>
      <c r="W1776" s="23" t="str">
        <f>IF(E1776="","",SUMIF(OUTBOUND!$G:$G,WMS!E1776,OUTBOUND!$M:$M))</f>
        <v/>
      </c>
      <c r="X1776" s="76" t="str">
        <f>IF(E1776="","",SUMIF(OUTBOUND!$G:$G,WMS!E1776,OUTBOUND!$O:$O))</f>
        <v/>
      </c>
      <c r="Y1776" s="76" t="str">
        <f>IF(E1776="","",SUMIF(OUTBOUND!$G:$G,WMS!E1776,OUTBOUND!$AC:$AC))</f>
        <v/>
      </c>
      <c r="Z1776" s="76" t="str">
        <f>IF(E1776="","",SUMIF(OUTBOUND!$G:$G,WMS!E1776,OUTBOUND!$P:$P))</f>
        <v/>
      </c>
      <c r="AA1776" s="23" t="str">
        <f t="shared" si="327"/>
        <v/>
      </c>
      <c r="AB1776" s="23" t="str">
        <f t="shared" si="328"/>
        <v/>
      </c>
      <c r="AC1776" s="76" t="str">
        <f t="shared" si="329"/>
        <v/>
      </c>
      <c r="AD1776" s="76" t="str">
        <f t="shared" si="330"/>
        <v/>
      </c>
      <c r="AE1776" s="76" t="str">
        <f t="shared" si="331"/>
        <v/>
      </c>
      <c r="AF1776" s="81" t="str">
        <f t="shared" si="332"/>
        <v/>
      </c>
    </row>
    <row r="1777" spans="5:32">
      <c r="E1777" s="58" t="str">
        <f t="shared" si="333"/>
        <v/>
      </c>
      <c r="K1777" s="68" t="str">
        <f t="shared" si="334"/>
        <v/>
      </c>
      <c r="M1777" s="69" t="str">
        <f t="shared" si="335"/>
        <v/>
      </c>
      <c r="Q1777" s="76" t="str">
        <f t="shared" si="324"/>
        <v/>
      </c>
      <c r="R1777" s="68" t="str">
        <f t="shared" si="325"/>
        <v/>
      </c>
      <c r="S1777" s="76" t="str">
        <f t="shared" si="326"/>
        <v/>
      </c>
      <c r="V1777" s="23" t="str">
        <f>IF(E1777="","",SUMIF(OUTBOUND!$G:$G,WMS!E1777,OUTBOUND!$L:$L))</f>
        <v/>
      </c>
      <c r="W1777" s="23" t="str">
        <f>IF(E1777="","",SUMIF(OUTBOUND!$G:$G,WMS!E1777,OUTBOUND!$M:$M))</f>
        <v/>
      </c>
      <c r="X1777" s="76" t="str">
        <f>IF(E1777="","",SUMIF(OUTBOUND!$G:$G,WMS!E1777,OUTBOUND!$O:$O))</f>
        <v/>
      </c>
      <c r="Y1777" s="76" t="str">
        <f>IF(E1777="","",SUMIF(OUTBOUND!$G:$G,WMS!E1777,OUTBOUND!$AC:$AC))</f>
        <v/>
      </c>
      <c r="Z1777" s="76" t="str">
        <f>IF(E1777="","",SUMIF(OUTBOUND!$G:$G,WMS!E1777,OUTBOUND!$P:$P))</f>
        <v/>
      </c>
      <c r="AA1777" s="23" t="str">
        <f t="shared" si="327"/>
        <v/>
      </c>
      <c r="AB1777" s="23" t="str">
        <f t="shared" si="328"/>
        <v/>
      </c>
      <c r="AC1777" s="76" t="str">
        <f t="shared" si="329"/>
        <v/>
      </c>
      <c r="AD1777" s="76" t="str">
        <f t="shared" si="330"/>
        <v/>
      </c>
      <c r="AE1777" s="76" t="str">
        <f t="shared" si="331"/>
        <v/>
      </c>
      <c r="AF1777" s="81" t="str">
        <f t="shared" si="332"/>
        <v/>
      </c>
    </row>
    <row r="1778" spans="5:32">
      <c r="E1778" s="58" t="str">
        <f t="shared" si="333"/>
        <v/>
      </c>
      <c r="K1778" s="68" t="str">
        <f t="shared" si="334"/>
        <v/>
      </c>
      <c r="M1778" s="69" t="str">
        <f t="shared" si="335"/>
        <v/>
      </c>
      <c r="Q1778" s="76" t="str">
        <f t="shared" si="324"/>
        <v/>
      </c>
      <c r="R1778" s="68" t="str">
        <f t="shared" si="325"/>
        <v/>
      </c>
      <c r="S1778" s="76" t="str">
        <f t="shared" si="326"/>
        <v/>
      </c>
      <c r="V1778" s="23" t="str">
        <f>IF(E1778="","",SUMIF(OUTBOUND!$G:$G,WMS!E1778,OUTBOUND!$L:$L))</f>
        <v/>
      </c>
      <c r="W1778" s="23" t="str">
        <f>IF(E1778="","",SUMIF(OUTBOUND!$G:$G,WMS!E1778,OUTBOUND!$M:$M))</f>
        <v/>
      </c>
      <c r="X1778" s="76" t="str">
        <f>IF(E1778="","",SUMIF(OUTBOUND!$G:$G,WMS!E1778,OUTBOUND!$O:$O))</f>
        <v/>
      </c>
      <c r="Y1778" s="76" t="str">
        <f>IF(E1778="","",SUMIF(OUTBOUND!$G:$G,WMS!E1778,OUTBOUND!$AC:$AC))</f>
        <v/>
      </c>
      <c r="Z1778" s="76" t="str">
        <f>IF(E1778="","",SUMIF(OUTBOUND!$G:$G,WMS!E1778,OUTBOUND!$P:$P))</f>
        <v/>
      </c>
      <c r="AA1778" s="23" t="str">
        <f t="shared" si="327"/>
        <v/>
      </c>
      <c r="AB1778" s="23" t="str">
        <f t="shared" si="328"/>
        <v/>
      </c>
      <c r="AC1778" s="76" t="str">
        <f t="shared" si="329"/>
        <v/>
      </c>
      <c r="AD1778" s="76" t="str">
        <f t="shared" si="330"/>
        <v/>
      </c>
      <c r="AE1778" s="76" t="str">
        <f t="shared" si="331"/>
        <v/>
      </c>
      <c r="AF1778" s="81" t="str">
        <f t="shared" si="332"/>
        <v/>
      </c>
    </row>
    <row r="1779" spans="5:32">
      <c r="E1779" s="58" t="str">
        <f t="shared" si="333"/>
        <v/>
      </c>
      <c r="K1779" s="68" t="str">
        <f t="shared" si="334"/>
        <v/>
      </c>
      <c r="M1779" s="69" t="str">
        <f t="shared" si="335"/>
        <v/>
      </c>
      <c r="Q1779" s="76" t="str">
        <f t="shared" si="324"/>
        <v/>
      </c>
      <c r="R1779" s="68" t="str">
        <f t="shared" si="325"/>
        <v/>
      </c>
      <c r="S1779" s="76" t="str">
        <f t="shared" si="326"/>
        <v/>
      </c>
      <c r="V1779" s="23" t="str">
        <f>IF(E1779="","",SUMIF(OUTBOUND!$G:$G,WMS!E1779,OUTBOUND!$L:$L))</f>
        <v/>
      </c>
      <c r="W1779" s="23" t="str">
        <f>IF(E1779="","",SUMIF(OUTBOUND!$G:$G,WMS!E1779,OUTBOUND!$M:$M))</f>
        <v/>
      </c>
      <c r="X1779" s="76" t="str">
        <f>IF(E1779="","",SUMIF(OUTBOUND!$G:$G,WMS!E1779,OUTBOUND!$O:$O))</f>
        <v/>
      </c>
      <c r="Y1779" s="76" t="str">
        <f>IF(E1779="","",SUMIF(OUTBOUND!$G:$G,WMS!E1779,OUTBOUND!$AC:$AC))</f>
        <v/>
      </c>
      <c r="Z1779" s="76" t="str">
        <f>IF(E1779="","",SUMIF(OUTBOUND!$G:$G,WMS!E1779,OUTBOUND!$P:$P))</f>
        <v/>
      </c>
      <c r="AA1779" s="23" t="str">
        <f t="shared" si="327"/>
        <v/>
      </c>
      <c r="AB1779" s="23" t="str">
        <f t="shared" si="328"/>
        <v/>
      </c>
      <c r="AC1779" s="76" t="str">
        <f t="shared" si="329"/>
        <v/>
      </c>
      <c r="AD1779" s="76" t="str">
        <f t="shared" si="330"/>
        <v/>
      </c>
      <c r="AE1779" s="76" t="str">
        <f t="shared" si="331"/>
        <v/>
      </c>
      <c r="AF1779" s="81" t="str">
        <f t="shared" si="332"/>
        <v/>
      </c>
    </row>
    <row r="1780" spans="5:32">
      <c r="E1780" s="58" t="str">
        <f t="shared" si="333"/>
        <v/>
      </c>
      <c r="K1780" s="68" t="str">
        <f t="shared" si="334"/>
        <v/>
      </c>
      <c r="M1780" s="69" t="str">
        <f t="shared" si="335"/>
        <v/>
      </c>
      <c r="Q1780" s="76" t="str">
        <f t="shared" si="324"/>
        <v/>
      </c>
      <c r="R1780" s="68" t="str">
        <f t="shared" si="325"/>
        <v/>
      </c>
      <c r="S1780" s="76" t="str">
        <f t="shared" si="326"/>
        <v/>
      </c>
      <c r="V1780" s="23" t="str">
        <f>IF(E1780="","",SUMIF(OUTBOUND!$G:$G,WMS!E1780,OUTBOUND!$L:$L))</f>
        <v/>
      </c>
      <c r="W1780" s="23" t="str">
        <f>IF(E1780="","",SUMIF(OUTBOUND!$G:$G,WMS!E1780,OUTBOUND!$M:$M))</f>
        <v/>
      </c>
      <c r="X1780" s="76" t="str">
        <f>IF(E1780="","",SUMIF(OUTBOUND!$G:$G,WMS!E1780,OUTBOUND!$O:$O))</f>
        <v/>
      </c>
      <c r="Y1780" s="76" t="str">
        <f>IF(E1780="","",SUMIF(OUTBOUND!$G:$G,WMS!E1780,OUTBOUND!$AC:$AC))</f>
        <v/>
      </c>
      <c r="Z1780" s="76" t="str">
        <f>IF(E1780="","",SUMIF(OUTBOUND!$G:$G,WMS!E1780,OUTBOUND!$P:$P))</f>
        <v/>
      </c>
      <c r="AA1780" s="23" t="str">
        <f t="shared" si="327"/>
        <v/>
      </c>
      <c r="AB1780" s="23" t="str">
        <f t="shared" si="328"/>
        <v/>
      </c>
      <c r="AC1780" s="76" t="str">
        <f t="shared" si="329"/>
        <v/>
      </c>
      <c r="AD1780" s="76" t="str">
        <f t="shared" si="330"/>
        <v/>
      </c>
      <c r="AE1780" s="76" t="str">
        <f t="shared" si="331"/>
        <v/>
      </c>
      <c r="AF1780" s="81" t="str">
        <f t="shared" si="332"/>
        <v/>
      </c>
    </row>
    <row r="1781" spans="5:32">
      <c r="E1781" s="58" t="str">
        <f t="shared" si="333"/>
        <v/>
      </c>
      <c r="K1781" s="68" t="str">
        <f t="shared" si="334"/>
        <v/>
      </c>
      <c r="M1781" s="69" t="str">
        <f t="shared" si="335"/>
        <v/>
      </c>
      <c r="Q1781" s="76" t="str">
        <f t="shared" ref="Q1781:Q1844" si="336">IF(P1781="","",ROUND(N1781*O1781*P1781/1000000,3))</f>
        <v/>
      </c>
      <c r="R1781" s="68" t="str">
        <f t="shared" ref="R1781:R1844" si="337">IF(Q1781="","",ROUND(N1781*O1781*P1781/1000000*I1781,2))</f>
        <v/>
      </c>
      <c r="S1781" s="76" t="str">
        <f t="shared" ref="S1781:S1844" si="338">IF(T1781="","",ROUND(T1781/J1781,3))</f>
        <v/>
      </c>
      <c r="V1781" s="23" t="str">
        <f>IF(E1781="","",SUMIF(OUTBOUND!$G:$G,WMS!E1781,OUTBOUND!$L:$L))</f>
        <v/>
      </c>
      <c r="W1781" s="23" t="str">
        <f>IF(E1781="","",SUMIF(OUTBOUND!$G:$G,WMS!E1781,OUTBOUND!$M:$M))</f>
        <v/>
      </c>
      <c r="X1781" s="76" t="str">
        <f>IF(E1781="","",SUMIF(OUTBOUND!$G:$G,WMS!E1781,OUTBOUND!$O:$O))</f>
        <v/>
      </c>
      <c r="Y1781" s="76" t="str">
        <f>IF(E1781="","",SUMIF(OUTBOUND!$G:$G,WMS!E1781,OUTBOUND!$AC:$AC))</f>
        <v/>
      </c>
      <c r="Z1781" s="76" t="str">
        <f>IF(E1781="","",SUMIF(OUTBOUND!$G:$G,WMS!E1781,OUTBOUND!$P:$P))</f>
        <v/>
      </c>
      <c r="AA1781" s="23" t="str">
        <f t="shared" ref="AA1781:AA1844" si="339">IF(I1781="","",I1781-V1781)</f>
        <v/>
      </c>
      <c r="AB1781" s="23" t="str">
        <f t="shared" ref="AB1781:AB1844" si="340">IF(J1781="","",J1781-W1781)</f>
        <v/>
      </c>
      <c r="AC1781" s="76" t="str">
        <f t="shared" ref="AC1781:AC1844" si="341">IF(M1781="","",M1781-X1781)</f>
        <v/>
      </c>
      <c r="AD1781" s="76" t="str">
        <f t="shared" ref="AD1781:AD1844" si="342">IF(T1781="","",T1781-Y1781)</f>
        <v/>
      </c>
      <c r="AE1781" s="76" t="str">
        <f t="shared" ref="AE1781:AE1844" si="343">IF(R1781="","",R1781-Z1781)</f>
        <v/>
      </c>
      <c r="AF1781" s="81" t="str">
        <f t="shared" ref="AF1781:AF1844" si="344">IF(AB1781="","",EXACT(K1781,AB1781/AA1781))</f>
        <v/>
      </c>
    </row>
    <row r="1782" spans="5:32">
      <c r="E1782" s="58" t="str">
        <f t="shared" si="333"/>
        <v/>
      </c>
      <c r="K1782" s="68" t="str">
        <f t="shared" si="334"/>
        <v/>
      </c>
      <c r="M1782" s="69" t="str">
        <f t="shared" si="335"/>
        <v/>
      </c>
      <c r="Q1782" s="76" t="str">
        <f t="shared" si="336"/>
        <v/>
      </c>
      <c r="R1782" s="68" t="str">
        <f t="shared" si="337"/>
        <v/>
      </c>
      <c r="S1782" s="76" t="str">
        <f t="shared" si="338"/>
        <v/>
      </c>
      <c r="V1782" s="23" t="str">
        <f>IF(E1782="","",SUMIF(OUTBOUND!$G:$G,WMS!E1782,OUTBOUND!$L:$L))</f>
        <v/>
      </c>
      <c r="W1782" s="23" t="str">
        <f>IF(E1782="","",SUMIF(OUTBOUND!$G:$G,WMS!E1782,OUTBOUND!$M:$M))</f>
        <v/>
      </c>
      <c r="X1782" s="76" t="str">
        <f>IF(E1782="","",SUMIF(OUTBOUND!$G:$G,WMS!E1782,OUTBOUND!$O:$O))</f>
        <v/>
      </c>
      <c r="Y1782" s="76" t="str">
        <f>IF(E1782="","",SUMIF(OUTBOUND!$G:$G,WMS!E1782,OUTBOUND!$AC:$AC))</f>
        <v/>
      </c>
      <c r="Z1782" s="76" t="str">
        <f>IF(E1782="","",SUMIF(OUTBOUND!$G:$G,WMS!E1782,OUTBOUND!$P:$P))</f>
        <v/>
      </c>
      <c r="AA1782" s="23" t="str">
        <f t="shared" si="339"/>
        <v/>
      </c>
      <c r="AB1782" s="23" t="str">
        <f t="shared" si="340"/>
        <v/>
      </c>
      <c r="AC1782" s="76" t="str">
        <f t="shared" si="341"/>
        <v/>
      </c>
      <c r="AD1782" s="76" t="str">
        <f t="shared" si="342"/>
        <v/>
      </c>
      <c r="AE1782" s="76" t="str">
        <f t="shared" si="343"/>
        <v/>
      </c>
      <c r="AF1782" s="81" t="str">
        <f t="shared" si="344"/>
        <v/>
      </c>
    </row>
    <row r="1783" spans="5:32">
      <c r="E1783" s="58" t="str">
        <f t="shared" si="333"/>
        <v/>
      </c>
      <c r="K1783" s="68" t="str">
        <f t="shared" si="334"/>
        <v/>
      </c>
      <c r="M1783" s="69" t="str">
        <f t="shared" si="335"/>
        <v/>
      </c>
      <c r="Q1783" s="76" t="str">
        <f t="shared" si="336"/>
        <v/>
      </c>
      <c r="R1783" s="68" t="str">
        <f t="shared" si="337"/>
        <v/>
      </c>
      <c r="S1783" s="76" t="str">
        <f t="shared" si="338"/>
        <v/>
      </c>
      <c r="V1783" s="23" t="str">
        <f>IF(E1783="","",SUMIF(OUTBOUND!$G:$G,WMS!E1783,OUTBOUND!$L:$L))</f>
        <v/>
      </c>
      <c r="W1783" s="23" t="str">
        <f>IF(E1783="","",SUMIF(OUTBOUND!$G:$G,WMS!E1783,OUTBOUND!$M:$M))</f>
        <v/>
      </c>
      <c r="X1783" s="76" t="str">
        <f>IF(E1783="","",SUMIF(OUTBOUND!$G:$G,WMS!E1783,OUTBOUND!$O:$O))</f>
        <v/>
      </c>
      <c r="Y1783" s="76" t="str">
        <f>IF(E1783="","",SUMIF(OUTBOUND!$G:$G,WMS!E1783,OUTBOUND!$AC:$AC))</f>
        <v/>
      </c>
      <c r="Z1783" s="76" t="str">
        <f>IF(E1783="","",SUMIF(OUTBOUND!$G:$G,WMS!E1783,OUTBOUND!$P:$P))</f>
        <v/>
      </c>
      <c r="AA1783" s="23" t="str">
        <f t="shared" si="339"/>
        <v/>
      </c>
      <c r="AB1783" s="23" t="str">
        <f t="shared" si="340"/>
        <v/>
      </c>
      <c r="AC1783" s="76" t="str">
        <f t="shared" si="341"/>
        <v/>
      </c>
      <c r="AD1783" s="76" t="str">
        <f t="shared" si="342"/>
        <v/>
      </c>
      <c r="AE1783" s="76" t="str">
        <f t="shared" si="343"/>
        <v/>
      </c>
      <c r="AF1783" s="81" t="str">
        <f t="shared" si="344"/>
        <v/>
      </c>
    </row>
    <row r="1784" spans="5:32">
      <c r="E1784" s="58" t="str">
        <f t="shared" si="333"/>
        <v/>
      </c>
      <c r="K1784" s="68" t="str">
        <f t="shared" si="334"/>
        <v/>
      </c>
      <c r="M1784" s="69" t="str">
        <f t="shared" si="335"/>
        <v/>
      </c>
      <c r="Q1784" s="76" t="str">
        <f t="shared" si="336"/>
        <v/>
      </c>
      <c r="R1784" s="68" t="str">
        <f t="shared" si="337"/>
        <v/>
      </c>
      <c r="S1784" s="76" t="str">
        <f t="shared" si="338"/>
        <v/>
      </c>
      <c r="V1784" s="23" t="str">
        <f>IF(E1784="","",SUMIF(OUTBOUND!$G:$G,WMS!E1784,OUTBOUND!$L:$L))</f>
        <v/>
      </c>
      <c r="W1784" s="23" t="str">
        <f>IF(E1784="","",SUMIF(OUTBOUND!$G:$G,WMS!E1784,OUTBOUND!$M:$M))</f>
        <v/>
      </c>
      <c r="X1784" s="76" t="str">
        <f>IF(E1784="","",SUMIF(OUTBOUND!$G:$G,WMS!E1784,OUTBOUND!$O:$O))</f>
        <v/>
      </c>
      <c r="Y1784" s="76" t="str">
        <f>IF(E1784="","",SUMIF(OUTBOUND!$G:$G,WMS!E1784,OUTBOUND!$AC:$AC))</f>
        <v/>
      </c>
      <c r="Z1784" s="76" t="str">
        <f>IF(E1784="","",SUMIF(OUTBOUND!$G:$G,WMS!E1784,OUTBOUND!$P:$P))</f>
        <v/>
      </c>
      <c r="AA1784" s="23" t="str">
        <f t="shared" si="339"/>
        <v/>
      </c>
      <c r="AB1784" s="23" t="str">
        <f t="shared" si="340"/>
        <v/>
      </c>
      <c r="AC1784" s="76" t="str">
        <f t="shared" si="341"/>
        <v/>
      </c>
      <c r="AD1784" s="76" t="str">
        <f t="shared" si="342"/>
        <v/>
      </c>
      <c r="AE1784" s="76" t="str">
        <f t="shared" si="343"/>
        <v/>
      </c>
      <c r="AF1784" s="81" t="str">
        <f t="shared" si="344"/>
        <v/>
      </c>
    </row>
    <row r="1785" spans="5:32">
      <c r="E1785" s="58" t="str">
        <f t="shared" si="333"/>
        <v/>
      </c>
      <c r="K1785" s="68" t="str">
        <f t="shared" si="334"/>
        <v/>
      </c>
      <c r="M1785" s="69" t="str">
        <f t="shared" si="335"/>
        <v/>
      </c>
      <c r="Q1785" s="76" t="str">
        <f t="shared" si="336"/>
        <v/>
      </c>
      <c r="R1785" s="68" t="str">
        <f t="shared" si="337"/>
        <v/>
      </c>
      <c r="S1785" s="76" t="str">
        <f t="shared" si="338"/>
        <v/>
      </c>
      <c r="V1785" s="23" t="str">
        <f>IF(E1785="","",SUMIF(OUTBOUND!$G:$G,WMS!E1785,OUTBOUND!$L:$L))</f>
        <v/>
      </c>
      <c r="W1785" s="23" t="str">
        <f>IF(E1785="","",SUMIF(OUTBOUND!$G:$G,WMS!E1785,OUTBOUND!$M:$M))</f>
        <v/>
      </c>
      <c r="X1785" s="76" t="str">
        <f>IF(E1785="","",SUMIF(OUTBOUND!$G:$G,WMS!E1785,OUTBOUND!$O:$O))</f>
        <v/>
      </c>
      <c r="Y1785" s="76" t="str">
        <f>IF(E1785="","",SUMIF(OUTBOUND!$G:$G,WMS!E1785,OUTBOUND!$AC:$AC))</f>
        <v/>
      </c>
      <c r="Z1785" s="76" t="str">
        <f>IF(E1785="","",SUMIF(OUTBOUND!$G:$G,WMS!E1785,OUTBOUND!$P:$P))</f>
        <v/>
      </c>
      <c r="AA1785" s="23" t="str">
        <f t="shared" si="339"/>
        <v/>
      </c>
      <c r="AB1785" s="23" t="str">
        <f t="shared" si="340"/>
        <v/>
      </c>
      <c r="AC1785" s="76" t="str">
        <f t="shared" si="341"/>
        <v/>
      </c>
      <c r="AD1785" s="76" t="str">
        <f t="shared" si="342"/>
        <v/>
      </c>
      <c r="AE1785" s="76" t="str">
        <f t="shared" si="343"/>
        <v/>
      </c>
      <c r="AF1785" s="81" t="str">
        <f t="shared" si="344"/>
        <v/>
      </c>
    </row>
    <row r="1786" spans="5:32">
      <c r="E1786" s="58" t="str">
        <f t="shared" si="333"/>
        <v/>
      </c>
      <c r="K1786" s="68" t="str">
        <f t="shared" si="334"/>
        <v/>
      </c>
      <c r="M1786" s="69" t="str">
        <f t="shared" si="335"/>
        <v/>
      </c>
      <c r="Q1786" s="76" t="str">
        <f t="shared" si="336"/>
        <v/>
      </c>
      <c r="R1786" s="68" t="str">
        <f t="shared" si="337"/>
        <v/>
      </c>
      <c r="S1786" s="76" t="str">
        <f t="shared" si="338"/>
        <v/>
      </c>
      <c r="V1786" s="23" t="str">
        <f>IF(E1786="","",SUMIF(OUTBOUND!$G:$G,WMS!E1786,OUTBOUND!$L:$L))</f>
        <v/>
      </c>
      <c r="W1786" s="23" t="str">
        <f>IF(E1786="","",SUMIF(OUTBOUND!$G:$G,WMS!E1786,OUTBOUND!$M:$M))</f>
        <v/>
      </c>
      <c r="X1786" s="76" t="str">
        <f>IF(E1786="","",SUMIF(OUTBOUND!$G:$G,WMS!E1786,OUTBOUND!$O:$O))</f>
        <v/>
      </c>
      <c r="Y1786" s="76" t="str">
        <f>IF(E1786="","",SUMIF(OUTBOUND!$G:$G,WMS!E1786,OUTBOUND!$AC:$AC))</f>
        <v/>
      </c>
      <c r="Z1786" s="76" t="str">
        <f>IF(E1786="","",SUMIF(OUTBOUND!$G:$G,WMS!E1786,OUTBOUND!$P:$P))</f>
        <v/>
      </c>
      <c r="AA1786" s="23" t="str">
        <f t="shared" si="339"/>
        <v/>
      </c>
      <c r="AB1786" s="23" t="str">
        <f t="shared" si="340"/>
        <v/>
      </c>
      <c r="AC1786" s="76" t="str">
        <f t="shared" si="341"/>
        <v/>
      </c>
      <c r="AD1786" s="76" t="str">
        <f t="shared" si="342"/>
        <v/>
      </c>
      <c r="AE1786" s="76" t="str">
        <f t="shared" si="343"/>
        <v/>
      </c>
      <c r="AF1786" s="81" t="str">
        <f t="shared" si="344"/>
        <v/>
      </c>
    </row>
    <row r="1787" spans="5:32">
      <c r="E1787" s="58" t="str">
        <f t="shared" si="333"/>
        <v/>
      </c>
      <c r="K1787" s="68" t="str">
        <f t="shared" si="334"/>
        <v/>
      </c>
      <c r="M1787" s="69" t="str">
        <f t="shared" si="335"/>
        <v/>
      </c>
      <c r="Q1787" s="76" t="str">
        <f t="shared" si="336"/>
        <v/>
      </c>
      <c r="R1787" s="68" t="str">
        <f t="shared" si="337"/>
        <v/>
      </c>
      <c r="S1787" s="76" t="str">
        <f t="shared" si="338"/>
        <v/>
      </c>
      <c r="V1787" s="23" t="str">
        <f>IF(E1787="","",SUMIF(OUTBOUND!$G:$G,WMS!E1787,OUTBOUND!$L:$L))</f>
        <v/>
      </c>
      <c r="W1787" s="23" t="str">
        <f>IF(E1787="","",SUMIF(OUTBOUND!$G:$G,WMS!E1787,OUTBOUND!$M:$M))</f>
        <v/>
      </c>
      <c r="X1787" s="76" t="str">
        <f>IF(E1787="","",SUMIF(OUTBOUND!$G:$G,WMS!E1787,OUTBOUND!$O:$O))</f>
        <v/>
      </c>
      <c r="Y1787" s="76" t="str">
        <f>IF(E1787="","",SUMIF(OUTBOUND!$G:$G,WMS!E1787,OUTBOUND!$AC:$AC))</f>
        <v/>
      </c>
      <c r="Z1787" s="76" t="str">
        <f>IF(E1787="","",SUMIF(OUTBOUND!$G:$G,WMS!E1787,OUTBOUND!$P:$P))</f>
        <v/>
      </c>
      <c r="AA1787" s="23" t="str">
        <f t="shared" si="339"/>
        <v/>
      </c>
      <c r="AB1787" s="23" t="str">
        <f t="shared" si="340"/>
        <v/>
      </c>
      <c r="AC1787" s="76" t="str">
        <f t="shared" si="341"/>
        <v/>
      </c>
      <c r="AD1787" s="76" t="str">
        <f t="shared" si="342"/>
        <v/>
      </c>
      <c r="AE1787" s="76" t="str">
        <f t="shared" si="343"/>
        <v/>
      </c>
      <c r="AF1787" s="81" t="str">
        <f t="shared" si="344"/>
        <v/>
      </c>
    </row>
    <row r="1788" spans="5:32">
      <c r="E1788" s="58" t="str">
        <f t="shared" si="333"/>
        <v/>
      </c>
      <c r="K1788" s="68" t="str">
        <f t="shared" si="334"/>
        <v/>
      </c>
      <c r="M1788" s="69" t="str">
        <f t="shared" si="335"/>
        <v/>
      </c>
      <c r="Q1788" s="76" t="str">
        <f t="shared" si="336"/>
        <v/>
      </c>
      <c r="R1788" s="68" t="str">
        <f t="shared" si="337"/>
        <v/>
      </c>
      <c r="S1788" s="76" t="str">
        <f t="shared" si="338"/>
        <v/>
      </c>
      <c r="V1788" s="23" t="str">
        <f>IF(E1788="","",SUMIF(OUTBOUND!$G:$G,WMS!E1788,OUTBOUND!$L:$L))</f>
        <v/>
      </c>
      <c r="W1788" s="23" t="str">
        <f>IF(E1788="","",SUMIF(OUTBOUND!$G:$G,WMS!E1788,OUTBOUND!$M:$M))</f>
        <v/>
      </c>
      <c r="X1788" s="76" t="str">
        <f>IF(E1788="","",SUMIF(OUTBOUND!$G:$G,WMS!E1788,OUTBOUND!$O:$O))</f>
        <v/>
      </c>
      <c r="Y1788" s="76" t="str">
        <f>IF(E1788="","",SUMIF(OUTBOUND!$G:$G,WMS!E1788,OUTBOUND!$AC:$AC))</f>
        <v/>
      </c>
      <c r="Z1788" s="76" t="str">
        <f>IF(E1788="","",SUMIF(OUTBOUND!$G:$G,WMS!E1788,OUTBOUND!$P:$P))</f>
        <v/>
      </c>
      <c r="AA1788" s="23" t="str">
        <f t="shared" si="339"/>
        <v/>
      </c>
      <c r="AB1788" s="23" t="str">
        <f t="shared" si="340"/>
        <v/>
      </c>
      <c r="AC1788" s="76" t="str">
        <f t="shared" si="341"/>
        <v/>
      </c>
      <c r="AD1788" s="76" t="str">
        <f t="shared" si="342"/>
        <v/>
      </c>
      <c r="AE1788" s="76" t="str">
        <f t="shared" si="343"/>
        <v/>
      </c>
      <c r="AF1788" s="81" t="str">
        <f t="shared" si="344"/>
        <v/>
      </c>
    </row>
    <row r="1789" spans="5:32">
      <c r="E1789" s="58" t="str">
        <f t="shared" si="333"/>
        <v/>
      </c>
      <c r="K1789" s="68" t="str">
        <f t="shared" si="334"/>
        <v/>
      </c>
      <c r="M1789" s="69" t="str">
        <f t="shared" si="335"/>
        <v/>
      </c>
      <c r="Q1789" s="76" t="str">
        <f t="shared" si="336"/>
        <v/>
      </c>
      <c r="R1789" s="68" t="str">
        <f t="shared" si="337"/>
        <v/>
      </c>
      <c r="S1789" s="76" t="str">
        <f t="shared" si="338"/>
        <v/>
      </c>
      <c r="V1789" s="23" t="str">
        <f>IF(E1789="","",SUMIF(OUTBOUND!$G:$G,WMS!E1789,OUTBOUND!$L:$L))</f>
        <v/>
      </c>
      <c r="W1789" s="23" t="str">
        <f>IF(E1789="","",SUMIF(OUTBOUND!$G:$G,WMS!E1789,OUTBOUND!$M:$M))</f>
        <v/>
      </c>
      <c r="X1789" s="76" t="str">
        <f>IF(E1789="","",SUMIF(OUTBOUND!$G:$G,WMS!E1789,OUTBOUND!$O:$O))</f>
        <v/>
      </c>
      <c r="Y1789" s="76" t="str">
        <f>IF(E1789="","",SUMIF(OUTBOUND!$G:$G,WMS!E1789,OUTBOUND!$AC:$AC))</f>
        <v/>
      </c>
      <c r="Z1789" s="76" t="str">
        <f>IF(E1789="","",SUMIF(OUTBOUND!$G:$G,WMS!E1789,OUTBOUND!$P:$P))</f>
        <v/>
      </c>
      <c r="AA1789" s="23" t="str">
        <f t="shared" si="339"/>
        <v/>
      </c>
      <c r="AB1789" s="23" t="str">
        <f t="shared" si="340"/>
        <v/>
      </c>
      <c r="AC1789" s="76" t="str">
        <f t="shared" si="341"/>
        <v/>
      </c>
      <c r="AD1789" s="76" t="str">
        <f t="shared" si="342"/>
        <v/>
      </c>
      <c r="AE1789" s="76" t="str">
        <f t="shared" si="343"/>
        <v/>
      </c>
      <c r="AF1789" s="81" t="str">
        <f t="shared" si="344"/>
        <v/>
      </c>
    </row>
    <row r="1790" spans="5:32">
      <c r="E1790" s="58" t="str">
        <f t="shared" si="333"/>
        <v/>
      </c>
      <c r="K1790" s="68" t="str">
        <f t="shared" si="334"/>
        <v/>
      </c>
      <c r="M1790" s="69" t="str">
        <f t="shared" si="335"/>
        <v/>
      </c>
      <c r="Q1790" s="76" t="str">
        <f t="shared" si="336"/>
        <v/>
      </c>
      <c r="R1790" s="68" t="str">
        <f t="shared" si="337"/>
        <v/>
      </c>
      <c r="S1790" s="76" t="str">
        <f t="shared" si="338"/>
        <v/>
      </c>
      <c r="V1790" s="23" t="str">
        <f>IF(E1790="","",SUMIF(OUTBOUND!$G:$G,WMS!E1790,OUTBOUND!$L:$L))</f>
        <v/>
      </c>
      <c r="W1790" s="23" t="str">
        <f>IF(E1790="","",SUMIF(OUTBOUND!$G:$G,WMS!E1790,OUTBOUND!$M:$M))</f>
        <v/>
      </c>
      <c r="X1790" s="76" t="str">
        <f>IF(E1790="","",SUMIF(OUTBOUND!$G:$G,WMS!E1790,OUTBOUND!$O:$O))</f>
        <v/>
      </c>
      <c r="Y1790" s="76" t="str">
        <f>IF(E1790="","",SUMIF(OUTBOUND!$G:$G,WMS!E1790,OUTBOUND!$AC:$AC))</f>
        <v/>
      </c>
      <c r="Z1790" s="76" t="str">
        <f>IF(E1790="","",SUMIF(OUTBOUND!$G:$G,WMS!E1790,OUTBOUND!$P:$P))</f>
        <v/>
      </c>
      <c r="AA1790" s="23" t="str">
        <f t="shared" si="339"/>
        <v/>
      </c>
      <c r="AB1790" s="23" t="str">
        <f t="shared" si="340"/>
        <v/>
      </c>
      <c r="AC1790" s="76" t="str">
        <f t="shared" si="341"/>
        <v/>
      </c>
      <c r="AD1790" s="76" t="str">
        <f t="shared" si="342"/>
        <v/>
      </c>
      <c r="AE1790" s="76" t="str">
        <f t="shared" si="343"/>
        <v/>
      </c>
      <c r="AF1790" s="81" t="str">
        <f t="shared" si="344"/>
        <v/>
      </c>
    </row>
    <row r="1791" spans="5:32">
      <c r="E1791" s="58" t="str">
        <f t="shared" si="333"/>
        <v/>
      </c>
      <c r="K1791" s="68" t="str">
        <f t="shared" si="334"/>
        <v/>
      </c>
      <c r="M1791" s="69" t="str">
        <f t="shared" si="335"/>
        <v/>
      </c>
      <c r="Q1791" s="76" t="str">
        <f t="shared" si="336"/>
        <v/>
      </c>
      <c r="R1791" s="68" t="str">
        <f t="shared" si="337"/>
        <v/>
      </c>
      <c r="S1791" s="76" t="str">
        <f t="shared" si="338"/>
        <v/>
      </c>
      <c r="V1791" s="23" t="str">
        <f>IF(E1791="","",SUMIF(OUTBOUND!$G:$G,WMS!E1791,OUTBOUND!$L:$L))</f>
        <v/>
      </c>
      <c r="W1791" s="23" t="str">
        <f>IF(E1791="","",SUMIF(OUTBOUND!$G:$G,WMS!E1791,OUTBOUND!$M:$M))</f>
        <v/>
      </c>
      <c r="X1791" s="76" t="str">
        <f>IF(E1791="","",SUMIF(OUTBOUND!$G:$G,WMS!E1791,OUTBOUND!$O:$O))</f>
        <v/>
      </c>
      <c r="Y1791" s="76" t="str">
        <f>IF(E1791="","",SUMIF(OUTBOUND!$G:$G,WMS!E1791,OUTBOUND!$AC:$AC))</f>
        <v/>
      </c>
      <c r="Z1791" s="76" t="str">
        <f>IF(E1791="","",SUMIF(OUTBOUND!$G:$G,WMS!E1791,OUTBOUND!$P:$P))</f>
        <v/>
      </c>
      <c r="AA1791" s="23" t="str">
        <f t="shared" si="339"/>
        <v/>
      </c>
      <c r="AB1791" s="23" t="str">
        <f t="shared" si="340"/>
        <v/>
      </c>
      <c r="AC1791" s="76" t="str">
        <f t="shared" si="341"/>
        <v/>
      </c>
      <c r="AD1791" s="76" t="str">
        <f t="shared" si="342"/>
        <v/>
      </c>
      <c r="AE1791" s="76" t="str">
        <f t="shared" si="343"/>
        <v/>
      </c>
      <c r="AF1791" s="81" t="str">
        <f t="shared" si="344"/>
        <v/>
      </c>
    </row>
    <row r="1792" spans="5:32">
      <c r="E1792" s="58" t="str">
        <f t="shared" si="333"/>
        <v/>
      </c>
      <c r="K1792" s="68" t="str">
        <f t="shared" si="334"/>
        <v/>
      </c>
      <c r="M1792" s="69" t="str">
        <f t="shared" si="335"/>
        <v/>
      </c>
      <c r="Q1792" s="76" t="str">
        <f t="shared" si="336"/>
        <v/>
      </c>
      <c r="R1792" s="68" t="str">
        <f t="shared" si="337"/>
        <v/>
      </c>
      <c r="S1792" s="76" t="str">
        <f t="shared" si="338"/>
        <v/>
      </c>
      <c r="V1792" s="23" t="str">
        <f>IF(E1792="","",SUMIF(OUTBOUND!$G:$G,WMS!E1792,OUTBOUND!$L:$L))</f>
        <v/>
      </c>
      <c r="W1792" s="23" t="str">
        <f>IF(E1792="","",SUMIF(OUTBOUND!$G:$G,WMS!E1792,OUTBOUND!$M:$M))</f>
        <v/>
      </c>
      <c r="X1792" s="76" t="str">
        <f>IF(E1792="","",SUMIF(OUTBOUND!$G:$G,WMS!E1792,OUTBOUND!$O:$O))</f>
        <v/>
      </c>
      <c r="Y1792" s="76" t="str">
        <f>IF(E1792="","",SUMIF(OUTBOUND!$G:$G,WMS!E1792,OUTBOUND!$AC:$AC))</f>
        <v/>
      </c>
      <c r="Z1792" s="76" t="str">
        <f>IF(E1792="","",SUMIF(OUTBOUND!$G:$G,WMS!E1792,OUTBOUND!$P:$P))</f>
        <v/>
      </c>
      <c r="AA1792" s="23" t="str">
        <f t="shared" si="339"/>
        <v/>
      </c>
      <c r="AB1792" s="23" t="str">
        <f t="shared" si="340"/>
        <v/>
      </c>
      <c r="AC1792" s="76" t="str">
        <f t="shared" si="341"/>
        <v/>
      </c>
      <c r="AD1792" s="76" t="str">
        <f t="shared" si="342"/>
        <v/>
      </c>
      <c r="AE1792" s="76" t="str">
        <f t="shared" si="343"/>
        <v/>
      </c>
      <c r="AF1792" s="81" t="str">
        <f t="shared" si="344"/>
        <v/>
      </c>
    </row>
    <row r="1793" spans="5:32">
      <c r="E1793" s="58" t="str">
        <f t="shared" si="333"/>
        <v/>
      </c>
      <c r="K1793" s="68" t="str">
        <f t="shared" si="334"/>
        <v/>
      </c>
      <c r="M1793" s="69" t="str">
        <f t="shared" si="335"/>
        <v/>
      </c>
      <c r="Q1793" s="76" t="str">
        <f t="shared" si="336"/>
        <v/>
      </c>
      <c r="R1793" s="68" t="str">
        <f t="shared" si="337"/>
        <v/>
      </c>
      <c r="S1793" s="76" t="str">
        <f t="shared" si="338"/>
        <v/>
      </c>
      <c r="V1793" s="23" t="str">
        <f>IF(E1793="","",SUMIF(OUTBOUND!$G:$G,WMS!E1793,OUTBOUND!$L:$L))</f>
        <v/>
      </c>
      <c r="W1793" s="23" t="str">
        <f>IF(E1793="","",SUMIF(OUTBOUND!$G:$G,WMS!E1793,OUTBOUND!$M:$M))</f>
        <v/>
      </c>
      <c r="X1793" s="76" t="str">
        <f>IF(E1793="","",SUMIF(OUTBOUND!$G:$G,WMS!E1793,OUTBOUND!$O:$O))</f>
        <v/>
      </c>
      <c r="Y1793" s="76" t="str">
        <f>IF(E1793="","",SUMIF(OUTBOUND!$G:$G,WMS!E1793,OUTBOUND!$AC:$AC))</f>
        <v/>
      </c>
      <c r="Z1793" s="76" t="str">
        <f>IF(E1793="","",SUMIF(OUTBOUND!$G:$G,WMS!E1793,OUTBOUND!$P:$P))</f>
        <v/>
      </c>
      <c r="AA1793" s="23" t="str">
        <f t="shared" si="339"/>
        <v/>
      </c>
      <c r="AB1793" s="23" t="str">
        <f t="shared" si="340"/>
        <v/>
      </c>
      <c r="AC1793" s="76" t="str">
        <f t="shared" si="341"/>
        <v/>
      </c>
      <c r="AD1793" s="76" t="str">
        <f t="shared" si="342"/>
        <v/>
      </c>
      <c r="AE1793" s="76" t="str">
        <f t="shared" si="343"/>
        <v/>
      </c>
      <c r="AF1793" s="81" t="str">
        <f t="shared" si="344"/>
        <v/>
      </c>
    </row>
    <row r="1794" spans="5:32">
      <c r="E1794" s="58" t="str">
        <f t="shared" si="333"/>
        <v/>
      </c>
      <c r="K1794" s="68" t="str">
        <f t="shared" si="334"/>
        <v/>
      </c>
      <c r="M1794" s="69" t="str">
        <f t="shared" si="335"/>
        <v/>
      </c>
      <c r="Q1794" s="76" t="str">
        <f t="shared" si="336"/>
        <v/>
      </c>
      <c r="R1794" s="68" t="str">
        <f t="shared" si="337"/>
        <v/>
      </c>
      <c r="S1794" s="76" t="str">
        <f t="shared" si="338"/>
        <v/>
      </c>
      <c r="V1794" s="23" t="str">
        <f>IF(E1794="","",SUMIF(OUTBOUND!$G:$G,WMS!E1794,OUTBOUND!$L:$L))</f>
        <v/>
      </c>
      <c r="W1794" s="23" t="str">
        <f>IF(E1794="","",SUMIF(OUTBOUND!$G:$G,WMS!E1794,OUTBOUND!$M:$M))</f>
        <v/>
      </c>
      <c r="X1794" s="76" t="str">
        <f>IF(E1794="","",SUMIF(OUTBOUND!$G:$G,WMS!E1794,OUTBOUND!$O:$O))</f>
        <v/>
      </c>
      <c r="Y1794" s="76" t="str">
        <f>IF(E1794="","",SUMIF(OUTBOUND!$G:$G,WMS!E1794,OUTBOUND!$AC:$AC))</f>
        <v/>
      </c>
      <c r="Z1794" s="76" t="str">
        <f>IF(E1794="","",SUMIF(OUTBOUND!$G:$G,WMS!E1794,OUTBOUND!$P:$P))</f>
        <v/>
      </c>
      <c r="AA1794" s="23" t="str">
        <f t="shared" si="339"/>
        <v/>
      </c>
      <c r="AB1794" s="23" t="str">
        <f t="shared" si="340"/>
        <v/>
      </c>
      <c r="AC1794" s="76" t="str">
        <f t="shared" si="341"/>
        <v/>
      </c>
      <c r="AD1794" s="76" t="str">
        <f t="shared" si="342"/>
        <v/>
      </c>
      <c r="AE1794" s="76" t="str">
        <f t="shared" si="343"/>
        <v/>
      </c>
      <c r="AF1794" s="81" t="str">
        <f t="shared" si="344"/>
        <v/>
      </c>
    </row>
    <row r="1795" spans="5:32">
      <c r="E1795" s="58" t="str">
        <f t="shared" si="333"/>
        <v/>
      </c>
      <c r="K1795" s="68" t="str">
        <f t="shared" si="334"/>
        <v/>
      </c>
      <c r="M1795" s="69" t="str">
        <f t="shared" si="335"/>
        <v/>
      </c>
      <c r="Q1795" s="76" t="str">
        <f t="shared" si="336"/>
        <v/>
      </c>
      <c r="R1795" s="68" t="str">
        <f t="shared" si="337"/>
        <v/>
      </c>
      <c r="S1795" s="76" t="str">
        <f t="shared" si="338"/>
        <v/>
      </c>
      <c r="V1795" s="23" t="str">
        <f>IF(E1795="","",SUMIF(OUTBOUND!$G:$G,WMS!E1795,OUTBOUND!$L:$L))</f>
        <v/>
      </c>
      <c r="W1795" s="23" t="str">
        <f>IF(E1795="","",SUMIF(OUTBOUND!$G:$G,WMS!E1795,OUTBOUND!$M:$M))</f>
        <v/>
      </c>
      <c r="X1795" s="76" t="str">
        <f>IF(E1795="","",SUMIF(OUTBOUND!$G:$G,WMS!E1795,OUTBOUND!$O:$O))</f>
        <v/>
      </c>
      <c r="Y1795" s="76" t="str">
        <f>IF(E1795="","",SUMIF(OUTBOUND!$G:$G,WMS!E1795,OUTBOUND!$AC:$AC))</f>
        <v/>
      </c>
      <c r="Z1795" s="76" t="str">
        <f>IF(E1795="","",SUMIF(OUTBOUND!$G:$G,WMS!E1795,OUTBOUND!$P:$P))</f>
        <v/>
      </c>
      <c r="AA1795" s="23" t="str">
        <f t="shared" si="339"/>
        <v/>
      </c>
      <c r="AB1795" s="23" t="str">
        <f t="shared" si="340"/>
        <v/>
      </c>
      <c r="AC1795" s="76" t="str">
        <f t="shared" si="341"/>
        <v/>
      </c>
      <c r="AD1795" s="76" t="str">
        <f t="shared" si="342"/>
        <v/>
      </c>
      <c r="AE1795" s="76" t="str">
        <f t="shared" si="343"/>
        <v/>
      </c>
      <c r="AF1795" s="81" t="str">
        <f t="shared" si="344"/>
        <v/>
      </c>
    </row>
    <row r="1796" spans="5:32">
      <c r="E1796" s="58" t="str">
        <f t="shared" ref="E1796:E1859" si="345">IF(D1796="","",B1796&amp;"/"&amp;C1796&amp;"/"&amp;D1796)</f>
        <v/>
      </c>
      <c r="K1796" s="68" t="str">
        <f t="shared" ref="K1796:K1859" si="346">IF(J1796="","",J1796/I1796)</f>
        <v/>
      </c>
      <c r="M1796" s="69" t="str">
        <f t="shared" ref="M1796:M1859" si="347">IF(L1796="","",ROUND(I1796*L1796,3))</f>
        <v/>
      </c>
      <c r="Q1796" s="76" t="str">
        <f t="shared" si="336"/>
        <v/>
      </c>
      <c r="R1796" s="68" t="str">
        <f t="shared" si="337"/>
        <v/>
      </c>
      <c r="S1796" s="76" t="str">
        <f t="shared" si="338"/>
        <v/>
      </c>
      <c r="V1796" s="23" t="str">
        <f>IF(E1796="","",SUMIF(OUTBOUND!$G:$G,WMS!E1796,OUTBOUND!$L:$L))</f>
        <v/>
      </c>
      <c r="W1796" s="23" t="str">
        <f>IF(E1796="","",SUMIF(OUTBOUND!$G:$G,WMS!E1796,OUTBOUND!$M:$M))</f>
        <v/>
      </c>
      <c r="X1796" s="76" t="str">
        <f>IF(E1796="","",SUMIF(OUTBOUND!$G:$G,WMS!E1796,OUTBOUND!$O:$O))</f>
        <v/>
      </c>
      <c r="Y1796" s="76" t="str">
        <f>IF(E1796="","",SUMIF(OUTBOUND!$G:$G,WMS!E1796,OUTBOUND!$AC:$AC))</f>
        <v/>
      </c>
      <c r="Z1796" s="76" t="str">
        <f>IF(E1796="","",SUMIF(OUTBOUND!$G:$G,WMS!E1796,OUTBOUND!$P:$P))</f>
        <v/>
      </c>
      <c r="AA1796" s="23" t="str">
        <f t="shared" si="339"/>
        <v/>
      </c>
      <c r="AB1796" s="23" t="str">
        <f t="shared" si="340"/>
        <v/>
      </c>
      <c r="AC1796" s="76" t="str">
        <f t="shared" si="341"/>
        <v/>
      </c>
      <c r="AD1796" s="76" t="str">
        <f t="shared" si="342"/>
        <v/>
      </c>
      <c r="AE1796" s="76" t="str">
        <f t="shared" si="343"/>
        <v/>
      </c>
      <c r="AF1796" s="81" t="str">
        <f t="shared" si="344"/>
        <v/>
      </c>
    </row>
    <row r="1797" spans="5:32">
      <c r="E1797" s="58" t="str">
        <f t="shared" si="345"/>
        <v/>
      </c>
      <c r="K1797" s="68" t="str">
        <f t="shared" si="346"/>
        <v/>
      </c>
      <c r="M1797" s="69" t="str">
        <f t="shared" si="347"/>
        <v/>
      </c>
      <c r="Q1797" s="76" t="str">
        <f t="shared" si="336"/>
        <v/>
      </c>
      <c r="R1797" s="68" t="str">
        <f t="shared" si="337"/>
        <v/>
      </c>
      <c r="S1797" s="76" t="str">
        <f t="shared" si="338"/>
        <v/>
      </c>
      <c r="V1797" s="23" t="str">
        <f>IF(E1797="","",SUMIF(OUTBOUND!$G:$G,WMS!E1797,OUTBOUND!$L:$L))</f>
        <v/>
      </c>
      <c r="W1797" s="23" t="str">
        <f>IF(E1797="","",SUMIF(OUTBOUND!$G:$G,WMS!E1797,OUTBOUND!$M:$M))</f>
        <v/>
      </c>
      <c r="X1797" s="76" t="str">
        <f>IF(E1797="","",SUMIF(OUTBOUND!$G:$G,WMS!E1797,OUTBOUND!$O:$O))</f>
        <v/>
      </c>
      <c r="Y1797" s="76" t="str">
        <f>IF(E1797="","",SUMIF(OUTBOUND!$G:$G,WMS!E1797,OUTBOUND!$AC:$AC))</f>
        <v/>
      </c>
      <c r="Z1797" s="76" t="str">
        <f>IF(E1797="","",SUMIF(OUTBOUND!$G:$G,WMS!E1797,OUTBOUND!$P:$P))</f>
        <v/>
      </c>
      <c r="AA1797" s="23" t="str">
        <f t="shared" si="339"/>
        <v/>
      </c>
      <c r="AB1797" s="23" t="str">
        <f t="shared" si="340"/>
        <v/>
      </c>
      <c r="AC1797" s="76" t="str">
        <f t="shared" si="341"/>
        <v/>
      </c>
      <c r="AD1797" s="76" t="str">
        <f t="shared" si="342"/>
        <v/>
      </c>
      <c r="AE1797" s="76" t="str">
        <f t="shared" si="343"/>
        <v/>
      </c>
      <c r="AF1797" s="81" t="str">
        <f t="shared" si="344"/>
        <v/>
      </c>
    </row>
    <row r="1798" spans="5:32">
      <c r="E1798" s="58" t="str">
        <f t="shared" si="345"/>
        <v/>
      </c>
      <c r="K1798" s="68" t="str">
        <f t="shared" si="346"/>
        <v/>
      </c>
      <c r="M1798" s="69" t="str">
        <f t="shared" si="347"/>
        <v/>
      </c>
      <c r="Q1798" s="76" t="str">
        <f t="shared" si="336"/>
        <v/>
      </c>
      <c r="R1798" s="68" t="str">
        <f t="shared" si="337"/>
        <v/>
      </c>
      <c r="S1798" s="76" t="str">
        <f t="shared" si="338"/>
        <v/>
      </c>
      <c r="V1798" s="23" t="str">
        <f>IF(E1798="","",SUMIF(OUTBOUND!$G:$G,WMS!E1798,OUTBOUND!$L:$L))</f>
        <v/>
      </c>
      <c r="W1798" s="23" t="str">
        <f>IF(E1798="","",SUMIF(OUTBOUND!$G:$G,WMS!E1798,OUTBOUND!$M:$M))</f>
        <v/>
      </c>
      <c r="X1798" s="76" t="str">
        <f>IF(E1798="","",SUMIF(OUTBOUND!$G:$G,WMS!E1798,OUTBOUND!$O:$O))</f>
        <v/>
      </c>
      <c r="Y1798" s="76" t="str">
        <f>IF(E1798="","",SUMIF(OUTBOUND!$G:$G,WMS!E1798,OUTBOUND!$AC:$AC))</f>
        <v/>
      </c>
      <c r="Z1798" s="76" t="str">
        <f>IF(E1798="","",SUMIF(OUTBOUND!$G:$G,WMS!E1798,OUTBOUND!$P:$P))</f>
        <v/>
      </c>
      <c r="AA1798" s="23" t="str">
        <f t="shared" si="339"/>
        <v/>
      </c>
      <c r="AB1798" s="23" t="str">
        <f t="shared" si="340"/>
        <v/>
      </c>
      <c r="AC1798" s="76" t="str">
        <f t="shared" si="341"/>
        <v/>
      </c>
      <c r="AD1798" s="76" t="str">
        <f t="shared" si="342"/>
        <v/>
      </c>
      <c r="AE1798" s="76" t="str">
        <f t="shared" si="343"/>
        <v/>
      </c>
      <c r="AF1798" s="81" t="str">
        <f t="shared" si="344"/>
        <v/>
      </c>
    </row>
    <row r="1799" spans="5:32">
      <c r="E1799" s="58" t="str">
        <f t="shared" si="345"/>
        <v/>
      </c>
      <c r="K1799" s="68" t="str">
        <f t="shared" si="346"/>
        <v/>
      </c>
      <c r="M1799" s="69" t="str">
        <f t="shared" si="347"/>
        <v/>
      </c>
      <c r="Q1799" s="76" t="str">
        <f t="shared" si="336"/>
        <v/>
      </c>
      <c r="R1799" s="68" t="str">
        <f t="shared" si="337"/>
        <v/>
      </c>
      <c r="S1799" s="76" t="str">
        <f t="shared" si="338"/>
        <v/>
      </c>
      <c r="V1799" s="23" t="str">
        <f>IF(E1799="","",SUMIF(OUTBOUND!$G:$G,WMS!E1799,OUTBOUND!$L:$L))</f>
        <v/>
      </c>
      <c r="W1799" s="23" t="str">
        <f>IF(E1799="","",SUMIF(OUTBOUND!$G:$G,WMS!E1799,OUTBOUND!$M:$M))</f>
        <v/>
      </c>
      <c r="X1799" s="76" t="str">
        <f>IF(E1799="","",SUMIF(OUTBOUND!$G:$G,WMS!E1799,OUTBOUND!$O:$O))</f>
        <v/>
      </c>
      <c r="Y1799" s="76" t="str">
        <f>IF(E1799="","",SUMIF(OUTBOUND!$G:$G,WMS!E1799,OUTBOUND!$AC:$AC))</f>
        <v/>
      </c>
      <c r="Z1799" s="76" t="str">
        <f>IF(E1799="","",SUMIF(OUTBOUND!$G:$G,WMS!E1799,OUTBOUND!$P:$P))</f>
        <v/>
      </c>
      <c r="AA1799" s="23" t="str">
        <f t="shared" si="339"/>
        <v/>
      </c>
      <c r="AB1799" s="23" t="str">
        <f t="shared" si="340"/>
        <v/>
      </c>
      <c r="AC1799" s="76" t="str">
        <f t="shared" si="341"/>
        <v/>
      </c>
      <c r="AD1799" s="76" t="str">
        <f t="shared" si="342"/>
        <v/>
      </c>
      <c r="AE1799" s="76" t="str">
        <f t="shared" si="343"/>
        <v/>
      </c>
      <c r="AF1799" s="81" t="str">
        <f t="shared" si="344"/>
        <v/>
      </c>
    </row>
    <row r="1800" spans="5:32">
      <c r="E1800" s="58" t="str">
        <f t="shared" si="345"/>
        <v/>
      </c>
      <c r="K1800" s="68" t="str">
        <f t="shared" si="346"/>
        <v/>
      </c>
      <c r="M1800" s="69" t="str">
        <f t="shared" si="347"/>
        <v/>
      </c>
      <c r="Q1800" s="76" t="str">
        <f t="shared" si="336"/>
        <v/>
      </c>
      <c r="R1800" s="68" t="str">
        <f t="shared" si="337"/>
        <v/>
      </c>
      <c r="S1800" s="76" t="str">
        <f t="shared" si="338"/>
        <v/>
      </c>
      <c r="V1800" s="23" t="str">
        <f>IF(E1800="","",SUMIF(OUTBOUND!$G:$G,WMS!E1800,OUTBOUND!$L:$L))</f>
        <v/>
      </c>
      <c r="W1800" s="23" t="str">
        <f>IF(E1800="","",SUMIF(OUTBOUND!$G:$G,WMS!E1800,OUTBOUND!$M:$M))</f>
        <v/>
      </c>
      <c r="X1800" s="76" t="str">
        <f>IF(E1800="","",SUMIF(OUTBOUND!$G:$G,WMS!E1800,OUTBOUND!$O:$O))</f>
        <v/>
      </c>
      <c r="Y1800" s="76" t="str">
        <f>IF(E1800="","",SUMIF(OUTBOUND!$G:$G,WMS!E1800,OUTBOUND!$AC:$AC))</f>
        <v/>
      </c>
      <c r="Z1800" s="76" t="str">
        <f>IF(E1800="","",SUMIF(OUTBOUND!$G:$G,WMS!E1800,OUTBOUND!$P:$P))</f>
        <v/>
      </c>
      <c r="AA1800" s="23" t="str">
        <f t="shared" si="339"/>
        <v/>
      </c>
      <c r="AB1800" s="23" t="str">
        <f t="shared" si="340"/>
        <v/>
      </c>
      <c r="AC1800" s="76" t="str">
        <f t="shared" si="341"/>
        <v/>
      </c>
      <c r="AD1800" s="76" t="str">
        <f t="shared" si="342"/>
        <v/>
      </c>
      <c r="AE1800" s="76" t="str">
        <f t="shared" si="343"/>
        <v/>
      </c>
      <c r="AF1800" s="81" t="str">
        <f t="shared" si="344"/>
        <v/>
      </c>
    </row>
    <row r="1801" spans="5:32">
      <c r="E1801" s="58" t="str">
        <f t="shared" si="345"/>
        <v/>
      </c>
      <c r="K1801" s="68" t="str">
        <f t="shared" si="346"/>
        <v/>
      </c>
      <c r="M1801" s="69" t="str">
        <f t="shared" si="347"/>
        <v/>
      </c>
      <c r="Q1801" s="76" t="str">
        <f t="shared" si="336"/>
        <v/>
      </c>
      <c r="R1801" s="68" t="str">
        <f t="shared" si="337"/>
        <v/>
      </c>
      <c r="S1801" s="76" t="str">
        <f t="shared" si="338"/>
        <v/>
      </c>
      <c r="V1801" s="23" t="str">
        <f>IF(E1801="","",SUMIF(OUTBOUND!$G:$G,WMS!E1801,OUTBOUND!$L:$L))</f>
        <v/>
      </c>
      <c r="W1801" s="23" t="str">
        <f>IF(E1801="","",SUMIF(OUTBOUND!$G:$G,WMS!E1801,OUTBOUND!$M:$M))</f>
        <v/>
      </c>
      <c r="X1801" s="76" t="str">
        <f>IF(E1801="","",SUMIF(OUTBOUND!$G:$G,WMS!E1801,OUTBOUND!$O:$O))</f>
        <v/>
      </c>
      <c r="Y1801" s="76" t="str">
        <f>IF(E1801="","",SUMIF(OUTBOUND!$G:$G,WMS!E1801,OUTBOUND!$AC:$AC))</f>
        <v/>
      </c>
      <c r="Z1801" s="76" t="str">
        <f>IF(E1801="","",SUMIF(OUTBOUND!$G:$G,WMS!E1801,OUTBOUND!$P:$P))</f>
        <v/>
      </c>
      <c r="AA1801" s="23" t="str">
        <f t="shared" si="339"/>
        <v/>
      </c>
      <c r="AB1801" s="23" t="str">
        <f t="shared" si="340"/>
        <v/>
      </c>
      <c r="AC1801" s="76" t="str">
        <f t="shared" si="341"/>
        <v/>
      </c>
      <c r="AD1801" s="76" t="str">
        <f t="shared" si="342"/>
        <v/>
      </c>
      <c r="AE1801" s="76" t="str">
        <f t="shared" si="343"/>
        <v/>
      </c>
      <c r="AF1801" s="81" t="str">
        <f t="shared" si="344"/>
        <v/>
      </c>
    </row>
    <row r="1802" spans="5:32">
      <c r="E1802" s="58" t="str">
        <f t="shared" si="345"/>
        <v/>
      </c>
      <c r="K1802" s="68" t="str">
        <f t="shared" si="346"/>
        <v/>
      </c>
      <c r="M1802" s="69" t="str">
        <f t="shared" si="347"/>
        <v/>
      </c>
      <c r="Q1802" s="76" t="str">
        <f t="shared" si="336"/>
        <v/>
      </c>
      <c r="R1802" s="68" t="str">
        <f t="shared" si="337"/>
        <v/>
      </c>
      <c r="S1802" s="76" t="str">
        <f t="shared" si="338"/>
        <v/>
      </c>
      <c r="V1802" s="23" t="str">
        <f>IF(E1802="","",SUMIF(OUTBOUND!$G:$G,WMS!E1802,OUTBOUND!$L:$L))</f>
        <v/>
      </c>
      <c r="W1802" s="23" t="str">
        <f>IF(E1802="","",SUMIF(OUTBOUND!$G:$G,WMS!E1802,OUTBOUND!$M:$M))</f>
        <v/>
      </c>
      <c r="X1802" s="76" t="str">
        <f>IF(E1802="","",SUMIF(OUTBOUND!$G:$G,WMS!E1802,OUTBOUND!$O:$O))</f>
        <v/>
      </c>
      <c r="Y1802" s="76" t="str">
        <f>IF(E1802="","",SUMIF(OUTBOUND!$G:$G,WMS!E1802,OUTBOUND!$AC:$AC))</f>
        <v/>
      </c>
      <c r="Z1802" s="76" t="str">
        <f>IF(E1802="","",SUMIF(OUTBOUND!$G:$G,WMS!E1802,OUTBOUND!$P:$P))</f>
        <v/>
      </c>
      <c r="AA1802" s="23" t="str">
        <f t="shared" si="339"/>
        <v/>
      </c>
      <c r="AB1802" s="23" t="str">
        <f t="shared" si="340"/>
        <v/>
      </c>
      <c r="AC1802" s="76" t="str">
        <f t="shared" si="341"/>
        <v/>
      </c>
      <c r="AD1802" s="76" t="str">
        <f t="shared" si="342"/>
        <v/>
      </c>
      <c r="AE1802" s="76" t="str">
        <f t="shared" si="343"/>
        <v/>
      </c>
      <c r="AF1802" s="81" t="str">
        <f t="shared" si="344"/>
        <v/>
      </c>
    </row>
    <row r="1803" spans="5:32">
      <c r="E1803" s="58" t="str">
        <f t="shared" si="345"/>
        <v/>
      </c>
      <c r="K1803" s="68" t="str">
        <f t="shared" si="346"/>
        <v/>
      </c>
      <c r="M1803" s="69" t="str">
        <f t="shared" si="347"/>
        <v/>
      </c>
      <c r="Q1803" s="76" t="str">
        <f t="shared" si="336"/>
        <v/>
      </c>
      <c r="R1803" s="68" t="str">
        <f t="shared" si="337"/>
        <v/>
      </c>
      <c r="S1803" s="76" t="str">
        <f t="shared" si="338"/>
        <v/>
      </c>
      <c r="V1803" s="23" t="str">
        <f>IF(E1803="","",SUMIF(OUTBOUND!$G:$G,WMS!E1803,OUTBOUND!$L:$L))</f>
        <v/>
      </c>
      <c r="W1803" s="23" t="str">
        <f>IF(E1803="","",SUMIF(OUTBOUND!$G:$G,WMS!E1803,OUTBOUND!$M:$M))</f>
        <v/>
      </c>
      <c r="X1803" s="76" t="str">
        <f>IF(E1803="","",SUMIF(OUTBOUND!$G:$G,WMS!E1803,OUTBOUND!$O:$O))</f>
        <v/>
      </c>
      <c r="Y1803" s="76" t="str">
        <f>IF(E1803="","",SUMIF(OUTBOUND!$G:$G,WMS!E1803,OUTBOUND!$AC:$AC))</f>
        <v/>
      </c>
      <c r="Z1803" s="76" t="str">
        <f>IF(E1803="","",SUMIF(OUTBOUND!$G:$G,WMS!E1803,OUTBOUND!$P:$P))</f>
        <v/>
      </c>
      <c r="AA1803" s="23" t="str">
        <f t="shared" si="339"/>
        <v/>
      </c>
      <c r="AB1803" s="23" t="str">
        <f t="shared" si="340"/>
        <v/>
      </c>
      <c r="AC1803" s="76" t="str">
        <f t="shared" si="341"/>
        <v/>
      </c>
      <c r="AD1803" s="76" t="str">
        <f t="shared" si="342"/>
        <v/>
      </c>
      <c r="AE1803" s="76" t="str">
        <f t="shared" si="343"/>
        <v/>
      </c>
      <c r="AF1803" s="81" t="str">
        <f t="shared" si="344"/>
        <v/>
      </c>
    </row>
    <row r="1804" spans="5:32">
      <c r="E1804" s="58" t="str">
        <f t="shared" si="345"/>
        <v/>
      </c>
      <c r="K1804" s="68" t="str">
        <f t="shared" si="346"/>
        <v/>
      </c>
      <c r="M1804" s="69" t="str">
        <f t="shared" si="347"/>
        <v/>
      </c>
      <c r="Q1804" s="76" t="str">
        <f t="shared" si="336"/>
        <v/>
      </c>
      <c r="R1804" s="68" t="str">
        <f t="shared" si="337"/>
        <v/>
      </c>
      <c r="S1804" s="76" t="str">
        <f t="shared" si="338"/>
        <v/>
      </c>
      <c r="V1804" s="23" t="str">
        <f>IF(E1804="","",SUMIF(OUTBOUND!$G:$G,WMS!E1804,OUTBOUND!$L:$L))</f>
        <v/>
      </c>
      <c r="W1804" s="23" t="str">
        <f>IF(E1804="","",SUMIF(OUTBOUND!$G:$G,WMS!E1804,OUTBOUND!$M:$M))</f>
        <v/>
      </c>
      <c r="X1804" s="76" t="str">
        <f>IF(E1804="","",SUMIF(OUTBOUND!$G:$G,WMS!E1804,OUTBOUND!$O:$O))</f>
        <v/>
      </c>
      <c r="Y1804" s="76" t="str">
        <f>IF(E1804="","",SUMIF(OUTBOUND!$G:$G,WMS!E1804,OUTBOUND!$AC:$AC))</f>
        <v/>
      </c>
      <c r="Z1804" s="76" t="str">
        <f>IF(E1804="","",SUMIF(OUTBOUND!$G:$G,WMS!E1804,OUTBOUND!$P:$P))</f>
        <v/>
      </c>
      <c r="AA1804" s="23" t="str">
        <f t="shared" si="339"/>
        <v/>
      </c>
      <c r="AB1804" s="23" t="str">
        <f t="shared" si="340"/>
        <v/>
      </c>
      <c r="AC1804" s="76" t="str">
        <f t="shared" si="341"/>
        <v/>
      </c>
      <c r="AD1804" s="76" t="str">
        <f t="shared" si="342"/>
        <v/>
      </c>
      <c r="AE1804" s="76" t="str">
        <f t="shared" si="343"/>
        <v/>
      </c>
      <c r="AF1804" s="81" t="str">
        <f t="shared" si="344"/>
        <v/>
      </c>
    </row>
    <row r="1805" spans="5:32">
      <c r="E1805" s="58" t="str">
        <f t="shared" si="345"/>
        <v/>
      </c>
      <c r="K1805" s="68" t="str">
        <f t="shared" si="346"/>
        <v/>
      </c>
      <c r="M1805" s="69" t="str">
        <f t="shared" si="347"/>
        <v/>
      </c>
      <c r="Q1805" s="76" t="str">
        <f t="shared" si="336"/>
        <v/>
      </c>
      <c r="R1805" s="68" t="str">
        <f t="shared" si="337"/>
        <v/>
      </c>
      <c r="S1805" s="76" t="str">
        <f t="shared" si="338"/>
        <v/>
      </c>
      <c r="V1805" s="23" t="str">
        <f>IF(E1805="","",SUMIF(OUTBOUND!$G:$G,WMS!E1805,OUTBOUND!$L:$L))</f>
        <v/>
      </c>
      <c r="W1805" s="23" t="str">
        <f>IF(E1805="","",SUMIF(OUTBOUND!$G:$G,WMS!E1805,OUTBOUND!$M:$M))</f>
        <v/>
      </c>
      <c r="X1805" s="76" t="str">
        <f>IF(E1805="","",SUMIF(OUTBOUND!$G:$G,WMS!E1805,OUTBOUND!$O:$O))</f>
        <v/>
      </c>
      <c r="Y1805" s="76" t="str">
        <f>IF(E1805="","",SUMIF(OUTBOUND!$G:$G,WMS!E1805,OUTBOUND!$AC:$AC))</f>
        <v/>
      </c>
      <c r="Z1805" s="76" t="str">
        <f>IF(E1805="","",SUMIF(OUTBOUND!$G:$G,WMS!E1805,OUTBOUND!$P:$P))</f>
        <v/>
      </c>
      <c r="AA1805" s="23" t="str">
        <f t="shared" si="339"/>
        <v/>
      </c>
      <c r="AB1805" s="23" t="str">
        <f t="shared" si="340"/>
        <v/>
      </c>
      <c r="AC1805" s="76" t="str">
        <f t="shared" si="341"/>
        <v/>
      </c>
      <c r="AD1805" s="76" t="str">
        <f t="shared" si="342"/>
        <v/>
      </c>
      <c r="AE1805" s="76" t="str">
        <f t="shared" si="343"/>
        <v/>
      </c>
      <c r="AF1805" s="81" t="str">
        <f t="shared" si="344"/>
        <v/>
      </c>
    </row>
    <row r="1806" spans="5:32">
      <c r="E1806" s="58" t="str">
        <f t="shared" si="345"/>
        <v/>
      </c>
      <c r="K1806" s="68" t="str">
        <f t="shared" si="346"/>
        <v/>
      </c>
      <c r="M1806" s="69" t="str">
        <f t="shared" si="347"/>
        <v/>
      </c>
      <c r="Q1806" s="76" t="str">
        <f t="shared" si="336"/>
        <v/>
      </c>
      <c r="R1806" s="68" t="str">
        <f t="shared" si="337"/>
        <v/>
      </c>
      <c r="S1806" s="76" t="str">
        <f t="shared" si="338"/>
        <v/>
      </c>
      <c r="V1806" s="23" t="str">
        <f>IF(E1806="","",SUMIF(OUTBOUND!$G:$G,WMS!E1806,OUTBOUND!$L:$L))</f>
        <v/>
      </c>
      <c r="W1806" s="23" t="str">
        <f>IF(E1806="","",SUMIF(OUTBOUND!$G:$G,WMS!E1806,OUTBOUND!$M:$M))</f>
        <v/>
      </c>
      <c r="X1806" s="76" t="str">
        <f>IF(E1806="","",SUMIF(OUTBOUND!$G:$G,WMS!E1806,OUTBOUND!$O:$O))</f>
        <v/>
      </c>
      <c r="Y1806" s="76" t="str">
        <f>IF(E1806="","",SUMIF(OUTBOUND!$G:$G,WMS!E1806,OUTBOUND!$AC:$AC))</f>
        <v/>
      </c>
      <c r="Z1806" s="76" t="str">
        <f>IF(E1806="","",SUMIF(OUTBOUND!$G:$G,WMS!E1806,OUTBOUND!$P:$P))</f>
        <v/>
      </c>
      <c r="AA1806" s="23" t="str">
        <f t="shared" si="339"/>
        <v/>
      </c>
      <c r="AB1806" s="23" t="str">
        <f t="shared" si="340"/>
        <v/>
      </c>
      <c r="AC1806" s="76" t="str">
        <f t="shared" si="341"/>
        <v/>
      </c>
      <c r="AD1806" s="76" t="str">
        <f t="shared" si="342"/>
        <v/>
      </c>
      <c r="AE1806" s="76" t="str">
        <f t="shared" si="343"/>
        <v/>
      </c>
      <c r="AF1806" s="81" t="str">
        <f t="shared" si="344"/>
        <v/>
      </c>
    </row>
    <row r="1807" spans="5:32">
      <c r="E1807" s="58" t="str">
        <f t="shared" si="345"/>
        <v/>
      </c>
      <c r="K1807" s="68" t="str">
        <f t="shared" si="346"/>
        <v/>
      </c>
      <c r="M1807" s="69" t="str">
        <f t="shared" si="347"/>
        <v/>
      </c>
      <c r="Q1807" s="76" t="str">
        <f t="shared" si="336"/>
        <v/>
      </c>
      <c r="R1807" s="68" t="str">
        <f t="shared" si="337"/>
        <v/>
      </c>
      <c r="S1807" s="76" t="str">
        <f t="shared" si="338"/>
        <v/>
      </c>
      <c r="V1807" s="23" t="str">
        <f>IF(E1807="","",SUMIF(OUTBOUND!$G:$G,WMS!E1807,OUTBOUND!$L:$L))</f>
        <v/>
      </c>
      <c r="W1807" s="23" t="str">
        <f>IF(E1807="","",SUMIF(OUTBOUND!$G:$G,WMS!E1807,OUTBOUND!$M:$M))</f>
        <v/>
      </c>
      <c r="X1807" s="76" t="str">
        <f>IF(E1807="","",SUMIF(OUTBOUND!$G:$G,WMS!E1807,OUTBOUND!$O:$O))</f>
        <v/>
      </c>
      <c r="Y1807" s="76" t="str">
        <f>IF(E1807="","",SUMIF(OUTBOUND!$G:$G,WMS!E1807,OUTBOUND!$AC:$AC))</f>
        <v/>
      </c>
      <c r="Z1807" s="76" t="str">
        <f>IF(E1807="","",SUMIF(OUTBOUND!$G:$G,WMS!E1807,OUTBOUND!$P:$P))</f>
        <v/>
      </c>
      <c r="AA1807" s="23" t="str">
        <f t="shared" si="339"/>
        <v/>
      </c>
      <c r="AB1807" s="23" t="str">
        <f t="shared" si="340"/>
        <v/>
      </c>
      <c r="AC1807" s="76" t="str">
        <f t="shared" si="341"/>
        <v/>
      </c>
      <c r="AD1807" s="76" t="str">
        <f t="shared" si="342"/>
        <v/>
      </c>
      <c r="AE1807" s="76" t="str">
        <f t="shared" si="343"/>
        <v/>
      </c>
      <c r="AF1807" s="81" t="str">
        <f t="shared" si="344"/>
        <v/>
      </c>
    </row>
    <row r="1808" spans="5:32">
      <c r="E1808" s="58" t="str">
        <f t="shared" si="345"/>
        <v/>
      </c>
      <c r="K1808" s="68" t="str">
        <f t="shared" si="346"/>
        <v/>
      </c>
      <c r="M1808" s="69" t="str">
        <f t="shared" si="347"/>
        <v/>
      </c>
      <c r="Q1808" s="76" t="str">
        <f t="shared" si="336"/>
        <v/>
      </c>
      <c r="R1808" s="68" t="str">
        <f t="shared" si="337"/>
        <v/>
      </c>
      <c r="S1808" s="76" t="str">
        <f t="shared" si="338"/>
        <v/>
      </c>
      <c r="V1808" s="23" t="str">
        <f>IF(E1808="","",SUMIF(OUTBOUND!$G:$G,WMS!E1808,OUTBOUND!$L:$L))</f>
        <v/>
      </c>
      <c r="W1808" s="23" t="str">
        <f>IF(E1808="","",SUMIF(OUTBOUND!$G:$G,WMS!E1808,OUTBOUND!$M:$M))</f>
        <v/>
      </c>
      <c r="X1808" s="76" t="str">
        <f>IF(E1808="","",SUMIF(OUTBOUND!$G:$G,WMS!E1808,OUTBOUND!$O:$O))</f>
        <v/>
      </c>
      <c r="Y1808" s="76" t="str">
        <f>IF(E1808="","",SUMIF(OUTBOUND!$G:$G,WMS!E1808,OUTBOUND!$AC:$AC))</f>
        <v/>
      </c>
      <c r="Z1808" s="76" t="str">
        <f>IF(E1808="","",SUMIF(OUTBOUND!$G:$G,WMS!E1808,OUTBOUND!$P:$P))</f>
        <v/>
      </c>
      <c r="AA1808" s="23" t="str">
        <f t="shared" si="339"/>
        <v/>
      </c>
      <c r="AB1808" s="23" t="str">
        <f t="shared" si="340"/>
        <v/>
      </c>
      <c r="AC1808" s="76" t="str">
        <f t="shared" si="341"/>
        <v/>
      </c>
      <c r="AD1808" s="76" t="str">
        <f t="shared" si="342"/>
        <v/>
      </c>
      <c r="AE1808" s="76" t="str">
        <f t="shared" si="343"/>
        <v/>
      </c>
      <c r="AF1808" s="81" t="str">
        <f t="shared" si="344"/>
        <v/>
      </c>
    </row>
    <row r="1809" spans="5:32">
      <c r="E1809" s="58" t="str">
        <f t="shared" si="345"/>
        <v/>
      </c>
      <c r="K1809" s="68" t="str">
        <f t="shared" si="346"/>
        <v/>
      </c>
      <c r="M1809" s="69" t="str">
        <f t="shared" si="347"/>
        <v/>
      </c>
      <c r="Q1809" s="76" t="str">
        <f t="shared" si="336"/>
        <v/>
      </c>
      <c r="R1809" s="68" t="str">
        <f t="shared" si="337"/>
        <v/>
      </c>
      <c r="S1809" s="76" t="str">
        <f t="shared" si="338"/>
        <v/>
      </c>
      <c r="V1809" s="23" t="str">
        <f>IF(E1809="","",SUMIF(OUTBOUND!$G:$G,WMS!E1809,OUTBOUND!$L:$L))</f>
        <v/>
      </c>
      <c r="W1809" s="23" t="str">
        <f>IF(E1809="","",SUMIF(OUTBOUND!$G:$G,WMS!E1809,OUTBOUND!$M:$M))</f>
        <v/>
      </c>
      <c r="X1809" s="76" t="str">
        <f>IF(E1809="","",SUMIF(OUTBOUND!$G:$G,WMS!E1809,OUTBOUND!$O:$O))</f>
        <v/>
      </c>
      <c r="Y1809" s="76" t="str">
        <f>IF(E1809="","",SUMIF(OUTBOUND!$G:$G,WMS!E1809,OUTBOUND!$AC:$AC))</f>
        <v/>
      </c>
      <c r="Z1809" s="76" t="str">
        <f>IF(E1809="","",SUMIF(OUTBOUND!$G:$G,WMS!E1809,OUTBOUND!$P:$P))</f>
        <v/>
      </c>
      <c r="AA1809" s="23" t="str">
        <f t="shared" si="339"/>
        <v/>
      </c>
      <c r="AB1809" s="23" t="str">
        <f t="shared" si="340"/>
        <v/>
      </c>
      <c r="AC1809" s="76" t="str">
        <f t="shared" si="341"/>
        <v/>
      </c>
      <c r="AD1809" s="76" t="str">
        <f t="shared" si="342"/>
        <v/>
      </c>
      <c r="AE1809" s="76" t="str">
        <f t="shared" si="343"/>
        <v/>
      </c>
      <c r="AF1809" s="81" t="str">
        <f t="shared" si="344"/>
        <v/>
      </c>
    </row>
    <row r="1810" spans="5:32">
      <c r="E1810" s="58" t="str">
        <f t="shared" si="345"/>
        <v/>
      </c>
      <c r="K1810" s="68" t="str">
        <f t="shared" si="346"/>
        <v/>
      </c>
      <c r="M1810" s="69" t="str">
        <f t="shared" si="347"/>
        <v/>
      </c>
      <c r="Q1810" s="76" t="str">
        <f t="shared" si="336"/>
        <v/>
      </c>
      <c r="R1810" s="68" t="str">
        <f t="shared" si="337"/>
        <v/>
      </c>
      <c r="S1810" s="76" t="str">
        <f t="shared" si="338"/>
        <v/>
      </c>
      <c r="V1810" s="23" t="str">
        <f>IF(E1810="","",SUMIF(OUTBOUND!$G:$G,WMS!E1810,OUTBOUND!$L:$L))</f>
        <v/>
      </c>
      <c r="W1810" s="23" t="str">
        <f>IF(E1810="","",SUMIF(OUTBOUND!$G:$G,WMS!E1810,OUTBOUND!$M:$M))</f>
        <v/>
      </c>
      <c r="X1810" s="76" t="str">
        <f>IF(E1810="","",SUMIF(OUTBOUND!$G:$G,WMS!E1810,OUTBOUND!$O:$O))</f>
        <v/>
      </c>
      <c r="Y1810" s="76" t="str">
        <f>IF(E1810="","",SUMIF(OUTBOUND!$G:$G,WMS!E1810,OUTBOUND!$AC:$AC))</f>
        <v/>
      </c>
      <c r="Z1810" s="76" t="str">
        <f>IF(E1810="","",SUMIF(OUTBOUND!$G:$G,WMS!E1810,OUTBOUND!$P:$P))</f>
        <v/>
      </c>
      <c r="AA1810" s="23" t="str">
        <f t="shared" si="339"/>
        <v/>
      </c>
      <c r="AB1810" s="23" t="str">
        <f t="shared" si="340"/>
        <v/>
      </c>
      <c r="AC1810" s="76" t="str">
        <f t="shared" si="341"/>
        <v/>
      </c>
      <c r="AD1810" s="76" t="str">
        <f t="shared" si="342"/>
        <v/>
      </c>
      <c r="AE1810" s="76" t="str">
        <f t="shared" si="343"/>
        <v/>
      </c>
      <c r="AF1810" s="81" t="str">
        <f t="shared" si="344"/>
        <v/>
      </c>
    </row>
    <row r="1811" spans="5:32">
      <c r="E1811" s="58" t="str">
        <f t="shared" si="345"/>
        <v/>
      </c>
      <c r="K1811" s="68" t="str">
        <f t="shared" si="346"/>
        <v/>
      </c>
      <c r="M1811" s="69" t="str">
        <f t="shared" si="347"/>
        <v/>
      </c>
      <c r="Q1811" s="76" t="str">
        <f t="shared" si="336"/>
        <v/>
      </c>
      <c r="R1811" s="68" t="str">
        <f t="shared" si="337"/>
        <v/>
      </c>
      <c r="S1811" s="76" t="str">
        <f t="shared" si="338"/>
        <v/>
      </c>
      <c r="V1811" s="23" t="str">
        <f>IF(E1811="","",SUMIF(OUTBOUND!$G:$G,WMS!E1811,OUTBOUND!$L:$L))</f>
        <v/>
      </c>
      <c r="W1811" s="23" t="str">
        <f>IF(E1811="","",SUMIF(OUTBOUND!$G:$G,WMS!E1811,OUTBOUND!$M:$M))</f>
        <v/>
      </c>
      <c r="X1811" s="76" t="str">
        <f>IF(E1811="","",SUMIF(OUTBOUND!$G:$G,WMS!E1811,OUTBOUND!$O:$O))</f>
        <v/>
      </c>
      <c r="Y1811" s="76" t="str">
        <f>IF(E1811="","",SUMIF(OUTBOUND!$G:$G,WMS!E1811,OUTBOUND!$AC:$AC))</f>
        <v/>
      </c>
      <c r="Z1811" s="76" t="str">
        <f>IF(E1811="","",SUMIF(OUTBOUND!$G:$G,WMS!E1811,OUTBOUND!$P:$P))</f>
        <v/>
      </c>
      <c r="AA1811" s="23" t="str">
        <f t="shared" si="339"/>
        <v/>
      </c>
      <c r="AB1811" s="23" t="str">
        <f t="shared" si="340"/>
        <v/>
      </c>
      <c r="AC1811" s="76" t="str">
        <f t="shared" si="341"/>
        <v/>
      </c>
      <c r="AD1811" s="76" t="str">
        <f t="shared" si="342"/>
        <v/>
      </c>
      <c r="AE1811" s="76" t="str">
        <f t="shared" si="343"/>
        <v/>
      </c>
      <c r="AF1811" s="81" t="str">
        <f t="shared" si="344"/>
        <v/>
      </c>
    </row>
    <row r="1812" spans="5:32">
      <c r="E1812" s="58" t="str">
        <f t="shared" si="345"/>
        <v/>
      </c>
      <c r="K1812" s="68" t="str">
        <f t="shared" si="346"/>
        <v/>
      </c>
      <c r="M1812" s="69" t="str">
        <f t="shared" si="347"/>
        <v/>
      </c>
      <c r="Q1812" s="76" t="str">
        <f t="shared" si="336"/>
        <v/>
      </c>
      <c r="R1812" s="68" t="str">
        <f t="shared" si="337"/>
        <v/>
      </c>
      <c r="S1812" s="76" t="str">
        <f t="shared" si="338"/>
        <v/>
      </c>
      <c r="V1812" s="23" t="str">
        <f>IF(E1812="","",SUMIF(OUTBOUND!$G:$G,WMS!E1812,OUTBOUND!$L:$L))</f>
        <v/>
      </c>
      <c r="W1812" s="23" t="str">
        <f>IF(E1812="","",SUMIF(OUTBOUND!$G:$G,WMS!E1812,OUTBOUND!$M:$M))</f>
        <v/>
      </c>
      <c r="X1812" s="76" t="str">
        <f>IF(E1812="","",SUMIF(OUTBOUND!$G:$G,WMS!E1812,OUTBOUND!$O:$O))</f>
        <v/>
      </c>
      <c r="Y1812" s="76" t="str">
        <f>IF(E1812="","",SUMIF(OUTBOUND!$G:$G,WMS!E1812,OUTBOUND!$AC:$AC))</f>
        <v/>
      </c>
      <c r="Z1812" s="76" t="str">
        <f>IF(E1812="","",SUMIF(OUTBOUND!$G:$G,WMS!E1812,OUTBOUND!$P:$P))</f>
        <v/>
      </c>
      <c r="AA1812" s="23" t="str">
        <f t="shared" si="339"/>
        <v/>
      </c>
      <c r="AB1812" s="23" t="str">
        <f t="shared" si="340"/>
        <v/>
      </c>
      <c r="AC1812" s="76" t="str">
        <f t="shared" si="341"/>
        <v/>
      </c>
      <c r="AD1812" s="76" t="str">
        <f t="shared" si="342"/>
        <v/>
      </c>
      <c r="AE1812" s="76" t="str">
        <f t="shared" si="343"/>
        <v/>
      </c>
      <c r="AF1812" s="81" t="str">
        <f t="shared" si="344"/>
        <v/>
      </c>
    </row>
    <row r="1813" spans="5:32">
      <c r="E1813" s="58" t="str">
        <f t="shared" si="345"/>
        <v/>
      </c>
      <c r="K1813" s="68" t="str">
        <f t="shared" si="346"/>
        <v/>
      </c>
      <c r="M1813" s="69" t="str">
        <f t="shared" si="347"/>
        <v/>
      </c>
      <c r="Q1813" s="76" t="str">
        <f t="shared" si="336"/>
        <v/>
      </c>
      <c r="R1813" s="68" t="str">
        <f t="shared" si="337"/>
        <v/>
      </c>
      <c r="S1813" s="76" t="str">
        <f t="shared" si="338"/>
        <v/>
      </c>
      <c r="V1813" s="23" t="str">
        <f>IF(E1813="","",SUMIF(OUTBOUND!$G:$G,WMS!E1813,OUTBOUND!$L:$L))</f>
        <v/>
      </c>
      <c r="W1813" s="23" t="str">
        <f>IF(E1813="","",SUMIF(OUTBOUND!$G:$G,WMS!E1813,OUTBOUND!$M:$M))</f>
        <v/>
      </c>
      <c r="X1813" s="76" t="str">
        <f>IF(E1813="","",SUMIF(OUTBOUND!$G:$G,WMS!E1813,OUTBOUND!$O:$O))</f>
        <v/>
      </c>
      <c r="Y1813" s="76" t="str">
        <f>IF(E1813="","",SUMIF(OUTBOUND!$G:$G,WMS!E1813,OUTBOUND!$AC:$AC))</f>
        <v/>
      </c>
      <c r="Z1813" s="76" t="str">
        <f>IF(E1813="","",SUMIF(OUTBOUND!$G:$G,WMS!E1813,OUTBOUND!$P:$P))</f>
        <v/>
      </c>
      <c r="AA1813" s="23" t="str">
        <f t="shared" si="339"/>
        <v/>
      </c>
      <c r="AB1813" s="23" t="str">
        <f t="shared" si="340"/>
        <v/>
      </c>
      <c r="AC1813" s="76" t="str">
        <f t="shared" si="341"/>
        <v/>
      </c>
      <c r="AD1813" s="76" t="str">
        <f t="shared" si="342"/>
        <v/>
      </c>
      <c r="AE1813" s="76" t="str">
        <f t="shared" si="343"/>
        <v/>
      </c>
      <c r="AF1813" s="81" t="str">
        <f t="shared" si="344"/>
        <v/>
      </c>
    </row>
    <row r="1814" spans="5:32">
      <c r="E1814" s="58" t="str">
        <f t="shared" si="345"/>
        <v/>
      </c>
      <c r="K1814" s="68" t="str">
        <f t="shared" si="346"/>
        <v/>
      </c>
      <c r="M1814" s="69" t="str">
        <f t="shared" si="347"/>
        <v/>
      </c>
      <c r="Q1814" s="76" t="str">
        <f t="shared" si="336"/>
        <v/>
      </c>
      <c r="R1814" s="68" t="str">
        <f t="shared" si="337"/>
        <v/>
      </c>
      <c r="S1814" s="76" t="str">
        <f t="shared" si="338"/>
        <v/>
      </c>
      <c r="V1814" s="23" t="str">
        <f>IF(E1814="","",SUMIF(OUTBOUND!$G:$G,WMS!E1814,OUTBOUND!$L:$L))</f>
        <v/>
      </c>
      <c r="W1814" s="23" t="str">
        <f>IF(E1814="","",SUMIF(OUTBOUND!$G:$G,WMS!E1814,OUTBOUND!$M:$M))</f>
        <v/>
      </c>
      <c r="X1814" s="76" t="str">
        <f>IF(E1814="","",SUMIF(OUTBOUND!$G:$G,WMS!E1814,OUTBOUND!$O:$O))</f>
        <v/>
      </c>
      <c r="Y1814" s="76" t="str">
        <f>IF(E1814="","",SUMIF(OUTBOUND!$G:$G,WMS!E1814,OUTBOUND!$AC:$AC))</f>
        <v/>
      </c>
      <c r="Z1814" s="76" t="str">
        <f>IF(E1814="","",SUMIF(OUTBOUND!$G:$G,WMS!E1814,OUTBOUND!$P:$P))</f>
        <v/>
      </c>
      <c r="AA1814" s="23" t="str">
        <f t="shared" si="339"/>
        <v/>
      </c>
      <c r="AB1814" s="23" t="str">
        <f t="shared" si="340"/>
        <v/>
      </c>
      <c r="AC1814" s="76" t="str">
        <f t="shared" si="341"/>
        <v/>
      </c>
      <c r="AD1814" s="76" t="str">
        <f t="shared" si="342"/>
        <v/>
      </c>
      <c r="AE1814" s="76" t="str">
        <f t="shared" si="343"/>
        <v/>
      </c>
      <c r="AF1814" s="81" t="str">
        <f t="shared" si="344"/>
        <v/>
      </c>
    </row>
    <row r="1815" spans="5:32">
      <c r="E1815" s="58" t="str">
        <f t="shared" si="345"/>
        <v/>
      </c>
      <c r="K1815" s="68" t="str">
        <f t="shared" si="346"/>
        <v/>
      </c>
      <c r="M1815" s="69" t="str">
        <f t="shared" si="347"/>
        <v/>
      </c>
      <c r="Q1815" s="76" t="str">
        <f t="shared" si="336"/>
        <v/>
      </c>
      <c r="R1815" s="68" t="str">
        <f t="shared" si="337"/>
        <v/>
      </c>
      <c r="S1815" s="76" t="str">
        <f t="shared" si="338"/>
        <v/>
      </c>
      <c r="V1815" s="23" t="str">
        <f>IF(E1815="","",SUMIF(OUTBOUND!$G:$G,WMS!E1815,OUTBOUND!$L:$L))</f>
        <v/>
      </c>
      <c r="W1815" s="23" t="str">
        <f>IF(E1815="","",SUMIF(OUTBOUND!$G:$G,WMS!E1815,OUTBOUND!$M:$M))</f>
        <v/>
      </c>
      <c r="X1815" s="76" t="str">
        <f>IF(E1815="","",SUMIF(OUTBOUND!$G:$G,WMS!E1815,OUTBOUND!$O:$O))</f>
        <v/>
      </c>
      <c r="Y1815" s="76" t="str">
        <f>IF(E1815="","",SUMIF(OUTBOUND!$G:$G,WMS!E1815,OUTBOUND!$AC:$AC))</f>
        <v/>
      </c>
      <c r="Z1815" s="76" t="str">
        <f>IF(E1815="","",SUMIF(OUTBOUND!$G:$G,WMS!E1815,OUTBOUND!$P:$P))</f>
        <v/>
      </c>
      <c r="AA1815" s="23" t="str">
        <f t="shared" si="339"/>
        <v/>
      </c>
      <c r="AB1815" s="23" t="str">
        <f t="shared" si="340"/>
        <v/>
      </c>
      <c r="AC1815" s="76" t="str">
        <f t="shared" si="341"/>
        <v/>
      </c>
      <c r="AD1815" s="76" t="str">
        <f t="shared" si="342"/>
        <v/>
      </c>
      <c r="AE1815" s="76" t="str">
        <f t="shared" si="343"/>
        <v/>
      </c>
      <c r="AF1815" s="81" t="str">
        <f t="shared" si="344"/>
        <v/>
      </c>
    </row>
    <row r="1816" spans="5:32">
      <c r="E1816" s="58" t="str">
        <f t="shared" si="345"/>
        <v/>
      </c>
      <c r="K1816" s="68" t="str">
        <f t="shared" si="346"/>
        <v/>
      </c>
      <c r="M1816" s="69" t="str">
        <f t="shared" si="347"/>
        <v/>
      </c>
      <c r="Q1816" s="76" t="str">
        <f t="shared" si="336"/>
        <v/>
      </c>
      <c r="R1816" s="68" t="str">
        <f t="shared" si="337"/>
        <v/>
      </c>
      <c r="S1816" s="76" t="str">
        <f t="shared" si="338"/>
        <v/>
      </c>
      <c r="V1816" s="23" t="str">
        <f>IF(E1816="","",SUMIF(OUTBOUND!$G:$G,WMS!E1816,OUTBOUND!$L:$L))</f>
        <v/>
      </c>
      <c r="W1816" s="23" t="str">
        <f>IF(E1816="","",SUMIF(OUTBOUND!$G:$G,WMS!E1816,OUTBOUND!$M:$M))</f>
        <v/>
      </c>
      <c r="X1816" s="76" t="str">
        <f>IF(E1816="","",SUMIF(OUTBOUND!$G:$G,WMS!E1816,OUTBOUND!$O:$O))</f>
        <v/>
      </c>
      <c r="Y1816" s="76" t="str">
        <f>IF(E1816="","",SUMIF(OUTBOUND!$G:$G,WMS!E1816,OUTBOUND!$AC:$AC))</f>
        <v/>
      </c>
      <c r="Z1816" s="76" t="str">
        <f>IF(E1816="","",SUMIF(OUTBOUND!$G:$G,WMS!E1816,OUTBOUND!$P:$P))</f>
        <v/>
      </c>
      <c r="AA1816" s="23" t="str">
        <f t="shared" si="339"/>
        <v/>
      </c>
      <c r="AB1816" s="23" t="str">
        <f t="shared" si="340"/>
        <v/>
      </c>
      <c r="AC1816" s="76" t="str">
        <f t="shared" si="341"/>
        <v/>
      </c>
      <c r="AD1816" s="76" t="str">
        <f t="shared" si="342"/>
        <v/>
      </c>
      <c r="AE1816" s="76" t="str">
        <f t="shared" si="343"/>
        <v/>
      </c>
      <c r="AF1816" s="81" t="str">
        <f t="shared" si="344"/>
        <v/>
      </c>
    </row>
    <row r="1817" spans="5:32">
      <c r="E1817" s="58" t="str">
        <f t="shared" si="345"/>
        <v/>
      </c>
      <c r="K1817" s="68" t="str">
        <f t="shared" si="346"/>
        <v/>
      </c>
      <c r="M1817" s="69" t="str">
        <f t="shared" si="347"/>
        <v/>
      </c>
      <c r="Q1817" s="76" t="str">
        <f t="shared" si="336"/>
        <v/>
      </c>
      <c r="R1817" s="68" t="str">
        <f t="shared" si="337"/>
        <v/>
      </c>
      <c r="S1817" s="76" t="str">
        <f t="shared" si="338"/>
        <v/>
      </c>
      <c r="V1817" s="23" t="str">
        <f>IF(E1817="","",SUMIF(OUTBOUND!$G:$G,WMS!E1817,OUTBOUND!$L:$L))</f>
        <v/>
      </c>
      <c r="W1817" s="23" t="str">
        <f>IF(E1817="","",SUMIF(OUTBOUND!$G:$G,WMS!E1817,OUTBOUND!$M:$M))</f>
        <v/>
      </c>
      <c r="X1817" s="76" t="str">
        <f>IF(E1817="","",SUMIF(OUTBOUND!$G:$G,WMS!E1817,OUTBOUND!$O:$O))</f>
        <v/>
      </c>
      <c r="Y1817" s="76" t="str">
        <f>IF(E1817="","",SUMIF(OUTBOUND!$G:$G,WMS!E1817,OUTBOUND!$AC:$AC))</f>
        <v/>
      </c>
      <c r="Z1817" s="76" t="str">
        <f>IF(E1817="","",SUMIF(OUTBOUND!$G:$G,WMS!E1817,OUTBOUND!$P:$P))</f>
        <v/>
      </c>
      <c r="AA1817" s="23" t="str">
        <f t="shared" si="339"/>
        <v/>
      </c>
      <c r="AB1817" s="23" t="str">
        <f t="shared" si="340"/>
        <v/>
      </c>
      <c r="AC1817" s="76" t="str">
        <f t="shared" si="341"/>
        <v/>
      </c>
      <c r="AD1817" s="76" t="str">
        <f t="shared" si="342"/>
        <v/>
      </c>
      <c r="AE1817" s="76" t="str">
        <f t="shared" si="343"/>
        <v/>
      </c>
      <c r="AF1817" s="81" t="str">
        <f t="shared" si="344"/>
        <v/>
      </c>
    </row>
    <row r="1818" spans="5:32">
      <c r="E1818" s="58" t="str">
        <f t="shared" si="345"/>
        <v/>
      </c>
      <c r="K1818" s="68" t="str">
        <f t="shared" si="346"/>
        <v/>
      </c>
      <c r="M1818" s="69" t="str">
        <f t="shared" si="347"/>
        <v/>
      </c>
      <c r="Q1818" s="76" t="str">
        <f t="shared" si="336"/>
        <v/>
      </c>
      <c r="R1818" s="68" t="str">
        <f t="shared" si="337"/>
        <v/>
      </c>
      <c r="S1818" s="76" t="str">
        <f t="shared" si="338"/>
        <v/>
      </c>
      <c r="V1818" s="23" t="str">
        <f>IF(E1818="","",SUMIF(OUTBOUND!$G:$G,WMS!E1818,OUTBOUND!$L:$L))</f>
        <v/>
      </c>
      <c r="W1818" s="23" t="str">
        <f>IF(E1818="","",SUMIF(OUTBOUND!$G:$G,WMS!E1818,OUTBOUND!$M:$M))</f>
        <v/>
      </c>
      <c r="X1818" s="76" t="str">
        <f>IF(E1818="","",SUMIF(OUTBOUND!$G:$G,WMS!E1818,OUTBOUND!$O:$O))</f>
        <v/>
      </c>
      <c r="Y1818" s="76" t="str">
        <f>IF(E1818="","",SUMIF(OUTBOUND!$G:$G,WMS!E1818,OUTBOUND!$AC:$AC))</f>
        <v/>
      </c>
      <c r="Z1818" s="76" t="str">
        <f>IF(E1818="","",SUMIF(OUTBOUND!$G:$G,WMS!E1818,OUTBOUND!$P:$P))</f>
        <v/>
      </c>
      <c r="AA1818" s="23" t="str">
        <f t="shared" si="339"/>
        <v/>
      </c>
      <c r="AB1818" s="23" t="str">
        <f t="shared" si="340"/>
        <v/>
      </c>
      <c r="AC1818" s="76" t="str">
        <f t="shared" si="341"/>
        <v/>
      </c>
      <c r="AD1818" s="76" t="str">
        <f t="shared" si="342"/>
        <v/>
      </c>
      <c r="AE1818" s="76" t="str">
        <f t="shared" si="343"/>
        <v/>
      </c>
      <c r="AF1818" s="81" t="str">
        <f t="shared" si="344"/>
        <v/>
      </c>
    </row>
    <row r="1819" spans="5:32">
      <c r="E1819" s="58" t="str">
        <f t="shared" si="345"/>
        <v/>
      </c>
      <c r="K1819" s="68" t="str">
        <f t="shared" si="346"/>
        <v/>
      </c>
      <c r="M1819" s="69" t="str">
        <f t="shared" si="347"/>
        <v/>
      </c>
      <c r="Q1819" s="76" t="str">
        <f t="shared" si="336"/>
        <v/>
      </c>
      <c r="R1819" s="68" t="str">
        <f t="shared" si="337"/>
        <v/>
      </c>
      <c r="S1819" s="76" t="str">
        <f t="shared" si="338"/>
        <v/>
      </c>
      <c r="V1819" s="23" t="str">
        <f>IF(E1819="","",SUMIF(OUTBOUND!$G:$G,WMS!E1819,OUTBOUND!$L:$L))</f>
        <v/>
      </c>
      <c r="W1819" s="23" t="str">
        <f>IF(E1819="","",SUMIF(OUTBOUND!$G:$G,WMS!E1819,OUTBOUND!$M:$M))</f>
        <v/>
      </c>
      <c r="X1819" s="76" t="str">
        <f>IF(E1819="","",SUMIF(OUTBOUND!$G:$G,WMS!E1819,OUTBOUND!$O:$O))</f>
        <v/>
      </c>
      <c r="Y1819" s="76" t="str">
        <f>IF(E1819="","",SUMIF(OUTBOUND!$G:$G,WMS!E1819,OUTBOUND!$AC:$AC))</f>
        <v/>
      </c>
      <c r="Z1819" s="76" t="str">
        <f>IF(E1819="","",SUMIF(OUTBOUND!$G:$G,WMS!E1819,OUTBOUND!$P:$P))</f>
        <v/>
      </c>
      <c r="AA1819" s="23" t="str">
        <f t="shared" si="339"/>
        <v/>
      </c>
      <c r="AB1819" s="23" t="str">
        <f t="shared" si="340"/>
        <v/>
      </c>
      <c r="AC1819" s="76" t="str">
        <f t="shared" si="341"/>
        <v/>
      </c>
      <c r="AD1819" s="76" t="str">
        <f t="shared" si="342"/>
        <v/>
      </c>
      <c r="AE1819" s="76" t="str">
        <f t="shared" si="343"/>
        <v/>
      </c>
      <c r="AF1819" s="81" t="str">
        <f t="shared" si="344"/>
        <v/>
      </c>
    </row>
    <row r="1820" spans="5:32">
      <c r="E1820" s="58" t="str">
        <f t="shared" si="345"/>
        <v/>
      </c>
      <c r="K1820" s="68" t="str">
        <f t="shared" si="346"/>
        <v/>
      </c>
      <c r="M1820" s="69" t="str">
        <f t="shared" si="347"/>
        <v/>
      </c>
      <c r="Q1820" s="76" t="str">
        <f t="shared" si="336"/>
        <v/>
      </c>
      <c r="R1820" s="68" t="str">
        <f t="shared" si="337"/>
        <v/>
      </c>
      <c r="S1820" s="76" t="str">
        <f t="shared" si="338"/>
        <v/>
      </c>
      <c r="V1820" s="23" t="str">
        <f>IF(E1820="","",SUMIF(OUTBOUND!$G:$G,WMS!E1820,OUTBOUND!$L:$L))</f>
        <v/>
      </c>
      <c r="W1820" s="23" t="str">
        <f>IF(E1820="","",SUMIF(OUTBOUND!$G:$G,WMS!E1820,OUTBOUND!$M:$M))</f>
        <v/>
      </c>
      <c r="X1820" s="76" t="str">
        <f>IF(E1820="","",SUMIF(OUTBOUND!$G:$G,WMS!E1820,OUTBOUND!$O:$O))</f>
        <v/>
      </c>
      <c r="Y1820" s="76" t="str">
        <f>IF(E1820="","",SUMIF(OUTBOUND!$G:$G,WMS!E1820,OUTBOUND!$AC:$AC))</f>
        <v/>
      </c>
      <c r="Z1820" s="76" t="str">
        <f>IF(E1820="","",SUMIF(OUTBOUND!$G:$G,WMS!E1820,OUTBOUND!$P:$P))</f>
        <v/>
      </c>
      <c r="AA1820" s="23" t="str">
        <f t="shared" si="339"/>
        <v/>
      </c>
      <c r="AB1820" s="23" t="str">
        <f t="shared" si="340"/>
        <v/>
      </c>
      <c r="AC1820" s="76" t="str">
        <f t="shared" si="341"/>
        <v/>
      </c>
      <c r="AD1820" s="76" t="str">
        <f t="shared" si="342"/>
        <v/>
      </c>
      <c r="AE1820" s="76" t="str">
        <f t="shared" si="343"/>
        <v/>
      </c>
      <c r="AF1820" s="81" t="str">
        <f t="shared" si="344"/>
        <v/>
      </c>
    </row>
    <row r="1821" spans="5:32">
      <c r="E1821" s="58" t="str">
        <f t="shared" si="345"/>
        <v/>
      </c>
      <c r="K1821" s="68" t="str">
        <f t="shared" si="346"/>
        <v/>
      </c>
      <c r="M1821" s="69" t="str">
        <f t="shared" si="347"/>
        <v/>
      </c>
      <c r="Q1821" s="76" t="str">
        <f t="shared" si="336"/>
        <v/>
      </c>
      <c r="R1821" s="68" t="str">
        <f t="shared" si="337"/>
        <v/>
      </c>
      <c r="S1821" s="76" t="str">
        <f t="shared" si="338"/>
        <v/>
      </c>
      <c r="V1821" s="23" t="str">
        <f>IF(E1821="","",SUMIF(OUTBOUND!$G:$G,WMS!E1821,OUTBOUND!$L:$L))</f>
        <v/>
      </c>
      <c r="W1821" s="23" t="str">
        <f>IF(E1821="","",SUMIF(OUTBOUND!$G:$G,WMS!E1821,OUTBOUND!$M:$M))</f>
        <v/>
      </c>
      <c r="X1821" s="76" t="str">
        <f>IF(E1821="","",SUMIF(OUTBOUND!$G:$G,WMS!E1821,OUTBOUND!$O:$O))</f>
        <v/>
      </c>
      <c r="Y1821" s="76" t="str">
        <f>IF(E1821="","",SUMIF(OUTBOUND!$G:$G,WMS!E1821,OUTBOUND!$AC:$AC))</f>
        <v/>
      </c>
      <c r="Z1821" s="76" t="str">
        <f>IF(E1821="","",SUMIF(OUTBOUND!$G:$G,WMS!E1821,OUTBOUND!$P:$P))</f>
        <v/>
      </c>
      <c r="AA1821" s="23" t="str">
        <f t="shared" si="339"/>
        <v/>
      </c>
      <c r="AB1821" s="23" t="str">
        <f t="shared" si="340"/>
        <v/>
      </c>
      <c r="AC1821" s="76" t="str">
        <f t="shared" si="341"/>
        <v/>
      </c>
      <c r="AD1821" s="76" t="str">
        <f t="shared" si="342"/>
        <v/>
      </c>
      <c r="AE1821" s="76" t="str">
        <f t="shared" si="343"/>
        <v/>
      </c>
      <c r="AF1821" s="81" t="str">
        <f t="shared" si="344"/>
        <v/>
      </c>
    </row>
    <row r="1822" spans="5:32">
      <c r="E1822" s="58" t="str">
        <f t="shared" si="345"/>
        <v/>
      </c>
      <c r="K1822" s="68" t="str">
        <f t="shared" si="346"/>
        <v/>
      </c>
      <c r="M1822" s="69" t="str">
        <f t="shared" si="347"/>
        <v/>
      </c>
      <c r="Q1822" s="76" t="str">
        <f t="shared" si="336"/>
        <v/>
      </c>
      <c r="R1822" s="68" t="str">
        <f t="shared" si="337"/>
        <v/>
      </c>
      <c r="S1822" s="76" t="str">
        <f t="shared" si="338"/>
        <v/>
      </c>
      <c r="V1822" s="23" t="str">
        <f>IF(E1822="","",SUMIF(OUTBOUND!$G:$G,WMS!E1822,OUTBOUND!$L:$L))</f>
        <v/>
      </c>
      <c r="W1822" s="23" t="str">
        <f>IF(E1822="","",SUMIF(OUTBOUND!$G:$G,WMS!E1822,OUTBOUND!$M:$M))</f>
        <v/>
      </c>
      <c r="X1822" s="76" t="str">
        <f>IF(E1822="","",SUMIF(OUTBOUND!$G:$G,WMS!E1822,OUTBOUND!$O:$O))</f>
        <v/>
      </c>
      <c r="Y1822" s="76" t="str">
        <f>IF(E1822="","",SUMIF(OUTBOUND!$G:$G,WMS!E1822,OUTBOUND!$AC:$AC))</f>
        <v/>
      </c>
      <c r="Z1822" s="76" t="str">
        <f>IF(E1822="","",SUMIF(OUTBOUND!$G:$G,WMS!E1822,OUTBOUND!$P:$P))</f>
        <v/>
      </c>
      <c r="AA1822" s="23" t="str">
        <f t="shared" si="339"/>
        <v/>
      </c>
      <c r="AB1822" s="23" t="str">
        <f t="shared" si="340"/>
        <v/>
      </c>
      <c r="AC1822" s="76" t="str">
        <f t="shared" si="341"/>
        <v/>
      </c>
      <c r="AD1822" s="76" t="str">
        <f t="shared" si="342"/>
        <v/>
      </c>
      <c r="AE1822" s="76" t="str">
        <f t="shared" si="343"/>
        <v/>
      </c>
      <c r="AF1822" s="81" t="str">
        <f t="shared" si="344"/>
        <v/>
      </c>
    </row>
    <row r="1823" spans="5:32">
      <c r="E1823" s="58" t="str">
        <f t="shared" si="345"/>
        <v/>
      </c>
      <c r="K1823" s="68" t="str">
        <f t="shared" si="346"/>
        <v/>
      </c>
      <c r="M1823" s="69" t="str">
        <f t="shared" si="347"/>
        <v/>
      </c>
      <c r="Q1823" s="76" t="str">
        <f t="shared" si="336"/>
        <v/>
      </c>
      <c r="R1823" s="68" t="str">
        <f t="shared" si="337"/>
        <v/>
      </c>
      <c r="S1823" s="76" t="str">
        <f t="shared" si="338"/>
        <v/>
      </c>
      <c r="V1823" s="23" t="str">
        <f>IF(E1823="","",SUMIF(OUTBOUND!$G:$G,WMS!E1823,OUTBOUND!$L:$L))</f>
        <v/>
      </c>
      <c r="W1823" s="23" t="str">
        <f>IF(E1823="","",SUMIF(OUTBOUND!$G:$G,WMS!E1823,OUTBOUND!$M:$M))</f>
        <v/>
      </c>
      <c r="X1823" s="76" t="str">
        <f>IF(E1823="","",SUMIF(OUTBOUND!$G:$G,WMS!E1823,OUTBOUND!$O:$O))</f>
        <v/>
      </c>
      <c r="Y1823" s="76" t="str">
        <f>IF(E1823="","",SUMIF(OUTBOUND!$G:$G,WMS!E1823,OUTBOUND!$AC:$AC))</f>
        <v/>
      </c>
      <c r="Z1823" s="76" t="str">
        <f>IF(E1823="","",SUMIF(OUTBOUND!$G:$G,WMS!E1823,OUTBOUND!$P:$P))</f>
        <v/>
      </c>
      <c r="AA1823" s="23" t="str">
        <f t="shared" si="339"/>
        <v/>
      </c>
      <c r="AB1823" s="23" t="str">
        <f t="shared" si="340"/>
        <v/>
      </c>
      <c r="AC1823" s="76" t="str">
        <f t="shared" si="341"/>
        <v/>
      </c>
      <c r="AD1823" s="76" t="str">
        <f t="shared" si="342"/>
        <v/>
      </c>
      <c r="AE1823" s="76" t="str">
        <f t="shared" si="343"/>
        <v/>
      </c>
      <c r="AF1823" s="81" t="str">
        <f t="shared" si="344"/>
        <v/>
      </c>
    </row>
    <row r="1824" spans="5:32">
      <c r="E1824" s="58" t="str">
        <f t="shared" si="345"/>
        <v/>
      </c>
      <c r="K1824" s="68" t="str">
        <f t="shared" si="346"/>
        <v/>
      </c>
      <c r="M1824" s="69" t="str">
        <f t="shared" si="347"/>
        <v/>
      </c>
      <c r="Q1824" s="76" t="str">
        <f t="shared" si="336"/>
        <v/>
      </c>
      <c r="R1824" s="68" t="str">
        <f t="shared" si="337"/>
        <v/>
      </c>
      <c r="S1824" s="76" t="str">
        <f t="shared" si="338"/>
        <v/>
      </c>
      <c r="V1824" s="23" t="str">
        <f>IF(E1824="","",SUMIF(OUTBOUND!$G:$G,WMS!E1824,OUTBOUND!$L:$L))</f>
        <v/>
      </c>
      <c r="W1824" s="23" t="str">
        <f>IF(E1824="","",SUMIF(OUTBOUND!$G:$G,WMS!E1824,OUTBOUND!$M:$M))</f>
        <v/>
      </c>
      <c r="X1824" s="76" t="str">
        <f>IF(E1824="","",SUMIF(OUTBOUND!$G:$G,WMS!E1824,OUTBOUND!$O:$O))</f>
        <v/>
      </c>
      <c r="Y1824" s="76" t="str">
        <f>IF(E1824="","",SUMIF(OUTBOUND!$G:$G,WMS!E1824,OUTBOUND!$AC:$AC))</f>
        <v/>
      </c>
      <c r="Z1824" s="76" t="str">
        <f>IF(E1824="","",SUMIF(OUTBOUND!$G:$G,WMS!E1824,OUTBOUND!$P:$P))</f>
        <v/>
      </c>
      <c r="AA1824" s="23" t="str">
        <f t="shared" si="339"/>
        <v/>
      </c>
      <c r="AB1824" s="23" t="str">
        <f t="shared" si="340"/>
        <v/>
      </c>
      <c r="AC1824" s="76" t="str">
        <f t="shared" si="341"/>
        <v/>
      </c>
      <c r="AD1824" s="76" t="str">
        <f t="shared" si="342"/>
        <v/>
      </c>
      <c r="AE1824" s="76" t="str">
        <f t="shared" si="343"/>
        <v/>
      </c>
      <c r="AF1824" s="81" t="str">
        <f t="shared" si="344"/>
        <v/>
      </c>
    </row>
    <row r="1825" spans="5:32">
      <c r="E1825" s="58" t="str">
        <f t="shared" si="345"/>
        <v/>
      </c>
      <c r="K1825" s="68" t="str">
        <f t="shared" si="346"/>
        <v/>
      </c>
      <c r="M1825" s="69" t="str">
        <f t="shared" si="347"/>
        <v/>
      </c>
      <c r="Q1825" s="76" t="str">
        <f t="shared" si="336"/>
        <v/>
      </c>
      <c r="R1825" s="68" t="str">
        <f t="shared" si="337"/>
        <v/>
      </c>
      <c r="S1825" s="76" t="str">
        <f t="shared" si="338"/>
        <v/>
      </c>
      <c r="V1825" s="23" t="str">
        <f>IF(E1825="","",SUMIF(OUTBOUND!$G:$G,WMS!E1825,OUTBOUND!$L:$L))</f>
        <v/>
      </c>
      <c r="W1825" s="23" t="str">
        <f>IF(E1825="","",SUMIF(OUTBOUND!$G:$G,WMS!E1825,OUTBOUND!$M:$M))</f>
        <v/>
      </c>
      <c r="X1825" s="76" t="str">
        <f>IF(E1825="","",SUMIF(OUTBOUND!$G:$G,WMS!E1825,OUTBOUND!$O:$O))</f>
        <v/>
      </c>
      <c r="Y1825" s="76" t="str">
        <f>IF(E1825="","",SUMIF(OUTBOUND!$G:$G,WMS!E1825,OUTBOUND!$AC:$AC))</f>
        <v/>
      </c>
      <c r="Z1825" s="76" t="str">
        <f>IF(E1825="","",SUMIF(OUTBOUND!$G:$G,WMS!E1825,OUTBOUND!$P:$P))</f>
        <v/>
      </c>
      <c r="AA1825" s="23" t="str">
        <f t="shared" si="339"/>
        <v/>
      </c>
      <c r="AB1825" s="23" t="str">
        <f t="shared" si="340"/>
        <v/>
      </c>
      <c r="AC1825" s="76" t="str">
        <f t="shared" si="341"/>
        <v/>
      </c>
      <c r="AD1825" s="76" t="str">
        <f t="shared" si="342"/>
        <v/>
      </c>
      <c r="AE1825" s="76" t="str">
        <f t="shared" si="343"/>
        <v/>
      </c>
      <c r="AF1825" s="81" t="str">
        <f t="shared" si="344"/>
        <v/>
      </c>
    </row>
    <row r="1826" spans="5:32">
      <c r="E1826" s="58" t="str">
        <f t="shared" si="345"/>
        <v/>
      </c>
      <c r="K1826" s="68" t="str">
        <f t="shared" si="346"/>
        <v/>
      </c>
      <c r="M1826" s="69" t="str">
        <f t="shared" si="347"/>
        <v/>
      </c>
      <c r="Q1826" s="76" t="str">
        <f t="shared" si="336"/>
        <v/>
      </c>
      <c r="R1826" s="68" t="str">
        <f t="shared" si="337"/>
        <v/>
      </c>
      <c r="S1826" s="76" t="str">
        <f t="shared" si="338"/>
        <v/>
      </c>
      <c r="V1826" s="23" t="str">
        <f>IF(E1826="","",SUMIF(OUTBOUND!$G:$G,WMS!E1826,OUTBOUND!$L:$L))</f>
        <v/>
      </c>
      <c r="W1826" s="23" t="str">
        <f>IF(E1826="","",SUMIF(OUTBOUND!$G:$G,WMS!E1826,OUTBOUND!$M:$M))</f>
        <v/>
      </c>
      <c r="X1826" s="76" t="str">
        <f>IF(E1826="","",SUMIF(OUTBOUND!$G:$G,WMS!E1826,OUTBOUND!$O:$O))</f>
        <v/>
      </c>
      <c r="Y1826" s="76" t="str">
        <f>IF(E1826="","",SUMIF(OUTBOUND!$G:$G,WMS!E1826,OUTBOUND!$AC:$AC))</f>
        <v/>
      </c>
      <c r="Z1826" s="76" t="str">
        <f>IF(E1826="","",SUMIF(OUTBOUND!$G:$G,WMS!E1826,OUTBOUND!$P:$P))</f>
        <v/>
      </c>
      <c r="AA1826" s="23" t="str">
        <f t="shared" si="339"/>
        <v/>
      </c>
      <c r="AB1826" s="23" t="str">
        <f t="shared" si="340"/>
        <v/>
      </c>
      <c r="AC1826" s="76" t="str">
        <f t="shared" si="341"/>
        <v/>
      </c>
      <c r="AD1826" s="76" t="str">
        <f t="shared" si="342"/>
        <v/>
      </c>
      <c r="AE1826" s="76" t="str">
        <f t="shared" si="343"/>
        <v/>
      </c>
      <c r="AF1826" s="81" t="str">
        <f t="shared" si="344"/>
        <v/>
      </c>
    </row>
    <row r="1827" spans="5:32">
      <c r="E1827" s="58" t="str">
        <f t="shared" si="345"/>
        <v/>
      </c>
      <c r="K1827" s="68" t="str">
        <f t="shared" si="346"/>
        <v/>
      </c>
      <c r="M1827" s="69" t="str">
        <f t="shared" si="347"/>
        <v/>
      </c>
      <c r="Q1827" s="76" t="str">
        <f t="shared" si="336"/>
        <v/>
      </c>
      <c r="R1827" s="68" t="str">
        <f t="shared" si="337"/>
        <v/>
      </c>
      <c r="S1827" s="76" t="str">
        <f t="shared" si="338"/>
        <v/>
      </c>
      <c r="V1827" s="23" t="str">
        <f>IF(E1827="","",SUMIF(OUTBOUND!$G:$G,WMS!E1827,OUTBOUND!$L:$L))</f>
        <v/>
      </c>
      <c r="W1827" s="23" t="str">
        <f>IF(E1827="","",SUMIF(OUTBOUND!$G:$G,WMS!E1827,OUTBOUND!$M:$M))</f>
        <v/>
      </c>
      <c r="X1827" s="76" t="str">
        <f>IF(E1827="","",SUMIF(OUTBOUND!$G:$G,WMS!E1827,OUTBOUND!$O:$O))</f>
        <v/>
      </c>
      <c r="Y1827" s="76" t="str">
        <f>IF(E1827="","",SUMIF(OUTBOUND!$G:$G,WMS!E1827,OUTBOUND!$AC:$AC))</f>
        <v/>
      </c>
      <c r="Z1827" s="76" t="str">
        <f>IF(E1827="","",SUMIF(OUTBOUND!$G:$G,WMS!E1827,OUTBOUND!$P:$P))</f>
        <v/>
      </c>
      <c r="AA1827" s="23" t="str">
        <f t="shared" si="339"/>
        <v/>
      </c>
      <c r="AB1827" s="23" t="str">
        <f t="shared" si="340"/>
        <v/>
      </c>
      <c r="AC1827" s="76" t="str">
        <f t="shared" si="341"/>
        <v/>
      </c>
      <c r="AD1827" s="76" t="str">
        <f t="shared" si="342"/>
        <v/>
      </c>
      <c r="AE1827" s="76" t="str">
        <f t="shared" si="343"/>
        <v/>
      </c>
      <c r="AF1827" s="81" t="str">
        <f t="shared" si="344"/>
        <v/>
      </c>
    </row>
    <row r="1828" spans="5:32">
      <c r="E1828" s="58" t="str">
        <f t="shared" si="345"/>
        <v/>
      </c>
      <c r="K1828" s="68" t="str">
        <f t="shared" si="346"/>
        <v/>
      </c>
      <c r="M1828" s="69" t="str">
        <f t="shared" si="347"/>
        <v/>
      </c>
      <c r="Q1828" s="76" t="str">
        <f t="shared" si="336"/>
        <v/>
      </c>
      <c r="R1828" s="68" t="str">
        <f t="shared" si="337"/>
        <v/>
      </c>
      <c r="S1828" s="76" t="str">
        <f t="shared" si="338"/>
        <v/>
      </c>
      <c r="V1828" s="23" t="str">
        <f>IF(E1828="","",SUMIF(OUTBOUND!$G:$G,WMS!E1828,OUTBOUND!$L:$L))</f>
        <v/>
      </c>
      <c r="W1828" s="23" t="str">
        <f>IF(E1828="","",SUMIF(OUTBOUND!$G:$G,WMS!E1828,OUTBOUND!$M:$M))</f>
        <v/>
      </c>
      <c r="X1828" s="76" t="str">
        <f>IF(E1828="","",SUMIF(OUTBOUND!$G:$G,WMS!E1828,OUTBOUND!$O:$O))</f>
        <v/>
      </c>
      <c r="Y1828" s="76" t="str">
        <f>IF(E1828="","",SUMIF(OUTBOUND!$G:$G,WMS!E1828,OUTBOUND!$AC:$AC))</f>
        <v/>
      </c>
      <c r="Z1828" s="76" t="str">
        <f>IF(E1828="","",SUMIF(OUTBOUND!$G:$G,WMS!E1828,OUTBOUND!$P:$P))</f>
        <v/>
      </c>
      <c r="AA1828" s="23" t="str">
        <f t="shared" si="339"/>
        <v/>
      </c>
      <c r="AB1828" s="23" t="str">
        <f t="shared" si="340"/>
        <v/>
      </c>
      <c r="AC1828" s="76" t="str">
        <f t="shared" si="341"/>
        <v/>
      </c>
      <c r="AD1828" s="76" t="str">
        <f t="shared" si="342"/>
        <v/>
      </c>
      <c r="AE1828" s="76" t="str">
        <f t="shared" si="343"/>
        <v/>
      </c>
      <c r="AF1828" s="81" t="str">
        <f t="shared" si="344"/>
        <v/>
      </c>
    </row>
    <row r="1829" spans="5:32">
      <c r="E1829" s="58" t="str">
        <f t="shared" si="345"/>
        <v/>
      </c>
      <c r="K1829" s="68" t="str">
        <f t="shared" si="346"/>
        <v/>
      </c>
      <c r="M1829" s="69" t="str">
        <f t="shared" si="347"/>
        <v/>
      </c>
      <c r="Q1829" s="76" t="str">
        <f t="shared" si="336"/>
        <v/>
      </c>
      <c r="R1829" s="68" t="str">
        <f t="shared" si="337"/>
        <v/>
      </c>
      <c r="S1829" s="76" t="str">
        <f t="shared" si="338"/>
        <v/>
      </c>
      <c r="V1829" s="23" t="str">
        <f>IF(E1829="","",SUMIF(OUTBOUND!$G:$G,WMS!E1829,OUTBOUND!$L:$L))</f>
        <v/>
      </c>
      <c r="W1829" s="23" t="str">
        <f>IF(E1829="","",SUMIF(OUTBOUND!$G:$G,WMS!E1829,OUTBOUND!$M:$M))</f>
        <v/>
      </c>
      <c r="X1829" s="76" t="str">
        <f>IF(E1829="","",SUMIF(OUTBOUND!$G:$G,WMS!E1829,OUTBOUND!$O:$O))</f>
        <v/>
      </c>
      <c r="Y1829" s="76" t="str">
        <f>IF(E1829="","",SUMIF(OUTBOUND!$G:$G,WMS!E1829,OUTBOUND!$AC:$AC))</f>
        <v/>
      </c>
      <c r="Z1829" s="76" t="str">
        <f>IF(E1829="","",SUMIF(OUTBOUND!$G:$G,WMS!E1829,OUTBOUND!$P:$P))</f>
        <v/>
      </c>
      <c r="AA1829" s="23" t="str">
        <f t="shared" si="339"/>
        <v/>
      </c>
      <c r="AB1829" s="23" t="str">
        <f t="shared" si="340"/>
        <v/>
      </c>
      <c r="AC1829" s="76" t="str">
        <f t="shared" si="341"/>
        <v/>
      </c>
      <c r="AD1829" s="76" t="str">
        <f t="shared" si="342"/>
        <v/>
      </c>
      <c r="AE1829" s="76" t="str">
        <f t="shared" si="343"/>
        <v/>
      </c>
      <c r="AF1829" s="81" t="str">
        <f t="shared" si="344"/>
        <v/>
      </c>
    </row>
    <row r="1830" spans="5:32">
      <c r="E1830" s="58" t="str">
        <f t="shared" si="345"/>
        <v/>
      </c>
      <c r="K1830" s="68" t="str">
        <f t="shared" si="346"/>
        <v/>
      </c>
      <c r="M1830" s="69" t="str">
        <f t="shared" si="347"/>
        <v/>
      </c>
      <c r="Q1830" s="76" t="str">
        <f t="shared" si="336"/>
        <v/>
      </c>
      <c r="R1830" s="68" t="str">
        <f t="shared" si="337"/>
        <v/>
      </c>
      <c r="S1830" s="76" t="str">
        <f t="shared" si="338"/>
        <v/>
      </c>
      <c r="V1830" s="23" t="str">
        <f>IF(E1830="","",SUMIF(OUTBOUND!$G:$G,WMS!E1830,OUTBOUND!$L:$L))</f>
        <v/>
      </c>
      <c r="W1830" s="23" t="str">
        <f>IF(E1830="","",SUMIF(OUTBOUND!$G:$G,WMS!E1830,OUTBOUND!$M:$M))</f>
        <v/>
      </c>
      <c r="X1830" s="76" t="str">
        <f>IF(E1830="","",SUMIF(OUTBOUND!$G:$G,WMS!E1830,OUTBOUND!$O:$O))</f>
        <v/>
      </c>
      <c r="Y1830" s="76" t="str">
        <f>IF(E1830="","",SUMIF(OUTBOUND!$G:$G,WMS!E1830,OUTBOUND!$AC:$AC))</f>
        <v/>
      </c>
      <c r="Z1830" s="76" t="str">
        <f>IF(E1830="","",SUMIF(OUTBOUND!$G:$G,WMS!E1830,OUTBOUND!$P:$P))</f>
        <v/>
      </c>
      <c r="AA1830" s="23" t="str">
        <f t="shared" si="339"/>
        <v/>
      </c>
      <c r="AB1830" s="23" t="str">
        <f t="shared" si="340"/>
        <v/>
      </c>
      <c r="AC1830" s="76" t="str">
        <f t="shared" si="341"/>
        <v/>
      </c>
      <c r="AD1830" s="76" t="str">
        <f t="shared" si="342"/>
        <v/>
      </c>
      <c r="AE1830" s="76" t="str">
        <f t="shared" si="343"/>
        <v/>
      </c>
      <c r="AF1830" s="81" t="str">
        <f t="shared" si="344"/>
        <v/>
      </c>
    </row>
    <row r="1831" spans="5:32">
      <c r="E1831" s="58" t="str">
        <f t="shared" si="345"/>
        <v/>
      </c>
      <c r="K1831" s="68" t="str">
        <f t="shared" si="346"/>
        <v/>
      </c>
      <c r="M1831" s="69" t="str">
        <f t="shared" si="347"/>
        <v/>
      </c>
      <c r="Q1831" s="76" t="str">
        <f t="shared" si="336"/>
        <v/>
      </c>
      <c r="R1831" s="68" t="str">
        <f t="shared" si="337"/>
        <v/>
      </c>
      <c r="S1831" s="76" t="str">
        <f t="shared" si="338"/>
        <v/>
      </c>
      <c r="V1831" s="23" t="str">
        <f>IF(E1831="","",SUMIF(OUTBOUND!$G:$G,WMS!E1831,OUTBOUND!$L:$L))</f>
        <v/>
      </c>
      <c r="W1831" s="23" t="str">
        <f>IF(E1831="","",SUMIF(OUTBOUND!$G:$G,WMS!E1831,OUTBOUND!$M:$M))</f>
        <v/>
      </c>
      <c r="X1831" s="76" t="str">
        <f>IF(E1831="","",SUMIF(OUTBOUND!$G:$G,WMS!E1831,OUTBOUND!$O:$O))</f>
        <v/>
      </c>
      <c r="Y1831" s="76" t="str">
        <f>IF(E1831="","",SUMIF(OUTBOUND!$G:$G,WMS!E1831,OUTBOUND!$AC:$AC))</f>
        <v/>
      </c>
      <c r="Z1831" s="76" t="str">
        <f>IF(E1831="","",SUMIF(OUTBOUND!$G:$G,WMS!E1831,OUTBOUND!$P:$P))</f>
        <v/>
      </c>
      <c r="AA1831" s="23" t="str">
        <f t="shared" si="339"/>
        <v/>
      </c>
      <c r="AB1831" s="23" t="str">
        <f t="shared" si="340"/>
        <v/>
      </c>
      <c r="AC1831" s="76" t="str">
        <f t="shared" si="341"/>
        <v/>
      </c>
      <c r="AD1831" s="76" t="str">
        <f t="shared" si="342"/>
        <v/>
      </c>
      <c r="AE1831" s="76" t="str">
        <f t="shared" si="343"/>
        <v/>
      </c>
      <c r="AF1831" s="81" t="str">
        <f t="shared" si="344"/>
        <v/>
      </c>
    </row>
    <row r="1832" spans="5:32">
      <c r="E1832" s="58" t="str">
        <f t="shared" si="345"/>
        <v/>
      </c>
      <c r="K1832" s="68" t="str">
        <f t="shared" si="346"/>
        <v/>
      </c>
      <c r="M1832" s="69" t="str">
        <f t="shared" si="347"/>
        <v/>
      </c>
      <c r="Q1832" s="76" t="str">
        <f t="shared" si="336"/>
        <v/>
      </c>
      <c r="R1832" s="68" t="str">
        <f t="shared" si="337"/>
        <v/>
      </c>
      <c r="S1832" s="76" t="str">
        <f t="shared" si="338"/>
        <v/>
      </c>
      <c r="V1832" s="23" t="str">
        <f>IF(E1832="","",SUMIF(OUTBOUND!$G:$G,WMS!E1832,OUTBOUND!$L:$L))</f>
        <v/>
      </c>
      <c r="W1832" s="23" t="str">
        <f>IF(E1832="","",SUMIF(OUTBOUND!$G:$G,WMS!E1832,OUTBOUND!$M:$M))</f>
        <v/>
      </c>
      <c r="X1832" s="76" t="str">
        <f>IF(E1832="","",SUMIF(OUTBOUND!$G:$G,WMS!E1832,OUTBOUND!$O:$O))</f>
        <v/>
      </c>
      <c r="Y1832" s="76" t="str">
        <f>IF(E1832="","",SUMIF(OUTBOUND!$G:$G,WMS!E1832,OUTBOUND!$AC:$AC))</f>
        <v/>
      </c>
      <c r="Z1832" s="76" t="str">
        <f>IF(E1832="","",SUMIF(OUTBOUND!$G:$G,WMS!E1832,OUTBOUND!$P:$P))</f>
        <v/>
      </c>
      <c r="AA1832" s="23" t="str">
        <f t="shared" si="339"/>
        <v/>
      </c>
      <c r="AB1832" s="23" t="str">
        <f t="shared" si="340"/>
        <v/>
      </c>
      <c r="AC1832" s="76" t="str">
        <f t="shared" si="341"/>
        <v/>
      </c>
      <c r="AD1832" s="76" t="str">
        <f t="shared" si="342"/>
        <v/>
      </c>
      <c r="AE1832" s="76" t="str">
        <f t="shared" si="343"/>
        <v/>
      </c>
      <c r="AF1832" s="81" t="str">
        <f t="shared" si="344"/>
        <v/>
      </c>
    </row>
    <row r="1833" spans="5:32">
      <c r="E1833" s="58" t="str">
        <f t="shared" si="345"/>
        <v/>
      </c>
      <c r="K1833" s="68" t="str">
        <f t="shared" si="346"/>
        <v/>
      </c>
      <c r="M1833" s="69" t="str">
        <f t="shared" si="347"/>
        <v/>
      </c>
      <c r="Q1833" s="76" t="str">
        <f t="shared" si="336"/>
        <v/>
      </c>
      <c r="R1833" s="68" t="str">
        <f t="shared" si="337"/>
        <v/>
      </c>
      <c r="S1833" s="76" t="str">
        <f t="shared" si="338"/>
        <v/>
      </c>
      <c r="V1833" s="23" t="str">
        <f>IF(E1833="","",SUMIF(OUTBOUND!$G:$G,WMS!E1833,OUTBOUND!$L:$L))</f>
        <v/>
      </c>
      <c r="W1833" s="23" t="str">
        <f>IF(E1833="","",SUMIF(OUTBOUND!$G:$G,WMS!E1833,OUTBOUND!$M:$M))</f>
        <v/>
      </c>
      <c r="X1833" s="76" t="str">
        <f>IF(E1833="","",SUMIF(OUTBOUND!$G:$G,WMS!E1833,OUTBOUND!$O:$O))</f>
        <v/>
      </c>
      <c r="Y1833" s="76" t="str">
        <f>IF(E1833="","",SUMIF(OUTBOUND!$G:$G,WMS!E1833,OUTBOUND!$AC:$AC))</f>
        <v/>
      </c>
      <c r="Z1833" s="76" t="str">
        <f>IF(E1833="","",SUMIF(OUTBOUND!$G:$G,WMS!E1833,OUTBOUND!$P:$P))</f>
        <v/>
      </c>
      <c r="AA1833" s="23" t="str">
        <f t="shared" si="339"/>
        <v/>
      </c>
      <c r="AB1833" s="23" t="str">
        <f t="shared" si="340"/>
        <v/>
      </c>
      <c r="AC1833" s="76" t="str">
        <f t="shared" si="341"/>
        <v/>
      </c>
      <c r="AD1833" s="76" t="str">
        <f t="shared" si="342"/>
        <v/>
      </c>
      <c r="AE1833" s="76" t="str">
        <f t="shared" si="343"/>
        <v/>
      </c>
      <c r="AF1833" s="81" t="str">
        <f t="shared" si="344"/>
        <v/>
      </c>
    </row>
    <row r="1834" spans="5:32">
      <c r="E1834" s="58" t="str">
        <f t="shared" si="345"/>
        <v/>
      </c>
      <c r="K1834" s="68" t="str">
        <f t="shared" si="346"/>
        <v/>
      </c>
      <c r="M1834" s="69" t="str">
        <f t="shared" si="347"/>
        <v/>
      </c>
      <c r="Q1834" s="76" t="str">
        <f t="shared" si="336"/>
        <v/>
      </c>
      <c r="R1834" s="68" t="str">
        <f t="shared" si="337"/>
        <v/>
      </c>
      <c r="S1834" s="76" t="str">
        <f t="shared" si="338"/>
        <v/>
      </c>
      <c r="V1834" s="23" t="str">
        <f>IF(E1834="","",SUMIF(OUTBOUND!$G:$G,WMS!E1834,OUTBOUND!$L:$L))</f>
        <v/>
      </c>
      <c r="W1834" s="23" t="str">
        <f>IF(E1834="","",SUMIF(OUTBOUND!$G:$G,WMS!E1834,OUTBOUND!$M:$M))</f>
        <v/>
      </c>
      <c r="X1834" s="76" t="str">
        <f>IF(E1834="","",SUMIF(OUTBOUND!$G:$G,WMS!E1834,OUTBOUND!$O:$O))</f>
        <v/>
      </c>
      <c r="Y1834" s="76" t="str">
        <f>IF(E1834="","",SUMIF(OUTBOUND!$G:$G,WMS!E1834,OUTBOUND!$AC:$AC))</f>
        <v/>
      </c>
      <c r="Z1834" s="76" t="str">
        <f>IF(E1834="","",SUMIF(OUTBOUND!$G:$G,WMS!E1834,OUTBOUND!$P:$P))</f>
        <v/>
      </c>
      <c r="AA1834" s="23" t="str">
        <f t="shared" si="339"/>
        <v/>
      </c>
      <c r="AB1834" s="23" t="str">
        <f t="shared" si="340"/>
        <v/>
      </c>
      <c r="AC1834" s="76" t="str">
        <f t="shared" si="341"/>
        <v/>
      </c>
      <c r="AD1834" s="76" t="str">
        <f t="shared" si="342"/>
        <v/>
      </c>
      <c r="AE1834" s="76" t="str">
        <f t="shared" si="343"/>
        <v/>
      </c>
      <c r="AF1834" s="81" t="str">
        <f t="shared" si="344"/>
        <v/>
      </c>
    </row>
    <row r="1835" spans="5:32">
      <c r="E1835" s="58" t="str">
        <f t="shared" si="345"/>
        <v/>
      </c>
      <c r="K1835" s="68" t="str">
        <f t="shared" si="346"/>
        <v/>
      </c>
      <c r="M1835" s="69" t="str">
        <f t="shared" si="347"/>
        <v/>
      </c>
      <c r="Q1835" s="76" t="str">
        <f t="shared" si="336"/>
        <v/>
      </c>
      <c r="R1835" s="68" t="str">
        <f t="shared" si="337"/>
        <v/>
      </c>
      <c r="S1835" s="76" t="str">
        <f t="shared" si="338"/>
        <v/>
      </c>
      <c r="V1835" s="23" t="str">
        <f>IF(E1835="","",SUMIF(OUTBOUND!$G:$G,WMS!E1835,OUTBOUND!$L:$L))</f>
        <v/>
      </c>
      <c r="W1835" s="23" t="str">
        <f>IF(E1835="","",SUMIF(OUTBOUND!$G:$G,WMS!E1835,OUTBOUND!$M:$M))</f>
        <v/>
      </c>
      <c r="X1835" s="76" t="str">
        <f>IF(E1835="","",SUMIF(OUTBOUND!$G:$G,WMS!E1835,OUTBOUND!$O:$O))</f>
        <v/>
      </c>
      <c r="Y1835" s="76" t="str">
        <f>IF(E1835="","",SUMIF(OUTBOUND!$G:$G,WMS!E1835,OUTBOUND!$AC:$AC))</f>
        <v/>
      </c>
      <c r="Z1835" s="76" t="str">
        <f>IF(E1835="","",SUMIF(OUTBOUND!$G:$G,WMS!E1835,OUTBOUND!$P:$P))</f>
        <v/>
      </c>
      <c r="AA1835" s="23" t="str">
        <f t="shared" si="339"/>
        <v/>
      </c>
      <c r="AB1835" s="23" t="str">
        <f t="shared" si="340"/>
        <v/>
      </c>
      <c r="AC1835" s="76" t="str">
        <f t="shared" si="341"/>
        <v/>
      </c>
      <c r="AD1835" s="76" t="str">
        <f t="shared" si="342"/>
        <v/>
      </c>
      <c r="AE1835" s="76" t="str">
        <f t="shared" si="343"/>
        <v/>
      </c>
      <c r="AF1835" s="81" t="str">
        <f t="shared" si="344"/>
        <v/>
      </c>
    </row>
    <row r="1836" spans="5:32">
      <c r="E1836" s="58" t="str">
        <f t="shared" si="345"/>
        <v/>
      </c>
      <c r="K1836" s="68" t="str">
        <f t="shared" si="346"/>
        <v/>
      </c>
      <c r="M1836" s="69" t="str">
        <f t="shared" si="347"/>
        <v/>
      </c>
      <c r="Q1836" s="76" t="str">
        <f t="shared" si="336"/>
        <v/>
      </c>
      <c r="R1836" s="68" t="str">
        <f t="shared" si="337"/>
        <v/>
      </c>
      <c r="S1836" s="76" t="str">
        <f t="shared" si="338"/>
        <v/>
      </c>
      <c r="V1836" s="23" t="str">
        <f>IF(E1836="","",SUMIF(OUTBOUND!$G:$G,WMS!E1836,OUTBOUND!$L:$L))</f>
        <v/>
      </c>
      <c r="W1836" s="23" t="str">
        <f>IF(E1836="","",SUMIF(OUTBOUND!$G:$G,WMS!E1836,OUTBOUND!$M:$M))</f>
        <v/>
      </c>
      <c r="X1836" s="76" t="str">
        <f>IF(E1836="","",SUMIF(OUTBOUND!$G:$G,WMS!E1836,OUTBOUND!$O:$O))</f>
        <v/>
      </c>
      <c r="Y1836" s="76" t="str">
        <f>IF(E1836="","",SUMIF(OUTBOUND!$G:$G,WMS!E1836,OUTBOUND!$AC:$AC))</f>
        <v/>
      </c>
      <c r="Z1836" s="76" t="str">
        <f>IF(E1836="","",SUMIF(OUTBOUND!$G:$G,WMS!E1836,OUTBOUND!$P:$P))</f>
        <v/>
      </c>
      <c r="AA1836" s="23" t="str">
        <f t="shared" si="339"/>
        <v/>
      </c>
      <c r="AB1836" s="23" t="str">
        <f t="shared" si="340"/>
        <v/>
      </c>
      <c r="AC1836" s="76" t="str">
        <f t="shared" si="341"/>
        <v/>
      </c>
      <c r="AD1836" s="76" t="str">
        <f t="shared" si="342"/>
        <v/>
      </c>
      <c r="AE1836" s="76" t="str">
        <f t="shared" si="343"/>
        <v/>
      </c>
      <c r="AF1836" s="81" t="str">
        <f t="shared" si="344"/>
        <v/>
      </c>
    </row>
    <row r="1837" spans="5:32">
      <c r="E1837" s="58" t="str">
        <f t="shared" si="345"/>
        <v/>
      </c>
      <c r="K1837" s="68" t="str">
        <f t="shared" si="346"/>
        <v/>
      </c>
      <c r="M1837" s="69" t="str">
        <f t="shared" si="347"/>
        <v/>
      </c>
      <c r="Q1837" s="76" t="str">
        <f t="shared" si="336"/>
        <v/>
      </c>
      <c r="R1837" s="68" t="str">
        <f t="shared" si="337"/>
        <v/>
      </c>
      <c r="S1837" s="76" t="str">
        <f t="shared" si="338"/>
        <v/>
      </c>
      <c r="V1837" s="23" t="str">
        <f>IF(E1837="","",SUMIF(OUTBOUND!$G:$G,WMS!E1837,OUTBOUND!$L:$L))</f>
        <v/>
      </c>
      <c r="W1837" s="23" t="str">
        <f>IF(E1837="","",SUMIF(OUTBOUND!$G:$G,WMS!E1837,OUTBOUND!$M:$M))</f>
        <v/>
      </c>
      <c r="X1837" s="76" t="str">
        <f>IF(E1837="","",SUMIF(OUTBOUND!$G:$G,WMS!E1837,OUTBOUND!$O:$O))</f>
        <v/>
      </c>
      <c r="Y1837" s="76" t="str">
        <f>IF(E1837="","",SUMIF(OUTBOUND!$G:$G,WMS!E1837,OUTBOUND!$AC:$AC))</f>
        <v/>
      </c>
      <c r="Z1837" s="76" t="str">
        <f>IF(E1837="","",SUMIF(OUTBOUND!$G:$G,WMS!E1837,OUTBOUND!$P:$P))</f>
        <v/>
      </c>
      <c r="AA1837" s="23" t="str">
        <f t="shared" si="339"/>
        <v/>
      </c>
      <c r="AB1837" s="23" t="str">
        <f t="shared" si="340"/>
        <v/>
      </c>
      <c r="AC1837" s="76" t="str">
        <f t="shared" si="341"/>
        <v/>
      </c>
      <c r="AD1837" s="76" t="str">
        <f t="shared" si="342"/>
        <v/>
      </c>
      <c r="AE1837" s="76" t="str">
        <f t="shared" si="343"/>
        <v/>
      </c>
      <c r="AF1837" s="81" t="str">
        <f t="shared" si="344"/>
        <v/>
      </c>
    </row>
    <row r="1838" spans="5:32">
      <c r="E1838" s="58" t="str">
        <f t="shared" si="345"/>
        <v/>
      </c>
      <c r="K1838" s="68" t="str">
        <f t="shared" si="346"/>
        <v/>
      </c>
      <c r="M1838" s="69" t="str">
        <f t="shared" si="347"/>
        <v/>
      </c>
      <c r="Q1838" s="76" t="str">
        <f t="shared" si="336"/>
        <v/>
      </c>
      <c r="R1838" s="68" t="str">
        <f t="shared" si="337"/>
        <v/>
      </c>
      <c r="S1838" s="76" t="str">
        <f t="shared" si="338"/>
        <v/>
      </c>
      <c r="V1838" s="23" t="str">
        <f>IF(E1838="","",SUMIF(OUTBOUND!$G:$G,WMS!E1838,OUTBOUND!$L:$L))</f>
        <v/>
      </c>
      <c r="W1838" s="23" t="str">
        <f>IF(E1838="","",SUMIF(OUTBOUND!$G:$G,WMS!E1838,OUTBOUND!$M:$M))</f>
        <v/>
      </c>
      <c r="X1838" s="76" t="str">
        <f>IF(E1838="","",SUMIF(OUTBOUND!$G:$G,WMS!E1838,OUTBOUND!$O:$O))</f>
        <v/>
      </c>
      <c r="Y1838" s="76" t="str">
        <f>IF(E1838="","",SUMIF(OUTBOUND!$G:$G,WMS!E1838,OUTBOUND!$AC:$AC))</f>
        <v/>
      </c>
      <c r="Z1838" s="76" t="str">
        <f>IF(E1838="","",SUMIF(OUTBOUND!$G:$G,WMS!E1838,OUTBOUND!$P:$P))</f>
        <v/>
      </c>
      <c r="AA1838" s="23" t="str">
        <f t="shared" si="339"/>
        <v/>
      </c>
      <c r="AB1838" s="23" t="str">
        <f t="shared" si="340"/>
        <v/>
      </c>
      <c r="AC1838" s="76" t="str">
        <f t="shared" si="341"/>
        <v/>
      </c>
      <c r="AD1838" s="76" t="str">
        <f t="shared" si="342"/>
        <v/>
      </c>
      <c r="AE1838" s="76" t="str">
        <f t="shared" si="343"/>
        <v/>
      </c>
      <c r="AF1838" s="81" t="str">
        <f t="shared" si="344"/>
        <v/>
      </c>
    </row>
    <row r="1839" spans="5:32">
      <c r="E1839" s="58" t="str">
        <f t="shared" si="345"/>
        <v/>
      </c>
      <c r="K1839" s="68" t="str">
        <f t="shared" si="346"/>
        <v/>
      </c>
      <c r="M1839" s="69" t="str">
        <f t="shared" si="347"/>
        <v/>
      </c>
      <c r="Q1839" s="76" t="str">
        <f t="shared" si="336"/>
        <v/>
      </c>
      <c r="R1839" s="68" t="str">
        <f t="shared" si="337"/>
        <v/>
      </c>
      <c r="S1839" s="76" t="str">
        <f t="shared" si="338"/>
        <v/>
      </c>
      <c r="V1839" s="23" t="str">
        <f>IF(E1839="","",SUMIF(OUTBOUND!$G:$G,WMS!E1839,OUTBOUND!$L:$L))</f>
        <v/>
      </c>
      <c r="W1839" s="23" t="str">
        <f>IF(E1839="","",SUMIF(OUTBOUND!$G:$G,WMS!E1839,OUTBOUND!$M:$M))</f>
        <v/>
      </c>
      <c r="X1839" s="76" t="str">
        <f>IF(E1839="","",SUMIF(OUTBOUND!$G:$G,WMS!E1839,OUTBOUND!$O:$O))</f>
        <v/>
      </c>
      <c r="Y1839" s="76" t="str">
        <f>IF(E1839="","",SUMIF(OUTBOUND!$G:$G,WMS!E1839,OUTBOUND!$AC:$AC))</f>
        <v/>
      </c>
      <c r="Z1839" s="76" t="str">
        <f>IF(E1839="","",SUMIF(OUTBOUND!$G:$G,WMS!E1839,OUTBOUND!$P:$P))</f>
        <v/>
      </c>
      <c r="AA1839" s="23" t="str">
        <f t="shared" si="339"/>
        <v/>
      </c>
      <c r="AB1839" s="23" t="str">
        <f t="shared" si="340"/>
        <v/>
      </c>
      <c r="AC1839" s="76" t="str">
        <f t="shared" si="341"/>
        <v/>
      </c>
      <c r="AD1839" s="76" t="str">
        <f t="shared" si="342"/>
        <v/>
      </c>
      <c r="AE1839" s="76" t="str">
        <f t="shared" si="343"/>
        <v/>
      </c>
      <c r="AF1839" s="81" t="str">
        <f t="shared" si="344"/>
        <v/>
      </c>
    </row>
    <row r="1840" spans="5:32">
      <c r="E1840" s="58" t="str">
        <f t="shared" si="345"/>
        <v/>
      </c>
      <c r="K1840" s="68" t="str">
        <f t="shared" si="346"/>
        <v/>
      </c>
      <c r="M1840" s="69" t="str">
        <f t="shared" si="347"/>
        <v/>
      </c>
      <c r="Q1840" s="76" t="str">
        <f t="shared" si="336"/>
        <v/>
      </c>
      <c r="R1840" s="68" t="str">
        <f t="shared" si="337"/>
        <v/>
      </c>
      <c r="S1840" s="76" t="str">
        <f t="shared" si="338"/>
        <v/>
      </c>
      <c r="V1840" s="23" t="str">
        <f>IF(E1840="","",SUMIF(OUTBOUND!$G:$G,WMS!E1840,OUTBOUND!$L:$L))</f>
        <v/>
      </c>
      <c r="W1840" s="23" t="str">
        <f>IF(E1840="","",SUMIF(OUTBOUND!$G:$G,WMS!E1840,OUTBOUND!$M:$M))</f>
        <v/>
      </c>
      <c r="X1840" s="76" t="str">
        <f>IF(E1840="","",SUMIF(OUTBOUND!$G:$G,WMS!E1840,OUTBOUND!$O:$O))</f>
        <v/>
      </c>
      <c r="Y1840" s="76" t="str">
        <f>IF(E1840="","",SUMIF(OUTBOUND!$G:$G,WMS!E1840,OUTBOUND!$AC:$AC))</f>
        <v/>
      </c>
      <c r="Z1840" s="76" t="str">
        <f>IF(E1840="","",SUMIF(OUTBOUND!$G:$G,WMS!E1840,OUTBOUND!$P:$P))</f>
        <v/>
      </c>
      <c r="AA1840" s="23" t="str">
        <f t="shared" si="339"/>
        <v/>
      </c>
      <c r="AB1840" s="23" t="str">
        <f t="shared" si="340"/>
        <v/>
      </c>
      <c r="AC1840" s="76" t="str">
        <f t="shared" si="341"/>
        <v/>
      </c>
      <c r="AD1840" s="76" t="str">
        <f t="shared" si="342"/>
        <v/>
      </c>
      <c r="AE1840" s="76" t="str">
        <f t="shared" si="343"/>
        <v/>
      </c>
      <c r="AF1840" s="81" t="str">
        <f t="shared" si="344"/>
        <v/>
      </c>
    </row>
    <row r="1841" spans="5:32">
      <c r="E1841" s="58" t="str">
        <f t="shared" si="345"/>
        <v/>
      </c>
      <c r="K1841" s="68" t="str">
        <f t="shared" si="346"/>
        <v/>
      </c>
      <c r="M1841" s="69" t="str">
        <f t="shared" si="347"/>
        <v/>
      </c>
      <c r="Q1841" s="76" t="str">
        <f t="shared" si="336"/>
        <v/>
      </c>
      <c r="R1841" s="68" t="str">
        <f t="shared" si="337"/>
        <v/>
      </c>
      <c r="S1841" s="76" t="str">
        <f t="shared" si="338"/>
        <v/>
      </c>
      <c r="V1841" s="23" t="str">
        <f>IF(E1841="","",SUMIF(OUTBOUND!$G:$G,WMS!E1841,OUTBOUND!$L:$L))</f>
        <v/>
      </c>
      <c r="W1841" s="23" t="str">
        <f>IF(E1841="","",SUMIF(OUTBOUND!$G:$G,WMS!E1841,OUTBOUND!$M:$M))</f>
        <v/>
      </c>
      <c r="X1841" s="76" t="str">
        <f>IF(E1841="","",SUMIF(OUTBOUND!$G:$G,WMS!E1841,OUTBOUND!$O:$O))</f>
        <v/>
      </c>
      <c r="Y1841" s="76" t="str">
        <f>IF(E1841="","",SUMIF(OUTBOUND!$G:$G,WMS!E1841,OUTBOUND!$AC:$AC))</f>
        <v/>
      </c>
      <c r="Z1841" s="76" t="str">
        <f>IF(E1841="","",SUMIF(OUTBOUND!$G:$G,WMS!E1841,OUTBOUND!$P:$P))</f>
        <v/>
      </c>
      <c r="AA1841" s="23" t="str">
        <f t="shared" si="339"/>
        <v/>
      </c>
      <c r="AB1841" s="23" t="str">
        <f t="shared" si="340"/>
        <v/>
      </c>
      <c r="AC1841" s="76" t="str">
        <f t="shared" si="341"/>
        <v/>
      </c>
      <c r="AD1841" s="76" t="str">
        <f t="shared" si="342"/>
        <v/>
      </c>
      <c r="AE1841" s="76" t="str">
        <f t="shared" si="343"/>
        <v/>
      </c>
      <c r="AF1841" s="81" t="str">
        <f t="shared" si="344"/>
        <v/>
      </c>
    </row>
    <row r="1842" spans="5:32">
      <c r="E1842" s="58" t="str">
        <f t="shared" si="345"/>
        <v/>
      </c>
      <c r="K1842" s="68" t="str">
        <f t="shared" si="346"/>
        <v/>
      </c>
      <c r="M1842" s="69" t="str">
        <f t="shared" si="347"/>
        <v/>
      </c>
      <c r="Q1842" s="76" t="str">
        <f t="shared" si="336"/>
        <v/>
      </c>
      <c r="R1842" s="68" t="str">
        <f t="shared" si="337"/>
        <v/>
      </c>
      <c r="S1842" s="76" t="str">
        <f t="shared" si="338"/>
        <v/>
      </c>
      <c r="V1842" s="23" t="str">
        <f>IF(E1842="","",SUMIF(OUTBOUND!$G:$G,WMS!E1842,OUTBOUND!$L:$L))</f>
        <v/>
      </c>
      <c r="W1842" s="23" t="str">
        <f>IF(E1842="","",SUMIF(OUTBOUND!$G:$G,WMS!E1842,OUTBOUND!$M:$M))</f>
        <v/>
      </c>
      <c r="X1842" s="76" t="str">
        <f>IF(E1842="","",SUMIF(OUTBOUND!$G:$G,WMS!E1842,OUTBOUND!$O:$O))</f>
        <v/>
      </c>
      <c r="Y1842" s="76" t="str">
        <f>IF(E1842="","",SUMIF(OUTBOUND!$G:$G,WMS!E1842,OUTBOUND!$AC:$AC))</f>
        <v/>
      </c>
      <c r="Z1842" s="76" t="str">
        <f>IF(E1842="","",SUMIF(OUTBOUND!$G:$G,WMS!E1842,OUTBOUND!$P:$P))</f>
        <v/>
      </c>
      <c r="AA1842" s="23" t="str">
        <f t="shared" si="339"/>
        <v/>
      </c>
      <c r="AB1842" s="23" t="str">
        <f t="shared" si="340"/>
        <v/>
      </c>
      <c r="AC1842" s="76" t="str">
        <f t="shared" si="341"/>
        <v/>
      </c>
      <c r="AD1842" s="76" t="str">
        <f t="shared" si="342"/>
        <v/>
      </c>
      <c r="AE1842" s="76" t="str">
        <f t="shared" si="343"/>
        <v/>
      </c>
      <c r="AF1842" s="81" t="str">
        <f t="shared" si="344"/>
        <v/>
      </c>
    </row>
    <row r="1843" spans="5:32">
      <c r="E1843" s="58" t="str">
        <f t="shared" si="345"/>
        <v/>
      </c>
      <c r="K1843" s="68" t="str">
        <f t="shared" si="346"/>
        <v/>
      </c>
      <c r="M1843" s="69" t="str">
        <f t="shared" si="347"/>
        <v/>
      </c>
      <c r="Q1843" s="76" t="str">
        <f t="shared" si="336"/>
        <v/>
      </c>
      <c r="R1843" s="68" t="str">
        <f t="shared" si="337"/>
        <v/>
      </c>
      <c r="S1843" s="76" t="str">
        <f t="shared" si="338"/>
        <v/>
      </c>
      <c r="V1843" s="23" t="str">
        <f>IF(E1843="","",SUMIF(OUTBOUND!$G:$G,WMS!E1843,OUTBOUND!$L:$L))</f>
        <v/>
      </c>
      <c r="W1843" s="23" t="str">
        <f>IF(E1843="","",SUMIF(OUTBOUND!$G:$G,WMS!E1843,OUTBOUND!$M:$M))</f>
        <v/>
      </c>
      <c r="X1843" s="76" t="str">
        <f>IF(E1843="","",SUMIF(OUTBOUND!$G:$G,WMS!E1843,OUTBOUND!$O:$O))</f>
        <v/>
      </c>
      <c r="Y1843" s="76" t="str">
        <f>IF(E1843="","",SUMIF(OUTBOUND!$G:$G,WMS!E1843,OUTBOUND!$AC:$AC))</f>
        <v/>
      </c>
      <c r="Z1843" s="76" t="str">
        <f>IF(E1843="","",SUMIF(OUTBOUND!$G:$G,WMS!E1843,OUTBOUND!$P:$P))</f>
        <v/>
      </c>
      <c r="AA1843" s="23" t="str">
        <f t="shared" si="339"/>
        <v/>
      </c>
      <c r="AB1843" s="23" t="str">
        <f t="shared" si="340"/>
        <v/>
      </c>
      <c r="AC1843" s="76" t="str">
        <f t="shared" si="341"/>
        <v/>
      </c>
      <c r="AD1843" s="76" t="str">
        <f t="shared" si="342"/>
        <v/>
      </c>
      <c r="AE1843" s="76" t="str">
        <f t="shared" si="343"/>
        <v/>
      </c>
      <c r="AF1843" s="81" t="str">
        <f t="shared" si="344"/>
        <v/>
      </c>
    </row>
    <row r="1844" spans="5:32">
      <c r="E1844" s="58" t="str">
        <f t="shared" si="345"/>
        <v/>
      </c>
      <c r="K1844" s="68" t="str">
        <f t="shared" si="346"/>
        <v/>
      </c>
      <c r="M1844" s="69" t="str">
        <f t="shared" si="347"/>
        <v/>
      </c>
      <c r="Q1844" s="76" t="str">
        <f t="shared" si="336"/>
        <v/>
      </c>
      <c r="R1844" s="68" t="str">
        <f t="shared" si="337"/>
        <v/>
      </c>
      <c r="S1844" s="76" t="str">
        <f t="shared" si="338"/>
        <v/>
      </c>
      <c r="V1844" s="23" t="str">
        <f>IF(E1844="","",SUMIF(OUTBOUND!$G:$G,WMS!E1844,OUTBOUND!$L:$L))</f>
        <v/>
      </c>
      <c r="W1844" s="23" t="str">
        <f>IF(E1844="","",SUMIF(OUTBOUND!$G:$G,WMS!E1844,OUTBOUND!$M:$M))</f>
        <v/>
      </c>
      <c r="X1844" s="76" t="str">
        <f>IF(E1844="","",SUMIF(OUTBOUND!$G:$G,WMS!E1844,OUTBOUND!$O:$O))</f>
        <v/>
      </c>
      <c r="Y1844" s="76" t="str">
        <f>IF(E1844="","",SUMIF(OUTBOUND!$G:$G,WMS!E1844,OUTBOUND!$AC:$AC))</f>
        <v/>
      </c>
      <c r="Z1844" s="76" t="str">
        <f>IF(E1844="","",SUMIF(OUTBOUND!$G:$G,WMS!E1844,OUTBOUND!$P:$P))</f>
        <v/>
      </c>
      <c r="AA1844" s="23" t="str">
        <f t="shared" si="339"/>
        <v/>
      </c>
      <c r="AB1844" s="23" t="str">
        <f t="shared" si="340"/>
        <v/>
      </c>
      <c r="AC1844" s="76" t="str">
        <f t="shared" si="341"/>
        <v/>
      </c>
      <c r="AD1844" s="76" t="str">
        <f t="shared" si="342"/>
        <v/>
      </c>
      <c r="AE1844" s="76" t="str">
        <f t="shared" si="343"/>
        <v/>
      </c>
      <c r="AF1844" s="81" t="str">
        <f t="shared" si="344"/>
        <v/>
      </c>
    </row>
    <row r="1845" spans="5:32">
      <c r="E1845" s="58" t="str">
        <f t="shared" si="345"/>
        <v/>
      </c>
      <c r="K1845" s="68" t="str">
        <f t="shared" si="346"/>
        <v/>
      </c>
      <c r="M1845" s="69" t="str">
        <f t="shared" si="347"/>
        <v/>
      </c>
      <c r="Q1845" s="76" t="str">
        <f t="shared" ref="Q1845:Q1908" si="348">IF(P1845="","",ROUND(N1845*O1845*P1845/1000000,3))</f>
        <v/>
      </c>
      <c r="R1845" s="68" t="str">
        <f t="shared" ref="R1845:R1908" si="349">IF(Q1845="","",ROUND(N1845*O1845*P1845/1000000*I1845,2))</f>
        <v/>
      </c>
      <c r="S1845" s="76" t="str">
        <f t="shared" ref="S1845:S1908" si="350">IF(T1845="","",ROUND(T1845/J1845,3))</f>
        <v/>
      </c>
      <c r="V1845" s="23" t="str">
        <f>IF(E1845="","",SUMIF(OUTBOUND!$G:$G,WMS!E1845,OUTBOUND!$L:$L))</f>
        <v/>
      </c>
      <c r="W1845" s="23" t="str">
        <f>IF(E1845="","",SUMIF(OUTBOUND!$G:$G,WMS!E1845,OUTBOUND!$M:$M))</f>
        <v/>
      </c>
      <c r="X1845" s="76" t="str">
        <f>IF(E1845="","",SUMIF(OUTBOUND!$G:$G,WMS!E1845,OUTBOUND!$O:$O))</f>
        <v/>
      </c>
      <c r="Y1845" s="76" t="str">
        <f>IF(E1845="","",SUMIF(OUTBOUND!$G:$G,WMS!E1845,OUTBOUND!$AC:$AC))</f>
        <v/>
      </c>
      <c r="Z1845" s="76" t="str">
        <f>IF(E1845="","",SUMIF(OUTBOUND!$G:$G,WMS!E1845,OUTBOUND!$P:$P))</f>
        <v/>
      </c>
      <c r="AA1845" s="23" t="str">
        <f t="shared" ref="AA1845:AA1908" si="351">IF(I1845="","",I1845-V1845)</f>
        <v/>
      </c>
      <c r="AB1845" s="23" t="str">
        <f t="shared" ref="AB1845:AB1908" si="352">IF(J1845="","",J1845-W1845)</f>
        <v/>
      </c>
      <c r="AC1845" s="76" t="str">
        <f t="shared" ref="AC1845:AC1908" si="353">IF(M1845="","",M1845-X1845)</f>
        <v/>
      </c>
      <c r="AD1845" s="76" t="str">
        <f t="shared" ref="AD1845:AD1908" si="354">IF(T1845="","",T1845-Y1845)</f>
        <v/>
      </c>
      <c r="AE1845" s="76" t="str">
        <f t="shared" ref="AE1845:AE1908" si="355">IF(R1845="","",R1845-Z1845)</f>
        <v/>
      </c>
      <c r="AF1845" s="81" t="str">
        <f t="shared" ref="AF1845:AF1908" si="356">IF(AB1845="","",EXACT(K1845,AB1845/AA1845))</f>
        <v/>
      </c>
    </row>
    <row r="1846" spans="5:32">
      <c r="E1846" s="58" t="str">
        <f t="shared" si="345"/>
        <v/>
      </c>
      <c r="K1846" s="68" t="str">
        <f t="shared" si="346"/>
        <v/>
      </c>
      <c r="M1846" s="69" t="str">
        <f t="shared" si="347"/>
        <v/>
      </c>
      <c r="Q1846" s="76" t="str">
        <f t="shared" si="348"/>
        <v/>
      </c>
      <c r="R1846" s="68" t="str">
        <f t="shared" si="349"/>
        <v/>
      </c>
      <c r="S1846" s="76" t="str">
        <f t="shared" si="350"/>
        <v/>
      </c>
      <c r="V1846" s="23" t="str">
        <f>IF(E1846="","",SUMIF(OUTBOUND!$G:$G,WMS!E1846,OUTBOUND!$L:$L))</f>
        <v/>
      </c>
      <c r="W1846" s="23" t="str">
        <f>IF(E1846="","",SUMIF(OUTBOUND!$G:$G,WMS!E1846,OUTBOUND!$M:$M))</f>
        <v/>
      </c>
      <c r="X1846" s="76" t="str">
        <f>IF(E1846="","",SUMIF(OUTBOUND!$G:$G,WMS!E1846,OUTBOUND!$O:$O))</f>
        <v/>
      </c>
      <c r="Y1846" s="76" t="str">
        <f>IF(E1846="","",SUMIF(OUTBOUND!$G:$G,WMS!E1846,OUTBOUND!$AC:$AC))</f>
        <v/>
      </c>
      <c r="Z1846" s="76" t="str">
        <f>IF(E1846="","",SUMIF(OUTBOUND!$G:$G,WMS!E1846,OUTBOUND!$P:$P))</f>
        <v/>
      </c>
      <c r="AA1846" s="23" t="str">
        <f t="shared" si="351"/>
        <v/>
      </c>
      <c r="AB1846" s="23" t="str">
        <f t="shared" si="352"/>
        <v/>
      </c>
      <c r="AC1846" s="76" t="str">
        <f t="shared" si="353"/>
        <v/>
      </c>
      <c r="AD1846" s="76" t="str">
        <f t="shared" si="354"/>
        <v/>
      </c>
      <c r="AE1846" s="76" t="str">
        <f t="shared" si="355"/>
        <v/>
      </c>
      <c r="AF1846" s="81" t="str">
        <f t="shared" si="356"/>
        <v/>
      </c>
    </row>
    <row r="1847" spans="5:32">
      <c r="E1847" s="58" t="str">
        <f t="shared" si="345"/>
        <v/>
      </c>
      <c r="K1847" s="68" t="str">
        <f t="shared" si="346"/>
        <v/>
      </c>
      <c r="M1847" s="69" t="str">
        <f t="shared" si="347"/>
        <v/>
      </c>
      <c r="Q1847" s="76" t="str">
        <f t="shared" si="348"/>
        <v/>
      </c>
      <c r="R1847" s="68" t="str">
        <f t="shared" si="349"/>
        <v/>
      </c>
      <c r="S1847" s="76" t="str">
        <f t="shared" si="350"/>
        <v/>
      </c>
      <c r="V1847" s="23" t="str">
        <f>IF(E1847="","",SUMIF(OUTBOUND!$G:$G,WMS!E1847,OUTBOUND!$L:$L))</f>
        <v/>
      </c>
      <c r="W1847" s="23" t="str">
        <f>IF(E1847="","",SUMIF(OUTBOUND!$G:$G,WMS!E1847,OUTBOUND!$M:$M))</f>
        <v/>
      </c>
      <c r="X1847" s="76" t="str">
        <f>IF(E1847="","",SUMIF(OUTBOUND!$G:$G,WMS!E1847,OUTBOUND!$O:$O))</f>
        <v/>
      </c>
      <c r="Y1847" s="76" t="str">
        <f>IF(E1847="","",SUMIF(OUTBOUND!$G:$G,WMS!E1847,OUTBOUND!$AC:$AC))</f>
        <v/>
      </c>
      <c r="Z1847" s="76" t="str">
        <f>IF(E1847="","",SUMIF(OUTBOUND!$G:$G,WMS!E1847,OUTBOUND!$P:$P))</f>
        <v/>
      </c>
      <c r="AA1847" s="23" t="str">
        <f t="shared" si="351"/>
        <v/>
      </c>
      <c r="AB1847" s="23" t="str">
        <f t="shared" si="352"/>
        <v/>
      </c>
      <c r="AC1847" s="76" t="str">
        <f t="shared" si="353"/>
        <v/>
      </c>
      <c r="AD1847" s="76" t="str">
        <f t="shared" si="354"/>
        <v/>
      </c>
      <c r="AE1847" s="76" t="str">
        <f t="shared" si="355"/>
        <v/>
      </c>
      <c r="AF1847" s="81" t="str">
        <f t="shared" si="356"/>
        <v/>
      </c>
    </row>
    <row r="1848" spans="5:32">
      <c r="E1848" s="58" t="str">
        <f t="shared" si="345"/>
        <v/>
      </c>
      <c r="K1848" s="68" t="str">
        <f t="shared" si="346"/>
        <v/>
      </c>
      <c r="M1848" s="69" t="str">
        <f t="shared" si="347"/>
        <v/>
      </c>
      <c r="Q1848" s="76" t="str">
        <f t="shared" si="348"/>
        <v/>
      </c>
      <c r="R1848" s="68" t="str">
        <f t="shared" si="349"/>
        <v/>
      </c>
      <c r="S1848" s="76" t="str">
        <f t="shared" si="350"/>
        <v/>
      </c>
      <c r="V1848" s="23" t="str">
        <f>IF(E1848="","",SUMIF(OUTBOUND!$G:$G,WMS!E1848,OUTBOUND!$L:$L))</f>
        <v/>
      </c>
      <c r="W1848" s="23" t="str">
        <f>IF(E1848="","",SUMIF(OUTBOUND!$G:$G,WMS!E1848,OUTBOUND!$M:$M))</f>
        <v/>
      </c>
      <c r="X1848" s="76" t="str">
        <f>IF(E1848="","",SUMIF(OUTBOUND!$G:$G,WMS!E1848,OUTBOUND!$O:$O))</f>
        <v/>
      </c>
      <c r="Y1848" s="76" t="str">
        <f>IF(E1848="","",SUMIF(OUTBOUND!$G:$G,WMS!E1848,OUTBOUND!$AC:$AC))</f>
        <v/>
      </c>
      <c r="Z1848" s="76" t="str">
        <f>IF(E1848="","",SUMIF(OUTBOUND!$G:$G,WMS!E1848,OUTBOUND!$P:$P))</f>
        <v/>
      </c>
      <c r="AA1848" s="23" t="str">
        <f t="shared" si="351"/>
        <v/>
      </c>
      <c r="AB1848" s="23" t="str">
        <f t="shared" si="352"/>
        <v/>
      </c>
      <c r="AC1848" s="76" t="str">
        <f t="shared" si="353"/>
        <v/>
      </c>
      <c r="AD1848" s="76" t="str">
        <f t="shared" si="354"/>
        <v/>
      </c>
      <c r="AE1848" s="76" t="str">
        <f t="shared" si="355"/>
        <v/>
      </c>
      <c r="AF1848" s="81" t="str">
        <f t="shared" si="356"/>
        <v/>
      </c>
    </row>
    <row r="1849" spans="5:32">
      <c r="E1849" s="58" t="str">
        <f t="shared" si="345"/>
        <v/>
      </c>
      <c r="K1849" s="68" t="str">
        <f t="shared" si="346"/>
        <v/>
      </c>
      <c r="M1849" s="69" t="str">
        <f t="shared" si="347"/>
        <v/>
      </c>
      <c r="Q1849" s="76" t="str">
        <f t="shared" si="348"/>
        <v/>
      </c>
      <c r="R1849" s="68" t="str">
        <f t="shared" si="349"/>
        <v/>
      </c>
      <c r="S1849" s="76" t="str">
        <f t="shared" si="350"/>
        <v/>
      </c>
      <c r="V1849" s="23" t="str">
        <f>IF(E1849="","",SUMIF(OUTBOUND!$G:$G,WMS!E1849,OUTBOUND!$L:$L))</f>
        <v/>
      </c>
      <c r="W1849" s="23" t="str">
        <f>IF(E1849="","",SUMIF(OUTBOUND!$G:$G,WMS!E1849,OUTBOUND!$M:$M))</f>
        <v/>
      </c>
      <c r="X1849" s="76" t="str">
        <f>IF(E1849="","",SUMIF(OUTBOUND!$G:$G,WMS!E1849,OUTBOUND!$O:$O))</f>
        <v/>
      </c>
      <c r="Y1849" s="76" t="str">
        <f>IF(E1849="","",SUMIF(OUTBOUND!$G:$G,WMS!E1849,OUTBOUND!$AC:$AC))</f>
        <v/>
      </c>
      <c r="Z1849" s="76" t="str">
        <f>IF(E1849="","",SUMIF(OUTBOUND!$G:$G,WMS!E1849,OUTBOUND!$P:$P))</f>
        <v/>
      </c>
      <c r="AA1849" s="23" t="str">
        <f t="shared" si="351"/>
        <v/>
      </c>
      <c r="AB1849" s="23" t="str">
        <f t="shared" si="352"/>
        <v/>
      </c>
      <c r="AC1849" s="76" t="str">
        <f t="shared" si="353"/>
        <v/>
      </c>
      <c r="AD1849" s="76" t="str">
        <f t="shared" si="354"/>
        <v/>
      </c>
      <c r="AE1849" s="76" t="str">
        <f t="shared" si="355"/>
        <v/>
      </c>
      <c r="AF1849" s="81" t="str">
        <f t="shared" si="356"/>
        <v/>
      </c>
    </row>
    <row r="1850" spans="5:32">
      <c r="E1850" s="58" t="str">
        <f t="shared" si="345"/>
        <v/>
      </c>
      <c r="K1850" s="68" t="str">
        <f t="shared" si="346"/>
        <v/>
      </c>
      <c r="M1850" s="69" t="str">
        <f t="shared" si="347"/>
        <v/>
      </c>
      <c r="Q1850" s="76" t="str">
        <f t="shared" si="348"/>
        <v/>
      </c>
      <c r="R1850" s="68" t="str">
        <f t="shared" si="349"/>
        <v/>
      </c>
      <c r="S1850" s="76" t="str">
        <f t="shared" si="350"/>
        <v/>
      </c>
      <c r="V1850" s="23" t="str">
        <f>IF(E1850="","",SUMIF(OUTBOUND!$G:$G,WMS!E1850,OUTBOUND!$L:$L))</f>
        <v/>
      </c>
      <c r="W1850" s="23" t="str">
        <f>IF(E1850="","",SUMIF(OUTBOUND!$G:$G,WMS!E1850,OUTBOUND!$M:$M))</f>
        <v/>
      </c>
      <c r="X1850" s="76" t="str">
        <f>IF(E1850="","",SUMIF(OUTBOUND!$G:$G,WMS!E1850,OUTBOUND!$O:$O))</f>
        <v/>
      </c>
      <c r="Y1850" s="76" t="str">
        <f>IF(E1850="","",SUMIF(OUTBOUND!$G:$G,WMS!E1850,OUTBOUND!$AC:$AC))</f>
        <v/>
      </c>
      <c r="Z1850" s="76" t="str">
        <f>IF(E1850="","",SUMIF(OUTBOUND!$G:$G,WMS!E1850,OUTBOUND!$P:$P))</f>
        <v/>
      </c>
      <c r="AA1850" s="23" t="str">
        <f t="shared" si="351"/>
        <v/>
      </c>
      <c r="AB1850" s="23" t="str">
        <f t="shared" si="352"/>
        <v/>
      </c>
      <c r="AC1850" s="76" t="str">
        <f t="shared" si="353"/>
        <v/>
      </c>
      <c r="AD1850" s="76" t="str">
        <f t="shared" si="354"/>
        <v/>
      </c>
      <c r="AE1850" s="76" t="str">
        <f t="shared" si="355"/>
        <v/>
      </c>
      <c r="AF1850" s="81" t="str">
        <f t="shared" si="356"/>
        <v/>
      </c>
    </row>
    <row r="1851" spans="5:32">
      <c r="E1851" s="58" t="str">
        <f t="shared" si="345"/>
        <v/>
      </c>
      <c r="K1851" s="68" t="str">
        <f t="shared" si="346"/>
        <v/>
      </c>
      <c r="M1851" s="69" t="str">
        <f t="shared" si="347"/>
        <v/>
      </c>
      <c r="Q1851" s="76" t="str">
        <f t="shared" si="348"/>
        <v/>
      </c>
      <c r="R1851" s="68" t="str">
        <f t="shared" si="349"/>
        <v/>
      </c>
      <c r="S1851" s="76" t="str">
        <f t="shared" si="350"/>
        <v/>
      </c>
      <c r="V1851" s="23" t="str">
        <f>IF(E1851="","",SUMIF(OUTBOUND!$G:$G,WMS!E1851,OUTBOUND!$L:$L))</f>
        <v/>
      </c>
      <c r="W1851" s="23" t="str">
        <f>IF(E1851="","",SUMIF(OUTBOUND!$G:$G,WMS!E1851,OUTBOUND!$M:$M))</f>
        <v/>
      </c>
      <c r="X1851" s="76" t="str">
        <f>IF(E1851="","",SUMIF(OUTBOUND!$G:$G,WMS!E1851,OUTBOUND!$O:$O))</f>
        <v/>
      </c>
      <c r="Y1851" s="76" t="str">
        <f>IF(E1851="","",SUMIF(OUTBOUND!$G:$G,WMS!E1851,OUTBOUND!$AC:$AC))</f>
        <v/>
      </c>
      <c r="Z1851" s="76" t="str">
        <f>IF(E1851="","",SUMIF(OUTBOUND!$G:$G,WMS!E1851,OUTBOUND!$P:$P))</f>
        <v/>
      </c>
      <c r="AA1851" s="23" t="str">
        <f t="shared" si="351"/>
        <v/>
      </c>
      <c r="AB1851" s="23" t="str">
        <f t="shared" si="352"/>
        <v/>
      </c>
      <c r="AC1851" s="76" t="str">
        <f t="shared" si="353"/>
        <v/>
      </c>
      <c r="AD1851" s="76" t="str">
        <f t="shared" si="354"/>
        <v/>
      </c>
      <c r="AE1851" s="76" t="str">
        <f t="shared" si="355"/>
        <v/>
      </c>
      <c r="AF1851" s="81" t="str">
        <f t="shared" si="356"/>
        <v/>
      </c>
    </row>
    <row r="1852" spans="5:32">
      <c r="E1852" s="58" t="str">
        <f t="shared" si="345"/>
        <v/>
      </c>
      <c r="K1852" s="68" t="str">
        <f t="shared" si="346"/>
        <v/>
      </c>
      <c r="M1852" s="69" t="str">
        <f t="shared" si="347"/>
        <v/>
      </c>
      <c r="Q1852" s="76" t="str">
        <f t="shared" si="348"/>
        <v/>
      </c>
      <c r="R1852" s="68" t="str">
        <f t="shared" si="349"/>
        <v/>
      </c>
      <c r="S1852" s="76" t="str">
        <f t="shared" si="350"/>
        <v/>
      </c>
      <c r="V1852" s="23" t="str">
        <f>IF(E1852="","",SUMIF(OUTBOUND!$G:$G,WMS!E1852,OUTBOUND!$L:$L))</f>
        <v/>
      </c>
      <c r="W1852" s="23" t="str">
        <f>IF(E1852="","",SUMIF(OUTBOUND!$G:$G,WMS!E1852,OUTBOUND!$M:$M))</f>
        <v/>
      </c>
      <c r="X1852" s="76" t="str">
        <f>IF(E1852="","",SUMIF(OUTBOUND!$G:$G,WMS!E1852,OUTBOUND!$O:$O))</f>
        <v/>
      </c>
      <c r="Y1852" s="76" t="str">
        <f>IF(E1852="","",SUMIF(OUTBOUND!$G:$G,WMS!E1852,OUTBOUND!$AC:$AC))</f>
        <v/>
      </c>
      <c r="Z1852" s="76" t="str">
        <f>IF(E1852="","",SUMIF(OUTBOUND!$G:$G,WMS!E1852,OUTBOUND!$P:$P))</f>
        <v/>
      </c>
      <c r="AA1852" s="23" t="str">
        <f t="shared" si="351"/>
        <v/>
      </c>
      <c r="AB1852" s="23" t="str">
        <f t="shared" si="352"/>
        <v/>
      </c>
      <c r="AC1852" s="76" t="str">
        <f t="shared" si="353"/>
        <v/>
      </c>
      <c r="AD1852" s="76" t="str">
        <f t="shared" si="354"/>
        <v/>
      </c>
      <c r="AE1852" s="76" t="str">
        <f t="shared" si="355"/>
        <v/>
      </c>
      <c r="AF1852" s="81" t="str">
        <f t="shared" si="356"/>
        <v/>
      </c>
    </row>
    <row r="1853" spans="5:32">
      <c r="E1853" s="58" t="str">
        <f t="shared" si="345"/>
        <v/>
      </c>
      <c r="K1853" s="68" t="str">
        <f t="shared" si="346"/>
        <v/>
      </c>
      <c r="M1853" s="69" t="str">
        <f t="shared" si="347"/>
        <v/>
      </c>
      <c r="Q1853" s="76" t="str">
        <f t="shared" si="348"/>
        <v/>
      </c>
      <c r="R1853" s="68" t="str">
        <f t="shared" si="349"/>
        <v/>
      </c>
      <c r="S1853" s="76" t="str">
        <f t="shared" si="350"/>
        <v/>
      </c>
      <c r="V1853" s="23" t="str">
        <f>IF(E1853="","",SUMIF(OUTBOUND!$G:$G,WMS!E1853,OUTBOUND!$L:$L))</f>
        <v/>
      </c>
      <c r="W1853" s="23" t="str">
        <f>IF(E1853="","",SUMIF(OUTBOUND!$G:$G,WMS!E1853,OUTBOUND!$M:$M))</f>
        <v/>
      </c>
      <c r="X1853" s="76" t="str">
        <f>IF(E1853="","",SUMIF(OUTBOUND!$G:$G,WMS!E1853,OUTBOUND!$O:$O))</f>
        <v/>
      </c>
      <c r="Y1853" s="76" t="str">
        <f>IF(E1853="","",SUMIF(OUTBOUND!$G:$G,WMS!E1853,OUTBOUND!$AC:$AC))</f>
        <v/>
      </c>
      <c r="Z1853" s="76" t="str">
        <f>IF(E1853="","",SUMIF(OUTBOUND!$G:$G,WMS!E1853,OUTBOUND!$P:$P))</f>
        <v/>
      </c>
      <c r="AA1853" s="23" t="str">
        <f t="shared" si="351"/>
        <v/>
      </c>
      <c r="AB1853" s="23" t="str">
        <f t="shared" si="352"/>
        <v/>
      </c>
      <c r="AC1853" s="76" t="str">
        <f t="shared" si="353"/>
        <v/>
      </c>
      <c r="AD1853" s="76" t="str">
        <f t="shared" si="354"/>
        <v/>
      </c>
      <c r="AE1853" s="76" t="str">
        <f t="shared" si="355"/>
        <v/>
      </c>
      <c r="AF1853" s="81" t="str">
        <f t="shared" si="356"/>
        <v/>
      </c>
    </row>
    <row r="1854" spans="5:32">
      <c r="E1854" s="58" t="str">
        <f t="shared" si="345"/>
        <v/>
      </c>
      <c r="K1854" s="68" t="str">
        <f t="shared" si="346"/>
        <v/>
      </c>
      <c r="M1854" s="69" t="str">
        <f t="shared" si="347"/>
        <v/>
      </c>
      <c r="Q1854" s="76" t="str">
        <f t="shared" si="348"/>
        <v/>
      </c>
      <c r="R1854" s="68" t="str">
        <f t="shared" si="349"/>
        <v/>
      </c>
      <c r="S1854" s="76" t="str">
        <f t="shared" si="350"/>
        <v/>
      </c>
      <c r="V1854" s="23" t="str">
        <f>IF(E1854="","",SUMIF(OUTBOUND!$G:$G,WMS!E1854,OUTBOUND!$L:$L))</f>
        <v/>
      </c>
      <c r="W1854" s="23" t="str">
        <f>IF(E1854="","",SUMIF(OUTBOUND!$G:$G,WMS!E1854,OUTBOUND!$M:$M))</f>
        <v/>
      </c>
      <c r="X1854" s="76" t="str">
        <f>IF(E1854="","",SUMIF(OUTBOUND!$G:$G,WMS!E1854,OUTBOUND!$O:$O))</f>
        <v/>
      </c>
      <c r="Y1854" s="76" t="str">
        <f>IF(E1854="","",SUMIF(OUTBOUND!$G:$G,WMS!E1854,OUTBOUND!$AC:$AC))</f>
        <v/>
      </c>
      <c r="Z1854" s="76" t="str">
        <f>IF(E1854="","",SUMIF(OUTBOUND!$G:$G,WMS!E1854,OUTBOUND!$P:$P))</f>
        <v/>
      </c>
      <c r="AA1854" s="23" t="str">
        <f t="shared" si="351"/>
        <v/>
      </c>
      <c r="AB1854" s="23" t="str">
        <f t="shared" si="352"/>
        <v/>
      </c>
      <c r="AC1854" s="76" t="str">
        <f t="shared" si="353"/>
        <v/>
      </c>
      <c r="AD1854" s="76" t="str">
        <f t="shared" si="354"/>
        <v/>
      </c>
      <c r="AE1854" s="76" t="str">
        <f t="shared" si="355"/>
        <v/>
      </c>
      <c r="AF1854" s="81" t="str">
        <f t="shared" si="356"/>
        <v/>
      </c>
    </row>
    <row r="1855" spans="5:32">
      <c r="E1855" s="58" t="str">
        <f t="shared" si="345"/>
        <v/>
      </c>
      <c r="K1855" s="68" t="str">
        <f t="shared" si="346"/>
        <v/>
      </c>
      <c r="M1855" s="69" t="str">
        <f t="shared" si="347"/>
        <v/>
      </c>
      <c r="Q1855" s="76" t="str">
        <f t="shared" si="348"/>
        <v/>
      </c>
      <c r="R1855" s="68" t="str">
        <f t="shared" si="349"/>
        <v/>
      </c>
      <c r="S1855" s="76" t="str">
        <f t="shared" si="350"/>
        <v/>
      </c>
      <c r="V1855" s="23" t="str">
        <f>IF(E1855="","",SUMIF(OUTBOUND!$G:$G,WMS!E1855,OUTBOUND!$L:$L))</f>
        <v/>
      </c>
      <c r="W1855" s="23" t="str">
        <f>IF(E1855="","",SUMIF(OUTBOUND!$G:$G,WMS!E1855,OUTBOUND!$M:$M))</f>
        <v/>
      </c>
      <c r="X1855" s="76" t="str">
        <f>IF(E1855="","",SUMIF(OUTBOUND!$G:$G,WMS!E1855,OUTBOUND!$O:$O))</f>
        <v/>
      </c>
      <c r="Y1855" s="76" t="str">
        <f>IF(E1855="","",SUMIF(OUTBOUND!$G:$G,WMS!E1855,OUTBOUND!$AC:$AC))</f>
        <v/>
      </c>
      <c r="Z1855" s="76" t="str">
        <f>IF(E1855="","",SUMIF(OUTBOUND!$G:$G,WMS!E1855,OUTBOUND!$P:$P))</f>
        <v/>
      </c>
      <c r="AA1855" s="23" t="str">
        <f t="shared" si="351"/>
        <v/>
      </c>
      <c r="AB1855" s="23" t="str">
        <f t="shared" si="352"/>
        <v/>
      </c>
      <c r="AC1855" s="76" t="str">
        <f t="shared" si="353"/>
        <v/>
      </c>
      <c r="AD1855" s="76" t="str">
        <f t="shared" si="354"/>
        <v/>
      </c>
      <c r="AE1855" s="76" t="str">
        <f t="shared" si="355"/>
        <v/>
      </c>
      <c r="AF1855" s="81" t="str">
        <f t="shared" si="356"/>
        <v/>
      </c>
    </row>
    <row r="1856" spans="5:32">
      <c r="E1856" s="58" t="str">
        <f t="shared" si="345"/>
        <v/>
      </c>
      <c r="K1856" s="68" t="str">
        <f t="shared" si="346"/>
        <v/>
      </c>
      <c r="M1856" s="69" t="str">
        <f t="shared" si="347"/>
        <v/>
      </c>
      <c r="Q1856" s="76" t="str">
        <f t="shared" si="348"/>
        <v/>
      </c>
      <c r="R1856" s="68" t="str">
        <f t="shared" si="349"/>
        <v/>
      </c>
      <c r="S1856" s="76" t="str">
        <f t="shared" si="350"/>
        <v/>
      </c>
      <c r="V1856" s="23" t="str">
        <f>IF(E1856="","",SUMIF(OUTBOUND!$G:$G,WMS!E1856,OUTBOUND!$L:$L))</f>
        <v/>
      </c>
      <c r="W1856" s="23" t="str">
        <f>IF(E1856="","",SUMIF(OUTBOUND!$G:$G,WMS!E1856,OUTBOUND!$M:$M))</f>
        <v/>
      </c>
      <c r="X1856" s="76" t="str">
        <f>IF(E1856="","",SUMIF(OUTBOUND!$G:$G,WMS!E1856,OUTBOUND!$O:$O))</f>
        <v/>
      </c>
      <c r="Y1856" s="76" t="str">
        <f>IF(E1856="","",SUMIF(OUTBOUND!$G:$G,WMS!E1856,OUTBOUND!$AC:$AC))</f>
        <v/>
      </c>
      <c r="Z1856" s="76" t="str">
        <f>IF(E1856="","",SUMIF(OUTBOUND!$G:$G,WMS!E1856,OUTBOUND!$P:$P))</f>
        <v/>
      </c>
      <c r="AA1856" s="23" t="str">
        <f t="shared" si="351"/>
        <v/>
      </c>
      <c r="AB1856" s="23" t="str">
        <f t="shared" si="352"/>
        <v/>
      </c>
      <c r="AC1856" s="76" t="str">
        <f t="shared" si="353"/>
        <v/>
      </c>
      <c r="AD1856" s="76" t="str">
        <f t="shared" si="354"/>
        <v/>
      </c>
      <c r="AE1856" s="76" t="str">
        <f t="shared" si="355"/>
        <v/>
      </c>
      <c r="AF1856" s="81" t="str">
        <f t="shared" si="356"/>
        <v/>
      </c>
    </row>
    <row r="1857" spans="5:32">
      <c r="E1857" s="58" t="str">
        <f t="shared" si="345"/>
        <v/>
      </c>
      <c r="K1857" s="68" t="str">
        <f t="shared" si="346"/>
        <v/>
      </c>
      <c r="M1857" s="69" t="str">
        <f t="shared" si="347"/>
        <v/>
      </c>
      <c r="Q1857" s="76" t="str">
        <f t="shared" si="348"/>
        <v/>
      </c>
      <c r="R1857" s="68" t="str">
        <f t="shared" si="349"/>
        <v/>
      </c>
      <c r="S1857" s="76" t="str">
        <f t="shared" si="350"/>
        <v/>
      </c>
      <c r="V1857" s="23" t="str">
        <f>IF(E1857="","",SUMIF(OUTBOUND!$G:$G,WMS!E1857,OUTBOUND!$L:$L))</f>
        <v/>
      </c>
      <c r="W1857" s="23" t="str">
        <f>IF(E1857="","",SUMIF(OUTBOUND!$G:$G,WMS!E1857,OUTBOUND!$M:$M))</f>
        <v/>
      </c>
      <c r="X1857" s="76" t="str">
        <f>IF(E1857="","",SUMIF(OUTBOUND!$G:$G,WMS!E1857,OUTBOUND!$O:$O))</f>
        <v/>
      </c>
      <c r="Y1857" s="76" t="str">
        <f>IF(E1857="","",SUMIF(OUTBOUND!$G:$G,WMS!E1857,OUTBOUND!$AC:$AC))</f>
        <v/>
      </c>
      <c r="Z1857" s="76" t="str">
        <f>IF(E1857="","",SUMIF(OUTBOUND!$G:$G,WMS!E1857,OUTBOUND!$P:$P))</f>
        <v/>
      </c>
      <c r="AA1857" s="23" t="str">
        <f t="shared" si="351"/>
        <v/>
      </c>
      <c r="AB1857" s="23" t="str">
        <f t="shared" si="352"/>
        <v/>
      </c>
      <c r="AC1857" s="76" t="str">
        <f t="shared" si="353"/>
        <v/>
      </c>
      <c r="AD1857" s="76" t="str">
        <f t="shared" si="354"/>
        <v/>
      </c>
      <c r="AE1857" s="76" t="str">
        <f t="shared" si="355"/>
        <v/>
      </c>
      <c r="AF1857" s="81" t="str">
        <f t="shared" si="356"/>
        <v/>
      </c>
    </row>
    <row r="1858" spans="5:32">
      <c r="E1858" s="58" t="str">
        <f t="shared" si="345"/>
        <v/>
      </c>
      <c r="K1858" s="68" t="str">
        <f t="shared" si="346"/>
        <v/>
      </c>
      <c r="M1858" s="69" t="str">
        <f t="shared" si="347"/>
        <v/>
      </c>
      <c r="Q1858" s="76" t="str">
        <f t="shared" si="348"/>
        <v/>
      </c>
      <c r="R1858" s="68" t="str">
        <f t="shared" si="349"/>
        <v/>
      </c>
      <c r="S1858" s="76" t="str">
        <f t="shared" si="350"/>
        <v/>
      </c>
      <c r="V1858" s="23" t="str">
        <f>IF(E1858="","",SUMIF(OUTBOUND!$G:$G,WMS!E1858,OUTBOUND!$L:$L))</f>
        <v/>
      </c>
      <c r="W1858" s="23" t="str">
        <f>IF(E1858="","",SUMIF(OUTBOUND!$G:$G,WMS!E1858,OUTBOUND!$M:$M))</f>
        <v/>
      </c>
      <c r="X1858" s="76" t="str">
        <f>IF(E1858="","",SUMIF(OUTBOUND!$G:$G,WMS!E1858,OUTBOUND!$O:$O))</f>
        <v/>
      </c>
      <c r="Y1858" s="76" t="str">
        <f>IF(E1858="","",SUMIF(OUTBOUND!$G:$G,WMS!E1858,OUTBOUND!$AC:$AC))</f>
        <v/>
      </c>
      <c r="Z1858" s="76" t="str">
        <f>IF(E1858="","",SUMIF(OUTBOUND!$G:$G,WMS!E1858,OUTBOUND!$P:$P))</f>
        <v/>
      </c>
      <c r="AA1858" s="23" t="str">
        <f t="shared" si="351"/>
        <v/>
      </c>
      <c r="AB1858" s="23" t="str">
        <f t="shared" si="352"/>
        <v/>
      </c>
      <c r="AC1858" s="76" t="str">
        <f t="shared" si="353"/>
        <v/>
      </c>
      <c r="AD1858" s="76" t="str">
        <f t="shared" si="354"/>
        <v/>
      </c>
      <c r="AE1858" s="76" t="str">
        <f t="shared" si="355"/>
        <v/>
      </c>
      <c r="AF1858" s="81" t="str">
        <f t="shared" si="356"/>
        <v/>
      </c>
    </row>
    <row r="1859" spans="5:32">
      <c r="E1859" s="58" t="str">
        <f t="shared" si="345"/>
        <v/>
      </c>
      <c r="K1859" s="68" t="str">
        <f t="shared" si="346"/>
        <v/>
      </c>
      <c r="M1859" s="69" t="str">
        <f t="shared" si="347"/>
        <v/>
      </c>
      <c r="Q1859" s="76" t="str">
        <f t="shared" si="348"/>
        <v/>
      </c>
      <c r="R1859" s="68" t="str">
        <f t="shared" si="349"/>
        <v/>
      </c>
      <c r="S1859" s="76" t="str">
        <f t="shared" si="350"/>
        <v/>
      </c>
      <c r="V1859" s="23" t="str">
        <f>IF(E1859="","",SUMIF(OUTBOUND!$G:$G,WMS!E1859,OUTBOUND!$L:$L))</f>
        <v/>
      </c>
      <c r="W1859" s="23" t="str">
        <f>IF(E1859="","",SUMIF(OUTBOUND!$G:$G,WMS!E1859,OUTBOUND!$M:$M))</f>
        <v/>
      </c>
      <c r="X1859" s="76" t="str">
        <f>IF(E1859="","",SUMIF(OUTBOUND!$G:$G,WMS!E1859,OUTBOUND!$O:$O))</f>
        <v/>
      </c>
      <c r="Y1859" s="76" t="str">
        <f>IF(E1859="","",SUMIF(OUTBOUND!$G:$G,WMS!E1859,OUTBOUND!$AC:$AC))</f>
        <v/>
      </c>
      <c r="Z1859" s="76" t="str">
        <f>IF(E1859="","",SUMIF(OUTBOUND!$G:$G,WMS!E1859,OUTBOUND!$P:$P))</f>
        <v/>
      </c>
      <c r="AA1859" s="23" t="str">
        <f t="shared" si="351"/>
        <v/>
      </c>
      <c r="AB1859" s="23" t="str">
        <f t="shared" si="352"/>
        <v/>
      </c>
      <c r="AC1859" s="76" t="str">
        <f t="shared" si="353"/>
        <v/>
      </c>
      <c r="AD1859" s="76" t="str">
        <f t="shared" si="354"/>
        <v/>
      </c>
      <c r="AE1859" s="76" t="str">
        <f t="shared" si="355"/>
        <v/>
      </c>
      <c r="AF1859" s="81" t="str">
        <f t="shared" si="356"/>
        <v/>
      </c>
    </row>
    <row r="1860" spans="5:32">
      <c r="E1860" s="58" t="str">
        <f t="shared" ref="E1860:E1923" si="357">IF(D1860="","",B1860&amp;"/"&amp;C1860&amp;"/"&amp;D1860)</f>
        <v/>
      </c>
      <c r="K1860" s="68" t="str">
        <f t="shared" ref="K1860:K1923" si="358">IF(J1860="","",J1860/I1860)</f>
        <v/>
      </c>
      <c r="M1860" s="69" t="str">
        <f t="shared" ref="M1860:M1923" si="359">IF(L1860="","",ROUND(I1860*L1860,3))</f>
        <v/>
      </c>
      <c r="Q1860" s="76" t="str">
        <f t="shared" si="348"/>
        <v/>
      </c>
      <c r="R1860" s="68" t="str">
        <f t="shared" si="349"/>
        <v/>
      </c>
      <c r="S1860" s="76" t="str">
        <f t="shared" si="350"/>
        <v/>
      </c>
      <c r="V1860" s="23" t="str">
        <f>IF(E1860="","",SUMIF(OUTBOUND!$G:$G,WMS!E1860,OUTBOUND!$L:$L))</f>
        <v/>
      </c>
      <c r="W1860" s="23" t="str">
        <f>IF(E1860="","",SUMIF(OUTBOUND!$G:$G,WMS!E1860,OUTBOUND!$M:$M))</f>
        <v/>
      </c>
      <c r="X1860" s="76" t="str">
        <f>IF(E1860="","",SUMIF(OUTBOUND!$G:$G,WMS!E1860,OUTBOUND!$O:$O))</f>
        <v/>
      </c>
      <c r="Y1860" s="76" t="str">
        <f>IF(E1860="","",SUMIF(OUTBOUND!$G:$G,WMS!E1860,OUTBOUND!$AC:$AC))</f>
        <v/>
      </c>
      <c r="Z1860" s="76" t="str">
        <f>IF(E1860="","",SUMIF(OUTBOUND!$G:$G,WMS!E1860,OUTBOUND!$P:$P))</f>
        <v/>
      </c>
      <c r="AA1860" s="23" t="str">
        <f t="shared" si="351"/>
        <v/>
      </c>
      <c r="AB1860" s="23" t="str">
        <f t="shared" si="352"/>
        <v/>
      </c>
      <c r="AC1860" s="76" t="str">
        <f t="shared" si="353"/>
        <v/>
      </c>
      <c r="AD1860" s="76" t="str">
        <f t="shared" si="354"/>
        <v/>
      </c>
      <c r="AE1860" s="76" t="str">
        <f t="shared" si="355"/>
        <v/>
      </c>
      <c r="AF1860" s="81" t="str">
        <f t="shared" si="356"/>
        <v/>
      </c>
    </row>
    <row r="1861" spans="5:32">
      <c r="E1861" s="58" t="str">
        <f t="shared" si="357"/>
        <v/>
      </c>
      <c r="K1861" s="68" t="str">
        <f t="shared" si="358"/>
        <v/>
      </c>
      <c r="M1861" s="69" t="str">
        <f t="shared" si="359"/>
        <v/>
      </c>
      <c r="Q1861" s="76" t="str">
        <f t="shared" si="348"/>
        <v/>
      </c>
      <c r="R1861" s="68" t="str">
        <f t="shared" si="349"/>
        <v/>
      </c>
      <c r="S1861" s="76" t="str">
        <f t="shared" si="350"/>
        <v/>
      </c>
      <c r="V1861" s="23" t="str">
        <f>IF(E1861="","",SUMIF(OUTBOUND!$G:$G,WMS!E1861,OUTBOUND!$L:$L))</f>
        <v/>
      </c>
      <c r="W1861" s="23" t="str">
        <f>IF(E1861="","",SUMIF(OUTBOUND!$G:$G,WMS!E1861,OUTBOUND!$M:$M))</f>
        <v/>
      </c>
      <c r="X1861" s="76" t="str">
        <f>IF(E1861="","",SUMIF(OUTBOUND!$G:$G,WMS!E1861,OUTBOUND!$O:$O))</f>
        <v/>
      </c>
      <c r="Y1861" s="76" t="str">
        <f>IF(E1861="","",SUMIF(OUTBOUND!$G:$G,WMS!E1861,OUTBOUND!$AC:$AC))</f>
        <v/>
      </c>
      <c r="Z1861" s="76" t="str">
        <f>IF(E1861="","",SUMIF(OUTBOUND!$G:$G,WMS!E1861,OUTBOUND!$P:$P))</f>
        <v/>
      </c>
      <c r="AA1861" s="23" t="str">
        <f t="shared" si="351"/>
        <v/>
      </c>
      <c r="AB1861" s="23" t="str">
        <f t="shared" si="352"/>
        <v/>
      </c>
      <c r="AC1861" s="76" t="str">
        <f t="shared" si="353"/>
        <v/>
      </c>
      <c r="AD1861" s="76" t="str">
        <f t="shared" si="354"/>
        <v/>
      </c>
      <c r="AE1861" s="76" t="str">
        <f t="shared" si="355"/>
        <v/>
      </c>
      <c r="AF1861" s="81" t="str">
        <f t="shared" si="356"/>
        <v/>
      </c>
    </row>
    <row r="1862" spans="5:32">
      <c r="E1862" s="58" t="str">
        <f t="shared" si="357"/>
        <v/>
      </c>
      <c r="K1862" s="68" t="str">
        <f t="shared" si="358"/>
        <v/>
      </c>
      <c r="M1862" s="69" t="str">
        <f t="shared" si="359"/>
        <v/>
      </c>
      <c r="Q1862" s="76" t="str">
        <f t="shared" si="348"/>
        <v/>
      </c>
      <c r="R1862" s="68" t="str">
        <f t="shared" si="349"/>
        <v/>
      </c>
      <c r="S1862" s="76" t="str">
        <f t="shared" si="350"/>
        <v/>
      </c>
      <c r="V1862" s="23" t="str">
        <f>IF(E1862="","",SUMIF(OUTBOUND!$G:$G,WMS!E1862,OUTBOUND!$L:$L))</f>
        <v/>
      </c>
      <c r="W1862" s="23" t="str">
        <f>IF(E1862="","",SUMIF(OUTBOUND!$G:$G,WMS!E1862,OUTBOUND!$M:$M))</f>
        <v/>
      </c>
      <c r="X1862" s="76" t="str">
        <f>IF(E1862="","",SUMIF(OUTBOUND!$G:$G,WMS!E1862,OUTBOUND!$O:$O))</f>
        <v/>
      </c>
      <c r="Y1862" s="76" t="str">
        <f>IF(E1862="","",SUMIF(OUTBOUND!$G:$G,WMS!E1862,OUTBOUND!$AC:$AC))</f>
        <v/>
      </c>
      <c r="Z1862" s="76" t="str">
        <f>IF(E1862="","",SUMIF(OUTBOUND!$G:$G,WMS!E1862,OUTBOUND!$P:$P))</f>
        <v/>
      </c>
      <c r="AA1862" s="23" t="str">
        <f t="shared" si="351"/>
        <v/>
      </c>
      <c r="AB1862" s="23" t="str">
        <f t="shared" si="352"/>
        <v/>
      </c>
      <c r="AC1862" s="76" t="str">
        <f t="shared" si="353"/>
        <v/>
      </c>
      <c r="AD1862" s="76" t="str">
        <f t="shared" si="354"/>
        <v/>
      </c>
      <c r="AE1862" s="76" t="str">
        <f t="shared" si="355"/>
        <v/>
      </c>
      <c r="AF1862" s="81" t="str">
        <f t="shared" si="356"/>
        <v/>
      </c>
    </row>
    <row r="1863" spans="5:32">
      <c r="E1863" s="58" t="str">
        <f t="shared" si="357"/>
        <v/>
      </c>
      <c r="K1863" s="68" t="str">
        <f t="shared" si="358"/>
        <v/>
      </c>
      <c r="M1863" s="69" t="str">
        <f t="shared" si="359"/>
        <v/>
      </c>
      <c r="Q1863" s="76" t="str">
        <f t="shared" si="348"/>
        <v/>
      </c>
      <c r="R1863" s="68" t="str">
        <f t="shared" si="349"/>
        <v/>
      </c>
      <c r="S1863" s="76" t="str">
        <f t="shared" si="350"/>
        <v/>
      </c>
      <c r="V1863" s="23" t="str">
        <f>IF(E1863="","",SUMIF(OUTBOUND!$G:$G,WMS!E1863,OUTBOUND!$L:$L))</f>
        <v/>
      </c>
      <c r="W1863" s="23" t="str">
        <f>IF(E1863="","",SUMIF(OUTBOUND!$G:$G,WMS!E1863,OUTBOUND!$M:$M))</f>
        <v/>
      </c>
      <c r="X1863" s="76" t="str">
        <f>IF(E1863="","",SUMIF(OUTBOUND!$G:$G,WMS!E1863,OUTBOUND!$O:$O))</f>
        <v/>
      </c>
      <c r="Y1863" s="76" t="str">
        <f>IF(E1863="","",SUMIF(OUTBOUND!$G:$G,WMS!E1863,OUTBOUND!$AC:$AC))</f>
        <v/>
      </c>
      <c r="Z1863" s="76" t="str">
        <f>IF(E1863="","",SUMIF(OUTBOUND!$G:$G,WMS!E1863,OUTBOUND!$P:$P))</f>
        <v/>
      </c>
      <c r="AA1863" s="23" t="str">
        <f t="shared" si="351"/>
        <v/>
      </c>
      <c r="AB1863" s="23" t="str">
        <f t="shared" si="352"/>
        <v/>
      </c>
      <c r="AC1863" s="76" t="str">
        <f t="shared" si="353"/>
        <v/>
      </c>
      <c r="AD1863" s="76" t="str">
        <f t="shared" si="354"/>
        <v/>
      </c>
      <c r="AE1863" s="76" t="str">
        <f t="shared" si="355"/>
        <v/>
      </c>
      <c r="AF1863" s="81" t="str">
        <f t="shared" si="356"/>
        <v/>
      </c>
    </row>
    <row r="1864" spans="5:32">
      <c r="E1864" s="58" t="str">
        <f t="shared" si="357"/>
        <v/>
      </c>
      <c r="K1864" s="68" t="str">
        <f t="shared" si="358"/>
        <v/>
      </c>
      <c r="M1864" s="69" t="str">
        <f t="shared" si="359"/>
        <v/>
      </c>
      <c r="Q1864" s="76" t="str">
        <f t="shared" si="348"/>
        <v/>
      </c>
      <c r="R1864" s="68" t="str">
        <f t="shared" si="349"/>
        <v/>
      </c>
      <c r="S1864" s="76" t="str">
        <f t="shared" si="350"/>
        <v/>
      </c>
      <c r="V1864" s="23" t="str">
        <f>IF(E1864="","",SUMIF(OUTBOUND!$G:$G,WMS!E1864,OUTBOUND!$L:$L))</f>
        <v/>
      </c>
      <c r="W1864" s="23" t="str">
        <f>IF(E1864="","",SUMIF(OUTBOUND!$G:$G,WMS!E1864,OUTBOUND!$M:$M))</f>
        <v/>
      </c>
      <c r="X1864" s="76" t="str">
        <f>IF(E1864="","",SUMIF(OUTBOUND!$G:$G,WMS!E1864,OUTBOUND!$O:$O))</f>
        <v/>
      </c>
      <c r="Y1864" s="76" t="str">
        <f>IF(E1864="","",SUMIF(OUTBOUND!$G:$G,WMS!E1864,OUTBOUND!$AC:$AC))</f>
        <v/>
      </c>
      <c r="Z1864" s="76" t="str">
        <f>IF(E1864="","",SUMIF(OUTBOUND!$G:$G,WMS!E1864,OUTBOUND!$P:$P))</f>
        <v/>
      </c>
      <c r="AA1864" s="23" t="str">
        <f t="shared" si="351"/>
        <v/>
      </c>
      <c r="AB1864" s="23" t="str">
        <f t="shared" si="352"/>
        <v/>
      </c>
      <c r="AC1864" s="76" t="str">
        <f t="shared" si="353"/>
        <v/>
      </c>
      <c r="AD1864" s="76" t="str">
        <f t="shared" si="354"/>
        <v/>
      </c>
      <c r="AE1864" s="76" t="str">
        <f t="shared" si="355"/>
        <v/>
      </c>
      <c r="AF1864" s="81" t="str">
        <f t="shared" si="356"/>
        <v/>
      </c>
    </row>
    <row r="1865" spans="5:32">
      <c r="E1865" s="58" t="str">
        <f t="shared" si="357"/>
        <v/>
      </c>
      <c r="K1865" s="68" t="str">
        <f t="shared" si="358"/>
        <v/>
      </c>
      <c r="M1865" s="69" t="str">
        <f t="shared" si="359"/>
        <v/>
      </c>
      <c r="Q1865" s="76" t="str">
        <f t="shared" si="348"/>
        <v/>
      </c>
      <c r="R1865" s="68" t="str">
        <f t="shared" si="349"/>
        <v/>
      </c>
      <c r="S1865" s="76" t="str">
        <f t="shared" si="350"/>
        <v/>
      </c>
      <c r="V1865" s="23" t="str">
        <f>IF(E1865="","",SUMIF(OUTBOUND!$G:$G,WMS!E1865,OUTBOUND!$L:$L))</f>
        <v/>
      </c>
      <c r="W1865" s="23" t="str">
        <f>IF(E1865="","",SUMIF(OUTBOUND!$G:$G,WMS!E1865,OUTBOUND!$M:$M))</f>
        <v/>
      </c>
      <c r="X1865" s="76" t="str">
        <f>IF(E1865="","",SUMIF(OUTBOUND!$G:$G,WMS!E1865,OUTBOUND!$O:$O))</f>
        <v/>
      </c>
      <c r="Y1865" s="76" t="str">
        <f>IF(E1865="","",SUMIF(OUTBOUND!$G:$G,WMS!E1865,OUTBOUND!$AC:$AC))</f>
        <v/>
      </c>
      <c r="Z1865" s="76" t="str">
        <f>IF(E1865="","",SUMIF(OUTBOUND!$G:$G,WMS!E1865,OUTBOUND!$P:$P))</f>
        <v/>
      </c>
      <c r="AA1865" s="23" t="str">
        <f t="shared" si="351"/>
        <v/>
      </c>
      <c r="AB1865" s="23" t="str">
        <f t="shared" si="352"/>
        <v/>
      </c>
      <c r="AC1865" s="76" t="str">
        <f t="shared" si="353"/>
        <v/>
      </c>
      <c r="AD1865" s="76" t="str">
        <f t="shared" si="354"/>
        <v/>
      </c>
      <c r="AE1865" s="76" t="str">
        <f t="shared" si="355"/>
        <v/>
      </c>
      <c r="AF1865" s="81" t="str">
        <f t="shared" si="356"/>
        <v/>
      </c>
    </row>
    <row r="1866" spans="5:32">
      <c r="E1866" s="58" t="str">
        <f t="shared" si="357"/>
        <v/>
      </c>
      <c r="K1866" s="68" t="str">
        <f t="shared" si="358"/>
        <v/>
      </c>
      <c r="M1866" s="69" t="str">
        <f t="shared" si="359"/>
        <v/>
      </c>
      <c r="Q1866" s="76" t="str">
        <f t="shared" si="348"/>
        <v/>
      </c>
      <c r="R1866" s="68" t="str">
        <f t="shared" si="349"/>
        <v/>
      </c>
      <c r="S1866" s="76" t="str">
        <f t="shared" si="350"/>
        <v/>
      </c>
      <c r="V1866" s="23" t="str">
        <f>IF(E1866="","",SUMIF(OUTBOUND!$G:$G,WMS!E1866,OUTBOUND!$L:$L))</f>
        <v/>
      </c>
      <c r="W1866" s="23" t="str">
        <f>IF(E1866="","",SUMIF(OUTBOUND!$G:$G,WMS!E1866,OUTBOUND!$M:$M))</f>
        <v/>
      </c>
      <c r="X1866" s="76" t="str">
        <f>IF(E1866="","",SUMIF(OUTBOUND!$G:$G,WMS!E1866,OUTBOUND!$O:$O))</f>
        <v/>
      </c>
      <c r="Y1866" s="76" t="str">
        <f>IF(E1866="","",SUMIF(OUTBOUND!$G:$G,WMS!E1866,OUTBOUND!$AC:$AC))</f>
        <v/>
      </c>
      <c r="Z1866" s="76" t="str">
        <f>IF(E1866="","",SUMIF(OUTBOUND!$G:$G,WMS!E1866,OUTBOUND!$P:$P))</f>
        <v/>
      </c>
      <c r="AA1866" s="23" t="str">
        <f t="shared" si="351"/>
        <v/>
      </c>
      <c r="AB1866" s="23" t="str">
        <f t="shared" si="352"/>
        <v/>
      </c>
      <c r="AC1866" s="76" t="str">
        <f t="shared" si="353"/>
        <v/>
      </c>
      <c r="AD1866" s="76" t="str">
        <f t="shared" si="354"/>
        <v/>
      </c>
      <c r="AE1866" s="76" t="str">
        <f t="shared" si="355"/>
        <v/>
      </c>
      <c r="AF1866" s="81" t="str">
        <f t="shared" si="356"/>
        <v/>
      </c>
    </row>
    <row r="1867" spans="5:32">
      <c r="E1867" s="58" t="str">
        <f t="shared" si="357"/>
        <v/>
      </c>
      <c r="K1867" s="68" t="str">
        <f t="shared" si="358"/>
        <v/>
      </c>
      <c r="M1867" s="69" t="str">
        <f t="shared" si="359"/>
        <v/>
      </c>
      <c r="Q1867" s="76" t="str">
        <f t="shared" si="348"/>
        <v/>
      </c>
      <c r="R1867" s="68" t="str">
        <f t="shared" si="349"/>
        <v/>
      </c>
      <c r="S1867" s="76" t="str">
        <f t="shared" si="350"/>
        <v/>
      </c>
      <c r="V1867" s="23" t="str">
        <f>IF(E1867="","",SUMIF(OUTBOUND!$G:$G,WMS!E1867,OUTBOUND!$L:$L))</f>
        <v/>
      </c>
      <c r="W1867" s="23" t="str">
        <f>IF(E1867="","",SUMIF(OUTBOUND!$G:$G,WMS!E1867,OUTBOUND!$M:$M))</f>
        <v/>
      </c>
      <c r="X1867" s="76" t="str">
        <f>IF(E1867="","",SUMIF(OUTBOUND!$G:$G,WMS!E1867,OUTBOUND!$O:$O))</f>
        <v/>
      </c>
      <c r="Y1867" s="76" t="str">
        <f>IF(E1867="","",SUMIF(OUTBOUND!$G:$G,WMS!E1867,OUTBOUND!$AC:$AC))</f>
        <v/>
      </c>
      <c r="Z1867" s="76" t="str">
        <f>IF(E1867="","",SUMIF(OUTBOUND!$G:$G,WMS!E1867,OUTBOUND!$P:$P))</f>
        <v/>
      </c>
      <c r="AA1867" s="23" t="str">
        <f t="shared" si="351"/>
        <v/>
      </c>
      <c r="AB1867" s="23" t="str">
        <f t="shared" si="352"/>
        <v/>
      </c>
      <c r="AC1867" s="76" t="str">
        <f t="shared" si="353"/>
        <v/>
      </c>
      <c r="AD1867" s="76" t="str">
        <f t="shared" si="354"/>
        <v/>
      </c>
      <c r="AE1867" s="76" t="str">
        <f t="shared" si="355"/>
        <v/>
      </c>
      <c r="AF1867" s="81" t="str">
        <f t="shared" si="356"/>
        <v/>
      </c>
    </row>
    <row r="1868" spans="5:32">
      <c r="E1868" s="58" t="str">
        <f t="shared" si="357"/>
        <v/>
      </c>
      <c r="K1868" s="68" t="str">
        <f t="shared" si="358"/>
        <v/>
      </c>
      <c r="M1868" s="69" t="str">
        <f t="shared" si="359"/>
        <v/>
      </c>
      <c r="Q1868" s="76" t="str">
        <f t="shared" si="348"/>
        <v/>
      </c>
      <c r="R1868" s="68" t="str">
        <f t="shared" si="349"/>
        <v/>
      </c>
      <c r="S1868" s="76" t="str">
        <f t="shared" si="350"/>
        <v/>
      </c>
      <c r="V1868" s="23" t="str">
        <f>IF(E1868="","",SUMIF(OUTBOUND!$G:$G,WMS!E1868,OUTBOUND!$L:$L))</f>
        <v/>
      </c>
      <c r="W1868" s="23" t="str">
        <f>IF(E1868="","",SUMIF(OUTBOUND!$G:$G,WMS!E1868,OUTBOUND!$M:$M))</f>
        <v/>
      </c>
      <c r="X1868" s="76" t="str">
        <f>IF(E1868="","",SUMIF(OUTBOUND!$G:$G,WMS!E1868,OUTBOUND!$O:$O))</f>
        <v/>
      </c>
      <c r="Y1868" s="76" t="str">
        <f>IF(E1868="","",SUMIF(OUTBOUND!$G:$G,WMS!E1868,OUTBOUND!$AC:$AC))</f>
        <v/>
      </c>
      <c r="Z1868" s="76" t="str">
        <f>IF(E1868="","",SUMIF(OUTBOUND!$G:$G,WMS!E1868,OUTBOUND!$P:$P))</f>
        <v/>
      </c>
      <c r="AA1868" s="23" t="str">
        <f t="shared" si="351"/>
        <v/>
      </c>
      <c r="AB1868" s="23" t="str">
        <f t="shared" si="352"/>
        <v/>
      </c>
      <c r="AC1868" s="76" t="str">
        <f t="shared" si="353"/>
        <v/>
      </c>
      <c r="AD1868" s="76" t="str">
        <f t="shared" si="354"/>
        <v/>
      </c>
      <c r="AE1868" s="76" t="str">
        <f t="shared" si="355"/>
        <v/>
      </c>
      <c r="AF1868" s="81" t="str">
        <f t="shared" si="356"/>
        <v/>
      </c>
    </row>
    <row r="1869" spans="5:32">
      <c r="E1869" s="58" t="str">
        <f t="shared" si="357"/>
        <v/>
      </c>
      <c r="K1869" s="68" t="str">
        <f t="shared" si="358"/>
        <v/>
      </c>
      <c r="M1869" s="69" t="str">
        <f t="shared" si="359"/>
        <v/>
      </c>
      <c r="Q1869" s="76" t="str">
        <f t="shared" si="348"/>
        <v/>
      </c>
      <c r="R1869" s="68" t="str">
        <f t="shared" si="349"/>
        <v/>
      </c>
      <c r="S1869" s="76" t="str">
        <f t="shared" si="350"/>
        <v/>
      </c>
      <c r="V1869" s="23" t="str">
        <f>IF(E1869="","",SUMIF(OUTBOUND!$G:$G,WMS!E1869,OUTBOUND!$L:$L))</f>
        <v/>
      </c>
      <c r="W1869" s="23" t="str">
        <f>IF(E1869="","",SUMIF(OUTBOUND!$G:$G,WMS!E1869,OUTBOUND!$M:$M))</f>
        <v/>
      </c>
      <c r="X1869" s="76" t="str">
        <f>IF(E1869="","",SUMIF(OUTBOUND!$G:$G,WMS!E1869,OUTBOUND!$O:$O))</f>
        <v/>
      </c>
      <c r="Y1869" s="76" t="str">
        <f>IF(E1869="","",SUMIF(OUTBOUND!$G:$G,WMS!E1869,OUTBOUND!$AC:$AC))</f>
        <v/>
      </c>
      <c r="Z1869" s="76" t="str">
        <f>IF(E1869="","",SUMIF(OUTBOUND!$G:$G,WMS!E1869,OUTBOUND!$P:$P))</f>
        <v/>
      </c>
      <c r="AA1869" s="23" t="str">
        <f t="shared" si="351"/>
        <v/>
      </c>
      <c r="AB1869" s="23" t="str">
        <f t="shared" si="352"/>
        <v/>
      </c>
      <c r="AC1869" s="76" t="str">
        <f t="shared" si="353"/>
        <v/>
      </c>
      <c r="AD1869" s="76" t="str">
        <f t="shared" si="354"/>
        <v/>
      </c>
      <c r="AE1869" s="76" t="str">
        <f t="shared" si="355"/>
        <v/>
      </c>
      <c r="AF1869" s="81" t="str">
        <f t="shared" si="356"/>
        <v/>
      </c>
    </row>
    <row r="1870" spans="5:32">
      <c r="E1870" s="58" t="str">
        <f t="shared" si="357"/>
        <v/>
      </c>
      <c r="K1870" s="68" t="str">
        <f t="shared" si="358"/>
        <v/>
      </c>
      <c r="M1870" s="69" t="str">
        <f t="shared" si="359"/>
        <v/>
      </c>
      <c r="Q1870" s="76" t="str">
        <f t="shared" si="348"/>
        <v/>
      </c>
      <c r="R1870" s="68" t="str">
        <f t="shared" si="349"/>
        <v/>
      </c>
      <c r="S1870" s="76" t="str">
        <f t="shared" si="350"/>
        <v/>
      </c>
      <c r="V1870" s="23" t="str">
        <f>IF(E1870="","",SUMIF(OUTBOUND!$G:$G,WMS!E1870,OUTBOUND!$L:$L))</f>
        <v/>
      </c>
      <c r="W1870" s="23" t="str">
        <f>IF(E1870="","",SUMIF(OUTBOUND!$G:$G,WMS!E1870,OUTBOUND!$M:$M))</f>
        <v/>
      </c>
      <c r="X1870" s="76" t="str">
        <f>IF(E1870="","",SUMIF(OUTBOUND!$G:$G,WMS!E1870,OUTBOUND!$O:$O))</f>
        <v/>
      </c>
      <c r="Y1870" s="76" t="str">
        <f>IF(E1870="","",SUMIF(OUTBOUND!$G:$G,WMS!E1870,OUTBOUND!$AC:$AC))</f>
        <v/>
      </c>
      <c r="Z1870" s="76" t="str">
        <f>IF(E1870="","",SUMIF(OUTBOUND!$G:$G,WMS!E1870,OUTBOUND!$P:$P))</f>
        <v/>
      </c>
      <c r="AA1870" s="23" t="str">
        <f t="shared" si="351"/>
        <v/>
      </c>
      <c r="AB1870" s="23" t="str">
        <f t="shared" si="352"/>
        <v/>
      </c>
      <c r="AC1870" s="76" t="str">
        <f t="shared" si="353"/>
        <v/>
      </c>
      <c r="AD1870" s="76" t="str">
        <f t="shared" si="354"/>
        <v/>
      </c>
      <c r="AE1870" s="76" t="str">
        <f t="shared" si="355"/>
        <v/>
      </c>
      <c r="AF1870" s="81" t="str">
        <f t="shared" si="356"/>
        <v/>
      </c>
    </row>
    <row r="1871" spans="5:32">
      <c r="E1871" s="58" t="str">
        <f t="shared" si="357"/>
        <v/>
      </c>
      <c r="K1871" s="68" t="str">
        <f t="shared" si="358"/>
        <v/>
      </c>
      <c r="M1871" s="69" t="str">
        <f t="shared" si="359"/>
        <v/>
      </c>
      <c r="Q1871" s="76" t="str">
        <f t="shared" si="348"/>
        <v/>
      </c>
      <c r="R1871" s="68" t="str">
        <f t="shared" si="349"/>
        <v/>
      </c>
      <c r="S1871" s="76" t="str">
        <f t="shared" si="350"/>
        <v/>
      </c>
      <c r="V1871" s="23" t="str">
        <f>IF(E1871="","",SUMIF(OUTBOUND!$G:$G,WMS!E1871,OUTBOUND!$L:$L))</f>
        <v/>
      </c>
      <c r="W1871" s="23" t="str">
        <f>IF(E1871="","",SUMIF(OUTBOUND!$G:$G,WMS!E1871,OUTBOUND!$M:$M))</f>
        <v/>
      </c>
      <c r="X1871" s="76" t="str">
        <f>IF(E1871="","",SUMIF(OUTBOUND!$G:$G,WMS!E1871,OUTBOUND!$O:$O))</f>
        <v/>
      </c>
      <c r="Y1871" s="76" t="str">
        <f>IF(E1871="","",SUMIF(OUTBOUND!$G:$G,WMS!E1871,OUTBOUND!$AC:$AC))</f>
        <v/>
      </c>
      <c r="Z1871" s="76" t="str">
        <f>IF(E1871="","",SUMIF(OUTBOUND!$G:$G,WMS!E1871,OUTBOUND!$P:$P))</f>
        <v/>
      </c>
      <c r="AA1871" s="23" t="str">
        <f t="shared" si="351"/>
        <v/>
      </c>
      <c r="AB1871" s="23" t="str">
        <f t="shared" si="352"/>
        <v/>
      </c>
      <c r="AC1871" s="76" t="str">
        <f t="shared" si="353"/>
        <v/>
      </c>
      <c r="AD1871" s="76" t="str">
        <f t="shared" si="354"/>
        <v/>
      </c>
      <c r="AE1871" s="76" t="str">
        <f t="shared" si="355"/>
        <v/>
      </c>
      <c r="AF1871" s="81" t="str">
        <f t="shared" si="356"/>
        <v/>
      </c>
    </row>
    <row r="1872" spans="5:32">
      <c r="E1872" s="58" t="str">
        <f t="shared" si="357"/>
        <v/>
      </c>
      <c r="K1872" s="68" t="str">
        <f t="shared" si="358"/>
        <v/>
      </c>
      <c r="M1872" s="69" t="str">
        <f t="shared" si="359"/>
        <v/>
      </c>
      <c r="Q1872" s="76" t="str">
        <f t="shared" si="348"/>
        <v/>
      </c>
      <c r="R1872" s="68" t="str">
        <f t="shared" si="349"/>
        <v/>
      </c>
      <c r="S1872" s="76" t="str">
        <f t="shared" si="350"/>
        <v/>
      </c>
      <c r="V1872" s="23" t="str">
        <f>IF(E1872="","",SUMIF(OUTBOUND!$G:$G,WMS!E1872,OUTBOUND!$L:$L))</f>
        <v/>
      </c>
      <c r="W1872" s="23" t="str">
        <f>IF(E1872="","",SUMIF(OUTBOUND!$G:$G,WMS!E1872,OUTBOUND!$M:$M))</f>
        <v/>
      </c>
      <c r="X1872" s="76" t="str">
        <f>IF(E1872="","",SUMIF(OUTBOUND!$G:$G,WMS!E1872,OUTBOUND!$O:$O))</f>
        <v/>
      </c>
      <c r="Y1872" s="76" t="str">
        <f>IF(E1872="","",SUMIF(OUTBOUND!$G:$G,WMS!E1872,OUTBOUND!$AC:$AC))</f>
        <v/>
      </c>
      <c r="Z1872" s="76" t="str">
        <f>IF(E1872="","",SUMIF(OUTBOUND!$G:$G,WMS!E1872,OUTBOUND!$P:$P))</f>
        <v/>
      </c>
      <c r="AA1872" s="23" t="str">
        <f t="shared" si="351"/>
        <v/>
      </c>
      <c r="AB1872" s="23" t="str">
        <f t="shared" si="352"/>
        <v/>
      </c>
      <c r="AC1872" s="76" t="str">
        <f t="shared" si="353"/>
        <v/>
      </c>
      <c r="AD1872" s="76" t="str">
        <f t="shared" si="354"/>
        <v/>
      </c>
      <c r="AE1872" s="76" t="str">
        <f t="shared" si="355"/>
        <v/>
      </c>
      <c r="AF1872" s="81" t="str">
        <f t="shared" si="356"/>
        <v/>
      </c>
    </row>
    <row r="1873" spans="5:32">
      <c r="E1873" s="58" t="str">
        <f t="shared" si="357"/>
        <v/>
      </c>
      <c r="K1873" s="68" t="str">
        <f t="shared" si="358"/>
        <v/>
      </c>
      <c r="M1873" s="69" t="str">
        <f t="shared" si="359"/>
        <v/>
      </c>
      <c r="Q1873" s="76" t="str">
        <f t="shared" si="348"/>
        <v/>
      </c>
      <c r="R1873" s="68" t="str">
        <f t="shared" si="349"/>
        <v/>
      </c>
      <c r="S1873" s="76" t="str">
        <f t="shared" si="350"/>
        <v/>
      </c>
      <c r="V1873" s="23" t="str">
        <f>IF(E1873="","",SUMIF(OUTBOUND!$G:$G,WMS!E1873,OUTBOUND!$L:$L))</f>
        <v/>
      </c>
      <c r="W1873" s="23" t="str">
        <f>IF(E1873="","",SUMIF(OUTBOUND!$G:$G,WMS!E1873,OUTBOUND!$M:$M))</f>
        <v/>
      </c>
      <c r="X1873" s="76" t="str">
        <f>IF(E1873="","",SUMIF(OUTBOUND!$G:$G,WMS!E1873,OUTBOUND!$O:$O))</f>
        <v/>
      </c>
      <c r="Y1873" s="76" t="str">
        <f>IF(E1873="","",SUMIF(OUTBOUND!$G:$G,WMS!E1873,OUTBOUND!$AC:$AC))</f>
        <v/>
      </c>
      <c r="Z1873" s="76" t="str">
        <f>IF(E1873="","",SUMIF(OUTBOUND!$G:$G,WMS!E1873,OUTBOUND!$P:$P))</f>
        <v/>
      </c>
      <c r="AA1873" s="23" t="str">
        <f t="shared" si="351"/>
        <v/>
      </c>
      <c r="AB1873" s="23" t="str">
        <f t="shared" si="352"/>
        <v/>
      </c>
      <c r="AC1873" s="76" t="str">
        <f t="shared" si="353"/>
        <v/>
      </c>
      <c r="AD1873" s="76" t="str">
        <f t="shared" si="354"/>
        <v/>
      </c>
      <c r="AE1873" s="76" t="str">
        <f t="shared" si="355"/>
        <v/>
      </c>
      <c r="AF1873" s="81" t="str">
        <f t="shared" si="356"/>
        <v/>
      </c>
    </row>
    <row r="1874" spans="5:32">
      <c r="E1874" s="58" t="str">
        <f t="shared" si="357"/>
        <v/>
      </c>
      <c r="K1874" s="68" t="str">
        <f t="shared" si="358"/>
        <v/>
      </c>
      <c r="M1874" s="69" t="str">
        <f t="shared" si="359"/>
        <v/>
      </c>
      <c r="Q1874" s="76" t="str">
        <f t="shared" si="348"/>
        <v/>
      </c>
      <c r="R1874" s="68" t="str">
        <f t="shared" si="349"/>
        <v/>
      </c>
      <c r="S1874" s="76" t="str">
        <f t="shared" si="350"/>
        <v/>
      </c>
      <c r="V1874" s="23" t="str">
        <f>IF(E1874="","",SUMIF(OUTBOUND!$G:$G,WMS!E1874,OUTBOUND!$L:$L))</f>
        <v/>
      </c>
      <c r="W1874" s="23" t="str">
        <f>IF(E1874="","",SUMIF(OUTBOUND!$G:$G,WMS!E1874,OUTBOUND!$M:$M))</f>
        <v/>
      </c>
      <c r="X1874" s="76" t="str">
        <f>IF(E1874="","",SUMIF(OUTBOUND!$G:$G,WMS!E1874,OUTBOUND!$O:$O))</f>
        <v/>
      </c>
      <c r="Y1874" s="76" t="str">
        <f>IF(E1874="","",SUMIF(OUTBOUND!$G:$G,WMS!E1874,OUTBOUND!$AC:$AC))</f>
        <v/>
      </c>
      <c r="Z1874" s="76" t="str">
        <f>IF(E1874="","",SUMIF(OUTBOUND!$G:$G,WMS!E1874,OUTBOUND!$P:$P))</f>
        <v/>
      </c>
      <c r="AA1874" s="23" t="str">
        <f t="shared" si="351"/>
        <v/>
      </c>
      <c r="AB1874" s="23" t="str">
        <f t="shared" si="352"/>
        <v/>
      </c>
      <c r="AC1874" s="76" t="str">
        <f t="shared" si="353"/>
        <v/>
      </c>
      <c r="AD1874" s="76" t="str">
        <f t="shared" si="354"/>
        <v/>
      </c>
      <c r="AE1874" s="76" t="str">
        <f t="shared" si="355"/>
        <v/>
      </c>
      <c r="AF1874" s="81" t="str">
        <f t="shared" si="356"/>
        <v/>
      </c>
    </row>
    <row r="1875" spans="5:32">
      <c r="E1875" s="58" t="str">
        <f t="shared" si="357"/>
        <v/>
      </c>
      <c r="K1875" s="68" t="str">
        <f t="shared" si="358"/>
        <v/>
      </c>
      <c r="M1875" s="69" t="str">
        <f t="shared" si="359"/>
        <v/>
      </c>
      <c r="Q1875" s="76" t="str">
        <f t="shared" si="348"/>
        <v/>
      </c>
      <c r="R1875" s="68" t="str">
        <f t="shared" si="349"/>
        <v/>
      </c>
      <c r="S1875" s="76" t="str">
        <f t="shared" si="350"/>
        <v/>
      </c>
      <c r="V1875" s="23" t="str">
        <f>IF(E1875="","",SUMIF(OUTBOUND!$G:$G,WMS!E1875,OUTBOUND!$L:$L))</f>
        <v/>
      </c>
      <c r="W1875" s="23" t="str">
        <f>IF(E1875="","",SUMIF(OUTBOUND!$G:$G,WMS!E1875,OUTBOUND!$M:$M))</f>
        <v/>
      </c>
      <c r="X1875" s="76" t="str">
        <f>IF(E1875="","",SUMIF(OUTBOUND!$G:$G,WMS!E1875,OUTBOUND!$O:$O))</f>
        <v/>
      </c>
      <c r="Y1875" s="76" t="str">
        <f>IF(E1875="","",SUMIF(OUTBOUND!$G:$G,WMS!E1875,OUTBOUND!$AC:$AC))</f>
        <v/>
      </c>
      <c r="Z1875" s="76" t="str">
        <f>IF(E1875="","",SUMIF(OUTBOUND!$G:$G,WMS!E1875,OUTBOUND!$P:$P))</f>
        <v/>
      </c>
      <c r="AA1875" s="23" t="str">
        <f t="shared" si="351"/>
        <v/>
      </c>
      <c r="AB1875" s="23" t="str">
        <f t="shared" si="352"/>
        <v/>
      </c>
      <c r="AC1875" s="76" t="str">
        <f t="shared" si="353"/>
        <v/>
      </c>
      <c r="AD1875" s="76" t="str">
        <f t="shared" si="354"/>
        <v/>
      </c>
      <c r="AE1875" s="76" t="str">
        <f t="shared" si="355"/>
        <v/>
      </c>
      <c r="AF1875" s="81" t="str">
        <f t="shared" si="356"/>
        <v/>
      </c>
    </row>
    <row r="1876" spans="5:32">
      <c r="E1876" s="58" t="str">
        <f t="shared" si="357"/>
        <v/>
      </c>
      <c r="K1876" s="68" t="str">
        <f t="shared" si="358"/>
        <v/>
      </c>
      <c r="M1876" s="69" t="str">
        <f t="shared" si="359"/>
        <v/>
      </c>
      <c r="Q1876" s="76" t="str">
        <f t="shared" si="348"/>
        <v/>
      </c>
      <c r="R1876" s="68" t="str">
        <f t="shared" si="349"/>
        <v/>
      </c>
      <c r="S1876" s="76" t="str">
        <f t="shared" si="350"/>
        <v/>
      </c>
      <c r="V1876" s="23" t="str">
        <f>IF(E1876="","",SUMIF(OUTBOUND!$G:$G,WMS!E1876,OUTBOUND!$L:$L))</f>
        <v/>
      </c>
      <c r="W1876" s="23" t="str">
        <f>IF(E1876="","",SUMIF(OUTBOUND!$G:$G,WMS!E1876,OUTBOUND!$M:$M))</f>
        <v/>
      </c>
      <c r="X1876" s="76" t="str">
        <f>IF(E1876="","",SUMIF(OUTBOUND!$G:$G,WMS!E1876,OUTBOUND!$O:$O))</f>
        <v/>
      </c>
      <c r="Y1876" s="76" t="str">
        <f>IF(E1876="","",SUMIF(OUTBOUND!$G:$G,WMS!E1876,OUTBOUND!$AC:$AC))</f>
        <v/>
      </c>
      <c r="Z1876" s="76" t="str">
        <f>IF(E1876="","",SUMIF(OUTBOUND!$G:$G,WMS!E1876,OUTBOUND!$P:$P))</f>
        <v/>
      </c>
      <c r="AA1876" s="23" t="str">
        <f t="shared" si="351"/>
        <v/>
      </c>
      <c r="AB1876" s="23" t="str">
        <f t="shared" si="352"/>
        <v/>
      </c>
      <c r="AC1876" s="76" t="str">
        <f t="shared" si="353"/>
        <v/>
      </c>
      <c r="AD1876" s="76" t="str">
        <f t="shared" si="354"/>
        <v/>
      </c>
      <c r="AE1876" s="76" t="str">
        <f t="shared" si="355"/>
        <v/>
      </c>
      <c r="AF1876" s="81" t="str">
        <f t="shared" si="356"/>
        <v/>
      </c>
    </row>
    <row r="1877" spans="5:32">
      <c r="E1877" s="58" t="str">
        <f t="shared" si="357"/>
        <v/>
      </c>
      <c r="K1877" s="68" t="str">
        <f t="shared" si="358"/>
        <v/>
      </c>
      <c r="M1877" s="69" t="str">
        <f t="shared" si="359"/>
        <v/>
      </c>
      <c r="Q1877" s="76" t="str">
        <f t="shared" si="348"/>
        <v/>
      </c>
      <c r="R1877" s="68" t="str">
        <f t="shared" si="349"/>
        <v/>
      </c>
      <c r="S1877" s="76" t="str">
        <f t="shared" si="350"/>
        <v/>
      </c>
      <c r="V1877" s="23" t="str">
        <f>IF(E1877="","",SUMIF(OUTBOUND!$G:$G,WMS!E1877,OUTBOUND!$L:$L))</f>
        <v/>
      </c>
      <c r="W1877" s="23" t="str">
        <f>IF(E1877="","",SUMIF(OUTBOUND!$G:$G,WMS!E1877,OUTBOUND!$M:$M))</f>
        <v/>
      </c>
      <c r="X1877" s="76" t="str">
        <f>IF(E1877="","",SUMIF(OUTBOUND!$G:$G,WMS!E1877,OUTBOUND!$O:$O))</f>
        <v/>
      </c>
      <c r="Y1877" s="76" t="str">
        <f>IF(E1877="","",SUMIF(OUTBOUND!$G:$G,WMS!E1877,OUTBOUND!$AC:$AC))</f>
        <v/>
      </c>
      <c r="Z1877" s="76" t="str">
        <f>IF(E1877="","",SUMIF(OUTBOUND!$G:$G,WMS!E1877,OUTBOUND!$P:$P))</f>
        <v/>
      </c>
      <c r="AA1877" s="23" t="str">
        <f t="shared" si="351"/>
        <v/>
      </c>
      <c r="AB1877" s="23" t="str">
        <f t="shared" si="352"/>
        <v/>
      </c>
      <c r="AC1877" s="76" t="str">
        <f t="shared" si="353"/>
        <v/>
      </c>
      <c r="AD1877" s="76" t="str">
        <f t="shared" si="354"/>
        <v/>
      </c>
      <c r="AE1877" s="76" t="str">
        <f t="shared" si="355"/>
        <v/>
      </c>
      <c r="AF1877" s="81" t="str">
        <f t="shared" si="356"/>
        <v/>
      </c>
    </row>
    <row r="1878" spans="5:32">
      <c r="E1878" s="58" t="str">
        <f t="shared" si="357"/>
        <v/>
      </c>
      <c r="K1878" s="68" t="str">
        <f t="shared" si="358"/>
        <v/>
      </c>
      <c r="M1878" s="69" t="str">
        <f t="shared" si="359"/>
        <v/>
      </c>
      <c r="Q1878" s="76" t="str">
        <f t="shared" si="348"/>
        <v/>
      </c>
      <c r="R1878" s="68" t="str">
        <f t="shared" si="349"/>
        <v/>
      </c>
      <c r="S1878" s="76" t="str">
        <f t="shared" si="350"/>
        <v/>
      </c>
      <c r="V1878" s="23" t="str">
        <f>IF(E1878="","",SUMIF(OUTBOUND!$G:$G,WMS!E1878,OUTBOUND!$L:$L))</f>
        <v/>
      </c>
      <c r="W1878" s="23" t="str">
        <f>IF(E1878="","",SUMIF(OUTBOUND!$G:$G,WMS!E1878,OUTBOUND!$M:$M))</f>
        <v/>
      </c>
      <c r="X1878" s="76" t="str">
        <f>IF(E1878="","",SUMIF(OUTBOUND!$G:$G,WMS!E1878,OUTBOUND!$O:$O))</f>
        <v/>
      </c>
      <c r="Y1878" s="76" t="str">
        <f>IF(E1878="","",SUMIF(OUTBOUND!$G:$G,WMS!E1878,OUTBOUND!$AC:$AC))</f>
        <v/>
      </c>
      <c r="Z1878" s="76" t="str">
        <f>IF(E1878="","",SUMIF(OUTBOUND!$G:$G,WMS!E1878,OUTBOUND!$P:$P))</f>
        <v/>
      </c>
      <c r="AA1878" s="23" t="str">
        <f t="shared" si="351"/>
        <v/>
      </c>
      <c r="AB1878" s="23" t="str">
        <f t="shared" si="352"/>
        <v/>
      </c>
      <c r="AC1878" s="76" t="str">
        <f t="shared" si="353"/>
        <v/>
      </c>
      <c r="AD1878" s="76" t="str">
        <f t="shared" si="354"/>
        <v/>
      </c>
      <c r="AE1878" s="76" t="str">
        <f t="shared" si="355"/>
        <v/>
      </c>
      <c r="AF1878" s="81" t="str">
        <f t="shared" si="356"/>
        <v/>
      </c>
    </row>
    <row r="1879" spans="5:32">
      <c r="E1879" s="58" t="str">
        <f t="shared" si="357"/>
        <v/>
      </c>
      <c r="K1879" s="68" t="str">
        <f t="shared" si="358"/>
        <v/>
      </c>
      <c r="M1879" s="69" t="str">
        <f t="shared" si="359"/>
        <v/>
      </c>
      <c r="Q1879" s="76" t="str">
        <f t="shared" si="348"/>
        <v/>
      </c>
      <c r="R1879" s="68" t="str">
        <f t="shared" si="349"/>
        <v/>
      </c>
      <c r="S1879" s="76" t="str">
        <f t="shared" si="350"/>
        <v/>
      </c>
      <c r="V1879" s="23" t="str">
        <f>IF(E1879="","",SUMIF(OUTBOUND!$G:$G,WMS!E1879,OUTBOUND!$L:$L))</f>
        <v/>
      </c>
      <c r="W1879" s="23" t="str">
        <f>IF(E1879="","",SUMIF(OUTBOUND!$G:$G,WMS!E1879,OUTBOUND!$M:$M))</f>
        <v/>
      </c>
      <c r="X1879" s="76" t="str">
        <f>IF(E1879="","",SUMIF(OUTBOUND!$G:$G,WMS!E1879,OUTBOUND!$O:$O))</f>
        <v/>
      </c>
      <c r="Y1879" s="76" t="str">
        <f>IF(E1879="","",SUMIF(OUTBOUND!$G:$G,WMS!E1879,OUTBOUND!$AC:$AC))</f>
        <v/>
      </c>
      <c r="Z1879" s="76" t="str">
        <f>IF(E1879="","",SUMIF(OUTBOUND!$G:$G,WMS!E1879,OUTBOUND!$P:$P))</f>
        <v/>
      </c>
      <c r="AA1879" s="23" t="str">
        <f t="shared" si="351"/>
        <v/>
      </c>
      <c r="AB1879" s="23" t="str">
        <f t="shared" si="352"/>
        <v/>
      </c>
      <c r="AC1879" s="76" t="str">
        <f t="shared" si="353"/>
        <v/>
      </c>
      <c r="AD1879" s="76" t="str">
        <f t="shared" si="354"/>
        <v/>
      </c>
      <c r="AE1879" s="76" t="str">
        <f t="shared" si="355"/>
        <v/>
      </c>
      <c r="AF1879" s="81" t="str">
        <f t="shared" si="356"/>
        <v/>
      </c>
    </row>
    <row r="1880" spans="5:32">
      <c r="E1880" s="58" t="str">
        <f t="shared" si="357"/>
        <v/>
      </c>
      <c r="K1880" s="68" t="str">
        <f t="shared" si="358"/>
        <v/>
      </c>
      <c r="M1880" s="69" t="str">
        <f t="shared" si="359"/>
        <v/>
      </c>
      <c r="Q1880" s="76" t="str">
        <f t="shared" si="348"/>
        <v/>
      </c>
      <c r="R1880" s="68" t="str">
        <f t="shared" si="349"/>
        <v/>
      </c>
      <c r="S1880" s="76" t="str">
        <f t="shared" si="350"/>
        <v/>
      </c>
      <c r="V1880" s="23" t="str">
        <f>IF(E1880="","",SUMIF(OUTBOUND!$G:$G,WMS!E1880,OUTBOUND!$L:$L))</f>
        <v/>
      </c>
      <c r="W1880" s="23" t="str">
        <f>IF(E1880="","",SUMIF(OUTBOUND!$G:$G,WMS!E1880,OUTBOUND!$M:$M))</f>
        <v/>
      </c>
      <c r="X1880" s="76" t="str">
        <f>IF(E1880="","",SUMIF(OUTBOUND!$G:$G,WMS!E1880,OUTBOUND!$O:$O))</f>
        <v/>
      </c>
      <c r="Y1880" s="76" t="str">
        <f>IF(E1880="","",SUMIF(OUTBOUND!$G:$G,WMS!E1880,OUTBOUND!$AC:$AC))</f>
        <v/>
      </c>
      <c r="Z1880" s="76" t="str">
        <f>IF(E1880="","",SUMIF(OUTBOUND!$G:$G,WMS!E1880,OUTBOUND!$P:$P))</f>
        <v/>
      </c>
      <c r="AA1880" s="23" t="str">
        <f t="shared" si="351"/>
        <v/>
      </c>
      <c r="AB1880" s="23" t="str">
        <f t="shared" si="352"/>
        <v/>
      </c>
      <c r="AC1880" s="76" t="str">
        <f t="shared" si="353"/>
        <v/>
      </c>
      <c r="AD1880" s="76" t="str">
        <f t="shared" si="354"/>
        <v/>
      </c>
      <c r="AE1880" s="76" t="str">
        <f t="shared" si="355"/>
        <v/>
      </c>
      <c r="AF1880" s="81" t="str">
        <f t="shared" si="356"/>
        <v/>
      </c>
    </row>
    <row r="1881" spans="5:32">
      <c r="E1881" s="58" t="str">
        <f t="shared" si="357"/>
        <v/>
      </c>
      <c r="K1881" s="68" t="str">
        <f t="shared" si="358"/>
        <v/>
      </c>
      <c r="M1881" s="69" t="str">
        <f t="shared" si="359"/>
        <v/>
      </c>
      <c r="Q1881" s="76" t="str">
        <f t="shared" si="348"/>
        <v/>
      </c>
      <c r="R1881" s="68" t="str">
        <f t="shared" si="349"/>
        <v/>
      </c>
      <c r="S1881" s="76" t="str">
        <f t="shared" si="350"/>
        <v/>
      </c>
      <c r="V1881" s="23" t="str">
        <f>IF(E1881="","",SUMIF(OUTBOUND!$G:$G,WMS!E1881,OUTBOUND!$L:$L))</f>
        <v/>
      </c>
      <c r="W1881" s="23" t="str">
        <f>IF(E1881="","",SUMIF(OUTBOUND!$G:$G,WMS!E1881,OUTBOUND!$M:$M))</f>
        <v/>
      </c>
      <c r="X1881" s="76" t="str">
        <f>IF(E1881="","",SUMIF(OUTBOUND!$G:$G,WMS!E1881,OUTBOUND!$O:$O))</f>
        <v/>
      </c>
      <c r="Y1881" s="76" t="str">
        <f>IF(E1881="","",SUMIF(OUTBOUND!$G:$G,WMS!E1881,OUTBOUND!$AC:$AC))</f>
        <v/>
      </c>
      <c r="Z1881" s="76" t="str">
        <f>IF(E1881="","",SUMIF(OUTBOUND!$G:$G,WMS!E1881,OUTBOUND!$P:$P))</f>
        <v/>
      </c>
      <c r="AA1881" s="23" t="str">
        <f t="shared" si="351"/>
        <v/>
      </c>
      <c r="AB1881" s="23" t="str">
        <f t="shared" si="352"/>
        <v/>
      </c>
      <c r="AC1881" s="76" t="str">
        <f t="shared" si="353"/>
        <v/>
      </c>
      <c r="AD1881" s="76" t="str">
        <f t="shared" si="354"/>
        <v/>
      </c>
      <c r="AE1881" s="76" t="str">
        <f t="shared" si="355"/>
        <v/>
      </c>
      <c r="AF1881" s="81" t="str">
        <f t="shared" si="356"/>
        <v/>
      </c>
    </row>
    <row r="1882" spans="5:32">
      <c r="E1882" s="58" t="str">
        <f t="shared" si="357"/>
        <v/>
      </c>
      <c r="K1882" s="68" t="str">
        <f t="shared" si="358"/>
        <v/>
      </c>
      <c r="M1882" s="69" t="str">
        <f t="shared" si="359"/>
        <v/>
      </c>
      <c r="Q1882" s="76" t="str">
        <f t="shared" si="348"/>
        <v/>
      </c>
      <c r="R1882" s="68" t="str">
        <f t="shared" si="349"/>
        <v/>
      </c>
      <c r="S1882" s="76" t="str">
        <f t="shared" si="350"/>
        <v/>
      </c>
      <c r="V1882" s="23" t="str">
        <f>IF(E1882="","",SUMIF(OUTBOUND!$G:$G,WMS!E1882,OUTBOUND!$L:$L))</f>
        <v/>
      </c>
      <c r="W1882" s="23" t="str">
        <f>IF(E1882="","",SUMIF(OUTBOUND!$G:$G,WMS!E1882,OUTBOUND!$M:$M))</f>
        <v/>
      </c>
      <c r="X1882" s="76" t="str">
        <f>IF(E1882="","",SUMIF(OUTBOUND!$G:$G,WMS!E1882,OUTBOUND!$O:$O))</f>
        <v/>
      </c>
      <c r="Y1882" s="76" t="str">
        <f>IF(E1882="","",SUMIF(OUTBOUND!$G:$G,WMS!E1882,OUTBOUND!$AC:$AC))</f>
        <v/>
      </c>
      <c r="Z1882" s="76" t="str">
        <f>IF(E1882="","",SUMIF(OUTBOUND!$G:$G,WMS!E1882,OUTBOUND!$P:$P))</f>
        <v/>
      </c>
      <c r="AA1882" s="23" t="str">
        <f t="shared" si="351"/>
        <v/>
      </c>
      <c r="AB1882" s="23" t="str">
        <f t="shared" si="352"/>
        <v/>
      </c>
      <c r="AC1882" s="76" t="str">
        <f t="shared" si="353"/>
        <v/>
      </c>
      <c r="AD1882" s="76" t="str">
        <f t="shared" si="354"/>
        <v/>
      </c>
      <c r="AE1882" s="76" t="str">
        <f t="shared" si="355"/>
        <v/>
      </c>
      <c r="AF1882" s="81" t="str">
        <f t="shared" si="356"/>
        <v/>
      </c>
    </row>
    <row r="1883" spans="5:32">
      <c r="E1883" s="58" t="str">
        <f t="shared" si="357"/>
        <v/>
      </c>
      <c r="K1883" s="68" t="str">
        <f t="shared" si="358"/>
        <v/>
      </c>
      <c r="M1883" s="69" t="str">
        <f t="shared" si="359"/>
        <v/>
      </c>
      <c r="Q1883" s="76" t="str">
        <f t="shared" si="348"/>
        <v/>
      </c>
      <c r="R1883" s="68" t="str">
        <f t="shared" si="349"/>
        <v/>
      </c>
      <c r="S1883" s="76" t="str">
        <f t="shared" si="350"/>
        <v/>
      </c>
      <c r="V1883" s="23" t="str">
        <f>IF(E1883="","",SUMIF(OUTBOUND!$G:$G,WMS!E1883,OUTBOUND!$L:$L))</f>
        <v/>
      </c>
      <c r="W1883" s="23" t="str">
        <f>IF(E1883="","",SUMIF(OUTBOUND!$G:$G,WMS!E1883,OUTBOUND!$M:$M))</f>
        <v/>
      </c>
      <c r="X1883" s="76" t="str">
        <f>IF(E1883="","",SUMIF(OUTBOUND!$G:$G,WMS!E1883,OUTBOUND!$O:$O))</f>
        <v/>
      </c>
      <c r="Y1883" s="76" t="str">
        <f>IF(E1883="","",SUMIF(OUTBOUND!$G:$G,WMS!E1883,OUTBOUND!$AC:$AC))</f>
        <v/>
      </c>
      <c r="Z1883" s="76" t="str">
        <f>IF(E1883="","",SUMIF(OUTBOUND!$G:$G,WMS!E1883,OUTBOUND!$P:$P))</f>
        <v/>
      </c>
      <c r="AA1883" s="23" t="str">
        <f t="shared" si="351"/>
        <v/>
      </c>
      <c r="AB1883" s="23" t="str">
        <f t="shared" si="352"/>
        <v/>
      </c>
      <c r="AC1883" s="76" t="str">
        <f t="shared" si="353"/>
        <v/>
      </c>
      <c r="AD1883" s="76" t="str">
        <f t="shared" si="354"/>
        <v/>
      </c>
      <c r="AE1883" s="76" t="str">
        <f t="shared" si="355"/>
        <v/>
      </c>
      <c r="AF1883" s="81" t="str">
        <f t="shared" si="356"/>
        <v/>
      </c>
    </row>
    <row r="1884" spans="5:32">
      <c r="E1884" s="58" t="str">
        <f t="shared" si="357"/>
        <v/>
      </c>
      <c r="K1884" s="68" t="str">
        <f t="shared" si="358"/>
        <v/>
      </c>
      <c r="M1884" s="69" t="str">
        <f t="shared" si="359"/>
        <v/>
      </c>
      <c r="Q1884" s="76" t="str">
        <f t="shared" si="348"/>
        <v/>
      </c>
      <c r="R1884" s="68" t="str">
        <f t="shared" si="349"/>
        <v/>
      </c>
      <c r="S1884" s="76" t="str">
        <f t="shared" si="350"/>
        <v/>
      </c>
      <c r="V1884" s="23" t="str">
        <f>IF(E1884="","",SUMIF(OUTBOUND!$G:$G,WMS!E1884,OUTBOUND!$L:$L))</f>
        <v/>
      </c>
      <c r="W1884" s="23" t="str">
        <f>IF(E1884="","",SUMIF(OUTBOUND!$G:$G,WMS!E1884,OUTBOUND!$M:$M))</f>
        <v/>
      </c>
      <c r="X1884" s="76" t="str">
        <f>IF(E1884="","",SUMIF(OUTBOUND!$G:$G,WMS!E1884,OUTBOUND!$O:$O))</f>
        <v/>
      </c>
      <c r="Y1884" s="76" t="str">
        <f>IF(E1884="","",SUMIF(OUTBOUND!$G:$G,WMS!E1884,OUTBOUND!$AC:$AC))</f>
        <v/>
      </c>
      <c r="Z1884" s="76" t="str">
        <f>IF(E1884="","",SUMIF(OUTBOUND!$G:$G,WMS!E1884,OUTBOUND!$P:$P))</f>
        <v/>
      </c>
      <c r="AA1884" s="23" t="str">
        <f t="shared" si="351"/>
        <v/>
      </c>
      <c r="AB1884" s="23" t="str">
        <f t="shared" si="352"/>
        <v/>
      </c>
      <c r="AC1884" s="76" t="str">
        <f t="shared" si="353"/>
        <v/>
      </c>
      <c r="AD1884" s="76" t="str">
        <f t="shared" si="354"/>
        <v/>
      </c>
      <c r="AE1884" s="76" t="str">
        <f t="shared" si="355"/>
        <v/>
      </c>
      <c r="AF1884" s="81" t="str">
        <f t="shared" si="356"/>
        <v/>
      </c>
    </row>
    <row r="1885" spans="5:32">
      <c r="E1885" s="58" t="str">
        <f t="shared" si="357"/>
        <v/>
      </c>
      <c r="K1885" s="68" t="str">
        <f t="shared" si="358"/>
        <v/>
      </c>
      <c r="M1885" s="69" t="str">
        <f t="shared" si="359"/>
        <v/>
      </c>
      <c r="Q1885" s="76" t="str">
        <f t="shared" si="348"/>
        <v/>
      </c>
      <c r="R1885" s="68" t="str">
        <f t="shared" si="349"/>
        <v/>
      </c>
      <c r="S1885" s="76" t="str">
        <f t="shared" si="350"/>
        <v/>
      </c>
      <c r="V1885" s="23" t="str">
        <f>IF(E1885="","",SUMIF(OUTBOUND!$G:$G,WMS!E1885,OUTBOUND!$L:$L))</f>
        <v/>
      </c>
      <c r="W1885" s="23" t="str">
        <f>IF(E1885="","",SUMIF(OUTBOUND!$G:$G,WMS!E1885,OUTBOUND!$M:$M))</f>
        <v/>
      </c>
      <c r="X1885" s="76" t="str">
        <f>IF(E1885="","",SUMIF(OUTBOUND!$G:$G,WMS!E1885,OUTBOUND!$O:$O))</f>
        <v/>
      </c>
      <c r="Y1885" s="76" t="str">
        <f>IF(E1885="","",SUMIF(OUTBOUND!$G:$G,WMS!E1885,OUTBOUND!$AC:$AC))</f>
        <v/>
      </c>
      <c r="Z1885" s="76" t="str">
        <f>IF(E1885="","",SUMIF(OUTBOUND!$G:$G,WMS!E1885,OUTBOUND!$P:$P))</f>
        <v/>
      </c>
      <c r="AA1885" s="23" t="str">
        <f t="shared" si="351"/>
        <v/>
      </c>
      <c r="AB1885" s="23" t="str">
        <f t="shared" si="352"/>
        <v/>
      </c>
      <c r="AC1885" s="76" t="str">
        <f t="shared" si="353"/>
        <v/>
      </c>
      <c r="AD1885" s="76" t="str">
        <f t="shared" si="354"/>
        <v/>
      </c>
      <c r="AE1885" s="76" t="str">
        <f t="shared" si="355"/>
        <v/>
      </c>
      <c r="AF1885" s="81" t="str">
        <f t="shared" si="356"/>
        <v/>
      </c>
    </row>
    <row r="1886" spans="5:32">
      <c r="E1886" s="58" t="str">
        <f t="shared" si="357"/>
        <v/>
      </c>
      <c r="K1886" s="68" t="str">
        <f t="shared" si="358"/>
        <v/>
      </c>
      <c r="M1886" s="69" t="str">
        <f t="shared" si="359"/>
        <v/>
      </c>
      <c r="Q1886" s="76" t="str">
        <f t="shared" si="348"/>
        <v/>
      </c>
      <c r="R1886" s="68" t="str">
        <f t="shared" si="349"/>
        <v/>
      </c>
      <c r="S1886" s="76" t="str">
        <f t="shared" si="350"/>
        <v/>
      </c>
      <c r="V1886" s="23" t="str">
        <f>IF(E1886="","",SUMIF(OUTBOUND!$G:$G,WMS!E1886,OUTBOUND!$L:$L))</f>
        <v/>
      </c>
      <c r="W1886" s="23" t="str">
        <f>IF(E1886="","",SUMIF(OUTBOUND!$G:$G,WMS!E1886,OUTBOUND!$M:$M))</f>
        <v/>
      </c>
      <c r="X1886" s="76" t="str">
        <f>IF(E1886="","",SUMIF(OUTBOUND!$G:$G,WMS!E1886,OUTBOUND!$O:$O))</f>
        <v/>
      </c>
      <c r="Y1886" s="76" t="str">
        <f>IF(E1886="","",SUMIF(OUTBOUND!$G:$G,WMS!E1886,OUTBOUND!$AC:$AC))</f>
        <v/>
      </c>
      <c r="Z1886" s="76" t="str">
        <f>IF(E1886="","",SUMIF(OUTBOUND!$G:$G,WMS!E1886,OUTBOUND!$P:$P))</f>
        <v/>
      </c>
      <c r="AA1886" s="23" t="str">
        <f t="shared" si="351"/>
        <v/>
      </c>
      <c r="AB1886" s="23" t="str">
        <f t="shared" si="352"/>
        <v/>
      </c>
      <c r="AC1886" s="76" t="str">
        <f t="shared" si="353"/>
        <v/>
      </c>
      <c r="AD1886" s="76" t="str">
        <f t="shared" si="354"/>
        <v/>
      </c>
      <c r="AE1886" s="76" t="str">
        <f t="shared" si="355"/>
        <v/>
      </c>
      <c r="AF1886" s="81" t="str">
        <f t="shared" si="356"/>
        <v/>
      </c>
    </row>
    <row r="1887" spans="5:32">
      <c r="E1887" s="58" t="str">
        <f t="shared" si="357"/>
        <v/>
      </c>
      <c r="K1887" s="68" t="str">
        <f t="shared" si="358"/>
        <v/>
      </c>
      <c r="M1887" s="69" t="str">
        <f t="shared" si="359"/>
        <v/>
      </c>
      <c r="Q1887" s="76" t="str">
        <f t="shared" si="348"/>
        <v/>
      </c>
      <c r="R1887" s="68" t="str">
        <f t="shared" si="349"/>
        <v/>
      </c>
      <c r="S1887" s="76" t="str">
        <f t="shared" si="350"/>
        <v/>
      </c>
      <c r="V1887" s="23" t="str">
        <f>IF(E1887="","",SUMIF(OUTBOUND!$G:$G,WMS!E1887,OUTBOUND!$L:$L))</f>
        <v/>
      </c>
      <c r="W1887" s="23" t="str">
        <f>IF(E1887="","",SUMIF(OUTBOUND!$G:$G,WMS!E1887,OUTBOUND!$M:$M))</f>
        <v/>
      </c>
      <c r="X1887" s="76" t="str">
        <f>IF(E1887="","",SUMIF(OUTBOUND!$G:$G,WMS!E1887,OUTBOUND!$O:$O))</f>
        <v/>
      </c>
      <c r="Y1887" s="76" t="str">
        <f>IF(E1887="","",SUMIF(OUTBOUND!$G:$G,WMS!E1887,OUTBOUND!$AC:$AC))</f>
        <v/>
      </c>
      <c r="Z1887" s="76" t="str">
        <f>IF(E1887="","",SUMIF(OUTBOUND!$G:$G,WMS!E1887,OUTBOUND!$P:$P))</f>
        <v/>
      </c>
      <c r="AA1887" s="23" t="str">
        <f t="shared" si="351"/>
        <v/>
      </c>
      <c r="AB1887" s="23" t="str">
        <f t="shared" si="352"/>
        <v/>
      </c>
      <c r="AC1887" s="76" t="str">
        <f t="shared" si="353"/>
        <v/>
      </c>
      <c r="AD1887" s="76" t="str">
        <f t="shared" si="354"/>
        <v/>
      </c>
      <c r="AE1887" s="76" t="str">
        <f t="shared" si="355"/>
        <v/>
      </c>
      <c r="AF1887" s="81" t="str">
        <f t="shared" si="356"/>
        <v/>
      </c>
    </row>
    <row r="1888" spans="5:32">
      <c r="E1888" s="58" t="str">
        <f t="shared" si="357"/>
        <v/>
      </c>
      <c r="K1888" s="68" t="str">
        <f t="shared" si="358"/>
        <v/>
      </c>
      <c r="M1888" s="69" t="str">
        <f t="shared" si="359"/>
        <v/>
      </c>
      <c r="Q1888" s="76" t="str">
        <f t="shared" si="348"/>
        <v/>
      </c>
      <c r="R1888" s="68" t="str">
        <f t="shared" si="349"/>
        <v/>
      </c>
      <c r="S1888" s="76" t="str">
        <f t="shared" si="350"/>
        <v/>
      </c>
      <c r="V1888" s="23" t="str">
        <f>IF(E1888="","",SUMIF(OUTBOUND!$G:$G,WMS!E1888,OUTBOUND!$L:$L))</f>
        <v/>
      </c>
      <c r="W1888" s="23" t="str">
        <f>IF(E1888="","",SUMIF(OUTBOUND!$G:$G,WMS!E1888,OUTBOUND!$M:$M))</f>
        <v/>
      </c>
      <c r="X1888" s="76" t="str">
        <f>IF(E1888="","",SUMIF(OUTBOUND!$G:$G,WMS!E1888,OUTBOUND!$O:$O))</f>
        <v/>
      </c>
      <c r="Y1888" s="76" t="str">
        <f>IF(E1888="","",SUMIF(OUTBOUND!$G:$G,WMS!E1888,OUTBOUND!$AC:$AC))</f>
        <v/>
      </c>
      <c r="Z1888" s="76" t="str">
        <f>IF(E1888="","",SUMIF(OUTBOUND!$G:$G,WMS!E1888,OUTBOUND!$P:$P))</f>
        <v/>
      </c>
      <c r="AA1888" s="23" t="str">
        <f t="shared" si="351"/>
        <v/>
      </c>
      <c r="AB1888" s="23" t="str">
        <f t="shared" si="352"/>
        <v/>
      </c>
      <c r="AC1888" s="76" t="str">
        <f t="shared" si="353"/>
        <v/>
      </c>
      <c r="AD1888" s="76" t="str">
        <f t="shared" si="354"/>
        <v/>
      </c>
      <c r="AE1888" s="76" t="str">
        <f t="shared" si="355"/>
        <v/>
      </c>
      <c r="AF1888" s="81" t="str">
        <f t="shared" si="356"/>
        <v/>
      </c>
    </row>
    <row r="1889" spans="5:32">
      <c r="E1889" s="58" t="str">
        <f t="shared" si="357"/>
        <v/>
      </c>
      <c r="K1889" s="68" t="str">
        <f t="shared" si="358"/>
        <v/>
      </c>
      <c r="M1889" s="69" t="str">
        <f t="shared" si="359"/>
        <v/>
      </c>
      <c r="Q1889" s="76" t="str">
        <f t="shared" si="348"/>
        <v/>
      </c>
      <c r="R1889" s="68" t="str">
        <f t="shared" si="349"/>
        <v/>
      </c>
      <c r="S1889" s="76" t="str">
        <f t="shared" si="350"/>
        <v/>
      </c>
      <c r="V1889" s="23" t="str">
        <f>IF(E1889="","",SUMIF(OUTBOUND!$G:$G,WMS!E1889,OUTBOUND!$L:$L))</f>
        <v/>
      </c>
      <c r="W1889" s="23" t="str">
        <f>IF(E1889="","",SUMIF(OUTBOUND!$G:$G,WMS!E1889,OUTBOUND!$M:$M))</f>
        <v/>
      </c>
      <c r="X1889" s="76" t="str">
        <f>IF(E1889="","",SUMIF(OUTBOUND!$G:$G,WMS!E1889,OUTBOUND!$O:$O))</f>
        <v/>
      </c>
      <c r="Y1889" s="76" t="str">
        <f>IF(E1889="","",SUMIF(OUTBOUND!$G:$G,WMS!E1889,OUTBOUND!$AC:$AC))</f>
        <v/>
      </c>
      <c r="Z1889" s="76" t="str">
        <f>IF(E1889="","",SUMIF(OUTBOUND!$G:$G,WMS!E1889,OUTBOUND!$P:$P))</f>
        <v/>
      </c>
      <c r="AA1889" s="23" t="str">
        <f t="shared" si="351"/>
        <v/>
      </c>
      <c r="AB1889" s="23" t="str">
        <f t="shared" si="352"/>
        <v/>
      </c>
      <c r="AC1889" s="76" t="str">
        <f t="shared" si="353"/>
        <v/>
      </c>
      <c r="AD1889" s="76" t="str">
        <f t="shared" si="354"/>
        <v/>
      </c>
      <c r="AE1889" s="76" t="str">
        <f t="shared" si="355"/>
        <v/>
      </c>
      <c r="AF1889" s="81" t="str">
        <f t="shared" si="356"/>
        <v/>
      </c>
    </row>
    <row r="1890" spans="5:32">
      <c r="E1890" s="58" t="str">
        <f t="shared" si="357"/>
        <v/>
      </c>
      <c r="K1890" s="68" t="str">
        <f t="shared" si="358"/>
        <v/>
      </c>
      <c r="M1890" s="69" t="str">
        <f t="shared" si="359"/>
        <v/>
      </c>
      <c r="Q1890" s="76" t="str">
        <f t="shared" si="348"/>
        <v/>
      </c>
      <c r="R1890" s="68" t="str">
        <f t="shared" si="349"/>
        <v/>
      </c>
      <c r="S1890" s="76" t="str">
        <f t="shared" si="350"/>
        <v/>
      </c>
      <c r="V1890" s="23" t="str">
        <f>IF(E1890="","",SUMIF(OUTBOUND!$G:$G,WMS!E1890,OUTBOUND!$L:$L))</f>
        <v/>
      </c>
      <c r="W1890" s="23" t="str">
        <f>IF(E1890="","",SUMIF(OUTBOUND!$G:$G,WMS!E1890,OUTBOUND!$M:$M))</f>
        <v/>
      </c>
      <c r="X1890" s="76" t="str">
        <f>IF(E1890="","",SUMIF(OUTBOUND!$G:$G,WMS!E1890,OUTBOUND!$O:$O))</f>
        <v/>
      </c>
      <c r="Y1890" s="76" t="str">
        <f>IF(E1890="","",SUMIF(OUTBOUND!$G:$G,WMS!E1890,OUTBOUND!$AC:$AC))</f>
        <v/>
      </c>
      <c r="Z1890" s="76" t="str">
        <f>IF(E1890="","",SUMIF(OUTBOUND!$G:$G,WMS!E1890,OUTBOUND!$P:$P))</f>
        <v/>
      </c>
      <c r="AA1890" s="23" t="str">
        <f t="shared" si="351"/>
        <v/>
      </c>
      <c r="AB1890" s="23" t="str">
        <f t="shared" si="352"/>
        <v/>
      </c>
      <c r="AC1890" s="76" t="str">
        <f t="shared" si="353"/>
        <v/>
      </c>
      <c r="AD1890" s="76" t="str">
        <f t="shared" si="354"/>
        <v/>
      </c>
      <c r="AE1890" s="76" t="str">
        <f t="shared" si="355"/>
        <v/>
      </c>
      <c r="AF1890" s="81" t="str">
        <f t="shared" si="356"/>
        <v/>
      </c>
    </row>
    <row r="1891" spans="5:32">
      <c r="E1891" s="58" t="str">
        <f t="shared" si="357"/>
        <v/>
      </c>
      <c r="K1891" s="68" t="str">
        <f t="shared" si="358"/>
        <v/>
      </c>
      <c r="M1891" s="69" t="str">
        <f t="shared" si="359"/>
        <v/>
      </c>
      <c r="Q1891" s="76" t="str">
        <f t="shared" si="348"/>
        <v/>
      </c>
      <c r="R1891" s="68" t="str">
        <f t="shared" si="349"/>
        <v/>
      </c>
      <c r="S1891" s="76" t="str">
        <f t="shared" si="350"/>
        <v/>
      </c>
      <c r="V1891" s="23" t="str">
        <f>IF(E1891="","",SUMIF(OUTBOUND!$G:$G,WMS!E1891,OUTBOUND!$L:$L))</f>
        <v/>
      </c>
      <c r="W1891" s="23" t="str">
        <f>IF(E1891="","",SUMIF(OUTBOUND!$G:$G,WMS!E1891,OUTBOUND!$M:$M))</f>
        <v/>
      </c>
      <c r="X1891" s="76" t="str">
        <f>IF(E1891="","",SUMIF(OUTBOUND!$G:$G,WMS!E1891,OUTBOUND!$O:$O))</f>
        <v/>
      </c>
      <c r="Y1891" s="76" t="str">
        <f>IF(E1891="","",SUMIF(OUTBOUND!$G:$G,WMS!E1891,OUTBOUND!$AC:$AC))</f>
        <v/>
      </c>
      <c r="Z1891" s="76" t="str">
        <f>IF(E1891="","",SUMIF(OUTBOUND!$G:$G,WMS!E1891,OUTBOUND!$P:$P))</f>
        <v/>
      </c>
      <c r="AA1891" s="23" t="str">
        <f t="shared" si="351"/>
        <v/>
      </c>
      <c r="AB1891" s="23" t="str">
        <f t="shared" si="352"/>
        <v/>
      </c>
      <c r="AC1891" s="76" t="str">
        <f t="shared" si="353"/>
        <v/>
      </c>
      <c r="AD1891" s="76" t="str">
        <f t="shared" si="354"/>
        <v/>
      </c>
      <c r="AE1891" s="76" t="str">
        <f t="shared" si="355"/>
        <v/>
      </c>
      <c r="AF1891" s="81" t="str">
        <f t="shared" si="356"/>
        <v/>
      </c>
    </row>
    <row r="1892" spans="5:32">
      <c r="E1892" s="58" t="str">
        <f t="shared" si="357"/>
        <v/>
      </c>
      <c r="K1892" s="68" t="str">
        <f t="shared" si="358"/>
        <v/>
      </c>
      <c r="M1892" s="69" t="str">
        <f t="shared" si="359"/>
        <v/>
      </c>
      <c r="Q1892" s="76" t="str">
        <f t="shared" si="348"/>
        <v/>
      </c>
      <c r="R1892" s="68" t="str">
        <f t="shared" si="349"/>
        <v/>
      </c>
      <c r="S1892" s="76" t="str">
        <f t="shared" si="350"/>
        <v/>
      </c>
      <c r="V1892" s="23" t="str">
        <f>IF(E1892="","",SUMIF(OUTBOUND!$G:$G,WMS!E1892,OUTBOUND!$L:$L))</f>
        <v/>
      </c>
      <c r="W1892" s="23" t="str">
        <f>IF(E1892="","",SUMIF(OUTBOUND!$G:$G,WMS!E1892,OUTBOUND!$M:$M))</f>
        <v/>
      </c>
      <c r="X1892" s="76" t="str">
        <f>IF(E1892="","",SUMIF(OUTBOUND!$G:$G,WMS!E1892,OUTBOUND!$O:$O))</f>
        <v/>
      </c>
      <c r="Y1892" s="76" t="str">
        <f>IF(E1892="","",SUMIF(OUTBOUND!$G:$G,WMS!E1892,OUTBOUND!$AC:$AC))</f>
        <v/>
      </c>
      <c r="Z1892" s="76" t="str">
        <f>IF(E1892="","",SUMIF(OUTBOUND!$G:$G,WMS!E1892,OUTBOUND!$P:$P))</f>
        <v/>
      </c>
      <c r="AA1892" s="23" t="str">
        <f t="shared" si="351"/>
        <v/>
      </c>
      <c r="AB1892" s="23" t="str">
        <f t="shared" si="352"/>
        <v/>
      </c>
      <c r="AC1892" s="76" t="str">
        <f t="shared" si="353"/>
        <v/>
      </c>
      <c r="AD1892" s="76" t="str">
        <f t="shared" si="354"/>
        <v/>
      </c>
      <c r="AE1892" s="76" t="str">
        <f t="shared" si="355"/>
        <v/>
      </c>
      <c r="AF1892" s="81" t="str">
        <f t="shared" si="356"/>
        <v/>
      </c>
    </row>
    <row r="1893" spans="5:32">
      <c r="E1893" s="58" t="str">
        <f t="shared" si="357"/>
        <v/>
      </c>
      <c r="K1893" s="68" t="str">
        <f t="shared" si="358"/>
        <v/>
      </c>
      <c r="M1893" s="69" t="str">
        <f t="shared" si="359"/>
        <v/>
      </c>
      <c r="Q1893" s="76" t="str">
        <f t="shared" si="348"/>
        <v/>
      </c>
      <c r="R1893" s="68" t="str">
        <f t="shared" si="349"/>
        <v/>
      </c>
      <c r="S1893" s="76" t="str">
        <f t="shared" si="350"/>
        <v/>
      </c>
      <c r="V1893" s="23" t="str">
        <f>IF(E1893="","",SUMIF(OUTBOUND!$G:$G,WMS!E1893,OUTBOUND!$L:$L))</f>
        <v/>
      </c>
      <c r="W1893" s="23" t="str">
        <f>IF(E1893="","",SUMIF(OUTBOUND!$G:$G,WMS!E1893,OUTBOUND!$M:$M))</f>
        <v/>
      </c>
      <c r="X1893" s="76" t="str">
        <f>IF(E1893="","",SUMIF(OUTBOUND!$G:$G,WMS!E1893,OUTBOUND!$O:$O))</f>
        <v/>
      </c>
      <c r="Y1893" s="76" t="str">
        <f>IF(E1893="","",SUMIF(OUTBOUND!$G:$G,WMS!E1893,OUTBOUND!$AC:$AC))</f>
        <v/>
      </c>
      <c r="Z1893" s="76" t="str">
        <f>IF(E1893="","",SUMIF(OUTBOUND!$G:$G,WMS!E1893,OUTBOUND!$P:$P))</f>
        <v/>
      </c>
      <c r="AA1893" s="23" t="str">
        <f t="shared" si="351"/>
        <v/>
      </c>
      <c r="AB1893" s="23" t="str">
        <f t="shared" si="352"/>
        <v/>
      </c>
      <c r="AC1893" s="76" t="str">
        <f t="shared" si="353"/>
        <v/>
      </c>
      <c r="AD1893" s="76" t="str">
        <f t="shared" si="354"/>
        <v/>
      </c>
      <c r="AE1893" s="76" t="str">
        <f t="shared" si="355"/>
        <v/>
      </c>
      <c r="AF1893" s="81" t="str">
        <f t="shared" si="356"/>
        <v/>
      </c>
    </row>
    <row r="1894" spans="5:32">
      <c r="E1894" s="58" t="str">
        <f t="shared" si="357"/>
        <v/>
      </c>
      <c r="K1894" s="68" t="str">
        <f t="shared" si="358"/>
        <v/>
      </c>
      <c r="M1894" s="69" t="str">
        <f t="shared" si="359"/>
        <v/>
      </c>
      <c r="Q1894" s="76" t="str">
        <f t="shared" si="348"/>
        <v/>
      </c>
      <c r="R1894" s="68" t="str">
        <f t="shared" si="349"/>
        <v/>
      </c>
      <c r="S1894" s="76" t="str">
        <f t="shared" si="350"/>
        <v/>
      </c>
      <c r="V1894" s="23" t="str">
        <f>IF(E1894="","",SUMIF(OUTBOUND!$G:$G,WMS!E1894,OUTBOUND!$L:$L))</f>
        <v/>
      </c>
      <c r="W1894" s="23" t="str">
        <f>IF(E1894="","",SUMIF(OUTBOUND!$G:$G,WMS!E1894,OUTBOUND!$M:$M))</f>
        <v/>
      </c>
      <c r="X1894" s="76" t="str">
        <f>IF(E1894="","",SUMIF(OUTBOUND!$G:$G,WMS!E1894,OUTBOUND!$O:$O))</f>
        <v/>
      </c>
      <c r="Y1894" s="76" t="str">
        <f>IF(E1894="","",SUMIF(OUTBOUND!$G:$G,WMS!E1894,OUTBOUND!$AC:$AC))</f>
        <v/>
      </c>
      <c r="Z1894" s="76" t="str">
        <f>IF(E1894="","",SUMIF(OUTBOUND!$G:$G,WMS!E1894,OUTBOUND!$P:$P))</f>
        <v/>
      </c>
      <c r="AA1894" s="23" t="str">
        <f t="shared" si="351"/>
        <v/>
      </c>
      <c r="AB1894" s="23" t="str">
        <f t="shared" si="352"/>
        <v/>
      </c>
      <c r="AC1894" s="76" t="str">
        <f t="shared" si="353"/>
        <v/>
      </c>
      <c r="AD1894" s="76" t="str">
        <f t="shared" si="354"/>
        <v/>
      </c>
      <c r="AE1894" s="76" t="str">
        <f t="shared" si="355"/>
        <v/>
      </c>
      <c r="AF1894" s="81" t="str">
        <f t="shared" si="356"/>
        <v/>
      </c>
    </row>
    <row r="1895" spans="5:32">
      <c r="E1895" s="58" t="str">
        <f t="shared" si="357"/>
        <v/>
      </c>
      <c r="K1895" s="68" t="str">
        <f t="shared" si="358"/>
        <v/>
      </c>
      <c r="M1895" s="69" t="str">
        <f t="shared" si="359"/>
        <v/>
      </c>
      <c r="Q1895" s="76" t="str">
        <f t="shared" si="348"/>
        <v/>
      </c>
      <c r="R1895" s="68" t="str">
        <f t="shared" si="349"/>
        <v/>
      </c>
      <c r="S1895" s="76" t="str">
        <f t="shared" si="350"/>
        <v/>
      </c>
      <c r="V1895" s="23" t="str">
        <f>IF(E1895="","",SUMIF(OUTBOUND!$G:$G,WMS!E1895,OUTBOUND!$L:$L))</f>
        <v/>
      </c>
      <c r="W1895" s="23" t="str">
        <f>IF(E1895="","",SUMIF(OUTBOUND!$G:$G,WMS!E1895,OUTBOUND!$M:$M))</f>
        <v/>
      </c>
      <c r="X1895" s="76" t="str">
        <f>IF(E1895="","",SUMIF(OUTBOUND!$G:$G,WMS!E1895,OUTBOUND!$O:$O))</f>
        <v/>
      </c>
      <c r="Y1895" s="76" t="str">
        <f>IF(E1895="","",SUMIF(OUTBOUND!$G:$G,WMS!E1895,OUTBOUND!$AC:$AC))</f>
        <v/>
      </c>
      <c r="Z1895" s="76" t="str">
        <f>IF(E1895="","",SUMIF(OUTBOUND!$G:$G,WMS!E1895,OUTBOUND!$P:$P))</f>
        <v/>
      </c>
      <c r="AA1895" s="23" t="str">
        <f t="shared" si="351"/>
        <v/>
      </c>
      <c r="AB1895" s="23" t="str">
        <f t="shared" si="352"/>
        <v/>
      </c>
      <c r="AC1895" s="76" t="str">
        <f t="shared" si="353"/>
        <v/>
      </c>
      <c r="AD1895" s="76" t="str">
        <f t="shared" si="354"/>
        <v/>
      </c>
      <c r="AE1895" s="76" t="str">
        <f t="shared" si="355"/>
        <v/>
      </c>
      <c r="AF1895" s="81" t="str">
        <f t="shared" si="356"/>
        <v/>
      </c>
    </row>
    <row r="1896" spans="5:32">
      <c r="E1896" s="58" t="str">
        <f t="shared" si="357"/>
        <v/>
      </c>
      <c r="K1896" s="68" t="str">
        <f t="shared" si="358"/>
        <v/>
      </c>
      <c r="M1896" s="69" t="str">
        <f t="shared" si="359"/>
        <v/>
      </c>
      <c r="Q1896" s="76" t="str">
        <f t="shared" si="348"/>
        <v/>
      </c>
      <c r="R1896" s="68" t="str">
        <f t="shared" si="349"/>
        <v/>
      </c>
      <c r="S1896" s="76" t="str">
        <f t="shared" si="350"/>
        <v/>
      </c>
      <c r="V1896" s="23" t="str">
        <f>IF(E1896="","",SUMIF(OUTBOUND!$G:$G,WMS!E1896,OUTBOUND!$L:$L))</f>
        <v/>
      </c>
      <c r="W1896" s="23" t="str">
        <f>IF(E1896="","",SUMIF(OUTBOUND!$G:$G,WMS!E1896,OUTBOUND!$M:$M))</f>
        <v/>
      </c>
      <c r="X1896" s="76" t="str">
        <f>IF(E1896="","",SUMIF(OUTBOUND!$G:$G,WMS!E1896,OUTBOUND!$O:$O))</f>
        <v/>
      </c>
      <c r="Y1896" s="76" t="str">
        <f>IF(E1896="","",SUMIF(OUTBOUND!$G:$G,WMS!E1896,OUTBOUND!$AC:$AC))</f>
        <v/>
      </c>
      <c r="Z1896" s="76" t="str">
        <f>IF(E1896="","",SUMIF(OUTBOUND!$G:$G,WMS!E1896,OUTBOUND!$P:$P))</f>
        <v/>
      </c>
      <c r="AA1896" s="23" t="str">
        <f t="shared" si="351"/>
        <v/>
      </c>
      <c r="AB1896" s="23" t="str">
        <f t="shared" si="352"/>
        <v/>
      </c>
      <c r="AC1896" s="76" t="str">
        <f t="shared" si="353"/>
        <v/>
      </c>
      <c r="AD1896" s="76" t="str">
        <f t="shared" si="354"/>
        <v/>
      </c>
      <c r="AE1896" s="76" t="str">
        <f t="shared" si="355"/>
        <v/>
      </c>
      <c r="AF1896" s="81" t="str">
        <f t="shared" si="356"/>
        <v/>
      </c>
    </row>
    <row r="1897" spans="5:32">
      <c r="E1897" s="58" t="str">
        <f t="shared" si="357"/>
        <v/>
      </c>
      <c r="K1897" s="68" t="str">
        <f t="shared" si="358"/>
        <v/>
      </c>
      <c r="M1897" s="69" t="str">
        <f t="shared" si="359"/>
        <v/>
      </c>
      <c r="Q1897" s="76" t="str">
        <f t="shared" si="348"/>
        <v/>
      </c>
      <c r="R1897" s="68" t="str">
        <f t="shared" si="349"/>
        <v/>
      </c>
      <c r="S1897" s="76" t="str">
        <f t="shared" si="350"/>
        <v/>
      </c>
      <c r="V1897" s="23" t="str">
        <f>IF(E1897="","",SUMIF(OUTBOUND!$G:$G,WMS!E1897,OUTBOUND!$L:$L))</f>
        <v/>
      </c>
      <c r="W1897" s="23" t="str">
        <f>IF(E1897="","",SUMIF(OUTBOUND!$G:$G,WMS!E1897,OUTBOUND!$M:$M))</f>
        <v/>
      </c>
      <c r="X1897" s="76" t="str">
        <f>IF(E1897="","",SUMIF(OUTBOUND!$G:$G,WMS!E1897,OUTBOUND!$O:$O))</f>
        <v/>
      </c>
      <c r="Y1897" s="76" t="str">
        <f>IF(E1897="","",SUMIF(OUTBOUND!$G:$G,WMS!E1897,OUTBOUND!$AC:$AC))</f>
        <v/>
      </c>
      <c r="Z1897" s="76" t="str">
        <f>IF(E1897="","",SUMIF(OUTBOUND!$G:$G,WMS!E1897,OUTBOUND!$P:$P))</f>
        <v/>
      </c>
      <c r="AA1897" s="23" t="str">
        <f t="shared" si="351"/>
        <v/>
      </c>
      <c r="AB1897" s="23" t="str">
        <f t="shared" si="352"/>
        <v/>
      </c>
      <c r="AC1897" s="76" t="str">
        <f t="shared" si="353"/>
        <v/>
      </c>
      <c r="AD1897" s="76" t="str">
        <f t="shared" si="354"/>
        <v/>
      </c>
      <c r="AE1897" s="76" t="str">
        <f t="shared" si="355"/>
        <v/>
      </c>
      <c r="AF1897" s="81" t="str">
        <f t="shared" si="356"/>
        <v/>
      </c>
    </row>
    <row r="1898" spans="5:32">
      <c r="E1898" s="58" t="str">
        <f t="shared" si="357"/>
        <v/>
      </c>
      <c r="K1898" s="68" t="str">
        <f t="shared" si="358"/>
        <v/>
      </c>
      <c r="M1898" s="69" t="str">
        <f t="shared" si="359"/>
        <v/>
      </c>
      <c r="Q1898" s="76" t="str">
        <f t="shared" si="348"/>
        <v/>
      </c>
      <c r="R1898" s="68" t="str">
        <f t="shared" si="349"/>
        <v/>
      </c>
      <c r="S1898" s="76" t="str">
        <f t="shared" si="350"/>
        <v/>
      </c>
      <c r="V1898" s="23" t="str">
        <f>IF(E1898="","",SUMIF(OUTBOUND!$G:$G,WMS!E1898,OUTBOUND!$L:$L))</f>
        <v/>
      </c>
      <c r="W1898" s="23" t="str">
        <f>IF(E1898="","",SUMIF(OUTBOUND!$G:$G,WMS!E1898,OUTBOUND!$M:$M))</f>
        <v/>
      </c>
      <c r="X1898" s="76" t="str">
        <f>IF(E1898="","",SUMIF(OUTBOUND!$G:$G,WMS!E1898,OUTBOUND!$O:$O))</f>
        <v/>
      </c>
      <c r="Y1898" s="76" t="str">
        <f>IF(E1898="","",SUMIF(OUTBOUND!$G:$G,WMS!E1898,OUTBOUND!$AC:$AC))</f>
        <v/>
      </c>
      <c r="Z1898" s="76" t="str">
        <f>IF(E1898="","",SUMIF(OUTBOUND!$G:$G,WMS!E1898,OUTBOUND!$P:$P))</f>
        <v/>
      </c>
      <c r="AA1898" s="23" t="str">
        <f t="shared" si="351"/>
        <v/>
      </c>
      <c r="AB1898" s="23" t="str">
        <f t="shared" si="352"/>
        <v/>
      </c>
      <c r="AC1898" s="76" t="str">
        <f t="shared" si="353"/>
        <v/>
      </c>
      <c r="AD1898" s="76" t="str">
        <f t="shared" si="354"/>
        <v/>
      </c>
      <c r="AE1898" s="76" t="str">
        <f t="shared" si="355"/>
        <v/>
      </c>
      <c r="AF1898" s="81" t="str">
        <f t="shared" si="356"/>
        <v/>
      </c>
    </row>
    <row r="1899" spans="5:32">
      <c r="E1899" s="58" t="str">
        <f t="shared" si="357"/>
        <v/>
      </c>
      <c r="K1899" s="68" t="str">
        <f t="shared" si="358"/>
        <v/>
      </c>
      <c r="M1899" s="69" t="str">
        <f t="shared" si="359"/>
        <v/>
      </c>
      <c r="Q1899" s="76" t="str">
        <f t="shared" si="348"/>
        <v/>
      </c>
      <c r="R1899" s="68" t="str">
        <f t="shared" si="349"/>
        <v/>
      </c>
      <c r="S1899" s="76" t="str">
        <f t="shared" si="350"/>
        <v/>
      </c>
      <c r="V1899" s="23" t="str">
        <f>IF(E1899="","",SUMIF(OUTBOUND!$G:$G,WMS!E1899,OUTBOUND!$L:$L))</f>
        <v/>
      </c>
      <c r="W1899" s="23" t="str">
        <f>IF(E1899="","",SUMIF(OUTBOUND!$G:$G,WMS!E1899,OUTBOUND!$M:$M))</f>
        <v/>
      </c>
      <c r="X1899" s="76" t="str">
        <f>IF(E1899="","",SUMIF(OUTBOUND!$G:$G,WMS!E1899,OUTBOUND!$O:$O))</f>
        <v/>
      </c>
      <c r="Y1899" s="76" t="str">
        <f>IF(E1899="","",SUMIF(OUTBOUND!$G:$G,WMS!E1899,OUTBOUND!$AC:$AC))</f>
        <v/>
      </c>
      <c r="Z1899" s="76" t="str">
        <f>IF(E1899="","",SUMIF(OUTBOUND!$G:$G,WMS!E1899,OUTBOUND!$P:$P))</f>
        <v/>
      </c>
      <c r="AA1899" s="23" t="str">
        <f t="shared" si="351"/>
        <v/>
      </c>
      <c r="AB1899" s="23" t="str">
        <f t="shared" si="352"/>
        <v/>
      </c>
      <c r="AC1899" s="76" t="str">
        <f t="shared" si="353"/>
        <v/>
      </c>
      <c r="AD1899" s="76" t="str">
        <f t="shared" si="354"/>
        <v/>
      </c>
      <c r="AE1899" s="76" t="str">
        <f t="shared" si="355"/>
        <v/>
      </c>
      <c r="AF1899" s="81" t="str">
        <f t="shared" si="356"/>
        <v/>
      </c>
    </row>
    <row r="1900" spans="5:32">
      <c r="E1900" s="58" t="str">
        <f t="shared" si="357"/>
        <v/>
      </c>
      <c r="K1900" s="68" t="str">
        <f t="shared" si="358"/>
        <v/>
      </c>
      <c r="M1900" s="69" t="str">
        <f t="shared" si="359"/>
        <v/>
      </c>
      <c r="Q1900" s="76" t="str">
        <f t="shared" si="348"/>
        <v/>
      </c>
      <c r="R1900" s="68" t="str">
        <f t="shared" si="349"/>
        <v/>
      </c>
      <c r="S1900" s="76" t="str">
        <f t="shared" si="350"/>
        <v/>
      </c>
      <c r="V1900" s="23" t="str">
        <f>IF(E1900="","",SUMIF(OUTBOUND!$G:$G,WMS!E1900,OUTBOUND!$L:$L))</f>
        <v/>
      </c>
      <c r="W1900" s="23" t="str">
        <f>IF(E1900="","",SUMIF(OUTBOUND!$G:$G,WMS!E1900,OUTBOUND!$M:$M))</f>
        <v/>
      </c>
      <c r="X1900" s="76" t="str">
        <f>IF(E1900="","",SUMIF(OUTBOUND!$G:$G,WMS!E1900,OUTBOUND!$O:$O))</f>
        <v/>
      </c>
      <c r="Y1900" s="76" t="str">
        <f>IF(E1900="","",SUMIF(OUTBOUND!$G:$G,WMS!E1900,OUTBOUND!$AC:$AC))</f>
        <v/>
      </c>
      <c r="Z1900" s="76" t="str">
        <f>IF(E1900="","",SUMIF(OUTBOUND!$G:$G,WMS!E1900,OUTBOUND!$P:$P))</f>
        <v/>
      </c>
      <c r="AA1900" s="23" t="str">
        <f t="shared" si="351"/>
        <v/>
      </c>
      <c r="AB1900" s="23" t="str">
        <f t="shared" si="352"/>
        <v/>
      </c>
      <c r="AC1900" s="76" t="str">
        <f t="shared" si="353"/>
        <v/>
      </c>
      <c r="AD1900" s="76" t="str">
        <f t="shared" si="354"/>
        <v/>
      </c>
      <c r="AE1900" s="76" t="str">
        <f t="shared" si="355"/>
        <v/>
      </c>
      <c r="AF1900" s="81" t="str">
        <f t="shared" si="356"/>
        <v/>
      </c>
    </row>
    <row r="1901" spans="5:32">
      <c r="E1901" s="58" t="str">
        <f t="shared" si="357"/>
        <v/>
      </c>
      <c r="K1901" s="68" t="str">
        <f t="shared" si="358"/>
        <v/>
      </c>
      <c r="M1901" s="69" t="str">
        <f t="shared" si="359"/>
        <v/>
      </c>
      <c r="Q1901" s="76" t="str">
        <f t="shared" si="348"/>
        <v/>
      </c>
      <c r="R1901" s="68" t="str">
        <f t="shared" si="349"/>
        <v/>
      </c>
      <c r="S1901" s="76" t="str">
        <f t="shared" si="350"/>
        <v/>
      </c>
      <c r="V1901" s="23" t="str">
        <f>IF(E1901="","",SUMIF(OUTBOUND!$G:$G,WMS!E1901,OUTBOUND!$L:$L))</f>
        <v/>
      </c>
      <c r="W1901" s="23" t="str">
        <f>IF(E1901="","",SUMIF(OUTBOUND!$G:$G,WMS!E1901,OUTBOUND!$M:$M))</f>
        <v/>
      </c>
      <c r="X1901" s="76" t="str">
        <f>IF(E1901="","",SUMIF(OUTBOUND!$G:$G,WMS!E1901,OUTBOUND!$O:$O))</f>
        <v/>
      </c>
      <c r="Y1901" s="76" t="str">
        <f>IF(E1901="","",SUMIF(OUTBOUND!$G:$G,WMS!E1901,OUTBOUND!$AC:$AC))</f>
        <v/>
      </c>
      <c r="Z1901" s="76" t="str">
        <f>IF(E1901="","",SUMIF(OUTBOUND!$G:$G,WMS!E1901,OUTBOUND!$P:$P))</f>
        <v/>
      </c>
      <c r="AA1901" s="23" t="str">
        <f t="shared" si="351"/>
        <v/>
      </c>
      <c r="AB1901" s="23" t="str">
        <f t="shared" si="352"/>
        <v/>
      </c>
      <c r="AC1901" s="76" t="str">
        <f t="shared" si="353"/>
        <v/>
      </c>
      <c r="AD1901" s="76" t="str">
        <f t="shared" si="354"/>
        <v/>
      </c>
      <c r="AE1901" s="76" t="str">
        <f t="shared" si="355"/>
        <v/>
      </c>
      <c r="AF1901" s="81" t="str">
        <f t="shared" si="356"/>
        <v/>
      </c>
    </row>
    <row r="1902" spans="5:32">
      <c r="E1902" s="58" t="str">
        <f t="shared" si="357"/>
        <v/>
      </c>
      <c r="K1902" s="68" t="str">
        <f t="shared" si="358"/>
        <v/>
      </c>
      <c r="M1902" s="69" t="str">
        <f t="shared" si="359"/>
        <v/>
      </c>
      <c r="Q1902" s="76" t="str">
        <f t="shared" si="348"/>
        <v/>
      </c>
      <c r="R1902" s="68" t="str">
        <f t="shared" si="349"/>
        <v/>
      </c>
      <c r="S1902" s="76" t="str">
        <f t="shared" si="350"/>
        <v/>
      </c>
      <c r="V1902" s="23" t="str">
        <f>IF(E1902="","",SUMIF(OUTBOUND!$G:$G,WMS!E1902,OUTBOUND!$L:$L))</f>
        <v/>
      </c>
      <c r="W1902" s="23" t="str">
        <f>IF(E1902="","",SUMIF(OUTBOUND!$G:$G,WMS!E1902,OUTBOUND!$M:$M))</f>
        <v/>
      </c>
      <c r="X1902" s="76" t="str">
        <f>IF(E1902="","",SUMIF(OUTBOUND!$G:$G,WMS!E1902,OUTBOUND!$O:$O))</f>
        <v/>
      </c>
      <c r="Y1902" s="76" t="str">
        <f>IF(E1902="","",SUMIF(OUTBOUND!$G:$G,WMS!E1902,OUTBOUND!$AC:$AC))</f>
        <v/>
      </c>
      <c r="Z1902" s="76" t="str">
        <f>IF(E1902="","",SUMIF(OUTBOUND!$G:$G,WMS!E1902,OUTBOUND!$P:$P))</f>
        <v/>
      </c>
      <c r="AA1902" s="23" t="str">
        <f t="shared" si="351"/>
        <v/>
      </c>
      <c r="AB1902" s="23" t="str">
        <f t="shared" si="352"/>
        <v/>
      </c>
      <c r="AC1902" s="76" t="str">
        <f t="shared" si="353"/>
        <v/>
      </c>
      <c r="AD1902" s="76" t="str">
        <f t="shared" si="354"/>
        <v/>
      </c>
      <c r="AE1902" s="76" t="str">
        <f t="shared" si="355"/>
        <v/>
      </c>
      <c r="AF1902" s="81" t="str">
        <f t="shared" si="356"/>
        <v/>
      </c>
    </row>
    <row r="1903" spans="5:32">
      <c r="E1903" s="58" t="str">
        <f t="shared" si="357"/>
        <v/>
      </c>
      <c r="K1903" s="68" t="str">
        <f t="shared" si="358"/>
        <v/>
      </c>
      <c r="M1903" s="69" t="str">
        <f t="shared" si="359"/>
        <v/>
      </c>
      <c r="Q1903" s="76" t="str">
        <f t="shared" si="348"/>
        <v/>
      </c>
      <c r="R1903" s="68" t="str">
        <f t="shared" si="349"/>
        <v/>
      </c>
      <c r="S1903" s="76" t="str">
        <f t="shared" si="350"/>
        <v/>
      </c>
      <c r="V1903" s="23" t="str">
        <f>IF(E1903="","",SUMIF(OUTBOUND!$G:$G,WMS!E1903,OUTBOUND!$L:$L))</f>
        <v/>
      </c>
      <c r="W1903" s="23" t="str">
        <f>IF(E1903="","",SUMIF(OUTBOUND!$G:$G,WMS!E1903,OUTBOUND!$M:$M))</f>
        <v/>
      </c>
      <c r="X1903" s="76" t="str">
        <f>IF(E1903="","",SUMIF(OUTBOUND!$G:$G,WMS!E1903,OUTBOUND!$O:$O))</f>
        <v/>
      </c>
      <c r="Y1903" s="76" t="str">
        <f>IF(E1903="","",SUMIF(OUTBOUND!$G:$G,WMS!E1903,OUTBOUND!$AC:$AC))</f>
        <v/>
      </c>
      <c r="Z1903" s="76" t="str">
        <f>IF(E1903="","",SUMIF(OUTBOUND!$G:$G,WMS!E1903,OUTBOUND!$P:$P))</f>
        <v/>
      </c>
      <c r="AA1903" s="23" t="str">
        <f t="shared" si="351"/>
        <v/>
      </c>
      <c r="AB1903" s="23" t="str">
        <f t="shared" si="352"/>
        <v/>
      </c>
      <c r="AC1903" s="76" t="str">
        <f t="shared" si="353"/>
        <v/>
      </c>
      <c r="AD1903" s="76" t="str">
        <f t="shared" si="354"/>
        <v/>
      </c>
      <c r="AE1903" s="76" t="str">
        <f t="shared" si="355"/>
        <v/>
      </c>
      <c r="AF1903" s="81" t="str">
        <f t="shared" si="356"/>
        <v/>
      </c>
    </row>
    <row r="1904" spans="5:32">
      <c r="E1904" s="58" t="str">
        <f t="shared" si="357"/>
        <v/>
      </c>
      <c r="K1904" s="68" t="str">
        <f t="shared" si="358"/>
        <v/>
      </c>
      <c r="M1904" s="69" t="str">
        <f t="shared" si="359"/>
        <v/>
      </c>
      <c r="Q1904" s="76" t="str">
        <f t="shared" si="348"/>
        <v/>
      </c>
      <c r="R1904" s="68" t="str">
        <f t="shared" si="349"/>
        <v/>
      </c>
      <c r="S1904" s="76" t="str">
        <f t="shared" si="350"/>
        <v/>
      </c>
      <c r="V1904" s="23" t="str">
        <f>IF(E1904="","",SUMIF(OUTBOUND!$G:$G,WMS!E1904,OUTBOUND!$L:$L))</f>
        <v/>
      </c>
      <c r="W1904" s="23" t="str">
        <f>IF(E1904="","",SUMIF(OUTBOUND!$G:$G,WMS!E1904,OUTBOUND!$M:$M))</f>
        <v/>
      </c>
      <c r="X1904" s="76" t="str">
        <f>IF(E1904="","",SUMIF(OUTBOUND!$G:$G,WMS!E1904,OUTBOUND!$O:$O))</f>
        <v/>
      </c>
      <c r="Y1904" s="76" t="str">
        <f>IF(E1904="","",SUMIF(OUTBOUND!$G:$G,WMS!E1904,OUTBOUND!$AC:$AC))</f>
        <v/>
      </c>
      <c r="Z1904" s="76" t="str">
        <f>IF(E1904="","",SUMIF(OUTBOUND!$G:$G,WMS!E1904,OUTBOUND!$P:$P))</f>
        <v/>
      </c>
      <c r="AA1904" s="23" t="str">
        <f t="shared" si="351"/>
        <v/>
      </c>
      <c r="AB1904" s="23" t="str">
        <f t="shared" si="352"/>
        <v/>
      </c>
      <c r="AC1904" s="76" t="str">
        <f t="shared" si="353"/>
        <v/>
      </c>
      <c r="AD1904" s="76" t="str">
        <f t="shared" si="354"/>
        <v/>
      </c>
      <c r="AE1904" s="76" t="str">
        <f t="shared" si="355"/>
        <v/>
      </c>
      <c r="AF1904" s="81" t="str">
        <f t="shared" si="356"/>
        <v/>
      </c>
    </row>
    <row r="1905" spans="5:32">
      <c r="E1905" s="58" t="str">
        <f t="shared" si="357"/>
        <v/>
      </c>
      <c r="K1905" s="68" t="str">
        <f t="shared" si="358"/>
        <v/>
      </c>
      <c r="M1905" s="69" t="str">
        <f t="shared" si="359"/>
        <v/>
      </c>
      <c r="Q1905" s="76" t="str">
        <f t="shared" si="348"/>
        <v/>
      </c>
      <c r="R1905" s="68" t="str">
        <f t="shared" si="349"/>
        <v/>
      </c>
      <c r="S1905" s="76" t="str">
        <f t="shared" si="350"/>
        <v/>
      </c>
      <c r="V1905" s="23" t="str">
        <f>IF(E1905="","",SUMIF(OUTBOUND!$G:$G,WMS!E1905,OUTBOUND!$L:$L))</f>
        <v/>
      </c>
      <c r="W1905" s="23" t="str">
        <f>IF(E1905="","",SUMIF(OUTBOUND!$G:$G,WMS!E1905,OUTBOUND!$M:$M))</f>
        <v/>
      </c>
      <c r="X1905" s="76" t="str">
        <f>IF(E1905="","",SUMIF(OUTBOUND!$G:$G,WMS!E1905,OUTBOUND!$O:$O))</f>
        <v/>
      </c>
      <c r="Y1905" s="76" t="str">
        <f>IF(E1905="","",SUMIF(OUTBOUND!$G:$G,WMS!E1905,OUTBOUND!$AC:$AC))</f>
        <v/>
      </c>
      <c r="Z1905" s="76" t="str">
        <f>IF(E1905="","",SUMIF(OUTBOUND!$G:$G,WMS!E1905,OUTBOUND!$P:$P))</f>
        <v/>
      </c>
      <c r="AA1905" s="23" t="str">
        <f t="shared" si="351"/>
        <v/>
      </c>
      <c r="AB1905" s="23" t="str">
        <f t="shared" si="352"/>
        <v/>
      </c>
      <c r="AC1905" s="76" t="str">
        <f t="shared" si="353"/>
        <v/>
      </c>
      <c r="AD1905" s="76" t="str">
        <f t="shared" si="354"/>
        <v/>
      </c>
      <c r="AE1905" s="76" t="str">
        <f t="shared" si="355"/>
        <v/>
      </c>
      <c r="AF1905" s="81" t="str">
        <f t="shared" si="356"/>
        <v/>
      </c>
    </row>
    <row r="1906" spans="5:32">
      <c r="E1906" s="58" t="str">
        <f t="shared" si="357"/>
        <v/>
      </c>
      <c r="K1906" s="68" t="str">
        <f t="shared" si="358"/>
        <v/>
      </c>
      <c r="M1906" s="69" t="str">
        <f t="shared" si="359"/>
        <v/>
      </c>
      <c r="Q1906" s="76" t="str">
        <f t="shared" si="348"/>
        <v/>
      </c>
      <c r="R1906" s="68" t="str">
        <f t="shared" si="349"/>
        <v/>
      </c>
      <c r="S1906" s="76" t="str">
        <f t="shared" si="350"/>
        <v/>
      </c>
      <c r="V1906" s="23" t="str">
        <f>IF(E1906="","",SUMIF(OUTBOUND!$G:$G,WMS!E1906,OUTBOUND!$L:$L))</f>
        <v/>
      </c>
      <c r="W1906" s="23" t="str">
        <f>IF(E1906="","",SUMIF(OUTBOUND!$G:$G,WMS!E1906,OUTBOUND!$M:$M))</f>
        <v/>
      </c>
      <c r="X1906" s="76" t="str">
        <f>IF(E1906="","",SUMIF(OUTBOUND!$G:$G,WMS!E1906,OUTBOUND!$O:$O))</f>
        <v/>
      </c>
      <c r="Y1906" s="76" t="str">
        <f>IF(E1906="","",SUMIF(OUTBOUND!$G:$G,WMS!E1906,OUTBOUND!$AC:$AC))</f>
        <v/>
      </c>
      <c r="Z1906" s="76" t="str">
        <f>IF(E1906="","",SUMIF(OUTBOUND!$G:$G,WMS!E1906,OUTBOUND!$P:$P))</f>
        <v/>
      </c>
      <c r="AA1906" s="23" t="str">
        <f t="shared" si="351"/>
        <v/>
      </c>
      <c r="AB1906" s="23" t="str">
        <f t="shared" si="352"/>
        <v/>
      </c>
      <c r="AC1906" s="76" t="str">
        <f t="shared" si="353"/>
        <v/>
      </c>
      <c r="AD1906" s="76" t="str">
        <f t="shared" si="354"/>
        <v/>
      </c>
      <c r="AE1906" s="76" t="str">
        <f t="shared" si="355"/>
        <v/>
      </c>
      <c r="AF1906" s="81" t="str">
        <f t="shared" si="356"/>
        <v/>
      </c>
    </row>
    <row r="1907" spans="5:32">
      <c r="E1907" s="58" t="str">
        <f t="shared" si="357"/>
        <v/>
      </c>
      <c r="K1907" s="68" t="str">
        <f t="shared" si="358"/>
        <v/>
      </c>
      <c r="M1907" s="69" t="str">
        <f t="shared" si="359"/>
        <v/>
      </c>
      <c r="Q1907" s="76" t="str">
        <f t="shared" si="348"/>
        <v/>
      </c>
      <c r="R1907" s="68" t="str">
        <f t="shared" si="349"/>
        <v/>
      </c>
      <c r="S1907" s="76" t="str">
        <f t="shared" si="350"/>
        <v/>
      </c>
      <c r="V1907" s="23" t="str">
        <f>IF(E1907="","",SUMIF(OUTBOUND!$G:$G,WMS!E1907,OUTBOUND!$L:$L))</f>
        <v/>
      </c>
      <c r="W1907" s="23" t="str">
        <f>IF(E1907="","",SUMIF(OUTBOUND!$G:$G,WMS!E1907,OUTBOUND!$M:$M))</f>
        <v/>
      </c>
      <c r="X1907" s="76" t="str">
        <f>IF(E1907="","",SUMIF(OUTBOUND!$G:$G,WMS!E1907,OUTBOUND!$O:$O))</f>
        <v/>
      </c>
      <c r="Y1907" s="76" t="str">
        <f>IF(E1907="","",SUMIF(OUTBOUND!$G:$G,WMS!E1907,OUTBOUND!$AC:$AC))</f>
        <v/>
      </c>
      <c r="Z1907" s="76" t="str">
        <f>IF(E1907="","",SUMIF(OUTBOUND!$G:$G,WMS!E1907,OUTBOUND!$P:$P))</f>
        <v/>
      </c>
      <c r="AA1907" s="23" t="str">
        <f t="shared" si="351"/>
        <v/>
      </c>
      <c r="AB1907" s="23" t="str">
        <f t="shared" si="352"/>
        <v/>
      </c>
      <c r="AC1907" s="76" t="str">
        <f t="shared" si="353"/>
        <v/>
      </c>
      <c r="AD1907" s="76" t="str">
        <f t="shared" si="354"/>
        <v/>
      </c>
      <c r="AE1907" s="76" t="str">
        <f t="shared" si="355"/>
        <v/>
      </c>
      <c r="AF1907" s="81" t="str">
        <f t="shared" si="356"/>
        <v/>
      </c>
    </row>
    <row r="1908" spans="5:32">
      <c r="E1908" s="58" t="str">
        <f t="shared" si="357"/>
        <v/>
      </c>
      <c r="K1908" s="68" t="str">
        <f t="shared" si="358"/>
        <v/>
      </c>
      <c r="M1908" s="69" t="str">
        <f t="shared" si="359"/>
        <v/>
      </c>
      <c r="Q1908" s="76" t="str">
        <f t="shared" si="348"/>
        <v/>
      </c>
      <c r="R1908" s="68" t="str">
        <f t="shared" si="349"/>
        <v/>
      </c>
      <c r="S1908" s="76" t="str">
        <f t="shared" si="350"/>
        <v/>
      </c>
      <c r="V1908" s="23" t="str">
        <f>IF(E1908="","",SUMIF(OUTBOUND!$G:$G,WMS!E1908,OUTBOUND!$L:$L))</f>
        <v/>
      </c>
      <c r="W1908" s="23" t="str">
        <f>IF(E1908="","",SUMIF(OUTBOUND!$G:$G,WMS!E1908,OUTBOUND!$M:$M))</f>
        <v/>
      </c>
      <c r="X1908" s="76" t="str">
        <f>IF(E1908="","",SUMIF(OUTBOUND!$G:$G,WMS!E1908,OUTBOUND!$O:$O))</f>
        <v/>
      </c>
      <c r="Y1908" s="76" t="str">
        <f>IF(E1908="","",SUMIF(OUTBOUND!$G:$G,WMS!E1908,OUTBOUND!$AC:$AC))</f>
        <v/>
      </c>
      <c r="Z1908" s="76" t="str">
        <f>IF(E1908="","",SUMIF(OUTBOUND!$G:$G,WMS!E1908,OUTBOUND!$P:$P))</f>
        <v/>
      </c>
      <c r="AA1908" s="23" t="str">
        <f t="shared" si="351"/>
        <v/>
      </c>
      <c r="AB1908" s="23" t="str">
        <f t="shared" si="352"/>
        <v/>
      </c>
      <c r="AC1908" s="76" t="str">
        <f t="shared" si="353"/>
        <v/>
      </c>
      <c r="AD1908" s="76" t="str">
        <f t="shared" si="354"/>
        <v/>
      </c>
      <c r="AE1908" s="76" t="str">
        <f t="shared" si="355"/>
        <v/>
      </c>
      <c r="AF1908" s="81" t="str">
        <f t="shared" si="356"/>
        <v/>
      </c>
    </row>
    <row r="1909" spans="5:32">
      <c r="E1909" s="58" t="str">
        <f t="shared" si="357"/>
        <v/>
      </c>
      <c r="K1909" s="68" t="str">
        <f t="shared" si="358"/>
        <v/>
      </c>
      <c r="M1909" s="69" t="str">
        <f t="shared" si="359"/>
        <v/>
      </c>
      <c r="Q1909" s="76" t="str">
        <f t="shared" ref="Q1909:Q1972" si="360">IF(P1909="","",ROUND(N1909*O1909*P1909/1000000,3))</f>
        <v/>
      </c>
      <c r="R1909" s="68" t="str">
        <f t="shared" ref="R1909:R1972" si="361">IF(Q1909="","",ROUND(N1909*O1909*P1909/1000000*I1909,2))</f>
        <v/>
      </c>
      <c r="S1909" s="76" t="str">
        <f t="shared" ref="S1909:S1972" si="362">IF(T1909="","",ROUND(T1909/J1909,3))</f>
        <v/>
      </c>
      <c r="V1909" s="23" t="str">
        <f>IF(E1909="","",SUMIF(OUTBOUND!$G:$G,WMS!E1909,OUTBOUND!$L:$L))</f>
        <v/>
      </c>
      <c r="W1909" s="23" t="str">
        <f>IF(E1909="","",SUMIF(OUTBOUND!$G:$G,WMS!E1909,OUTBOUND!$M:$M))</f>
        <v/>
      </c>
      <c r="X1909" s="76" t="str">
        <f>IF(E1909="","",SUMIF(OUTBOUND!$G:$G,WMS!E1909,OUTBOUND!$O:$O))</f>
        <v/>
      </c>
      <c r="Y1909" s="76" t="str">
        <f>IF(E1909="","",SUMIF(OUTBOUND!$G:$G,WMS!E1909,OUTBOUND!$AC:$AC))</f>
        <v/>
      </c>
      <c r="Z1909" s="76" t="str">
        <f>IF(E1909="","",SUMIF(OUTBOUND!$G:$G,WMS!E1909,OUTBOUND!$P:$P))</f>
        <v/>
      </c>
      <c r="AA1909" s="23" t="str">
        <f t="shared" ref="AA1909:AA1972" si="363">IF(I1909="","",I1909-V1909)</f>
        <v/>
      </c>
      <c r="AB1909" s="23" t="str">
        <f t="shared" ref="AB1909:AB1972" si="364">IF(J1909="","",J1909-W1909)</f>
        <v/>
      </c>
      <c r="AC1909" s="76" t="str">
        <f t="shared" ref="AC1909:AC1972" si="365">IF(M1909="","",M1909-X1909)</f>
        <v/>
      </c>
      <c r="AD1909" s="76" t="str">
        <f t="shared" ref="AD1909:AD1972" si="366">IF(T1909="","",T1909-Y1909)</f>
        <v/>
      </c>
      <c r="AE1909" s="76" t="str">
        <f t="shared" ref="AE1909:AE1972" si="367">IF(R1909="","",R1909-Z1909)</f>
        <v/>
      </c>
      <c r="AF1909" s="81" t="str">
        <f t="shared" ref="AF1909:AF1972" si="368">IF(AB1909="","",EXACT(K1909,AB1909/AA1909))</f>
        <v/>
      </c>
    </row>
    <row r="1910" spans="5:32">
      <c r="E1910" s="58" t="str">
        <f t="shared" si="357"/>
        <v/>
      </c>
      <c r="K1910" s="68" t="str">
        <f t="shared" si="358"/>
        <v/>
      </c>
      <c r="M1910" s="69" t="str">
        <f t="shared" si="359"/>
        <v/>
      </c>
      <c r="Q1910" s="76" t="str">
        <f t="shared" si="360"/>
        <v/>
      </c>
      <c r="R1910" s="68" t="str">
        <f t="shared" si="361"/>
        <v/>
      </c>
      <c r="S1910" s="76" t="str">
        <f t="shared" si="362"/>
        <v/>
      </c>
      <c r="V1910" s="23" t="str">
        <f>IF(E1910="","",SUMIF(OUTBOUND!$G:$G,WMS!E1910,OUTBOUND!$L:$L))</f>
        <v/>
      </c>
      <c r="W1910" s="23" t="str">
        <f>IF(E1910="","",SUMIF(OUTBOUND!$G:$G,WMS!E1910,OUTBOUND!$M:$M))</f>
        <v/>
      </c>
      <c r="X1910" s="76" t="str">
        <f>IF(E1910="","",SUMIF(OUTBOUND!$G:$G,WMS!E1910,OUTBOUND!$O:$O))</f>
        <v/>
      </c>
      <c r="Y1910" s="76" t="str">
        <f>IF(E1910="","",SUMIF(OUTBOUND!$G:$G,WMS!E1910,OUTBOUND!$AC:$AC))</f>
        <v/>
      </c>
      <c r="Z1910" s="76" t="str">
        <f>IF(E1910="","",SUMIF(OUTBOUND!$G:$G,WMS!E1910,OUTBOUND!$P:$P))</f>
        <v/>
      </c>
      <c r="AA1910" s="23" t="str">
        <f t="shared" si="363"/>
        <v/>
      </c>
      <c r="AB1910" s="23" t="str">
        <f t="shared" si="364"/>
        <v/>
      </c>
      <c r="AC1910" s="76" t="str">
        <f t="shared" si="365"/>
        <v/>
      </c>
      <c r="AD1910" s="76" t="str">
        <f t="shared" si="366"/>
        <v/>
      </c>
      <c r="AE1910" s="76" t="str">
        <f t="shared" si="367"/>
        <v/>
      </c>
      <c r="AF1910" s="81" t="str">
        <f t="shared" si="368"/>
        <v/>
      </c>
    </row>
    <row r="1911" spans="5:32">
      <c r="E1911" s="58" t="str">
        <f t="shared" si="357"/>
        <v/>
      </c>
      <c r="K1911" s="68" t="str">
        <f t="shared" si="358"/>
        <v/>
      </c>
      <c r="M1911" s="69" t="str">
        <f t="shared" si="359"/>
        <v/>
      </c>
      <c r="Q1911" s="76" t="str">
        <f t="shared" si="360"/>
        <v/>
      </c>
      <c r="R1911" s="68" t="str">
        <f t="shared" si="361"/>
        <v/>
      </c>
      <c r="S1911" s="76" t="str">
        <f t="shared" si="362"/>
        <v/>
      </c>
      <c r="V1911" s="23" t="str">
        <f>IF(E1911="","",SUMIF(OUTBOUND!$G:$G,WMS!E1911,OUTBOUND!$L:$L))</f>
        <v/>
      </c>
      <c r="W1911" s="23" t="str">
        <f>IF(E1911="","",SUMIF(OUTBOUND!$G:$G,WMS!E1911,OUTBOUND!$M:$M))</f>
        <v/>
      </c>
      <c r="X1911" s="76" t="str">
        <f>IF(E1911="","",SUMIF(OUTBOUND!$G:$G,WMS!E1911,OUTBOUND!$O:$O))</f>
        <v/>
      </c>
      <c r="Y1911" s="76" t="str">
        <f>IF(E1911="","",SUMIF(OUTBOUND!$G:$G,WMS!E1911,OUTBOUND!$AC:$AC))</f>
        <v/>
      </c>
      <c r="Z1911" s="76" t="str">
        <f>IF(E1911="","",SUMIF(OUTBOUND!$G:$G,WMS!E1911,OUTBOUND!$P:$P))</f>
        <v/>
      </c>
      <c r="AA1911" s="23" t="str">
        <f t="shared" si="363"/>
        <v/>
      </c>
      <c r="AB1911" s="23" t="str">
        <f t="shared" si="364"/>
        <v/>
      </c>
      <c r="AC1911" s="76" t="str">
        <f t="shared" si="365"/>
        <v/>
      </c>
      <c r="AD1911" s="76" t="str">
        <f t="shared" si="366"/>
        <v/>
      </c>
      <c r="AE1911" s="76" t="str">
        <f t="shared" si="367"/>
        <v/>
      </c>
      <c r="AF1911" s="81" t="str">
        <f t="shared" si="368"/>
        <v/>
      </c>
    </row>
    <row r="1912" spans="5:32">
      <c r="E1912" s="58" t="str">
        <f t="shared" si="357"/>
        <v/>
      </c>
      <c r="K1912" s="68" t="str">
        <f t="shared" si="358"/>
        <v/>
      </c>
      <c r="M1912" s="69" t="str">
        <f t="shared" si="359"/>
        <v/>
      </c>
      <c r="Q1912" s="76" t="str">
        <f t="shared" si="360"/>
        <v/>
      </c>
      <c r="R1912" s="68" t="str">
        <f t="shared" si="361"/>
        <v/>
      </c>
      <c r="S1912" s="76" t="str">
        <f t="shared" si="362"/>
        <v/>
      </c>
      <c r="V1912" s="23" t="str">
        <f>IF(E1912="","",SUMIF(OUTBOUND!$G:$G,WMS!E1912,OUTBOUND!$L:$L))</f>
        <v/>
      </c>
      <c r="W1912" s="23" t="str">
        <f>IF(E1912="","",SUMIF(OUTBOUND!$G:$G,WMS!E1912,OUTBOUND!$M:$M))</f>
        <v/>
      </c>
      <c r="X1912" s="76" t="str">
        <f>IF(E1912="","",SUMIF(OUTBOUND!$G:$G,WMS!E1912,OUTBOUND!$O:$O))</f>
        <v/>
      </c>
      <c r="Y1912" s="76" t="str">
        <f>IF(E1912="","",SUMIF(OUTBOUND!$G:$G,WMS!E1912,OUTBOUND!$AC:$AC))</f>
        <v/>
      </c>
      <c r="Z1912" s="76" t="str">
        <f>IF(E1912="","",SUMIF(OUTBOUND!$G:$G,WMS!E1912,OUTBOUND!$P:$P))</f>
        <v/>
      </c>
      <c r="AA1912" s="23" t="str">
        <f t="shared" si="363"/>
        <v/>
      </c>
      <c r="AB1912" s="23" t="str">
        <f t="shared" si="364"/>
        <v/>
      </c>
      <c r="AC1912" s="76" t="str">
        <f t="shared" si="365"/>
        <v/>
      </c>
      <c r="AD1912" s="76" t="str">
        <f t="shared" si="366"/>
        <v/>
      </c>
      <c r="AE1912" s="76" t="str">
        <f t="shared" si="367"/>
        <v/>
      </c>
      <c r="AF1912" s="81" t="str">
        <f t="shared" si="368"/>
        <v/>
      </c>
    </row>
    <row r="1913" spans="5:32">
      <c r="E1913" s="58" t="str">
        <f t="shared" si="357"/>
        <v/>
      </c>
      <c r="K1913" s="68" t="str">
        <f t="shared" si="358"/>
        <v/>
      </c>
      <c r="M1913" s="69" t="str">
        <f t="shared" si="359"/>
        <v/>
      </c>
      <c r="Q1913" s="76" t="str">
        <f t="shared" si="360"/>
        <v/>
      </c>
      <c r="R1913" s="68" t="str">
        <f t="shared" si="361"/>
        <v/>
      </c>
      <c r="S1913" s="76" t="str">
        <f t="shared" si="362"/>
        <v/>
      </c>
      <c r="V1913" s="23" t="str">
        <f>IF(E1913="","",SUMIF(OUTBOUND!$G:$G,WMS!E1913,OUTBOUND!$L:$L))</f>
        <v/>
      </c>
      <c r="W1913" s="23" t="str">
        <f>IF(E1913="","",SUMIF(OUTBOUND!$G:$G,WMS!E1913,OUTBOUND!$M:$M))</f>
        <v/>
      </c>
      <c r="X1913" s="76" t="str">
        <f>IF(E1913="","",SUMIF(OUTBOUND!$G:$G,WMS!E1913,OUTBOUND!$O:$O))</f>
        <v/>
      </c>
      <c r="Y1913" s="76" t="str">
        <f>IF(E1913="","",SUMIF(OUTBOUND!$G:$G,WMS!E1913,OUTBOUND!$AC:$AC))</f>
        <v/>
      </c>
      <c r="Z1913" s="76" t="str">
        <f>IF(E1913="","",SUMIF(OUTBOUND!$G:$G,WMS!E1913,OUTBOUND!$P:$P))</f>
        <v/>
      </c>
      <c r="AA1913" s="23" t="str">
        <f t="shared" si="363"/>
        <v/>
      </c>
      <c r="AB1913" s="23" t="str">
        <f t="shared" si="364"/>
        <v/>
      </c>
      <c r="AC1913" s="76" t="str">
        <f t="shared" si="365"/>
        <v/>
      </c>
      <c r="AD1913" s="76" t="str">
        <f t="shared" si="366"/>
        <v/>
      </c>
      <c r="AE1913" s="76" t="str">
        <f t="shared" si="367"/>
        <v/>
      </c>
      <c r="AF1913" s="81" t="str">
        <f t="shared" si="368"/>
        <v/>
      </c>
    </row>
    <row r="1914" spans="5:32">
      <c r="E1914" s="58" t="str">
        <f t="shared" si="357"/>
        <v/>
      </c>
      <c r="K1914" s="68" t="str">
        <f t="shared" si="358"/>
        <v/>
      </c>
      <c r="M1914" s="69" t="str">
        <f t="shared" si="359"/>
        <v/>
      </c>
      <c r="Q1914" s="76" t="str">
        <f t="shared" si="360"/>
        <v/>
      </c>
      <c r="R1914" s="68" t="str">
        <f t="shared" si="361"/>
        <v/>
      </c>
      <c r="S1914" s="76" t="str">
        <f t="shared" si="362"/>
        <v/>
      </c>
      <c r="V1914" s="23" t="str">
        <f>IF(E1914="","",SUMIF(OUTBOUND!$G:$G,WMS!E1914,OUTBOUND!$L:$L))</f>
        <v/>
      </c>
      <c r="W1914" s="23" t="str">
        <f>IF(E1914="","",SUMIF(OUTBOUND!$G:$G,WMS!E1914,OUTBOUND!$M:$M))</f>
        <v/>
      </c>
      <c r="X1914" s="76" t="str">
        <f>IF(E1914="","",SUMIF(OUTBOUND!$G:$G,WMS!E1914,OUTBOUND!$O:$O))</f>
        <v/>
      </c>
      <c r="Y1914" s="76" t="str">
        <f>IF(E1914="","",SUMIF(OUTBOUND!$G:$G,WMS!E1914,OUTBOUND!$AC:$AC))</f>
        <v/>
      </c>
      <c r="Z1914" s="76" t="str">
        <f>IF(E1914="","",SUMIF(OUTBOUND!$G:$G,WMS!E1914,OUTBOUND!$P:$P))</f>
        <v/>
      </c>
      <c r="AA1914" s="23" t="str">
        <f t="shared" si="363"/>
        <v/>
      </c>
      <c r="AB1914" s="23" t="str">
        <f t="shared" si="364"/>
        <v/>
      </c>
      <c r="AC1914" s="76" t="str">
        <f t="shared" si="365"/>
        <v/>
      </c>
      <c r="AD1914" s="76" t="str">
        <f t="shared" si="366"/>
        <v/>
      </c>
      <c r="AE1914" s="76" t="str">
        <f t="shared" si="367"/>
        <v/>
      </c>
      <c r="AF1914" s="81" t="str">
        <f t="shared" si="368"/>
        <v/>
      </c>
    </row>
    <row r="1915" spans="5:32">
      <c r="E1915" s="58" t="str">
        <f t="shared" si="357"/>
        <v/>
      </c>
      <c r="K1915" s="68" t="str">
        <f t="shared" si="358"/>
        <v/>
      </c>
      <c r="M1915" s="69" t="str">
        <f t="shared" si="359"/>
        <v/>
      </c>
      <c r="Q1915" s="76" t="str">
        <f t="shared" si="360"/>
        <v/>
      </c>
      <c r="R1915" s="68" t="str">
        <f t="shared" si="361"/>
        <v/>
      </c>
      <c r="S1915" s="76" t="str">
        <f t="shared" si="362"/>
        <v/>
      </c>
      <c r="V1915" s="23" t="str">
        <f>IF(E1915="","",SUMIF(OUTBOUND!$G:$G,WMS!E1915,OUTBOUND!$L:$L))</f>
        <v/>
      </c>
      <c r="W1915" s="23" t="str">
        <f>IF(E1915="","",SUMIF(OUTBOUND!$G:$G,WMS!E1915,OUTBOUND!$M:$M))</f>
        <v/>
      </c>
      <c r="X1915" s="76" t="str">
        <f>IF(E1915="","",SUMIF(OUTBOUND!$G:$G,WMS!E1915,OUTBOUND!$O:$O))</f>
        <v/>
      </c>
      <c r="Y1915" s="76" t="str">
        <f>IF(E1915="","",SUMIF(OUTBOUND!$G:$G,WMS!E1915,OUTBOUND!$AC:$AC))</f>
        <v/>
      </c>
      <c r="Z1915" s="76" t="str">
        <f>IF(E1915="","",SUMIF(OUTBOUND!$G:$G,WMS!E1915,OUTBOUND!$P:$P))</f>
        <v/>
      </c>
      <c r="AA1915" s="23" t="str">
        <f t="shared" si="363"/>
        <v/>
      </c>
      <c r="AB1915" s="23" t="str">
        <f t="shared" si="364"/>
        <v/>
      </c>
      <c r="AC1915" s="76" t="str">
        <f t="shared" si="365"/>
        <v/>
      </c>
      <c r="AD1915" s="76" t="str">
        <f t="shared" si="366"/>
        <v/>
      </c>
      <c r="AE1915" s="76" t="str">
        <f t="shared" si="367"/>
        <v/>
      </c>
      <c r="AF1915" s="81" t="str">
        <f t="shared" si="368"/>
        <v/>
      </c>
    </row>
    <row r="1916" spans="5:32">
      <c r="E1916" s="58" t="str">
        <f t="shared" si="357"/>
        <v/>
      </c>
      <c r="K1916" s="68" t="str">
        <f t="shared" si="358"/>
        <v/>
      </c>
      <c r="M1916" s="69" t="str">
        <f t="shared" si="359"/>
        <v/>
      </c>
      <c r="Q1916" s="76" t="str">
        <f t="shared" si="360"/>
        <v/>
      </c>
      <c r="R1916" s="68" t="str">
        <f t="shared" si="361"/>
        <v/>
      </c>
      <c r="S1916" s="76" t="str">
        <f t="shared" si="362"/>
        <v/>
      </c>
      <c r="V1916" s="23" t="str">
        <f>IF(E1916="","",SUMIF(OUTBOUND!$G:$G,WMS!E1916,OUTBOUND!$L:$L))</f>
        <v/>
      </c>
      <c r="W1916" s="23" t="str">
        <f>IF(E1916="","",SUMIF(OUTBOUND!$G:$G,WMS!E1916,OUTBOUND!$M:$M))</f>
        <v/>
      </c>
      <c r="X1916" s="76" t="str">
        <f>IF(E1916="","",SUMIF(OUTBOUND!$G:$G,WMS!E1916,OUTBOUND!$O:$O))</f>
        <v/>
      </c>
      <c r="Y1916" s="76" t="str">
        <f>IF(E1916="","",SUMIF(OUTBOUND!$G:$G,WMS!E1916,OUTBOUND!$AC:$AC))</f>
        <v/>
      </c>
      <c r="Z1916" s="76" t="str">
        <f>IF(E1916="","",SUMIF(OUTBOUND!$G:$G,WMS!E1916,OUTBOUND!$P:$P))</f>
        <v/>
      </c>
      <c r="AA1916" s="23" t="str">
        <f t="shared" si="363"/>
        <v/>
      </c>
      <c r="AB1916" s="23" t="str">
        <f t="shared" si="364"/>
        <v/>
      </c>
      <c r="AC1916" s="76" t="str">
        <f t="shared" si="365"/>
        <v/>
      </c>
      <c r="AD1916" s="76" t="str">
        <f t="shared" si="366"/>
        <v/>
      </c>
      <c r="AE1916" s="76" t="str">
        <f t="shared" si="367"/>
        <v/>
      </c>
      <c r="AF1916" s="81" t="str">
        <f t="shared" si="368"/>
        <v/>
      </c>
    </row>
    <row r="1917" spans="5:32">
      <c r="E1917" s="58" t="str">
        <f t="shared" si="357"/>
        <v/>
      </c>
      <c r="K1917" s="68" t="str">
        <f t="shared" si="358"/>
        <v/>
      </c>
      <c r="M1917" s="69" t="str">
        <f t="shared" si="359"/>
        <v/>
      </c>
      <c r="Q1917" s="76" t="str">
        <f t="shared" si="360"/>
        <v/>
      </c>
      <c r="R1917" s="68" t="str">
        <f t="shared" si="361"/>
        <v/>
      </c>
      <c r="S1917" s="76" t="str">
        <f t="shared" si="362"/>
        <v/>
      </c>
      <c r="V1917" s="23" t="str">
        <f>IF(E1917="","",SUMIF(OUTBOUND!$G:$G,WMS!E1917,OUTBOUND!$L:$L))</f>
        <v/>
      </c>
      <c r="W1917" s="23" t="str">
        <f>IF(E1917="","",SUMIF(OUTBOUND!$G:$G,WMS!E1917,OUTBOUND!$M:$M))</f>
        <v/>
      </c>
      <c r="X1917" s="76" t="str">
        <f>IF(E1917="","",SUMIF(OUTBOUND!$G:$G,WMS!E1917,OUTBOUND!$O:$O))</f>
        <v/>
      </c>
      <c r="Y1917" s="76" t="str">
        <f>IF(E1917="","",SUMIF(OUTBOUND!$G:$G,WMS!E1917,OUTBOUND!$AC:$AC))</f>
        <v/>
      </c>
      <c r="Z1917" s="76" t="str">
        <f>IF(E1917="","",SUMIF(OUTBOUND!$G:$G,WMS!E1917,OUTBOUND!$P:$P))</f>
        <v/>
      </c>
      <c r="AA1917" s="23" t="str">
        <f t="shared" si="363"/>
        <v/>
      </c>
      <c r="AB1917" s="23" t="str">
        <f t="shared" si="364"/>
        <v/>
      </c>
      <c r="AC1917" s="76" t="str">
        <f t="shared" si="365"/>
        <v/>
      </c>
      <c r="AD1917" s="76" t="str">
        <f t="shared" si="366"/>
        <v/>
      </c>
      <c r="AE1917" s="76" t="str">
        <f t="shared" si="367"/>
        <v/>
      </c>
      <c r="AF1917" s="81" t="str">
        <f t="shared" si="368"/>
        <v/>
      </c>
    </row>
    <row r="1918" spans="5:32">
      <c r="E1918" s="58" t="str">
        <f t="shared" si="357"/>
        <v/>
      </c>
      <c r="K1918" s="68" t="str">
        <f t="shared" si="358"/>
        <v/>
      </c>
      <c r="M1918" s="69" t="str">
        <f t="shared" si="359"/>
        <v/>
      </c>
      <c r="Q1918" s="76" t="str">
        <f t="shared" si="360"/>
        <v/>
      </c>
      <c r="R1918" s="68" t="str">
        <f t="shared" si="361"/>
        <v/>
      </c>
      <c r="S1918" s="76" t="str">
        <f t="shared" si="362"/>
        <v/>
      </c>
      <c r="V1918" s="23" t="str">
        <f>IF(E1918="","",SUMIF(OUTBOUND!$G:$G,WMS!E1918,OUTBOUND!$L:$L))</f>
        <v/>
      </c>
      <c r="W1918" s="23" t="str">
        <f>IF(E1918="","",SUMIF(OUTBOUND!$G:$G,WMS!E1918,OUTBOUND!$M:$M))</f>
        <v/>
      </c>
      <c r="X1918" s="76" t="str">
        <f>IF(E1918="","",SUMIF(OUTBOUND!$G:$G,WMS!E1918,OUTBOUND!$O:$O))</f>
        <v/>
      </c>
      <c r="Y1918" s="76" t="str">
        <f>IF(E1918="","",SUMIF(OUTBOUND!$G:$G,WMS!E1918,OUTBOUND!$AC:$AC))</f>
        <v/>
      </c>
      <c r="Z1918" s="76" t="str">
        <f>IF(E1918="","",SUMIF(OUTBOUND!$G:$G,WMS!E1918,OUTBOUND!$P:$P))</f>
        <v/>
      </c>
      <c r="AA1918" s="23" t="str">
        <f t="shared" si="363"/>
        <v/>
      </c>
      <c r="AB1918" s="23" t="str">
        <f t="shared" si="364"/>
        <v/>
      </c>
      <c r="AC1918" s="76" t="str">
        <f t="shared" si="365"/>
        <v/>
      </c>
      <c r="AD1918" s="76" t="str">
        <f t="shared" si="366"/>
        <v/>
      </c>
      <c r="AE1918" s="76" t="str">
        <f t="shared" si="367"/>
        <v/>
      </c>
      <c r="AF1918" s="81" t="str">
        <f t="shared" si="368"/>
        <v/>
      </c>
    </row>
    <row r="1919" spans="5:32">
      <c r="E1919" s="58" t="str">
        <f t="shared" si="357"/>
        <v/>
      </c>
      <c r="K1919" s="68" t="str">
        <f t="shared" si="358"/>
        <v/>
      </c>
      <c r="M1919" s="69" t="str">
        <f t="shared" si="359"/>
        <v/>
      </c>
      <c r="Q1919" s="76" t="str">
        <f t="shared" si="360"/>
        <v/>
      </c>
      <c r="R1919" s="68" t="str">
        <f t="shared" si="361"/>
        <v/>
      </c>
      <c r="S1919" s="76" t="str">
        <f t="shared" si="362"/>
        <v/>
      </c>
      <c r="V1919" s="23" t="str">
        <f>IF(E1919="","",SUMIF(OUTBOUND!$G:$G,WMS!E1919,OUTBOUND!$L:$L))</f>
        <v/>
      </c>
      <c r="W1919" s="23" t="str">
        <f>IF(E1919="","",SUMIF(OUTBOUND!$G:$G,WMS!E1919,OUTBOUND!$M:$M))</f>
        <v/>
      </c>
      <c r="X1919" s="76" t="str">
        <f>IF(E1919="","",SUMIF(OUTBOUND!$G:$G,WMS!E1919,OUTBOUND!$O:$O))</f>
        <v/>
      </c>
      <c r="Y1919" s="76" t="str">
        <f>IF(E1919="","",SUMIF(OUTBOUND!$G:$G,WMS!E1919,OUTBOUND!$AC:$AC))</f>
        <v/>
      </c>
      <c r="Z1919" s="76" t="str">
        <f>IF(E1919="","",SUMIF(OUTBOUND!$G:$G,WMS!E1919,OUTBOUND!$P:$P))</f>
        <v/>
      </c>
      <c r="AA1919" s="23" t="str">
        <f t="shared" si="363"/>
        <v/>
      </c>
      <c r="AB1919" s="23" t="str">
        <f t="shared" si="364"/>
        <v/>
      </c>
      <c r="AC1919" s="76" t="str">
        <f t="shared" si="365"/>
        <v/>
      </c>
      <c r="AD1919" s="76" t="str">
        <f t="shared" si="366"/>
        <v/>
      </c>
      <c r="AE1919" s="76" t="str">
        <f t="shared" si="367"/>
        <v/>
      </c>
      <c r="AF1919" s="81" t="str">
        <f t="shared" si="368"/>
        <v/>
      </c>
    </row>
    <row r="1920" spans="5:32">
      <c r="E1920" s="58" t="str">
        <f t="shared" si="357"/>
        <v/>
      </c>
      <c r="K1920" s="68" t="str">
        <f t="shared" si="358"/>
        <v/>
      </c>
      <c r="M1920" s="69" t="str">
        <f t="shared" si="359"/>
        <v/>
      </c>
      <c r="Q1920" s="76" t="str">
        <f t="shared" si="360"/>
        <v/>
      </c>
      <c r="R1920" s="68" t="str">
        <f t="shared" si="361"/>
        <v/>
      </c>
      <c r="S1920" s="76" t="str">
        <f t="shared" si="362"/>
        <v/>
      </c>
      <c r="V1920" s="23" t="str">
        <f>IF(E1920="","",SUMIF(OUTBOUND!$G:$G,WMS!E1920,OUTBOUND!$L:$L))</f>
        <v/>
      </c>
      <c r="W1920" s="23" t="str">
        <f>IF(E1920="","",SUMIF(OUTBOUND!$G:$G,WMS!E1920,OUTBOUND!$M:$M))</f>
        <v/>
      </c>
      <c r="X1920" s="76" t="str">
        <f>IF(E1920="","",SUMIF(OUTBOUND!$G:$G,WMS!E1920,OUTBOUND!$O:$O))</f>
        <v/>
      </c>
      <c r="Y1920" s="76" t="str">
        <f>IF(E1920="","",SUMIF(OUTBOUND!$G:$G,WMS!E1920,OUTBOUND!$AC:$AC))</f>
        <v/>
      </c>
      <c r="Z1920" s="76" t="str">
        <f>IF(E1920="","",SUMIF(OUTBOUND!$G:$G,WMS!E1920,OUTBOUND!$P:$P))</f>
        <v/>
      </c>
      <c r="AA1920" s="23" t="str">
        <f t="shared" si="363"/>
        <v/>
      </c>
      <c r="AB1920" s="23" t="str">
        <f t="shared" si="364"/>
        <v/>
      </c>
      <c r="AC1920" s="76" t="str">
        <f t="shared" si="365"/>
        <v/>
      </c>
      <c r="AD1920" s="76" t="str">
        <f t="shared" si="366"/>
        <v/>
      </c>
      <c r="AE1920" s="76" t="str">
        <f t="shared" si="367"/>
        <v/>
      </c>
      <c r="AF1920" s="81" t="str">
        <f t="shared" si="368"/>
        <v/>
      </c>
    </row>
    <row r="1921" spans="5:32">
      <c r="E1921" s="58" t="str">
        <f t="shared" si="357"/>
        <v/>
      </c>
      <c r="K1921" s="68" t="str">
        <f t="shared" si="358"/>
        <v/>
      </c>
      <c r="M1921" s="69" t="str">
        <f t="shared" si="359"/>
        <v/>
      </c>
      <c r="Q1921" s="76" t="str">
        <f t="shared" si="360"/>
        <v/>
      </c>
      <c r="R1921" s="68" t="str">
        <f t="shared" si="361"/>
        <v/>
      </c>
      <c r="S1921" s="76" t="str">
        <f t="shared" si="362"/>
        <v/>
      </c>
      <c r="V1921" s="23" t="str">
        <f>IF(E1921="","",SUMIF(OUTBOUND!$G:$G,WMS!E1921,OUTBOUND!$L:$L))</f>
        <v/>
      </c>
      <c r="W1921" s="23" t="str">
        <f>IF(E1921="","",SUMIF(OUTBOUND!$G:$G,WMS!E1921,OUTBOUND!$M:$M))</f>
        <v/>
      </c>
      <c r="X1921" s="76" t="str">
        <f>IF(E1921="","",SUMIF(OUTBOUND!$G:$G,WMS!E1921,OUTBOUND!$O:$O))</f>
        <v/>
      </c>
      <c r="Y1921" s="76" t="str">
        <f>IF(E1921="","",SUMIF(OUTBOUND!$G:$G,WMS!E1921,OUTBOUND!$AC:$AC))</f>
        <v/>
      </c>
      <c r="Z1921" s="76" t="str">
        <f>IF(E1921="","",SUMIF(OUTBOUND!$G:$G,WMS!E1921,OUTBOUND!$P:$P))</f>
        <v/>
      </c>
      <c r="AA1921" s="23" t="str">
        <f t="shared" si="363"/>
        <v/>
      </c>
      <c r="AB1921" s="23" t="str">
        <f t="shared" si="364"/>
        <v/>
      </c>
      <c r="AC1921" s="76" t="str">
        <f t="shared" si="365"/>
        <v/>
      </c>
      <c r="AD1921" s="76" t="str">
        <f t="shared" si="366"/>
        <v/>
      </c>
      <c r="AE1921" s="76" t="str">
        <f t="shared" si="367"/>
        <v/>
      </c>
      <c r="AF1921" s="81" t="str">
        <f t="shared" si="368"/>
        <v/>
      </c>
    </row>
    <row r="1922" spans="5:32">
      <c r="E1922" s="58" t="str">
        <f t="shared" si="357"/>
        <v/>
      </c>
      <c r="K1922" s="68" t="str">
        <f t="shared" si="358"/>
        <v/>
      </c>
      <c r="M1922" s="69" t="str">
        <f t="shared" si="359"/>
        <v/>
      </c>
      <c r="Q1922" s="76" t="str">
        <f t="shared" si="360"/>
        <v/>
      </c>
      <c r="R1922" s="68" t="str">
        <f t="shared" si="361"/>
        <v/>
      </c>
      <c r="S1922" s="76" t="str">
        <f t="shared" si="362"/>
        <v/>
      </c>
      <c r="V1922" s="23" t="str">
        <f>IF(E1922="","",SUMIF(OUTBOUND!$G:$G,WMS!E1922,OUTBOUND!$L:$L))</f>
        <v/>
      </c>
      <c r="W1922" s="23" t="str">
        <f>IF(E1922="","",SUMIF(OUTBOUND!$G:$G,WMS!E1922,OUTBOUND!$M:$M))</f>
        <v/>
      </c>
      <c r="X1922" s="76" t="str">
        <f>IF(E1922="","",SUMIF(OUTBOUND!$G:$G,WMS!E1922,OUTBOUND!$O:$O))</f>
        <v/>
      </c>
      <c r="Y1922" s="76" t="str">
        <f>IF(E1922="","",SUMIF(OUTBOUND!$G:$G,WMS!E1922,OUTBOUND!$AC:$AC))</f>
        <v/>
      </c>
      <c r="Z1922" s="76" t="str">
        <f>IF(E1922="","",SUMIF(OUTBOUND!$G:$G,WMS!E1922,OUTBOUND!$P:$P))</f>
        <v/>
      </c>
      <c r="AA1922" s="23" t="str">
        <f t="shared" si="363"/>
        <v/>
      </c>
      <c r="AB1922" s="23" t="str">
        <f t="shared" si="364"/>
        <v/>
      </c>
      <c r="AC1922" s="76" t="str">
        <f t="shared" si="365"/>
        <v/>
      </c>
      <c r="AD1922" s="76" t="str">
        <f t="shared" si="366"/>
        <v/>
      </c>
      <c r="AE1922" s="76" t="str">
        <f t="shared" si="367"/>
        <v/>
      </c>
      <c r="AF1922" s="81" t="str">
        <f t="shared" si="368"/>
        <v/>
      </c>
    </row>
    <row r="1923" spans="5:32">
      <c r="E1923" s="58" t="str">
        <f t="shared" si="357"/>
        <v/>
      </c>
      <c r="K1923" s="68" t="str">
        <f t="shared" si="358"/>
        <v/>
      </c>
      <c r="M1923" s="69" t="str">
        <f t="shared" si="359"/>
        <v/>
      </c>
      <c r="Q1923" s="76" t="str">
        <f t="shared" si="360"/>
        <v/>
      </c>
      <c r="R1923" s="68" t="str">
        <f t="shared" si="361"/>
        <v/>
      </c>
      <c r="S1923" s="76" t="str">
        <f t="shared" si="362"/>
        <v/>
      </c>
      <c r="V1923" s="23" t="str">
        <f>IF(E1923="","",SUMIF(OUTBOUND!$G:$G,WMS!E1923,OUTBOUND!$L:$L))</f>
        <v/>
      </c>
      <c r="W1923" s="23" t="str">
        <f>IF(E1923="","",SUMIF(OUTBOUND!$G:$G,WMS!E1923,OUTBOUND!$M:$M))</f>
        <v/>
      </c>
      <c r="X1923" s="76" t="str">
        <f>IF(E1923="","",SUMIF(OUTBOUND!$G:$G,WMS!E1923,OUTBOUND!$O:$O))</f>
        <v/>
      </c>
      <c r="Y1923" s="76" t="str">
        <f>IF(E1923="","",SUMIF(OUTBOUND!$G:$G,WMS!E1923,OUTBOUND!$AC:$AC))</f>
        <v/>
      </c>
      <c r="Z1923" s="76" t="str">
        <f>IF(E1923="","",SUMIF(OUTBOUND!$G:$G,WMS!E1923,OUTBOUND!$P:$P))</f>
        <v/>
      </c>
      <c r="AA1923" s="23" t="str">
        <f t="shared" si="363"/>
        <v/>
      </c>
      <c r="AB1923" s="23" t="str">
        <f t="shared" si="364"/>
        <v/>
      </c>
      <c r="AC1923" s="76" t="str">
        <f t="shared" si="365"/>
        <v/>
      </c>
      <c r="AD1923" s="76" t="str">
        <f t="shared" si="366"/>
        <v/>
      </c>
      <c r="AE1923" s="76" t="str">
        <f t="shared" si="367"/>
        <v/>
      </c>
      <c r="AF1923" s="81" t="str">
        <f t="shared" si="368"/>
        <v/>
      </c>
    </row>
    <row r="1924" spans="5:32">
      <c r="E1924" s="58" t="str">
        <f t="shared" ref="E1924:E1987" si="369">IF(D1924="","",B1924&amp;"/"&amp;C1924&amp;"/"&amp;D1924)</f>
        <v/>
      </c>
      <c r="K1924" s="68" t="str">
        <f t="shared" ref="K1924:K1987" si="370">IF(J1924="","",J1924/I1924)</f>
        <v/>
      </c>
      <c r="M1924" s="69" t="str">
        <f t="shared" ref="M1924:M1987" si="371">IF(L1924="","",ROUND(I1924*L1924,3))</f>
        <v/>
      </c>
      <c r="Q1924" s="76" t="str">
        <f t="shared" si="360"/>
        <v/>
      </c>
      <c r="R1924" s="68" t="str">
        <f t="shared" si="361"/>
        <v/>
      </c>
      <c r="S1924" s="76" t="str">
        <f t="shared" si="362"/>
        <v/>
      </c>
      <c r="V1924" s="23" t="str">
        <f>IF(E1924="","",SUMIF(OUTBOUND!$G:$G,WMS!E1924,OUTBOUND!$L:$L))</f>
        <v/>
      </c>
      <c r="W1924" s="23" t="str">
        <f>IF(E1924="","",SUMIF(OUTBOUND!$G:$G,WMS!E1924,OUTBOUND!$M:$M))</f>
        <v/>
      </c>
      <c r="X1924" s="76" t="str">
        <f>IF(E1924="","",SUMIF(OUTBOUND!$G:$G,WMS!E1924,OUTBOUND!$O:$O))</f>
        <v/>
      </c>
      <c r="Y1924" s="76" t="str">
        <f>IF(E1924="","",SUMIF(OUTBOUND!$G:$G,WMS!E1924,OUTBOUND!$AC:$AC))</f>
        <v/>
      </c>
      <c r="Z1924" s="76" t="str">
        <f>IF(E1924="","",SUMIF(OUTBOUND!$G:$G,WMS!E1924,OUTBOUND!$P:$P))</f>
        <v/>
      </c>
      <c r="AA1924" s="23" t="str">
        <f t="shared" si="363"/>
        <v/>
      </c>
      <c r="AB1924" s="23" t="str">
        <f t="shared" si="364"/>
        <v/>
      </c>
      <c r="AC1924" s="76" t="str">
        <f t="shared" si="365"/>
        <v/>
      </c>
      <c r="AD1924" s="76" t="str">
        <f t="shared" si="366"/>
        <v/>
      </c>
      <c r="AE1924" s="76" t="str">
        <f t="shared" si="367"/>
        <v/>
      </c>
      <c r="AF1924" s="81" t="str">
        <f t="shared" si="368"/>
        <v/>
      </c>
    </row>
    <row r="1925" spans="5:32">
      <c r="E1925" s="58" t="str">
        <f t="shared" si="369"/>
        <v/>
      </c>
      <c r="K1925" s="68" t="str">
        <f t="shared" si="370"/>
        <v/>
      </c>
      <c r="M1925" s="69" t="str">
        <f t="shared" si="371"/>
        <v/>
      </c>
      <c r="Q1925" s="76" t="str">
        <f t="shared" si="360"/>
        <v/>
      </c>
      <c r="R1925" s="68" t="str">
        <f t="shared" si="361"/>
        <v/>
      </c>
      <c r="S1925" s="76" t="str">
        <f t="shared" si="362"/>
        <v/>
      </c>
      <c r="V1925" s="23" t="str">
        <f>IF(E1925="","",SUMIF(OUTBOUND!$G:$G,WMS!E1925,OUTBOUND!$L:$L))</f>
        <v/>
      </c>
      <c r="W1925" s="23" t="str">
        <f>IF(E1925="","",SUMIF(OUTBOUND!$G:$G,WMS!E1925,OUTBOUND!$M:$M))</f>
        <v/>
      </c>
      <c r="X1925" s="76" t="str">
        <f>IF(E1925="","",SUMIF(OUTBOUND!$G:$G,WMS!E1925,OUTBOUND!$O:$O))</f>
        <v/>
      </c>
      <c r="Y1925" s="76" t="str">
        <f>IF(E1925="","",SUMIF(OUTBOUND!$G:$G,WMS!E1925,OUTBOUND!$AC:$AC))</f>
        <v/>
      </c>
      <c r="Z1925" s="76" t="str">
        <f>IF(E1925="","",SUMIF(OUTBOUND!$G:$G,WMS!E1925,OUTBOUND!$P:$P))</f>
        <v/>
      </c>
      <c r="AA1925" s="23" t="str">
        <f t="shared" si="363"/>
        <v/>
      </c>
      <c r="AB1925" s="23" t="str">
        <f t="shared" si="364"/>
        <v/>
      </c>
      <c r="AC1925" s="76" t="str">
        <f t="shared" si="365"/>
        <v/>
      </c>
      <c r="AD1925" s="76" t="str">
        <f t="shared" si="366"/>
        <v/>
      </c>
      <c r="AE1925" s="76" t="str">
        <f t="shared" si="367"/>
        <v/>
      </c>
      <c r="AF1925" s="81" t="str">
        <f t="shared" si="368"/>
        <v/>
      </c>
    </row>
    <row r="1926" spans="5:32">
      <c r="E1926" s="58" t="str">
        <f t="shared" si="369"/>
        <v/>
      </c>
      <c r="K1926" s="68" t="str">
        <f t="shared" si="370"/>
        <v/>
      </c>
      <c r="M1926" s="69" t="str">
        <f t="shared" si="371"/>
        <v/>
      </c>
      <c r="Q1926" s="76" t="str">
        <f t="shared" si="360"/>
        <v/>
      </c>
      <c r="R1926" s="68" t="str">
        <f t="shared" si="361"/>
        <v/>
      </c>
      <c r="S1926" s="76" t="str">
        <f t="shared" si="362"/>
        <v/>
      </c>
      <c r="V1926" s="23" t="str">
        <f>IF(E1926="","",SUMIF(OUTBOUND!$G:$G,WMS!E1926,OUTBOUND!$L:$L))</f>
        <v/>
      </c>
      <c r="W1926" s="23" t="str">
        <f>IF(E1926="","",SUMIF(OUTBOUND!$G:$G,WMS!E1926,OUTBOUND!$M:$M))</f>
        <v/>
      </c>
      <c r="X1926" s="76" t="str">
        <f>IF(E1926="","",SUMIF(OUTBOUND!$G:$G,WMS!E1926,OUTBOUND!$O:$O))</f>
        <v/>
      </c>
      <c r="Y1926" s="76" t="str">
        <f>IF(E1926="","",SUMIF(OUTBOUND!$G:$G,WMS!E1926,OUTBOUND!$AC:$AC))</f>
        <v/>
      </c>
      <c r="Z1926" s="76" t="str">
        <f>IF(E1926="","",SUMIF(OUTBOUND!$G:$G,WMS!E1926,OUTBOUND!$P:$P))</f>
        <v/>
      </c>
      <c r="AA1926" s="23" t="str">
        <f t="shared" si="363"/>
        <v/>
      </c>
      <c r="AB1926" s="23" t="str">
        <f t="shared" si="364"/>
        <v/>
      </c>
      <c r="AC1926" s="76" t="str">
        <f t="shared" si="365"/>
        <v/>
      </c>
      <c r="AD1926" s="76" t="str">
        <f t="shared" si="366"/>
        <v/>
      </c>
      <c r="AE1926" s="76" t="str">
        <f t="shared" si="367"/>
        <v/>
      </c>
      <c r="AF1926" s="81" t="str">
        <f t="shared" si="368"/>
        <v/>
      </c>
    </row>
    <row r="1927" spans="5:32">
      <c r="E1927" s="58" t="str">
        <f t="shared" si="369"/>
        <v/>
      </c>
      <c r="K1927" s="68" t="str">
        <f t="shared" si="370"/>
        <v/>
      </c>
      <c r="M1927" s="69" t="str">
        <f t="shared" si="371"/>
        <v/>
      </c>
      <c r="Q1927" s="76" t="str">
        <f t="shared" si="360"/>
        <v/>
      </c>
      <c r="R1927" s="68" t="str">
        <f t="shared" si="361"/>
        <v/>
      </c>
      <c r="S1927" s="76" t="str">
        <f t="shared" si="362"/>
        <v/>
      </c>
      <c r="V1927" s="23" t="str">
        <f>IF(E1927="","",SUMIF(OUTBOUND!$G:$G,WMS!E1927,OUTBOUND!$L:$L))</f>
        <v/>
      </c>
      <c r="W1927" s="23" t="str">
        <f>IF(E1927="","",SUMIF(OUTBOUND!$G:$G,WMS!E1927,OUTBOUND!$M:$M))</f>
        <v/>
      </c>
      <c r="X1927" s="76" t="str">
        <f>IF(E1927="","",SUMIF(OUTBOUND!$G:$G,WMS!E1927,OUTBOUND!$O:$O))</f>
        <v/>
      </c>
      <c r="Y1927" s="76" t="str">
        <f>IF(E1927="","",SUMIF(OUTBOUND!$G:$G,WMS!E1927,OUTBOUND!$AC:$AC))</f>
        <v/>
      </c>
      <c r="Z1927" s="76" t="str">
        <f>IF(E1927="","",SUMIF(OUTBOUND!$G:$G,WMS!E1927,OUTBOUND!$P:$P))</f>
        <v/>
      </c>
      <c r="AA1927" s="23" t="str">
        <f t="shared" si="363"/>
        <v/>
      </c>
      <c r="AB1927" s="23" t="str">
        <f t="shared" si="364"/>
        <v/>
      </c>
      <c r="AC1927" s="76" t="str">
        <f t="shared" si="365"/>
        <v/>
      </c>
      <c r="AD1927" s="76" t="str">
        <f t="shared" si="366"/>
        <v/>
      </c>
      <c r="AE1927" s="76" t="str">
        <f t="shared" si="367"/>
        <v/>
      </c>
      <c r="AF1927" s="81" t="str">
        <f t="shared" si="368"/>
        <v/>
      </c>
    </row>
    <row r="1928" spans="5:32">
      <c r="E1928" s="58" t="str">
        <f t="shared" si="369"/>
        <v/>
      </c>
      <c r="K1928" s="68" t="str">
        <f t="shared" si="370"/>
        <v/>
      </c>
      <c r="M1928" s="69" t="str">
        <f t="shared" si="371"/>
        <v/>
      </c>
      <c r="Q1928" s="76" t="str">
        <f t="shared" si="360"/>
        <v/>
      </c>
      <c r="R1928" s="68" t="str">
        <f t="shared" si="361"/>
        <v/>
      </c>
      <c r="S1928" s="76" t="str">
        <f t="shared" si="362"/>
        <v/>
      </c>
      <c r="V1928" s="23" t="str">
        <f>IF(E1928="","",SUMIF(OUTBOUND!$G:$G,WMS!E1928,OUTBOUND!$L:$L))</f>
        <v/>
      </c>
      <c r="W1928" s="23" t="str">
        <f>IF(E1928="","",SUMIF(OUTBOUND!$G:$G,WMS!E1928,OUTBOUND!$M:$M))</f>
        <v/>
      </c>
      <c r="X1928" s="76" t="str">
        <f>IF(E1928="","",SUMIF(OUTBOUND!$G:$G,WMS!E1928,OUTBOUND!$O:$O))</f>
        <v/>
      </c>
      <c r="Y1928" s="76" t="str">
        <f>IF(E1928="","",SUMIF(OUTBOUND!$G:$G,WMS!E1928,OUTBOUND!$AC:$AC))</f>
        <v/>
      </c>
      <c r="Z1928" s="76" t="str">
        <f>IF(E1928="","",SUMIF(OUTBOUND!$G:$G,WMS!E1928,OUTBOUND!$P:$P))</f>
        <v/>
      </c>
      <c r="AA1928" s="23" t="str">
        <f t="shared" si="363"/>
        <v/>
      </c>
      <c r="AB1928" s="23" t="str">
        <f t="shared" si="364"/>
        <v/>
      </c>
      <c r="AC1928" s="76" t="str">
        <f t="shared" si="365"/>
        <v/>
      </c>
      <c r="AD1928" s="76" t="str">
        <f t="shared" si="366"/>
        <v/>
      </c>
      <c r="AE1928" s="76" t="str">
        <f t="shared" si="367"/>
        <v/>
      </c>
      <c r="AF1928" s="81" t="str">
        <f t="shared" si="368"/>
        <v/>
      </c>
    </row>
    <row r="1929" spans="5:32">
      <c r="E1929" s="58" t="str">
        <f t="shared" si="369"/>
        <v/>
      </c>
      <c r="K1929" s="68" t="str">
        <f t="shared" si="370"/>
        <v/>
      </c>
      <c r="M1929" s="69" t="str">
        <f t="shared" si="371"/>
        <v/>
      </c>
      <c r="Q1929" s="76" t="str">
        <f t="shared" si="360"/>
        <v/>
      </c>
      <c r="R1929" s="68" t="str">
        <f t="shared" si="361"/>
        <v/>
      </c>
      <c r="S1929" s="76" t="str">
        <f t="shared" si="362"/>
        <v/>
      </c>
      <c r="V1929" s="23" t="str">
        <f>IF(E1929="","",SUMIF(OUTBOUND!$G:$G,WMS!E1929,OUTBOUND!$L:$L))</f>
        <v/>
      </c>
      <c r="W1929" s="23" t="str">
        <f>IF(E1929="","",SUMIF(OUTBOUND!$G:$G,WMS!E1929,OUTBOUND!$M:$M))</f>
        <v/>
      </c>
      <c r="X1929" s="76" t="str">
        <f>IF(E1929="","",SUMIF(OUTBOUND!$G:$G,WMS!E1929,OUTBOUND!$O:$O))</f>
        <v/>
      </c>
      <c r="Y1929" s="76" t="str">
        <f>IF(E1929="","",SUMIF(OUTBOUND!$G:$G,WMS!E1929,OUTBOUND!$AC:$AC))</f>
        <v/>
      </c>
      <c r="Z1929" s="76" t="str">
        <f>IF(E1929="","",SUMIF(OUTBOUND!$G:$G,WMS!E1929,OUTBOUND!$P:$P))</f>
        <v/>
      </c>
      <c r="AA1929" s="23" t="str">
        <f t="shared" si="363"/>
        <v/>
      </c>
      <c r="AB1929" s="23" t="str">
        <f t="shared" si="364"/>
        <v/>
      </c>
      <c r="AC1929" s="76" t="str">
        <f t="shared" si="365"/>
        <v/>
      </c>
      <c r="AD1929" s="76" t="str">
        <f t="shared" si="366"/>
        <v/>
      </c>
      <c r="AE1929" s="76" t="str">
        <f t="shared" si="367"/>
        <v/>
      </c>
      <c r="AF1929" s="81" t="str">
        <f t="shared" si="368"/>
        <v/>
      </c>
    </row>
    <row r="1930" spans="5:32">
      <c r="E1930" s="58" t="str">
        <f t="shared" si="369"/>
        <v/>
      </c>
      <c r="K1930" s="68" t="str">
        <f t="shared" si="370"/>
        <v/>
      </c>
      <c r="M1930" s="69" t="str">
        <f t="shared" si="371"/>
        <v/>
      </c>
      <c r="Q1930" s="76" t="str">
        <f t="shared" si="360"/>
        <v/>
      </c>
      <c r="R1930" s="68" t="str">
        <f t="shared" si="361"/>
        <v/>
      </c>
      <c r="S1930" s="76" t="str">
        <f t="shared" si="362"/>
        <v/>
      </c>
      <c r="V1930" s="23" t="str">
        <f>IF(E1930="","",SUMIF(OUTBOUND!$G:$G,WMS!E1930,OUTBOUND!$L:$L))</f>
        <v/>
      </c>
      <c r="W1930" s="23" t="str">
        <f>IF(E1930="","",SUMIF(OUTBOUND!$G:$G,WMS!E1930,OUTBOUND!$M:$M))</f>
        <v/>
      </c>
      <c r="X1930" s="76" t="str">
        <f>IF(E1930="","",SUMIF(OUTBOUND!$G:$G,WMS!E1930,OUTBOUND!$O:$O))</f>
        <v/>
      </c>
      <c r="Y1930" s="76" t="str">
        <f>IF(E1930="","",SUMIF(OUTBOUND!$G:$G,WMS!E1930,OUTBOUND!$AC:$AC))</f>
        <v/>
      </c>
      <c r="Z1930" s="76" t="str">
        <f>IF(E1930="","",SUMIF(OUTBOUND!$G:$G,WMS!E1930,OUTBOUND!$P:$P))</f>
        <v/>
      </c>
      <c r="AA1930" s="23" t="str">
        <f t="shared" si="363"/>
        <v/>
      </c>
      <c r="AB1930" s="23" t="str">
        <f t="shared" si="364"/>
        <v/>
      </c>
      <c r="AC1930" s="76" t="str">
        <f t="shared" si="365"/>
        <v/>
      </c>
      <c r="AD1930" s="76" t="str">
        <f t="shared" si="366"/>
        <v/>
      </c>
      <c r="AE1930" s="76" t="str">
        <f t="shared" si="367"/>
        <v/>
      </c>
      <c r="AF1930" s="81" t="str">
        <f t="shared" si="368"/>
        <v/>
      </c>
    </row>
    <row r="1931" spans="5:32">
      <c r="E1931" s="58" t="str">
        <f t="shared" si="369"/>
        <v/>
      </c>
      <c r="K1931" s="68" t="str">
        <f t="shared" si="370"/>
        <v/>
      </c>
      <c r="M1931" s="69" t="str">
        <f t="shared" si="371"/>
        <v/>
      </c>
      <c r="Q1931" s="76" t="str">
        <f t="shared" si="360"/>
        <v/>
      </c>
      <c r="R1931" s="68" t="str">
        <f t="shared" si="361"/>
        <v/>
      </c>
      <c r="S1931" s="76" t="str">
        <f t="shared" si="362"/>
        <v/>
      </c>
      <c r="V1931" s="23" t="str">
        <f>IF(E1931="","",SUMIF(OUTBOUND!$G:$G,WMS!E1931,OUTBOUND!$L:$L))</f>
        <v/>
      </c>
      <c r="W1931" s="23" t="str">
        <f>IF(E1931="","",SUMIF(OUTBOUND!$G:$G,WMS!E1931,OUTBOUND!$M:$M))</f>
        <v/>
      </c>
      <c r="X1931" s="76" t="str">
        <f>IF(E1931="","",SUMIF(OUTBOUND!$G:$G,WMS!E1931,OUTBOUND!$O:$O))</f>
        <v/>
      </c>
      <c r="Y1931" s="76" t="str">
        <f>IF(E1931="","",SUMIF(OUTBOUND!$G:$G,WMS!E1931,OUTBOUND!$AC:$AC))</f>
        <v/>
      </c>
      <c r="Z1931" s="76" t="str">
        <f>IF(E1931="","",SUMIF(OUTBOUND!$G:$G,WMS!E1931,OUTBOUND!$P:$P))</f>
        <v/>
      </c>
      <c r="AA1931" s="23" t="str">
        <f t="shared" si="363"/>
        <v/>
      </c>
      <c r="AB1931" s="23" t="str">
        <f t="shared" si="364"/>
        <v/>
      </c>
      <c r="AC1931" s="76" t="str">
        <f t="shared" si="365"/>
        <v/>
      </c>
      <c r="AD1931" s="76" t="str">
        <f t="shared" si="366"/>
        <v/>
      </c>
      <c r="AE1931" s="76" t="str">
        <f t="shared" si="367"/>
        <v/>
      </c>
      <c r="AF1931" s="81" t="str">
        <f t="shared" si="368"/>
        <v/>
      </c>
    </row>
    <row r="1932" spans="5:32">
      <c r="E1932" s="58" t="str">
        <f t="shared" si="369"/>
        <v/>
      </c>
      <c r="K1932" s="68" t="str">
        <f t="shared" si="370"/>
        <v/>
      </c>
      <c r="M1932" s="69" t="str">
        <f t="shared" si="371"/>
        <v/>
      </c>
      <c r="Q1932" s="76" t="str">
        <f t="shared" si="360"/>
        <v/>
      </c>
      <c r="R1932" s="68" t="str">
        <f t="shared" si="361"/>
        <v/>
      </c>
      <c r="S1932" s="76" t="str">
        <f t="shared" si="362"/>
        <v/>
      </c>
      <c r="V1932" s="23" t="str">
        <f>IF(E1932="","",SUMIF(OUTBOUND!$G:$G,WMS!E1932,OUTBOUND!$L:$L))</f>
        <v/>
      </c>
      <c r="W1932" s="23" t="str">
        <f>IF(E1932="","",SUMIF(OUTBOUND!$G:$G,WMS!E1932,OUTBOUND!$M:$M))</f>
        <v/>
      </c>
      <c r="X1932" s="76" t="str">
        <f>IF(E1932="","",SUMIF(OUTBOUND!$G:$G,WMS!E1932,OUTBOUND!$O:$O))</f>
        <v/>
      </c>
      <c r="Y1932" s="76" t="str">
        <f>IF(E1932="","",SUMIF(OUTBOUND!$G:$G,WMS!E1932,OUTBOUND!$AC:$AC))</f>
        <v/>
      </c>
      <c r="Z1932" s="76" t="str">
        <f>IF(E1932="","",SUMIF(OUTBOUND!$G:$G,WMS!E1932,OUTBOUND!$P:$P))</f>
        <v/>
      </c>
      <c r="AA1932" s="23" t="str">
        <f t="shared" si="363"/>
        <v/>
      </c>
      <c r="AB1932" s="23" t="str">
        <f t="shared" si="364"/>
        <v/>
      </c>
      <c r="AC1932" s="76" t="str">
        <f t="shared" si="365"/>
        <v/>
      </c>
      <c r="AD1932" s="76" t="str">
        <f t="shared" si="366"/>
        <v/>
      </c>
      <c r="AE1932" s="76" t="str">
        <f t="shared" si="367"/>
        <v/>
      </c>
      <c r="AF1932" s="81" t="str">
        <f t="shared" si="368"/>
        <v/>
      </c>
    </row>
    <row r="1933" spans="5:32">
      <c r="E1933" s="58" t="str">
        <f t="shared" si="369"/>
        <v/>
      </c>
      <c r="K1933" s="68" t="str">
        <f t="shared" si="370"/>
        <v/>
      </c>
      <c r="M1933" s="69" t="str">
        <f t="shared" si="371"/>
        <v/>
      </c>
      <c r="Q1933" s="76" t="str">
        <f t="shared" si="360"/>
        <v/>
      </c>
      <c r="R1933" s="68" t="str">
        <f t="shared" si="361"/>
        <v/>
      </c>
      <c r="S1933" s="76" t="str">
        <f t="shared" si="362"/>
        <v/>
      </c>
      <c r="V1933" s="23" t="str">
        <f>IF(E1933="","",SUMIF(OUTBOUND!$G:$G,WMS!E1933,OUTBOUND!$L:$L))</f>
        <v/>
      </c>
      <c r="W1933" s="23" t="str">
        <f>IF(E1933="","",SUMIF(OUTBOUND!$G:$G,WMS!E1933,OUTBOUND!$M:$M))</f>
        <v/>
      </c>
      <c r="X1933" s="76" t="str">
        <f>IF(E1933="","",SUMIF(OUTBOUND!$G:$G,WMS!E1933,OUTBOUND!$O:$O))</f>
        <v/>
      </c>
      <c r="Y1933" s="76" t="str">
        <f>IF(E1933="","",SUMIF(OUTBOUND!$G:$G,WMS!E1933,OUTBOUND!$AC:$AC))</f>
        <v/>
      </c>
      <c r="Z1933" s="76" t="str">
        <f>IF(E1933="","",SUMIF(OUTBOUND!$G:$G,WMS!E1933,OUTBOUND!$P:$P))</f>
        <v/>
      </c>
      <c r="AA1933" s="23" t="str">
        <f t="shared" si="363"/>
        <v/>
      </c>
      <c r="AB1933" s="23" t="str">
        <f t="shared" si="364"/>
        <v/>
      </c>
      <c r="AC1933" s="76" t="str">
        <f t="shared" si="365"/>
        <v/>
      </c>
      <c r="AD1933" s="76" t="str">
        <f t="shared" si="366"/>
        <v/>
      </c>
      <c r="AE1933" s="76" t="str">
        <f t="shared" si="367"/>
        <v/>
      </c>
      <c r="AF1933" s="81" t="str">
        <f t="shared" si="368"/>
        <v/>
      </c>
    </row>
    <row r="1934" spans="5:32">
      <c r="E1934" s="58" t="str">
        <f t="shared" si="369"/>
        <v/>
      </c>
      <c r="K1934" s="68" t="str">
        <f t="shared" si="370"/>
        <v/>
      </c>
      <c r="M1934" s="69" t="str">
        <f t="shared" si="371"/>
        <v/>
      </c>
      <c r="Q1934" s="76" t="str">
        <f t="shared" si="360"/>
        <v/>
      </c>
      <c r="R1934" s="68" t="str">
        <f t="shared" si="361"/>
        <v/>
      </c>
      <c r="S1934" s="76" t="str">
        <f t="shared" si="362"/>
        <v/>
      </c>
      <c r="V1934" s="23" t="str">
        <f>IF(E1934="","",SUMIF(OUTBOUND!$G:$G,WMS!E1934,OUTBOUND!$L:$L))</f>
        <v/>
      </c>
      <c r="W1934" s="23" t="str">
        <f>IF(E1934="","",SUMIF(OUTBOUND!$G:$G,WMS!E1934,OUTBOUND!$M:$M))</f>
        <v/>
      </c>
      <c r="X1934" s="76" t="str">
        <f>IF(E1934="","",SUMIF(OUTBOUND!$G:$G,WMS!E1934,OUTBOUND!$O:$O))</f>
        <v/>
      </c>
      <c r="Y1934" s="76" t="str">
        <f>IF(E1934="","",SUMIF(OUTBOUND!$G:$G,WMS!E1934,OUTBOUND!$AC:$AC))</f>
        <v/>
      </c>
      <c r="Z1934" s="76" t="str">
        <f>IF(E1934="","",SUMIF(OUTBOUND!$G:$G,WMS!E1934,OUTBOUND!$P:$P))</f>
        <v/>
      </c>
      <c r="AA1934" s="23" t="str">
        <f t="shared" si="363"/>
        <v/>
      </c>
      <c r="AB1934" s="23" t="str">
        <f t="shared" si="364"/>
        <v/>
      </c>
      <c r="AC1934" s="76" t="str">
        <f t="shared" si="365"/>
        <v/>
      </c>
      <c r="AD1934" s="76" t="str">
        <f t="shared" si="366"/>
        <v/>
      </c>
      <c r="AE1934" s="76" t="str">
        <f t="shared" si="367"/>
        <v/>
      </c>
      <c r="AF1934" s="81" t="str">
        <f t="shared" si="368"/>
        <v/>
      </c>
    </row>
    <row r="1935" spans="5:32">
      <c r="E1935" s="58" t="str">
        <f t="shared" si="369"/>
        <v/>
      </c>
      <c r="K1935" s="68" t="str">
        <f t="shared" si="370"/>
        <v/>
      </c>
      <c r="M1935" s="69" t="str">
        <f t="shared" si="371"/>
        <v/>
      </c>
      <c r="Q1935" s="76" t="str">
        <f t="shared" si="360"/>
        <v/>
      </c>
      <c r="R1935" s="68" t="str">
        <f t="shared" si="361"/>
        <v/>
      </c>
      <c r="S1935" s="76" t="str">
        <f t="shared" si="362"/>
        <v/>
      </c>
      <c r="V1935" s="23" t="str">
        <f>IF(E1935="","",SUMIF(OUTBOUND!$G:$G,WMS!E1935,OUTBOUND!$L:$L))</f>
        <v/>
      </c>
      <c r="W1935" s="23" t="str">
        <f>IF(E1935="","",SUMIF(OUTBOUND!$G:$G,WMS!E1935,OUTBOUND!$M:$M))</f>
        <v/>
      </c>
      <c r="X1935" s="76" t="str">
        <f>IF(E1935="","",SUMIF(OUTBOUND!$G:$G,WMS!E1935,OUTBOUND!$O:$O))</f>
        <v/>
      </c>
      <c r="Y1935" s="76" t="str">
        <f>IF(E1935="","",SUMIF(OUTBOUND!$G:$G,WMS!E1935,OUTBOUND!$AC:$AC))</f>
        <v/>
      </c>
      <c r="Z1935" s="76" t="str">
        <f>IF(E1935="","",SUMIF(OUTBOUND!$G:$G,WMS!E1935,OUTBOUND!$P:$P))</f>
        <v/>
      </c>
      <c r="AA1935" s="23" t="str">
        <f t="shared" si="363"/>
        <v/>
      </c>
      <c r="AB1935" s="23" t="str">
        <f t="shared" si="364"/>
        <v/>
      </c>
      <c r="AC1935" s="76" t="str">
        <f t="shared" si="365"/>
        <v/>
      </c>
      <c r="AD1935" s="76" t="str">
        <f t="shared" si="366"/>
        <v/>
      </c>
      <c r="AE1935" s="76" t="str">
        <f t="shared" si="367"/>
        <v/>
      </c>
      <c r="AF1935" s="81" t="str">
        <f t="shared" si="368"/>
        <v/>
      </c>
    </row>
    <row r="1936" spans="5:32">
      <c r="E1936" s="58" t="str">
        <f t="shared" si="369"/>
        <v/>
      </c>
      <c r="K1936" s="68" t="str">
        <f t="shared" si="370"/>
        <v/>
      </c>
      <c r="M1936" s="69" t="str">
        <f t="shared" si="371"/>
        <v/>
      </c>
      <c r="Q1936" s="76" t="str">
        <f t="shared" si="360"/>
        <v/>
      </c>
      <c r="R1936" s="68" t="str">
        <f t="shared" si="361"/>
        <v/>
      </c>
      <c r="S1936" s="76" t="str">
        <f t="shared" si="362"/>
        <v/>
      </c>
      <c r="V1936" s="23" t="str">
        <f>IF(E1936="","",SUMIF(OUTBOUND!$G:$G,WMS!E1936,OUTBOUND!$L:$L))</f>
        <v/>
      </c>
      <c r="W1936" s="23" t="str">
        <f>IF(E1936="","",SUMIF(OUTBOUND!$G:$G,WMS!E1936,OUTBOUND!$M:$M))</f>
        <v/>
      </c>
      <c r="X1936" s="76" t="str">
        <f>IF(E1936="","",SUMIF(OUTBOUND!$G:$G,WMS!E1936,OUTBOUND!$O:$O))</f>
        <v/>
      </c>
      <c r="Y1936" s="76" t="str">
        <f>IF(E1936="","",SUMIF(OUTBOUND!$G:$G,WMS!E1936,OUTBOUND!$AC:$AC))</f>
        <v/>
      </c>
      <c r="Z1936" s="76" t="str">
        <f>IF(E1936="","",SUMIF(OUTBOUND!$G:$G,WMS!E1936,OUTBOUND!$P:$P))</f>
        <v/>
      </c>
      <c r="AA1936" s="23" t="str">
        <f t="shared" si="363"/>
        <v/>
      </c>
      <c r="AB1936" s="23" t="str">
        <f t="shared" si="364"/>
        <v/>
      </c>
      <c r="AC1936" s="76" t="str">
        <f t="shared" si="365"/>
        <v/>
      </c>
      <c r="AD1936" s="76" t="str">
        <f t="shared" si="366"/>
        <v/>
      </c>
      <c r="AE1936" s="76" t="str">
        <f t="shared" si="367"/>
        <v/>
      </c>
      <c r="AF1936" s="81" t="str">
        <f t="shared" si="368"/>
        <v/>
      </c>
    </row>
    <row r="1937" spans="5:32">
      <c r="E1937" s="58" t="str">
        <f t="shared" si="369"/>
        <v/>
      </c>
      <c r="K1937" s="68" t="str">
        <f t="shared" si="370"/>
        <v/>
      </c>
      <c r="M1937" s="69" t="str">
        <f t="shared" si="371"/>
        <v/>
      </c>
      <c r="Q1937" s="76" t="str">
        <f t="shared" si="360"/>
        <v/>
      </c>
      <c r="R1937" s="68" t="str">
        <f t="shared" si="361"/>
        <v/>
      </c>
      <c r="S1937" s="76" t="str">
        <f t="shared" si="362"/>
        <v/>
      </c>
      <c r="V1937" s="23" t="str">
        <f>IF(E1937="","",SUMIF(OUTBOUND!$G:$G,WMS!E1937,OUTBOUND!$L:$L))</f>
        <v/>
      </c>
      <c r="W1937" s="23" t="str">
        <f>IF(E1937="","",SUMIF(OUTBOUND!$G:$G,WMS!E1937,OUTBOUND!$M:$M))</f>
        <v/>
      </c>
      <c r="X1937" s="76" t="str">
        <f>IF(E1937="","",SUMIF(OUTBOUND!$G:$G,WMS!E1937,OUTBOUND!$O:$O))</f>
        <v/>
      </c>
      <c r="Y1937" s="76" t="str">
        <f>IF(E1937="","",SUMIF(OUTBOUND!$G:$G,WMS!E1937,OUTBOUND!$AC:$AC))</f>
        <v/>
      </c>
      <c r="Z1937" s="76" t="str">
        <f>IF(E1937="","",SUMIF(OUTBOUND!$G:$G,WMS!E1937,OUTBOUND!$P:$P))</f>
        <v/>
      </c>
      <c r="AA1937" s="23" t="str">
        <f t="shared" si="363"/>
        <v/>
      </c>
      <c r="AB1937" s="23" t="str">
        <f t="shared" si="364"/>
        <v/>
      </c>
      <c r="AC1937" s="76" t="str">
        <f t="shared" si="365"/>
        <v/>
      </c>
      <c r="AD1937" s="76" t="str">
        <f t="shared" si="366"/>
        <v/>
      </c>
      <c r="AE1937" s="76" t="str">
        <f t="shared" si="367"/>
        <v/>
      </c>
      <c r="AF1937" s="81" t="str">
        <f t="shared" si="368"/>
        <v/>
      </c>
    </row>
    <row r="1938" spans="5:32">
      <c r="E1938" s="58" t="str">
        <f t="shared" si="369"/>
        <v/>
      </c>
      <c r="K1938" s="68" t="str">
        <f t="shared" si="370"/>
        <v/>
      </c>
      <c r="M1938" s="69" t="str">
        <f t="shared" si="371"/>
        <v/>
      </c>
      <c r="Q1938" s="76" t="str">
        <f t="shared" si="360"/>
        <v/>
      </c>
      <c r="R1938" s="68" t="str">
        <f t="shared" si="361"/>
        <v/>
      </c>
      <c r="S1938" s="76" t="str">
        <f t="shared" si="362"/>
        <v/>
      </c>
      <c r="V1938" s="23" t="str">
        <f>IF(E1938="","",SUMIF(OUTBOUND!$G:$G,WMS!E1938,OUTBOUND!$L:$L))</f>
        <v/>
      </c>
      <c r="W1938" s="23" t="str">
        <f>IF(E1938="","",SUMIF(OUTBOUND!$G:$G,WMS!E1938,OUTBOUND!$M:$M))</f>
        <v/>
      </c>
      <c r="X1938" s="76" t="str">
        <f>IF(E1938="","",SUMIF(OUTBOUND!$G:$G,WMS!E1938,OUTBOUND!$O:$O))</f>
        <v/>
      </c>
      <c r="Y1938" s="76" t="str">
        <f>IF(E1938="","",SUMIF(OUTBOUND!$G:$G,WMS!E1938,OUTBOUND!$AC:$AC))</f>
        <v/>
      </c>
      <c r="Z1938" s="76" t="str">
        <f>IF(E1938="","",SUMIF(OUTBOUND!$G:$G,WMS!E1938,OUTBOUND!$P:$P))</f>
        <v/>
      </c>
      <c r="AA1938" s="23" t="str">
        <f t="shared" si="363"/>
        <v/>
      </c>
      <c r="AB1938" s="23" t="str">
        <f t="shared" si="364"/>
        <v/>
      </c>
      <c r="AC1938" s="76" t="str">
        <f t="shared" si="365"/>
        <v/>
      </c>
      <c r="AD1938" s="76" t="str">
        <f t="shared" si="366"/>
        <v/>
      </c>
      <c r="AE1938" s="76" t="str">
        <f t="shared" si="367"/>
        <v/>
      </c>
      <c r="AF1938" s="81" t="str">
        <f t="shared" si="368"/>
        <v/>
      </c>
    </row>
    <row r="1939" spans="5:32">
      <c r="E1939" s="58" t="str">
        <f t="shared" si="369"/>
        <v/>
      </c>
      <c r="K1939" s="68" t="str">
        <f t="shared" si="370"/>
        <v/>
      </c>
      <c r="M1939" s="69" t="str">
        <f t="shared" si="371"/>
        <v/>
      </c>
      <c r="Q1939" s="76" t="str">
        <f t="shared" si="360"/>
        <v/>
      </c>
      <c r="R1939" s="68" t="str">
        <f t="shared" si="361"/>
        <v/>
      </c>
      <c r="S1939" s="76" t="str">
        <f t="shared" si="362"/>
        <v/>
      </c>
      <c r="V1939" s="23" t="str">
        <f>IF(E1939="","",SUMIF(OUTBOUND!$G:$G,WMS!E1939,OUTBOUND!$L:$L))</f>
        <v/>
      </c>
      <c r="W1939" s="23" t="str">
        <f>IF(E1939="","",SUMIF(OUTBOUND!$G:$G,WMS!E1939,OUTBOUND!$M:$M))</f>
        <v/>
      </c>
      <c r="X1939" s="76" t="str">
        <f>IF(E1939="","",SUMIF(OUTBOUND!$G:$G,WMS!E1939,OUTBOUND!$O:$O))</f>
        <v/>
      </c>
      <c r="Y1939" s="76" t="str">
        <f>IF(E1939="","",SUMIF(OUTBOUND!$G:$G,WMS!E1939,OUTBOUND!$AC:$AC))</f>
        <v/>
      </c>
      <c r="Z1939" s="76" t="str">
        <f>IF(E1939="","",SUMIF(OUTBOUND!$G:$G,WMS!E1939,OUTBOUND!$P:$P))</f>
        <v/>
      </c>
      <c r="AA1939" s="23" t="str">
        <f t="shared" si="363"/>
        <v/>
      </c>
      <c r="AB1939" s="23" t="str">
        <f t="shared" si="364"/>
        <v/>
      </c>
      <c r="AC1939" s="76" t="str">
        <f t="shared" si="365"/>
        <v/>
      </c>
      <c r="AD1939" s="76" t="str">
        <f t="shared" si="366"/>
        <v/>
      </c>
      <c r="AE1939" s="76" t="str">
        <f t="shared" si="367"/>
        <v/>
      </c>
      <c r="AF1939" s="81" t="str">
        <f t="shared" si="368"/>
        <v/>
      </c>
    </row>
    <row r="1940" spans="5:32">
      <c r="E1940" s="58" t="str">
        <f t="shared" si="369"/>
        <v/>
      </c>
      <c r="K1940" s="68" t="str">
        <f t="shared" si="370"/>
        <v/>
      </c>
      <c r="M1940" s="69" t="str">
        <f t="shared" si="371"/>
        <v/>
      </c>
      <c r="Q1940" s="76" t="str">
        <f t="shared" si="360"/>
        <v/>
      </c>
      <c r="R1940" s="68" t="str">
        <f t="shared" si="361"/>
        <v/>
      </c>
      <c r="S1940" s="76" t="str">
        <f t="shared" si="362"/>
        <v/>
      </c>
      <c r="V1940" s="23" t="str">
        <f>IF(E1940="","",SUMIF(OUTBOUND!$G:$G,WMS!E1940,OUTBOUND!$L:$L))</f>
        <v/>
      </c>
      <c r="W1940" s="23" t="str">
        <f>IF(E1940="","",SUMIF(OUTBOUND!$G:$G,WMS!E1940,OUTBOUND!$M:$M))</f>
        <v/>
      </c>
      <c r="X1940" s="76" t="str">
        <f>IF(E1940="","",SUMIF(OUTBOUND!$G:$G,WMS!E1940,OUTBOUND!$O:$O))</f>
        <v/>
      </c>
      <c r="Y1940" s="76" t="str">
        <f>IF(E1940="","",SUMIF(OUTBOUND!$G:$G,WMS!E1940,OUTBOUND!$AC:$AC))</f>
        <v/>
      </c>
      <c r="Z1940" s="76" t="str">
        <f>IF(E1940="","",SUMIF(OUTBOUND!$G:$G,WMS!E1940,OUTBOUND!$P:$P))</f>
        <v/>
      </c>
      <c r="AA1940" s="23" t="str">
        <f t="shared" si="363"/>
        <v/>
      </c>
      <c r="AB1940" s="23" t="str">
        <f t="shared" si="364"/>
        <v/>
      </c>
      <c r="AC1940" s="76" t="str">
        <f t="shared" si="365"/>
        <v/>
      </c>
      <c r="AD1940" s="76" t="str">
        <f t="shared" si="366"/>
        <v/>
      </c>
      <c r="AE1940" s="76" t="str">
        <f t="shared" si="367"/>
        <v/>
      </c>
      <c r="AF1940" s="81" t="str">
        <f t="shared" si="368"/>
        <v/>
      </c>
    </row>
    <row r="1941" spans="5:32">
      <c r="E1941" s="58" t="str">
        <f t="shared" si="369"/>
        <v/>
      </c>
      <c r="K1941" s="68" t="str">
        <f t="shared" si="370"/>
        <v/>
      </c>
      <c r="M1941" s="69" t="str">
        <f t="shared" si="371"/>
        <v/>
      </c>
      <c r="Q1941" s="76" t="str">
        <f t="shared" si="360"/>
        <v/>
      </c>
      <c r="R1941" s="68" t="str">
        <f t="shared" si="361"/>
        <v/>
      </c>
      <c r="S1941" s="76" t="str">
        <f t="shared" si="362"/>
        <v/>
      </c>
      <c r="V1941" s="23" t="str">
        <f>IF(E1941="","",SUMIF(OUTBOUND!$G:$G,WMS!E1941,OUTBOUND!$L:$L))</f>
        <v/>
      </c>
      <c r="W1941" s="23" t="str">
        <f>IF(E1941="","",SUMIF(OUTBOUND!$G:$G,WMS!E1941,OUTBOUND!$M:$M))</f>
        <v/>
      </c>
      <c r="X1941" s="76" t="str">
        <f>IF(E1941="","",SUMIF(OUTBOUND!$G:$G,WMS!E1941,OUTBOUND!$O:$O))</f>
        <v/>
      </c>
      <c r="Y1941" s="76" t="str">
        <f>IF(E1941="","",SUMIF(OUTBOUND!$G:$G,WMS!E1941,OUTBOUND!$AC:$AC))</f>
        <v/>
      </c>
      <c r="Z1941" s="76" t="str">
        <f>IF(E1941="","",SUMIF(OUTBOUND!$G:$G,WMS!E1941,OUTBOUND!$P:$P))</f>
        <v/>
      </c>
      <c r="AA1941" s="23" t="str">
        <f t="shared" si="363"/>
        <v/>
      </c>
      <c r="AB1941" s="23" t="str">
        <f t="shared" si="364"/>
        <v/>
      </c>
      <c r="AC1941" s="76" t="str">
        <f t="shared" si="365"/>
        <v/>
      </c>
      <c r="AD1941" s="76" t="str">
        <f t="shared" si="366"/>
        <v/>
      </c>
      <c r="AE1941" s="76" t="str">
        <f t="shared" si="367"/>
        <v/>
      </c>
      <c r="AF1941" s="81" t="str">
        <f t="shared" si="368"/>
        <v/>
      </c>
    </row>
    <row r="1942" spans="5:32">
      <c r="E1942" s="58" t="str">
        <f t="shared" si="369"/>
        <v/>
      </c>
      <c r="K1942" s="68" t="str">
        <f t="shared" si="370"/>
        <v/>
      </c>
      <c r="M1942" s="69" t="str">
        <f t="shared" si="371"/>
        <v/>
      </c>
      <c r="Q1942" s="76" t="str">
        <f t="shared" si="360"/>
        <v/>
      </c>
      <c r="R1942" s="68" t="str">
        <f t="shared" si="361"/>
        <v/>
      </c>
      <c r="S1942" s="76" t="str">
        <f t="shared" si="362"/>
        <v/>
      </c>
      <c r="V1942" s="23" t="str">
        <f>IF(E1942="","",SUMIF(OUTBOUND!$G:$G,WMS!E1942,OUTBOUND!$L:$L))</f>
        <v/>
      </c>
      <c r="W1942" s="23" t="str">
        <f>IF(E1942="","",SUMIF(OUTBOUND!$G:$G,WMS!E1942,OUTBOUND!$M:$M))</f>
        <v/>
      </c>
      <c r="X1942" s="76" t="str">
        <f>IF(E1942="","",SUMIF(OUTBOUND!$G:$G,WMS!E1942,OUTBOUND!$O:$O))</f>
        <v/>
      </c>
      <c r="Y1942" s="76" t="str">
        <f>IF(E1942="","",SUMIF(OUTBOUND!$G:$G,WMS!E1942,OUTBOUND!$AC:$AC))</f>
        <v/>
      </c>
      <c r="Z1942" s="76" t="str">
        <f>IF(E1942="","",SUMIF(OUTBOUND!$G:$G,WMS!E1942,OUTBOUND!$P:$P))</f>
        <v/>
      </c>
      <c r="AA1942" s="23" t="str">
        <f t="shared" si="363"/>
        <v/>
      </c>
      <c r="AB1942" s="23" t="str">
        <f t="shared" si="364"/>
        <v/>
      </c>
      <c r="AC1942" s="76" t="str">
        <f t="shared" si="365"/>
        <v/>
      </c>
      <c r="AD1942" s="76" t="str">
        <f t="shared" si="366"/>
        <v/>
      </c>
      <c r="AE1942" s="76" t="str">
        <f t="shared" si="367"/>
        <v/>
      </c>
      <c r="AF1942" s="81" t="str">
        <f t="shared" si="368"/>
        <v/>
      </c>
    </row>
    <row r="1943" spans="5:32">
      <c r="E1943" s="58" t="str">
        <f t="shared" si="369"/>
        <v/>
      </c>
      <c r="K1943" s="68" t="str">
        <f t="shared" si="370"/>
        <v/>
      </c>
      <c r="M1943" s="69" t="str">
        <f t="shared" si="371"/>
        <v/>
      </c>
      <c r="Q1943" s="76" t="str">
        <f t="shared" si="360"/>
        <v/>
      </c>
      <c r="R1943" s="68" t="str">
        <f t="shared" si="361"/>
        <v/>
      </c>
      <c r="S1943" s="76" t="str">
        <f t="shared" si="362"/>
        <v/>
      </c>
      <c r="V1943" s="23" t="str">
        <f>IF(E1943="","",SUMIF(OUTBOUND!$G:$G,WMS!E1943,OUTBOUND!$L:$L))</f>
        <v/>
      </c>
      <c r="W1943" s="23" t="str">
        <f>IF(E1943="","",SUMIF(OUTBOUND!$G:$G,WMS!E1943,OUTBOUND!$M:$M))</f>
        <v/>
      </c>
      <c r="X1943" s="76" t="str">
        <f>IF(E1943="","",SUMIF(OUTBOUND!$G:$G,WMS!E1943,OUTBOUND!$O:$O))</f>
        <v/>
      </c>
      <c r="Y1943" s="76" t="str">
        <f>IF(E1943="","",SUMIF(OUTBOUND!$G:$G,WMS!E1943,OUTBOUND!$AC:$AC))</f>
        <v/>
      </c>
      <c r="Z1943" s="76" t="str">
        <f>IF(E1943="","",SUMIF(OUTBOUND!$G:$G,WMS!E1943,OUTBOUND!$P:$P))</f>
        <v/>
      </c>
      <c r="AA1943" s="23" t="str">
        <f t="shared" si="363"/>
        <v/>
      </c>
      <c r="AB1943" s="23" t="str">
        <f t="shared" si="364"/>
        <v/>
      </c>
      <c r="AC1943" s="76" t="str">
        <f t="shared" si="365"/>
        <v/>
      </c>
      <c r="AD1943" s="76" t="str">
        <f t="shared" si="366"/>
        <v/>
      </c>
      <c r="AE1943" s="76" t="str">
        <f t="shared" si="367"/>
        <v/>
      </c>
      <c r="AF1943" s="81" t="str">
        <f t="shared" si="368"/>
        <v/>
      </c>
    </row>
    <row r="1944" spans="5:32">
      <c r="E1944" s="58" t="str">
        <f t="shared" si="369"/>
        <v/>
      </c>
      <c r="K1944" s="68" t="str">
        <f t="shared" si="370"/>
        <v/>
      </c>
      <c r="M1944" s="69" t="str">
        <f t="shared" si="371"/>
        <v/>
      </c>
      <c r="Q1944" s="76" t="str">
        <f t="shared" si="360"/>
        <v/>
      </c>
      <c r="R1944" s="68" t="str">
        <f t="shared" si="361"/>
        <v/>
      </c>
      <c r="S1944" s="76" t="str">
        <f t="shared" si="362"/>
        <v/>
      </c>
      <c r="V1944" s="23" t="str">
        <f>IF(E1944="","",SUMIF(OUTBOUND!$G:$G,WMS!E1944,OUTBOUND!$L:$L))</f>
        <v/>
      </c>
      <c r="W1944" s="23" t="str">
        <f>IF(E1944="","",SUMIF(OUTBOUND!$G:$G,WMS!E1944,OUTBOUND!$M:$M))</f>
        <v/>
      </c>
      <c r="X1944" s="76" t="str">
        <f>IF(E1944="","",SUMIF(OUTBOUND!$G:$G,WMS!E1944,OUTBOUND!$O:$O))</f>
        <v/>
      </c>
      <c r="Y1944" s="76" t="str">
        <f>IF(E1944="","",SUMIF(OUTBOUND!$G:$G,WMS!E1944,OUTBOUND!$AC:$AC))</f>
        <v/>
      </c>
      <c r="Z1944" s="76" t="str">
        <f>IF(E1944="","",SUMIF(OUTBOUND!$G:$G,WMS!E1944,OUTBOUND!$P:$P))</f>
        <v/>
      </c>
      <c r="AA1944" s="23" t="str">
        <f t="shared" si="363"/>
        <v/>
      </c>
      <c r="AB1944" s="23" t="str">
        <f t="shared" si="364"/>
        <v/>
      </c>
      <c r="AC1944" s="76" t="str">
        <f t="shared" si="365"/>
        <v/>
      </c>
      <c r="AD1944" s="76" t="str">
        <f t="shared" si="366"/>
        <v/>
      </c>
      <c r="AE1944" s="76" t="str">
        <f t="shared" si="367"/>
        <v/>
      </c>
      <c r="AF1944" s="81" t="str">
        <f t="shared" si="368"/>
        <v/>
      </c>
    </row>
    <row r="1945" spans="5:32">
      <c r="E1945" s="58" t="str">
        <f t="shared" si="369"/>
        <v/>
      </c>
      <c r="K1945" s="68" t="str">
        <f t="shared" si="370"/>
        <v/>
      </c>
      <c r="M1945" s="69" t="str">
        <f t="shared" si="371"/>
        <v/>
      </c>
      <c r="Q1945" s="76" t="str">
        <f t="shared" si="360"/>
        <v/>
      </c>
      <c r="R1945" s="68" t="str">
        <f t="shared" si="361"/>
        <v/>
      </c>
      <c r="S1945" s="76" t="str">
        <f t="shared" si="362"/>
        <v/>
      </c>
      <c r="V1945" s="23" t="str">
        <f>IF(E1945="","",SUMIF(OUTBOUND!$G:$G,WMS!E1945,OUTBOUND!$L:$L))</f>
        <v/>
      </c>
      <c r="W1945" s="23" t="str">
        <f>IF(E1945="","",SUMIF(OUTBOUND!$G:$G,WMS!E1945,OUTBOUND!$M:$M))</f>
        <v/>
      </c>
      <c r="X1945" s="76" t="str">
        <f>IF(E1945="","",SUMIF(OUTBOUND!$G:$G,WMS!E1945,OUTBOUND!$O:$O))</f>
        <v/>
      </c>
      <c r="Y1945" s="76" t="str">
        <f>IF(E1945="","",SUMIF(OUTBOUND!$G:$G,WMS!E1945,OUTBOUND!$AC:$AC))</f>
        <v/>
      </c>
      <c r="Z1945" s="76" t="str">
        <f>IF(E1945="","",SUMIF(OUTBOUND!$G:$G,WMS!E1945,OUTBOUND!$P:$P))</f>
        <v/>
      </c>
      <c r="AA1945" s="23" t="str">
        <f t="shared" si="363"/>
        <v/>
      </c>
      <c r="AB1945" s="23" t="str">
        <f t="shared" si="364"/>
        <v/>
      </c>
      <c r="AC1945" s="76" t="str">
        <f t="shared" si="365"/>
        <v/>
      </c>
      <c r="AD1945" s="76" t="str">
        <f t="shared" si="366"/>
        <v/>
      </c>
      <c r="AE1945" s="76" t="str">
        <f t="shared" si="367"/>
        <v/>
      </c>
      <c r="AF1945" s="81" t="str">
        <f t="shared" si="368"/>
        <v/>
      </c>
    </row>
    <row r="1946" spans="5:32">
      <c r="E1946" s="58" t="str">
        <f t="shared" si="369"/>
        <v/>
      </c>
      <c r="K1946" s="68" t="str">
        <f t="shared" si="370"/>
        <v/>
      </c>
      <c r="M1946" s="69" t="str">
        <f t="shared" si="371"/>
        <v/>
      </c>
      <c r="Q1946" s="76" t="str">
        <f t="shared" si="360"/>
        <v/>
      </c>
      <c r="R1946" s="68" t="str">
        <f t="shared" si="361"/>
        <v/>
      </c>
      <c r="S1946" s="76" t="str">
        <f t="shared" si="362"/>
        <v/>
      </c>
      <c r="V1946" s="23" t="str">
        <f>IF(E1946="","",SUMIF(OUTBOUND!$G:$G,WMS!E1946,OUTBOUND!$L:$L))</f>
        <v/>
      </c>
      <c r="W1946" s="23" t="str">
        <f>IF(E1946="","",SUMIF(OUTBOUND!$G:$G,WMS!E1946,OUTBOUND!$M:$M))</f>
        <v/>
      </c>
      <c r="X1946" s="76" t="str">
        <f>IF(E1946="","",SUMIF(OUTBOUND!$G:$G,WMS!E1946,OUTBOUND!$O:$O))</f>
        <v/>
      </c>
      <c r="Y1946" s="76" t="str">
        <f>IF(E1946="","",SUMIF(OUTBOUND!$G:$G,WMS!E1946,OUTBOUND!$AC:$AC))</f>
        <v/>
      </c>
      <c r="Z1946" s="76" t="str">
        <f>IF(E1946="","",SUMIF(OUTBOUND!$G:$G,WMS!E1946,OUTBOUND!$P:$P))</f>
        <v/>
      </c>
      <c r="AA1946" s="23" t="str">
        <f t="shared" si="363"/>
        <v/>
      </c>
      <c r="AB1946" s="23" t="str">
        <f t="shared" si="364"/>
        <v/>
      </c>
      <c r="AC1946" s="76" t="str">
        <f t="shared" si="365"/>
        <v/>
      </c>
      <c r="AD1946" s="76" t="str">
        <f t="shared" si="366"/>
        <v/>
      </c>
      <c r="AE1946" s="76" t="str">
        <f t="shared" si="367"/>
        <v/>
      </c>
      <c r="AF1946" s="81" t="str">
        <f t="shared" si="368"/>
        <v/>
      </c>
    </row>
    <row r="1947" spans="5:32">
      <c r="E1947" s="58" t="str">
        <f t="shared" si="369"/>
        <v/>
      </c>
      <c r="K1947" s="68" t="str">
        <f t="shared" si="370"/>
        <v/>
      </c>
      <c r="M1947" s="69" t="str">
        <f t="shared" si="371"/>
        <v/>
      </c>
      <c r="Q1947" s="76" t="str">
        <f t="shared" si="360"/>
        <v/>
      </c>
      <c r="R1947" s="68" t="str">
        <f t="shared" si="361"/>
        <v/>
      </c>
      <c r="S1947" s="76" t="str">
        <f t="shared" si="362"/>
        <v/>
      </c>
      <c r="V1947" s="23" t="str">
        <f>IF(E1947="","",SUMIF(OUTBOUND!$G:$G,WMS!E1947,OUTBOUND!$L:$L))</f>
        <v/>
      </c>
      <c r="W1947" s="23" t="str">
        <f>IF(E1947="","",SUMIF(OUTBOUND!$G:$G,WMS!E1947,OUTBOUND!$M:$M))</f>
        <v/>
      </c>
      <c r="X1947" s="76" t="str">
        <f>IF(E1947="","",SUMIF(OUTBOUND!$G:$G,WMS!E1947,OUTBOUND!$O:$O))</f>
        <v/>
      </c>
      <c r="Y1947" s="76" t="str">
        <f>IF(E1947="","",SUMIF(OUTBOUND!$G:$G,WMS!E1947,OUTBOUND!$AC:$AC))</f>
        <v/>
      </c>
      <c r="Z1947" s="76" t="str">
        <f>IF(E1947="","",SUMIF(OUTBOUND!$G:$G,WMS!E1947,OUTBOUND!$P:$P))</f>
        <v/>
      </c>
      <c r="AA1947" s="23" t="str">
        <f t="shared" si="363"/>
        <v/>
      </c>
      <c r="AB1947" s="23" t="str">
        <f t="shared" si="364"/>
        <v/>
      </c>
      <c r="AC1947" s="76" t="str">
        <f t="shared" si="365"/>
        <v/>
      </c>
      <c r="AD1947" s="76" t="str">
        <f t="shared" si="366"/>
        <v/>
      </c>
      <c r="AE1947" s="76" t="str">
        <f t="shared" si="367"/>
        <v/>
      </c>
      <c r="AF1947" s="81" t="str">
        <f t="shared" si="368"/>
        <v/>
      </c>
    </row>
    <row r="1948" spans="5:32">
      <c r="E1948" s="58" t="str">
        <f t="shared" si="369"/>
        <v/>
      </c>
      <c r="K1948" s="68" t="str">
        <f t="shared" si="370"/>
        <v/>
      </c>
      <c r="M1948" s="69" t="str">
        <f t="shared" si="371"/>
        <v/>
      </c>
      <c r="Q1948" s="76" t="str">
        <f t="shared" si="360"/>
        <v/>
      </c>
      <c r="R1948" s="68" t="str">
        <f t="shared" si="361"/>
        <v/>
      </c>
      <c r="S1948" s="76" t="str">
        <f t="shared" si="362"/>
        <v/>
      </c>
      <c r="V1948" s="23" t="str">
        <f>IF(E1948="","",SUMIF(OUTBOUND!$G:$G,WMS!E1948,OUTBOUND!$L:$L))</f>
        <v/>
      </c>
      <c r="W1948" s="23" t="str">
        <f>IF(E1948="","",SUMIF(OUTBOUND!$G:$G,WMS!E1948,OUTBOUND!$M:$M))</f>
        <v/>
      </c>
      <c r="X1948" s="76" t="str">
        <f>IF(E1948="","",SUMIF(OUTBOUND!$G:$G,WMS!E1948,OUTBOUND!$O:$O))</f>
        <v/>
      </c>
      <c r="Y1948" s="76" t="str">
        <f>IF(E1948="","",SUMIF(OUTBOUND!$G:$G,WMS!E1948,OUTBOUND!$AC:$AC))</f>
        <v/>
      </c>
      <c r="Z1948" s="76" t="str">
        <f>IF(E1948="","",SUMIF(OUTBOUND!$G:$G,WMS!E1948,OUTBOUND!$P:$P))</f>
        <v/>
      </c>
      <c r="AA1948" s="23" t="str">
        <f t="shared" si="363"/>
        <v/>
      </c>
      <c r="AB1948" s="23" t="str">
        <f t="shared" si="364"/>
        <v/>
      </c>
      <c r="AC1948" s="76" t="str">
        <f t="shared" si="365"/>
        <v/>
      </c>
      <c r="AD1948" s="76" t="str">
        <f t="shared" si="366"/>
        <v/>
      </c>
      <c r="AE1948" s="76" t="str">
        <f t="shared" si="367"/>
        <v/>
      </c>
      <c r="AF1948" s="81" t="str">
        <f t="shared" si="368"/>
        <v/>
      </c>
    </row>
    <row r="1949" spans="5:32">
      <c r="E1949" s="58" t="str">
        <f t="shared" si="369"/>
        <v/>
      </c>
      <c r="K1949" s="68" t="str">
        <f t="shared" si="370"/>
        <v/>
      </c>
      <c r="M1949" s="69" t="str">
        <f t="shared" si="371"/>
        <v/>
      </c>
      <c r="Q1949" s="76" t="str">
        <f t="shared" si="360"/>
        <v/>
      </c>
      <c r="R1949" s="68" t="str">
        <f t="shared" si="361"/>
        <v/>
      </c>
      <c r="S1949" s="76" t="str">
        <f t="shared" si="362"/>
        <v/>
      </c>
      <c r="V1949" s="23" t="str">
        <f>IF(E1949="","",SUMIF(OUTBOUND!$G:$G,WMS!E1949,OUTBOUND!$L:$L))</f>
        <v/>
      </c>
      <c r="W1949" s="23" t="str">
        <f>IF(E1949="","",SUMIF(OUTBOUND!$G:$G,WMS!E1949,OUTBOUND!$M:$M))</f>
        <v/>
      </c>
      <c r="X1949" s="76" t="str">
        <f>IF(E1949="","",SUMIF(OUTBOUND!$G:$G,WMS!E1949,OUTBOUND!$O:$O))</f>
        <v/>
      </c>
      <c r="Y1949" s="76" t="str">
        <f>IF(E1949="","",SUMIF(OUTBOUND!$G:$G,WMS!E1949,OUTBOUND!$AC:$AC))</f>
        <v/>
      </c>
      <c r="Z1949" s="76" t="str">
        <f>IF(E1949="","",SUMIF(OUTBOUND!$G:$G,WMS!E1949,OUTBOUND!$P:$P))</f>
        <v/>
      </c>
      <c r="AA1949" s="23" t="str">
        <f t="shared" si="363"/>
        <v/>
      </c>
      <c r="AB1949" s="23" t="str">
        <f t="shared" si="364"/>
        <v/>
      </c>
      <c r="AC1949" s="76" t="str">
        <f t="shared" si="365"/>
        <v/>
      </c>
      <c r="AD1949" s="76" t="str">
        <f t="shared" si="366"/>
        <v/>
      </c>
      <c r="AE1949" s="76" t="str">
        <f t="shared" si="367"/>
        <v/>
      </c>
      <c r="AF1949" s="81" t="str">
        <f t="shared" si="368"/>
        <v/>
      </c>
    </row>
    <row r="1950" spans="5:32">
      <c r="E1950" s="58" t="str">
        <f t="shared" si="369"/>
        <v/>
      </c>
      <c r="K1950" s="68" t="str">
        <f t="shared" si="370"/>
        <v/>
      </c>
      <c r="M1950" s="69" t="str">
        <f t="shared" si="371"/>
        <v/>
      </c>
      <c r="Q1950" s="76" t="str">
        <f t="shared" si="360"/>
        <v/>
      </c>
      <c r="R1950" s="68" t="str">
        <f t="shared" si="361"/>
        <v/>
      </c>
      <c r="S1950" s="76" t="str">
        <f t="shared" si="362"/>
        <v/>
      </c>
      <c r="V1950" s="23" t="str">
        <f>IF(E1950="","",SUMIF(OUTBOUND!$G:$G,WMS!E1950,OUTBOUND!$L:$L))</f>
        <v/>
      </c>
      <c r="W1950" s="23" t="str">
        <f>IF(E1950="","",SUMIF(OUTBOUND!$G:$G,WMS!E1950,OUTBOUND!$M:$M))</f>
        <v/>
      </c>
      <c r="X1950" s="76" t="str">
        <f>IF(E1950="","",SUMIF(OUTBOUND!$G:$G,WMS!E1950,OUTBOUND!$O:$O))</f>
        <v/>
      </c>
      <c r="Y1950" s="76" t="str">
        <f>IF(E1950="","",SUMIF(OUTBOUND!$G:$G,WMS!E1950,OUTBOUND!$AC:$AC))</f>
        <v/>
      </c>
      <c r="Z1950" s="76" t="str">
        <f>IF(E1950="","",SUMIF(OUTBOUND!$G:$G,WMS!E1950,OUTBOUND!$P:$P))</f>
        <v/>
      </c>
      <c r="AA1950" s="23" t="str">
        <f t="shared" si="363"/>
        <v/>
      </c>
      <c r="AB1950" s="23" t="str">
        <f t="shared" si="364"/>
        <v/>
      </c>
      <c r="AC1950" s="76" t="str">
        <f t="shared" si="365"/>
        <v/>
      </c>
      <c r="AD1950" s="76" t="str">
        <f t="shared" si="366"/>
        <v/>
      </c>
      <c r="AE1950" s="76" t="str">
        <f t="shared" si="367"/>
        <v/>
      </c>
      <c r="AF1950" s="81" t="str">
        <f t="shared" si="368"/>
        <v/>
      </c>
    </row>
    <row r="1951" spans="5:32">
      <c r="E1951" s="58" t="str">
        <f t="shared" si="369"/>
        <v/>
      </c>
      <c r="K1951" s="68" t="str">
        <f t="shared" si="370"/>
        <v/>
      </c>
      <c r="M1951" s="69" t="str">
        <f t="shared" si="371"/>
        <v/>
      </c>
      <c r="Q1951" s="76" t="str">
        <f t="shared" si="360"/>
        <v/>
      </c>
      <c r="R1951" s="68" t="str">
        <f t="shared" si="361"/>
        <v/>
      </c>
      <c r="S1951" s="76" t="str">
        <f t="shared" si="362"/>
        <v/>
      </c>
      <c r="V1951" s="23" t="str">
        <f>IF(E1951="","",SUMIF(OUTBOUND!$G:$G,WMS!E1951,OUTBOUND!$L:$L))</f>
        <v/>
      </c>
      <c r="W1951" s="23" t="str">
        <f>IF(E1951="","",SUMIF(OUTBOUND!$G:$G,WMS!E1951,OUTBOUND!$M:$M))</f>
        <v/>
      </c>
      <c r="X1951" s="76" t="str">
        <f>IF(E1951="","",SUMIF(OUTBOUND!$G:$G,WMS!E1951,OUTBOUND!$O:$O))</f>
        <v/>
      </c>
      <c r="Y1951" s="76" t="str">
        <f>IF(E1951="","",SUMIF(OUTBOUND!$G:$G,WMS!E1951,OUTBOUND!$AC:$AC))</f>
        <v/>
      </c>
      <c r="Z1951" s="76" t="str">
        <f>IF(E1951="","",SUMIF(OUTBOUND!$G:$G,WMS!E1951,OUTBOUND!$P:$P))</f>
        <v/>
      </c>
      <c r="AA1951" s="23" t="str">
        <f t="shared" si="363"/>
        <v/>
      </c>
      <c r="AB1951" s="23" t="str">
        <f t="shared" si="364"/>
        <v/>
      </c>
      <c r="AC1951" s="76" t="str">
        <f t="shared" si="365"/>
        <v/>
      </c>
      <c r="AD1951" s="76" t="str">
        <f t="shared" si="366"/>
        <v/>
      </c>
      <c r="AE1951" s="76" t="str">
        <f t="shared" si="367"/>
        <v/>
      </c>
      <c r="AF1951" s="81" t="str">
        <f t="shared" si="368"/>
        <v/>
      </c>
    </row>
    <row r="1952" spans="5:32">
      <c r="E1952" s="58" t="str">
        <f t="shared" si="369"/>
        <v/>
      </c>
      <c r="K1952" s="68" t="str">
        <f t="shared" si="370"/>
        <v/>
      </c>
      <c r="M1952" s="69" t="str">
        <f t="shared" si="371"/>
        <v/>
      </c>
      <c r="Q1952" s="76" t="str">
        <f t="shared" si="360"/>
        <v/>
      </c>
      <c r="R1952" s="68" t="str">
        <f t="shared" si="361"/>
        <v/>
      </c>
      <c r="S1952" s="76" t="str">
        <f t="shared" si="362"/>
        <v/>
      </c>
      <c r="V1952" s="23" t="str">
        <f>IF(E1952="","",SUMIF(OUTBOUND!$G:$G,WMS!E1952,OUTBOUND!$L:$L))</f>
        <v/>
      </c>
      <c r="W1952" s="23" t="str">
        <f>IF(E1952="","",SUMIF(OUTBOUND!$G:$G,WMS!E1952,OUTBOUND!$M:$M))</f>
        <v/>
      </c>
      <c r="X1952" s="76" t="str">
        <f>IF(E1952="","",SUMIF(OUTBOUND!$G:$G,WMS!E1952,OUTBOUND!$O:$O))</f>
        <v/>
      </c>
      <c r="Y1952" s="76" t="str">
        <f>IF(E1952="","",SUMIF(OUTBOUND!$G:$G,WMS!E1952,OUTBOUND!$AC:$AC))</f>
        <v/>
      </c>
      <c r="Z1952" s="76" t="str">
        <f>IF(E1952="","",SUMIF(OUTBOUND!$G:$G,WMS!E1952,OUTBOUND!$P:$P))</f>
        <v/>
      </c>
      <c r="AA1952" s="23" t="str">
        <f t="shared" si="363"/>
        <v/>
      </c>
      <c r="AB1952" s="23" t="str">
        <f t="shared" si="364"/>
        <v/>
      </c>
      <c r="AC1952" s="76" t="str">
        <f t="shared" si="365"/>
        <v/>
      </c>
      <c r="AD1952" s="76" t="str">
        <f t="shared" si="366"/>
        <v/>
      </c>
      <c r="AE1952" s="76" t="str">
        <f t="shared" si="367"/>
        <v/>
      </c>
      <c r="AF1952" s="81" t="str">
        <f t="shared" si="368"/>
        <v/>
      </c>
    </row>
    <row r="1953" spans="5:32">
      <c r="E1953" s="58" t="str">
        <f t="shared" si="369"/>
        <v/>
      </c>
      <c r="K1953" s="68" t="str">
        <f t="shared" si="370"/>
        <v/>
      </c>
      <c r="M1953" s="69" t="str">
        <f t="shared" si="371"/>
        <v/>
      </c>
      <c r="Q1953" s="76" t="str">
        <f t="shared" si="360"/>
        <v/>
      </c>
      <c r="R1953" s="68" t="str">
        <f t="shared" si="361"/>
        <v/>
      </c>
      <c r="S1953" s="76" t="str">
        <f t="shared" si="362"/>
        <v/>
      </c>
      <c r="V1953" s="23" t="str">
        <f>IF(E1953="","",SUMIF(OUTBOUND!$G:$G,WMS!E1953,OUTBOUND!$L:$L))</f>
        <v/>
      </c>
      <c r="W1953" s="23" t="str">
        <f>IF(E1953="","",SUMIF(OUTBOUND!$G:$G,WMS!E1953,OUTBOUND!$M:$M))</f>
        <v/>
      </c>
      <c r="X1953" s="76" t="str">
        <f>IF(E1953="","",SUMIF(OUTBOUND!$G:$G,WMS!E1953,OUTBOUND!$O:$O))</f>
        <v/>
      </c>
      <c r="Y1953" s="76" t="str">
        <f>IF(E1953="","",SUMIF(OUTBOUND!$G:$G,WMS!E1953,OUTBOUND!$AC:$AC))</f>
        <v/>
      </c>
      <c r="Z1953" s="76" t="str">
        <f>IF(E1953="","",SUMIF(OUTBOUND!$G:$G,WMS!E1953,OUTBOUND!$P:$P))</f>
        <v/>
      </c>
      <c r="AA1953" s="23" t="str">
        <f t="shared" si="363"/>
        <v/>
      </c>
      <c r="AB1953" s="23" t="str">
        <f t="shared" si="364"/>
        <v/>
      </c>
      <c r="AC1953" s="76" t="str">
        <f t="shared" si="365"/>
        <v/>
      </c>
      <c r="AD1953" s="76" t="str">
        <f t="shared" si="366"/>
        <v/>
      </c>
      <c r="AE1953" s="76" t="str">
        <f t="shared" si="367"/>
        <v/>
      </c>
      <c r="AF1953" s="81" t="str">
        <f t="shared" si="368"/>
        <v/>
      </c>
    </row>
    <row r="1954" spans="5:32">
      <c r="E1954" s="58" t="str">
        <f t="shared" si="369"/>
        <v/>
      </c>
      <c r="K1954" s="68" t="str">
        <f t="shared" si="370"/>
        <v/>
      </c>
      <c r="M1954" s="69" t="str">
        <f t="shared" si="371"/>
        <v/>
      </c>
      <c r="Q1954" s="76" t="str">
        <f t="shared" si="360"/>
        <v/>
      </c>
      <c r="R1954" s="68" t="str">
        <f t="shared" si="361"/>
        <v/>
      </c>
      <c r="S1954" s="76" t="str">
        <f t="shared" si="362"/>
        <v/>
      </c>
      <c r="V1954" s="23" t="str">
        <f>IF(E1954="","",SUMIF(OUTBOUND!$G:$G,WMS!E1954,OUTBOUND!$L:$L))</f>
        <v/>
      </c>
      <c r="W1954" s="23" t="str">
        <f>IF(E1954="","",SUMIF(OUTBOUND!$G:$G,WMS!E1954,OUTBOUND!$M:$M))</f>
        <v/>
      </c>
      <c r="X1954" s="76" t="str">
        <f>IF(E1954="","",SUMIF(OUTBOUND!$G:$G,WMS!E1954,OUTBOUND!$O:$O))</f>
        <v/>
      </c>
      <c r="Y1954" s="76" t="str">
        <f>IF(E1954="","",SUMIF(OUTBOUND!$G:$G,WMS!E1954,OUTBOUND!$AC:$AC))</f>
        <v/>
      </c>
      <c r="Z1954" s="76" t="str">
        <f>IF(E1954="","",SUMIF(OUTBOUND!$G:$G,WMS!E1954,OUTBOUND!$P:$P))</f>
        <v/>
      </c>
      <c r="AA1954" s="23" t="str">
        <f t="shared" si="363"/>
        <v/>
      </c>
      <c r="AB1954" s="23" t="str">
        <f t="shared" si="364"/>
        <v/>
      </c>
      <c r="AC1954" s="76" t="str">
        <f t="shared" si="365"/>
        <v/>
      </c>
      <c r="AD1954" s="76" t="str">
        <f t="shared" si="366"/>
        <v/>
      </c>
      <c r="AE1954" s="76" t="str">
        <f t="shared" si="367"/>
        <v/>
      </c>
      <c r="AF1954" s="81" t="str">
        <f t="shared" si="368"/>
        <v/>
      </c>
    </row>
    <row r="1955" spans="5:32">
      <c r="E1955" s="58" t="str">
        <f t="shared" si="369"/>
        <v/>
      </c>
      <c r="K1955" s="68" t="str">
        <f t="shared" si="370"/>
        <v/>
      </c>
      <c r="M1955" s="69" t="str">
        <f t="shared" si="371"/>
        <v/>
      </c>
      <c r="Q1955" s="76" t="str">
        <f t="shared" si="360"/>
        <v/>
      </c>
      <c r="R1955" s="68" t="str">
        <f t="shared" si="361"/>
        <v/>
      </c>
      <c r="S1955" s="76" t="str">
        <f t="shared" si="362"/>
        <v/>
      </c>
      <c r="V1955" s="23" t="str">
        <f>IF(E1955="","",SUMIF(OUTBOUND!$G:$G,WMS!E1955,OUTBOUND!$L:$L))</f>
        <v/>
      </c>
      <c r="W1955" s="23" t="str">
        <f>IF(E1955="","",SUMIF(OUTBOUND!$G:$G,WMS!E1955,OUTBOUND!$M:$M))</f>
        <v/>
      </c>
      <c r="X1955" s="76" t="str">
        <f>IF(E1955="","",SUMIF(OUTBOUND!$G:$G,WMS!E1955,OUTBOUND!$O:$O))</f>
        <v/>
      </c>
      <c r="Y1955" s="76" t="str">
        <f>IF(E1955="","",SUMIF(OUTBOUND!$G:$G,WMS!E1955,OUTBOUND!$AC:$AC))</f>
        <v/>
      </c>
      <c r="Z1955" s="76" t="str">
        <f>IF(E1955="","",SUMIF(OUTBOUND!$G:$G,WMS!E1955,OUTBOUND!$P:$P))</f>
        <v/>
      </c>
      <c r="AA1955" s="23" t="str">
        <f t="shared" si="363"/>
        <v/>
      </c>
      <c r="AB1955" s="23" t="str">
        <f t="shared" si="364"/>
        <v/>
      </c>
      <c r="AC1955" s="76" t="str">
        <f t="shared" si="365"/>
        <v/>
      </c>
      <c r="AD1955" s="76" t="str">
        <f t="shared" si="366"/>
        <v/>
      </c>
      <c r="AE1955" s="76" t="str">
        <f t="shared" si="367"/>
        <v/>
      </c>
      <c r="AF1955" s="81" t="str">
        <f t="shared" si="368"/>
        <v/>
      </c>
    </row>
    <row r="1956" spans="5:32">
      <c r="E1956" s="58" t="str">
        <f t="shared" si="369"/>
        <v/>
      </c>
      <c r="K1956" s="68" t="str">
        <f t="shared" si="370"/>
        <v/>
      </c>
      <c r="M1956" s="69" t="str">
        <f t="shared" si="371"/>
        <v/>
      </c>
      <c r="Q1956" s="76" t="str">
        <f t="shared" si="360"/>
        <v/>
      </c>
      <c r="R1956" s="68" t="str">
        <f t="shared" si="361"/>
        <v/>
      </c>
      <c r="S1956" s="76" t="str">
        <f t="shared" si="362"/>
        <v/>
      </c>
      <c r="V1956" s="23" t="str">
        <f>IF(E1956="","",SUMIF(OUTBOUND!$G:$G,WMS!E1956,OUTBOUND!$L:$L))</f>
        <v/>
      </c>
      <c r="W1956" s="23" t="str">
        <f>IF(E1956="","",SUMIF(OUTBOUND!$G:$G,WMS!E1956,OUTBOUND!$M:$M))</f>
        <v/>
      </c>
      <c r="X1956" s="76" t="str">
        <f>IF(E1956="","",SUMIF(OUTBOUND!$G:$G,WMS!E1956,OUTBOUND!$O:$O))</f>
        <v/>
      </c>
      <c r="Y1956" s="76" t="str">
        <f>IF(E1956="","",SUMIF(OUTBOUND!$G:$G,WMS!E1956,OUTBOUND!$AC:$AC))</f>
        <v/>
      </c>
      <c r="Z1956" s="76" t="str">
        <f>IF(E1956="","",SUMIF(OUTBOUND!$G:$G,WMS!E1956,OUTBOUND!$P:$P))</f>
        <v/>
      </c>
      <c r="AA1956" s="23" t="str">
        <f t="shared" si="363"/>
        <v/>
      </c>
      <c r="AB1956" s="23" t="str">
        <f t="shared" si="364"/>
        <v/>
      </c>
      <c r="AC1956" s="76" t="str">
        <f t="shared" si="365"/>
        <v/>
      </c>
      <c r="AD1956" s="76" t="str">
        <f t="shared" si="366"/>
        <v/>
      </c>
      <c r="AE1956" s="76" t="str">
        <f t="shared" si="367"/>
        <v/>
      </c>
      <c r="AF1956" s="81" t="str">
        <f t="shared" si="368"/>
        <v/>
      </c>
    </row>
    <row r="1957" spans="5:32">
      <c r="E1957" s="58" t="str">
        <f t="shared" si="369"/>
        <v/>
      </c>
      <c r="K1957" s="68" t="str">
        <f t="shared" si="370"/>
        <v/>
      </c>
      <c r="M1957" s="69" t="str">
        <f t="shared" si="371"/>
        <v/>
      </c>
      <c r="Q1957" s="76" t="str">
        <f t="shared" si="360"/>
        <v/>
      </c>
      <c r="R1957" s="68" t="str">
        <f t="shared" si="361"/>
        <v/>
      </c>
      <c r="S1957" s="76" t="str">
        <f t="shared" si="362"/>
        <v/>
      </c>
      <c r="V1957" s="23" t="str">
        <f>IF(E1957="","",SUMIF(OUTBOUND!$G:$G,WMS!E1957,OUTBOUND!$L:$L))</f>
        <v/>
      </c>
      <c r="W1957" s="23" t="str">
        <f>IF(E1957="","",SUMIF(OUTBOUND!$G:$G,WMS!E1957,OUTBOUND!$M:$M))</f>
        <v/>
      </c>
      <c r="X1957" s="76" t="str">
        <f>IF(E1957="","",SUMIF(OUTBOUND!$G:$G,WMS!E1957,OUTBOUND!$O:$O))</f>
        <v/>
      </c>
      <c r="Y1957" s="76" t="str">
        <f>IF(E1957="","",SUMIF(OUTBOUND!$G:$G,WMS!E1957,OUTBOUND!$AC:$AC))</f>
        <v/>
      </c>
      <c r="Z1957" s="76" t="str">
        <f>IF(E1957="","",SUMIF(OUTBOUND!$G:$G,WMS!E1957,OUTBOUND!$P:$P))</f>
        <v/>
      </c>
      <c r="AA1957" s="23" t="str">
        <f t="shared" si="363"/>
        <v/>
      </c>
      <c r="AB1957" s="23" t="str">
        <f t="shared" si="364"/>
        <v/>
      </c>
      <c r="AC1957" s="76" t="str">
        <f t="shared" si="365"/>
        <v/>
      </c>
      <c r="AD1957" s="76" t="str">
        <f t="shared" si="366"/>
        <v/>
      </c>
      <c r="AE1957" s="76" t="str">
        <f t="shared" si="367"/>
        <v/>
      </c>
      <c r="AF1957" s="81" t="str">
        <f t="shared" si="368"/>
        <v/>
      </c>
    </row>
    <row r="1958" spans="5:32">
      <c r="E1958" s="58" t="str">
        <f t="shared" si="369"/>
        <v/>
      </c>
      <c r="K1958" s="68" t="str">
        <f t="shared" si="370"/>
        <v/>
      </c>
      <c r="M1958" s="69" t="str">
        <f t="shared" si="371"/>
        <v/>
      </c>
      <c r="Q1958" s="76" t="str">
        <f t="shared" si="360"/>
        <v/>
      </c>
      <c r="R1958" s="68" t="str">
        <f t="shared" si="361"/>
        <v/>
      </c>
      <c r="S1958" s="76" t="str">
        <f t="shared" si="362"/>
        <v/>
      </c>
      <c r="V1958" s="23" t="str">
        <f>IF(E1958="","",SUMIF(OUTBOUND!$G:$G,WMS!E1958,OUTBOUND!$L:$L))</f>
        <v/>
      </c>
      <c r="W1958" s="23" t="str">
        <f>IF(E1958="","",SUMIF(OUTBOUND!$G:$G,WMS!E1958,OUTBOUND!$M:$M))</f>
        <v/>
      </c>
      <c r="X1958" s="76" t="str">
        <f>IF(E1958="","",SUMIF(OUTBOUND!$G:$G,WMS!E1958,OUTBOUND!$O:$O))</f>
        <v/>
      </c>
      <c r="Y1958" s="76" t="str">
        <f>IF(E1958="","",SUMIF(OUTBOUND!$G:$G,WMS!E1958,OUTBOUND!$AC:$AC))</f>
        <v/>
      </c>
      <c r="Z1958" s="76" t="str">
        <f>IF(E1958="","",SUMIF(OUTBOUND!$G:$G,WMS!E1958,OUTBOUND!$P:$P))</f>
        <v/>
      </c>
      <c r="AA1958" s="23" t="str">
        <f t="shared" si="363"/>
        <v/>
      </c>
      <c r="AB1958" s="23" t="str">
        <f t="shared" si="364"/>
        <v/>
      </c>
      <c r="AC1958" s="76" t="str">
        <f t="shared" si="365"/>
        <v/>
      </c>
      <c r="AD1958" s="76" t="str">
        <f t="shared" si="366"/>
        <v/>
      </c>
      <c r="AE1958" s="76" t="str">
        <f t="shared" si="367"/>
        <v/>
      </c>
      <c r="AF1958" s="81" t="str">
        <f t="shared" si="368"/>
        <v/>
      </c>
    </row>
    <row r="1959" spans="5:32">
      <c r="E1959" s="58" t="str">
        <f t="shared" si="369"/>
        <v/>
      </c>
      <c r="K1959" s="68" t="str">
        <f t="shared" si="370"/>
        <v/>
      </c>
      <c r="M1959" s="69" t="str">
        <f t="shared" si="371"/>
        <v/>
      </c>
      <c r="Q1959" s="76" t="str">
        <f t="shared" si="360"/>
        <v/>
      </c>
      <c r="R1959" s="68" t="str">
        <f t="shared" si="361"/>
        <v/>
      </c>
      <c r="S1959" s="76" t="str">
        <f t="shared" si="362"/>
        <v/>
      </c>
      <c r="V1959" s="23" t="str">
        <f>IF(E1959="","",SUMIF(OUTBOUND!$G:$G,WMS!E1959,OUTBOUND!$L:$L))</f>
        <v/>
      </c>
      <c r="W1959" s="23" t="str">
        <f>IF(E1959="","",SUMIF(OUTBOUND!$G:$G,WMS!E1959,OUTBOUND!$M:$M))</f>
        <v/>
      </c>
      <c r="X1959" s="76" t="str">
        <f>IF(E1959="","",SUMIF(OUTBOUND!$G:$G,WMS!E1959,OUTBOUND!$O:$O))</f>
        <v/>
      </c>
      <c r="Y1959" s="76" t="str">
        <f>IF(E1959="","",SUMIF(OUTBOUND!$G:$G,WMS!E1959,OUTBOUND!$AC:$AC))</f>
        <v/>
      </c>
      <c r="Z1959" s="76" t="str">
        <f>IF(E1959="","",SUMIF(OUTBOUND!$G:$G,WMS!E1959,OUTBOUND!$P:$P))</f>
        <v/>
      </c>
      <c r="AA1959" s="23" t="str">
        <f t="shared" si="363"/>
        <v/>
      </c>
      <c r="AB1959" s="23" t="str">
        <f t="shared" si="364"/>
        <v/>
      </c>
      <c r="AC1959" s="76" t="str">
        <f t="shared" si="365"/>
        <v/>
      </c>
      <c r="AD1959" s="76" t="str">
        <f t="shared" si="366"/>
        <v/>
      </c>
      <c r="AE1959" s="76" t="str">
        <f t="shared" si="367"/>
        <v/>
      </c>
      <c r="AF1959" s="81" t="str">
        <f t="shared" si="368"/>
        <v/>
      </c>
    </row>
    <row r="1960" spans="5:32">
      <c r="E1960" s="58" t="str">
        <f t="shared" si="369"/>
        <v/>
      </c>
      <c r="K1960" s="68" t="str">
        <f t="shared" si="370"/>
        <v/>
      </c>
      <c r="M1960" s="69" t="str">
        <f t="shared" si="371"/>
        <v/>
      </c>
      <c r="Q1960" s="76" t="str">
        <f t="shared" si="360"/>
        <v/>
      </c>
      <c r="R1960" s="68" t="str">
        <f t="shared" si="361"/>
        <v/>
      </c>
      <c r="S1960" s="76" t="str">
        <f t="shared" si="362"/>
        <v/>
      </c>
      <c r="V1960" s="23" t="str">
        <f>IF(E1960="","",SUMIF(OUTBOUND!$G:$G,WMS!E1960,OUTBOUND!$L:$L))</f>
        <v/>
      </c>
      <c r="W1960" s="23" t="str">
        <f>IF(E1960="","",SUMIF(OUTBOUND!$G:$G,WMS!E1960,OUTBOUND!$M:$M))</f>
        <v/>
      </c>
      <c r="X1960" s="76" t="str">
        <f>IF(E1960="","",SUMIF(OUTBOUND!$G:$G,WMS!E1960,OUTBOUND!$O:$O))</f>
        <v/>
      </c>
      <c r="Y1960" s="76" t="str">
        <f>IF(E1960="","",SUMIF(OUTBOUND!$G:$G,WMS!E1960,OUTBOUND!$AC:$AC))</f>
        <v/>
      </c>
      <c r="Z1960" s="76" t="str">
        <f>IF(E1960="","",SUMIF(OUTBOUND!$G:$G,WMS!E1960,OUTBOUND!$P:$P))</f>
        <v/>
      </c>
      <c r="AA1960" s="23" t="str">
        <f t="shared" si="363"/>
        <v/>
      </c>
      <c r="AB1960" s="23" t="str">
        <f t="shared" si="364"/>
        <v/>
      </c>
      <c r="AC1960" s="76" t="str">
        <f t="shared" si="365"/>
        <v/>
      </c>
      <c r="AD1960" s="76" t="str">
        <f t="shared" si="366"/>
        <v/>
      </c>
      <c r="AE1960" s="76" t="str">
        <f t="shared" si="367"/>
        <v/>
      </c>
      <c r="AF1960" s="81" t="str">
        <f t="shared" si="368"/>
        <v/>
      </c>
    </row>
    <row r="1961" spans="5:32">
      <c r="E1961" s="58" t="str">
        <f t="shared" si="369"/>
        <v/>
      </c>
      <c r="K1961" s="68" t="str">
        <f t="shared" si="370"/>
        <v/>
      </c>
      <c r="M1961" s="69" t="str">
        <f t="shared" si="371"/>
        <v/>
      </c>
      <c r="Q1961" s="76" t="str">
        <f t="shared" si="360"/>
        <v/>
      </c>
      <c r="R1961" s="68" t="str">
        <f t="shared" si="361"/>
        <v/>
      </c>
      <c r="S1961" s="76" t="str">
        <f t="shared" si="362"/>
        <v/>
      </c>
      <c r="V1961" s="23" t="str">
        <f>IF(E1961="","",SUMIF(OUTBOUND!$G:$G,WMS!E1961,OUTBOUND!$L:$L))</f>
        <v/>
      </c>
      <c r="W1961" s="23" t="str">
        <f>IF(E1961="","",SUMIF(OUTBOUND!$G:$G,WMS!E1961,OUTBOUND!$M:$M))</f>
        <v/>
      </c>
      <c r="X1961" s="76" t="str">
        <f>IF(E1961="","",SUMIF(OUTBOUND!$G:$G,WMS!E1961,OUTBOUND!$O:$O))</f>
        <v/>
      </c>
      <c r="Y1961" s="76" t="str">
        <f>IF(E1961="","",SUMIF(OUTBOUND!$G:$G,WMS!E1961,OUTBOUND!$AC:$AC))</f>
        <v/>
      </c>
      <c r="Z1961" s="76" t="str">
        <f>IF(E1961="","",SUMIF(OUTBOUND!$G:$G,WMS!E1961,OUTBOUND!$P:$P))</f>
        <v/>
      </c>
      <c r="AA1961" s="23" t="str">
        <f t="shared" si="363"/>
        <v/>
      </c>
      <c r="AB1961" s="23" t="str">
        <f t="shared" si="364"/>
        <v/>
      </c>
      <c r="AC1961" s="76" t="str">
        <f t="shared" si="365"/>
        <v/>
      </c>
      <c r="AD1961" s="76" t="str">
        <f t="shared" si="366"/>
        <v/>
      </c>
      <c r="AE1961" s="76" t="str">
        <f t="shared" si="367"/>
        <v/>
      </c>
      <c r="AF1961" s="81" t="str">
        <f t="shared" si="368"/>
        <v/>
      </c>
    </row>
    <row r="1962" spans="5:32">
      <c r="E1962" s="58" t="str">
        <f t="shared" si="369"/>
        <v/>
      </c>
      <c r="K1962" s="68" t="str">
        <f t="shared" si="370"/>
        <v/>
      </c>
      <c r="M1962" s="69" t="str">
        <f t="shared" si="371"/>
        <v/>
      </c>
      <c r="Q1962" s="76" t="str">
        <f t="shared" si="360"/>
        <v/>
      </c>
      <c r="R1962" s="68" t="str">
        <f t="shared" si="361"/>
        <v/>
      </c>
      <c r="S1962" s="76" t="str">
        <f t="shared" si="362"/>
        <v/>
      </c>
      <c r="V1962" s="23" t="str">
        <f>IF(E1962="","",SUMIF(OUTBOUND!$G:$G,WMS!E1962,OUTBOUND!$L:$L))</f>
        <v/>
      </c>
      <c r="W1962" s="23" t="str">
        <f>IF(E1962="","",SUMIF(OUTBOUND!$G:$G,WMS!E1962,OUTBOUND!$M:$M))</f>
        <v/>
      </c>
      <c r="X1962" s="76" t="str">
        <f>IF(E1962="","",SUMIF(OUTBOUND!$G:$G,WMS!E1962,OUTBOUND!$O:$O))</f>
        <v/>
      </c>
      <c r="Y1962" s="76" t="str">
        <f>IF(E1962="","",SUMIF(OUTBOUND!$G:$G,WMS!E1962,OUTBOUND!$AC:$AC))</f>
        <v/>
      </c>
      <c r="Z1962" s="76" t="str">
        <f>IF(E1962="","",SUMIF(OUTBOUND!$G:$G,WMS!E1962,OUTBOUND!$P:$P))</f>
        <v/>
      </c>
      <c r="AA1962" s="23" t="str">
        <f t="shared" si="363"/>
        <v/>
      </c>
      <c r="AB1962" s="23" t="str">
        <f t="shared" si="364"/>
        <v/>
      </c>
      <c r="AC1962" s="76" t="str">
        <f t="shared" si="365"/>
        <v/>
      </c>
      <c r="AD1962" s="76" t="str">
        <f t="shared" si="366"/>
        <v/>
      </c>
      <c r="AE1962" s="76" t="str">
        <f t="shared" si="367"/>
        <v/>
      </c>
      <c r="AF1962" s="81" t="str">
        <f t="shared" si="368"/>
        <v/>
      </c>
    </row>
    <row r="1963" spans="5:32">
      <c r="E1963" s="58" t="str">
        <f t="shared" si="369"/>
        <v/>
      </c>
      <c r="K1963" s="68" t="str">
        <f t="shared" si="370"/>
        <v/>
      </c>
      <c r="M1963" s="69" t="str">
        <f t="shared" si="371"/>
        <v/>
      </c>
      <c r="Q1963" s="76" t="str">
        <f t="shared" si="360"/>
        <v/>
      </c>
      <c r="R1963" s="68" t="str">
        <f t="shared" si="361"/>
        <v/>
      </c>
      <c r="S1963" s="76" t="str">
        <f t="shared" si="362"/>
        <v/>
      </c>
      <c r="V1963" s="23" t="str">
        <f>IF(E1963="","",SUMIF(OUTBOUND!$G:$G,WMS!E1963,OUTBOUND!$L:$L))</f>
        <v/>
      </c>
      <c r="W1963" s="23" t="str">
        <f>IF(E1963="","",SUMIF(OUTBOUND!$G:$G,WMS!E1963,OUTBOUND!$M:$M))</f>
        <v/>
      </c>
      <c r="X1963" s="76" t="str">
        <f>IF(E1963="","",SUMIF(OUTBOUND!$G:$G,WMS!E1963,OUTBOUND!$O:$O))</f>
        <v/>
      </c>
      <c r="Y1963" s="76" t="str">
        <f>IF(E1963="","",SUMIF(OUTBOUND!$G:$G,WMS!E1963,OUTBOUND!$AC:$AC))</f>
        <v/>
      </c>
      <c r="Z1963" s="76" t="str">
        <f>IF(E1963="","",SUMIF(OUTBOUND!$G:$G,WMS!E1963,OUTBOUND!$P:$P))</f>
        <v/>
      </c>
      <c r="AA1963" s="23" t="str">
        <f t="shared" si="363"/>
        <v/>
      </c>
      <c r="AB1963" s="23" t="str">
        <f t="shared" si="364"/>
        <v/>
      </c>
      <c r="AC1963" s="76" t="str">
        <f t="shared" si="365"/>
        <v/>
      </c>
      <c r="AD1963" s="76" t="str">
        <f t="shared" si="366"/>
        <v/>
      </c>
      <c r="AE1963" s="76" t="str">
        <f t="shared" si="367"/>
        <v/>
      </c>
      <c r="AF1963" s="81" t="str">
        <f t="shared" si="368"/>
        <v/>
      </c>
    </row>
    <row r="1964" spans="5:32">
      <c r="E1964" s="58" t="str">
        <f t="shared" si="369"/>
        <v/>
      </c>
      <c r="K1964" s="68" t="str">
        <f t="shared" si="370"/>
        <v/>
      </c>
      <c r="M1964" s="69" t="str">
        <f t="shared" si="371"/>
        <v/>
      </c>
      <c r="Q1964" s="76" t="str">
        <f t="shared" si="360"/>
        <v/>
      </c>
      <c r="R1964" s="68" t="str">
        <f t="shared" si="361"/>
        <v/>
      </c>
      <c r="S1964" s="76" t="str">
        <f t="shared" si="362"/>
        <v/>
      </c>
      <c r="V1964" s="23" t="str">
        <f>IF(E1964="","",SUMIF(OUTBOUND!$G:$G,WMS!E1964,OUTBOUND!$L:$L))</f>
        <v/>
      </c>
      <c r="W1964" s="23" t="str">
        <f>IF(E1964="","",SUMIF(OUTBOUND!$G:$G,WMS!E1964,OUTBOUND!$M:$M))</f>
        <v/>
      </c>
      <c r="X1964" s="76" t="str">
        <f>IF(E1964="","",SUMIF(OUTBOUND!$G:$G,WMS!E1964,OUTBOUND!$O:$O))</f>
        <v/>
      </c>
      <c r="Y1964" s="76" t="str">
        <f>IF(E1964="","",SUMIF(OUTBOUND!$G:$G,WMS!E1964,OUTBOUND!$AC:$AC))</f>
        <v/>
      </c>
      <c r="Z1964" s="76" t="str">
        <f>IF(E1964="","",SUMIF(OUTBOUND!$G:$G,WMS!E1964,OUTBOUND!$P:$P))</f>
        <v/>
      </c>
      <c r="AA1964" s="23" t="str">
        <f t="shared" si="363"/>
        <v/>
      </c>
      <c r="AB1964" s="23" t="str">
        <f t="shared" si="364"/>
        <v/>
      </c>
      <c r="AC1964" s="76" t="str">
        <f t="shared" si="365"/>
        <v/>
      </c>
      <c r="AD1964" s="76" t="str">
        <f t="shared" si="366"/>
        <v/>
      </c>
      <c r="AE1964" s="76" t="str">
        <f t="shared" si="367"/>
        <v/>
      </c>
      <c r="AF1964" s="81" t="str">
        <f t="shared" si="368"/>
        <v/>
      </c>
    </row>
    <row r="1965" spans="5:32">
      <c r="E1965" s="58" t="str">
        <f t="shared" si="369"/>
        <v/>
      </c>
      <c r="K1965" s="68" t="str">
        <f t="shared" si="370"/>
        <v/>
      </c>
      <c r="M1965" s="69" t="str">
        <f t="shared" si="371"/>
        <v/>
      </c>
      <c r="Q1965" s="76" t="str">
        <f t="shared" si="360"/>
        <v/>
      </c>
      <c r="R1965" s="68" t="str">
        <f t="shared" si="361"/>
        <v/>
      </c>
      <c r="S1965" s="76" t="str">
        <f t="shared" si="362"/>
        <v/>
      </c>
      <c r="V1965" s="23" t="str">
        <f>IF(E1965="","",SUMIF(OUTBOUND!$G:$G,WMS!E1965,OUTBOUND!$L:$L))</f>
        <v/>
      </c>
      <c r="W1965" s="23" t="str">
        <f>IF(E1965="","",SUMIF(OUTBOUND!$G:$G,WMS!E1965,OUTBOUND!$M:$M))</f>
        <v/>
      </c>
      <c r="X1965" s="76" t="str">
        <f>IF(E1965="","",SUMIF(OUTBOUND!$G:$G,WMS!E1965,OUTBOUND!$O:$O))</f>
        <v/>
      </c>
      <c r="Y1965" s="76" t="str">
        <f>IF(E1965="","",SUMIF(OUTBOUND!$G:$G,WMS!E1965,OUTBOUND!$AC:$AC))</f>
        <v/>
      </c>
      <c r="Z1965" s="76" t="str">
        <f>IF(E1965="","",SUMIF(OUTBOUND!$G:$G,WMS!E1965,OUTBOUND!$P:$P))</f>
        <v/>
      </c>
      <c r="AA1965" s="23" t="str">
        <f t="shared" si="363"/>
        <v/>
      </c>
      <c r="AB1965" s="23" t="str">
        <f t="shared" si="364"/>
        <v/>
      </c>
      <c r="AC1965" s="76" t="str">
        <f t="shared" si="365"/>
        <v/>
      </c>
      <c r="AD1965" s="76" t="str">
        <f t="shared" si="366"/>
        <v/>
      </c>
      <c r="AE1965" s="76" t="str">
        <f t="shared" si="367"/>
        <v/>
      </c>
      <c r="AF1965" s="81" t="str">
        <f t="shared" si="368"/>
        <v/>
      </c>
    </row>
    <row r="1966" spans="5:32">
      <c r="E1966" s="58" t="str">
        <f t="shared" si="369"/>
        <v/>
      </c>
      <c r="K1966" s="68" t="str">
        <f t="shared" si="370"/>
        <v/>
      </c>
      <c r="M1966" s="69" t="str">
        <f t="shared" si="371"/>
        <v/>
      </c>
      <c r="Q1966" s="76" t="str">
        <f t="shared" si="360"/>
        <v/>
      </c>
      <c r="R1966" s="68" t="str">
        <f t="shared" si="361"/>
        <v/>
      </c>
      <c r="S1966" s="76" t="str">
        <f t="shared" si="362"/>
        <v/>
      </c>
      <c r="V1966" s="23" t="str">
        <f>IF(E1966="","",SUMIF(OUTBOUND!$G:$G,WMS!E1966,OUTBOUND!$L:$L))</f>
        <v/>
      </c>
      <c r="W1966" s="23" t="str">
        <f>IF(E1966="","",SUMIF(OUTBOUND!$G:$G,WMS!E1966,OUTBOUND!$M:$M))</f>
        <v/>
      </c>
      <c r="X1966" s="76" t="str">
        <f>IF(E1966="","",SUMIF(OUTBOUND!$G:$G,WMS!E1966,OUTBOUND!$O:$O))</f>
        <v/>
      </c>
      <c r="Y1966" s="76" t="str">
        <f>IF(E1966="","",SUMIF(OUTBOUND!$G:$G,WMS!E1966,OUTBOUND!$AC:$AC))</f>
        <v/>
      </c>
      <c r="Z1966" s="76" t="str">
        <f>IF(E1966="","",SUMIF(OUTBOUND!$G:$G,WMS!E1966,OUTBOUND!$P:$P))</f>
        <v/>
      </c>
      <c r="AA1966" s="23" t="str">
        <f t="shared" si="363"/>
        <v/>
      </c>
      <c r="AB1966" s="23" t="str">
        <f t="shared" si="364"/>
        <v/>
      </c>
      <c r="AC1966" s="76" t="str">
        <f t="shared" si="365"/>
        <v/>
      </c>
      <c r="AD1966" s="76" t="str">
        <f t="shared" si="366"/>
        <v/>
      </c>
      <c r="AE1966" s="76" t="str">
        <f t="shared" si="367"/>
        <v/>
      </c>
      <c r="AF1966" s="81" t="str">
        <f t="shared" si="368"/>
        <v/>
      </c>
    </row>
    <row r="1967" spans="5:32">
      <c r="E1967" s="58" t="str">
        <f t="shared" si="369"/>
        <v/>
      </c>
      <c r="K1967" s="68" t="str">
        <f t="shared" si="370"/>
        <v/>
      </c>
      <c r="M1967" s="69" t="str">
        <f t="shared" si="371"/>
        <v/>
      </c>
      <c r="Q1967" s="76" t="str">
        <f t="shared" si="360"/>
        <v/>
      </c>
      <c r="R1967" s="68" t="str">
        <f t="shared" si="361"/>
        <v/>
      </c>
      <c r="S1967" s="76" t="str">
        <f t="shared" si="362"/>
        <v/>
      </c>
      <c r="V1967" s="23" t="str">
        <f>IF(E1967="","",SUMIF(OUTBOUND!$G:$G,WMS!E1967,OUTBOUND!$L:$L))</f>
        <v/>
      </c>
      <c r="W1967" s="23" t="str">
        <f>IF(E1967="","",SUMIF(OUTBOUND!$G:$G,WMS!E1967,OUTBOUND!$M:$M))</f>
        <v/>
      </c>
      <c r="X1967" s="76" t="str">
        <f>IF(E1967="","",SUMIF(OUTBOUND!$G:$G,WMS!E1967,OUTBOUND!$O:$O))</f>
        <v/>
      </c>
      <c r="Y1967" s="76" t="str">
        <f>IF(E1967="","",SUMIF(OUTBOUND!$G:$G,WMS!E1967,OUTBOUND!$AC:$AC))</f>
        <v/>
      </c>
      <c r="Z1967" s="76" t="str">
        <f>IF(E1967="","",SUMIF(OUTBOUND!$G:$G,WMS!E1967,OUTBOUND!$P:$P))</f>
        <v/>
      </c>
      <c r="AA1967" s="23" t="str">
        <f t="shared" si="363"/>
        <v/>
      </c>
      <c r="AB1967" s="23" t="str">
        <f t="shared" si="364"/>
        <v/>
      </c>
      <c r="AC1967" s="76" t="str">
        <f t="shared" si="365"/>
        <v/>
      </c>
      <c r="AD1967" s="76" t="str">
        <f t="shared" si="366"/>
        <v/>
      </c>
      <c r="AE1967" s="76" t="str">
        <f t="shared" si="367"/>
        <v/>
      </c>
      <c r="AF1967" s="81" t="str">
        <f t="shared" si="368"/>
        <v/>
      </c>
    </row>
    <row r="1968" spans="5:32">
      <c r="E1968" s="58" t="str">
        <f t="shared" si="369"/>
        <v/>
      </c>
      <c r="K1968" s="68" t="str">
        <f t="shared" si="370"/>
        <v/>
      </c>
      <c r="M1968" s="69" t="str">
        <f t="shared" si="371"/>
        <v/>
      </c>
      <c r="Q1968" s="76" t="str">
        <f t="shared" si="360"/>
        <v/>
      </c>
      <c r="R1968" s="68" t="str">
        <f t="shared" si="361"/>
        <v/>
      </c>
      <c r="S1968" s="76" t="str">
        <f t="shared" si="362"/>
        <v/>
      </c>
      <c r="V1968" s="23" t="str">
        <f>IF(E1968="","",SUMIF(OUTBOUND!$G:$G,WMS!E1968,OUTBOUND!$L:$L))</f>
        <v/>
      </c>
      <c r="W1968" s="23" t="str">
        <f>IF(E1968="","",SUMIF(OUTBOUND!$G:$G,WMS!E1968,OUTBOUND!$M:$M))</f>
        <v/>
      </c>
      <c r="X1968" s="76" t="str">
        <f>IF(E1968="","",SUMIF(OUTBOUND!$G:$G,WMS!E1968,OUTBOUND!$O:$O))</f>
        <v/>
      </c>
      <c r="Y1968" s="76" t="str">
        <f>IF(E1968="","",SUMIF(OUTBOUND!$G:$G,WMS!E1968,OUTBOUND!$AC:$AC))</f>
        <v/>
      </c>
      <c r="Z1968" s="76" t="str">
        <f>IF(E1968="","",SUMIF(OUTBOUND!$G:$G,WMS!E1968,OUTBOUND!$P:$P))</f>
        <v/>
      </c>
      <c r="AA1968" s="23" t="str">
        <f t="shared" si="363"/>
        <v/>
      </c>
      <c r="AB1968" s="23" t="str">
        <f t="shared" si="364"/>
        <v/>
      </c>
      <c r="AC1968" s="76" t="str">
        <f t="shared" si="365"/>
        <v/>
      </c>
      <c r="AD1968" s="76" t="str">
        <f t="shared" si="366"/>
        <v/>
      </c>
      <c r="AE1968" s="76" t="str">
        <f t="shared" si="367"/>
        <v/>
      </c>
      <c r="AF1968" s="81" t="str">
        <f t="shared" si="368"/>
        <v/>
      </c>
    </row>
    <row r="1969" spans="5:32">
      <c r="E1969" s="58" t="str">
        <f t="shared" si="369"/>
        <v/>
      </c>
      <c r="K1969" s="68" t="str">
        <f t="shared" si="370"/>
        <v/>
      </c>
      <c r="M1969" s="69" t="str">
        <f t="shared" si="371"/>
        <v/>
      </c>
      <c r="Q1969" s="76" t="str">
        <f t="shared" si="360"/>
        <v/>
      </c>
      <c r="R1969" s="68" t="str">
        <f t="shared" si="361"/>
        <v/>
      </c>
      <c r="S1969" s="76" t="str">
        <f t="shared" si="362"/>
        <v/>
      </c>
      <c r="V1969" s="23" t="str">
        <f>IF(E1969="","",SUMIF(OUTBOUND!$G:$G,WMS!E1969,OUTBOUND!$L:$L))</f>
        <v/>
      </c>
      <c r="W1969" s="23" t="str">
        <f>IF(E1969="","",SUMIF(OUTBOUND!$G:$G,WMS!E1969,OUTBOUND!$M:$M))</f>
        <v/>
      </c>
      <c r="X1969" s="76" t="str">
        <f>IF(E1969="","",SUMIF(OUTBOUND!$G:$G,WMS!E1969,OUTBOUND!$O:$O))</f>
        <v/>
      </c>
      <c r="Y1969" s="76" t="str">
        <f>IF(E1969="","",SUMIF(OUTBOUND!$G:$G,WMS!E1969,OUTBOUND!$AC:$AC))</f>
        <v/>
      </c>
      <c r="Z1969" s="76" t="str">
        <f>IF(E1969="","",SUMIF(OUTBOUND!$G:$G,WMS!E1969,OUTBOUND!$P:$P))</f>
        <v/>
      </c>
      <c r="AA1969" s="23" t="str">
        <f t="shared" si="363"/>
        <v/>
      </c>
      <c r="AB1969" s="23" t="str">
        <f t="shared" si="364"/>
        <v/>
      </c>
      <c r="AC1969" s="76" t="str">
        <f t="shared" si="365"/>
        <v/>
      </c>
      <c r="AD1969" s="76" t="str">
        <f t="shared" si="366"/>
        <v/>
      </c>
      <c r="AE1969" s="76" t="str">
        <f t="shared" si="367"/>
        <v/>
      </c>
      <c r="AF1969" s="81" t="str">
        <f t="shared" si="368"/>
        <v/>
      </c>
    </row>
    <row r="1970" spans="5:32">
      <c r="E1970" s="58" t="str">
        <f t="shared" si="369"/>
        <v/>
      </c>
      <c r="K1970" s="68" t="str">
        <f t="shared" si="370"/>
        <v/>
      </c>
      <c r="M1970" s="69" t="str">
        <f t="shared" si="371"/>
        <v/>
      </c>
      <c r="Q1970" s="76" t="str">
        <f t="shared" si="360"/>
        <v/>
      </c>
      <c r="R1970" s="68" t="str">
        <f t="shared" si="361"/>
        <v/>
      </c>
      <c r="S1970" s="76" t="str">
        <f t="shared" si="362"/>
        <v/>
      </c>
      <c r="V1970" s="23" t="str">
        <f>IF(E1970="","",SUMIF(OUTBOUND!$G:$G,WMS!E1970,OUTBOUND!$L:$L))</f>
        <v/>
      </c>
      <c r="W1970" s="23" t="str">
        <f>IF(E1970="","",SUMIF(OUTBOUND!$G:$G,WMS!E1970,OUTBOUND!$M:$M))</f>
        <v/>
      </c>
      <c r="X1970" s="76" t="str">
        <f>IF(E1970="","",SUMIF(OUTBOUND!$G:$G,WMS!E1970,OUTBOUND!$O:$O))</f>
        <v/>
      </c>
      <c r="Y1970" s="76" t="str">
        <f>IF(E1970="","",SUMIF(OUTBOUND!$G:$G,WMS!E1970,OUTBOUND!$AC:$AC))</f>
        <v/>
      </c>
      <c r="Z1970" s="76" t="str">
        <f>IF(E1970="","",SUMIF(OUTBOUND!$G:$G,WMS!E1970,OUTBOUND!$P:$P))</f>
        <v/>
      </c>
      <c r="AA1970" s="23" t="str">
        <f t="shared" si="363"/>
        <v/>
      </c>
      <c r="AB1970" s="23" t="str">
        <f t="shared" si="364"/>
        <v/>
      </c>
      <c r="AC1970" s="76" t="str">
        <f t="shared" si="365"/>
        <v/>
      </c>
      <c r="AD1970" s="76" t="str">
        <f t="shared" si="366"/>
        <v/>
      </c>
      <c r="AE1970" s="76" t="str">
        <f t="shared" si="367"/>
        <v/>
      </c>
      <c r="AF1970" s="81" t="str">
        <f t="shared" si="368"/>
        <v/>
      </c>
    </row>
    <row r="1971" spans="5:32">
      <c r="E1971" s="58" t="str">
        <f t="shared" si="369"/>
        <v/>
      </c>
      <c r="K1971" s="68" t="str">
        <f t="shared" si="370"/>
        <v/>
      </c>
      <c r="M1971" s="69" t="str">
        <f t="shared" si="371"/>
        <v/>
      </c>
      <c r="Q1971" s="76" t="str">
        <f t="shared" si="360"/>
        <v/>
      </c>
      <c r="R1971" s="68" t="str">
        <f t="shared" si="361"/>
        <v/>
      </c>
      <c r="S1971" s="76" t="str">
        <f t="shared" si="362"/>
        <v/>
      </c>
      <c r="V1971" s="23" t="str">
        <f>IF(E1971="","",SUMIF(OUTBOUND!$G:$G,WMS!E1971,OUTBOUND!$L:$L))</f>
        <v/>
      </c>
      <c r="W1971" s="23" t="str">
        <f>IF(E1971="","",SUMIF(OUTBOUND!$G:$G,WMS!E1971,OUTBOUND!$M:$M))</f>
        <v/>
      </c>
      <c r="X1971" s="76" t="str">
        <f>IF(E1971="","",SUMIF(OUTBOUND!$G:$G,WMS!E1971,OUTBOUND!$O:$O))</f>
        <v/>
      </c>
      <c r="Y1971" s="76" t="str">
        <f>IF(E1971="","",SUMIF(OUTBOUND!$G:$G,WMS!E1971,OUTBOUND!$AC:$AC))</f>
        <v/>
      </c>
      <c r="Z1971" s="76" t="str">
        <f>IF(E1971="","",SUMIF(OUTBOUND!$G:$G,WMS!E1971,OUTBOUND!$P:$P))</f>
        <v/>
      </c>
      <c r="AA1971" s="23" t="str">
        <f t="shared" si="363"/>
        <v/>
      </c>
      <c r="AB1971" s="23" t="str">
        <f t="shared" si="364"/>
        <v/>
      </c>
      <c r="AC1971" s="76" t="str">
        <f t="shared" si="365"/>
        <v/>
      </c>
      <c r="AD1971" s="76" t="str">
        <f t="shared" si="366"/>
        <v/>
      </c>
      <c r="AE1971" s="76" t="str">
        <f t="shared" si="367"/>
        <v/>
      </c>
      <c r="AF1971" s="81" t="str">
        <f t="shared" si="368"/>
        <v/>
      </c>
    </row>
    <row r="1972" spans="5:32">
      <c r="E1972" s="58" t="str">
        <f t="shared" si="369"/>
        <v/>
      </c>
      <c r="K1972" s="68" t="str">
        <f t="shared" si="370"/>
        <v/>
      </c>
      <c r="M1972" s="69" t="str">
        <f t="shared" si="371"/>
        <v/>
      </c>
      <c r="Q1972" s="76" t="str">
        <f t="shared" si="360"/>
        <v/>
      </c>
      <c r="R1972" s="68" t="str">
        <f t="shared" si="361"/>
        <v/>
      </c>
      <c r="S1972" s="76" t="str">
        <f t="shared" si="362"/>
        <v/>
      </c>
      <c r="V1972" s="23" t="str">
        <f>IF(E1972="","",SUMIF(OUTBOUND!$G:$G,WMS!E1972,OUTBOUND!$L:$L))</f>
        <v/>
      </c>
      <c r="W1972" s="23" t="str">
        <f>IF(E1972="","",SUMIF(OUTBOUND!$G:$G,WMS!E1972,OUTBOUND!$M:$M))</f>
        <v/>
      </c>
      <c r="X1972" s="76" t="str">
        <f>IF(E1972="","",SUMIF(OUTBOUND!$G:$G,WMS!E1972,OUTBOUND!$O:$O))</f>
        <v/>
      </c>
      <c r="Y1972" s="76" t="str">
        <f>IF(E1972="","",SUMIF(OUTBOUND!$G:$G,WMS!E1972,OUTBOUND!$AC:$AC))</f>
        <v/>
      </c>
      <c r="Z1972" s="76" t="str">
        <f>IF(E1972="","",SUMIF(OUTBOUND!$G:$G,WMS!E1972,OUTBOUND!$P:$P))</f>
        <v/>
      </c>
      <c r="AA1972" s="23" t="str">
        <f t="shared" si="363"/>
        <v/>
      </c>
      <c r="AB1972" s="23" t="str">
        <f t="shared" si="364"/>
        <v/>
      </c>
      <c r="AC1972" s="76" t="str">
        <f t="shared" si="365"/>
        <v/>
      </c>
      <c r="AD1972" s="76" t="str">
        <f t="shared" si="366"/>
        <v/>
      </c>
      <c r="AE1972" s="76" t="str">
        <f t="shared" si="367"/>
        <v/>
      </c>
      <c r="AF1972" s="81" t="str">
        <f t="shared" si="368"/>
        <v/>
      </c>
    </row>
    <row r="1973" spans="5:32">
      <c r="E1973" s="58" t="str">
        <f t="shared" si="369"/>
        <v/>
      </c>
      <c r="K1973" s="68" t="str">
        <f t="shared" si="370"/>
        <v/>
      </c>
      <c r="M1973" s="69" t="str">
        <f t="shared" si="371"/>
        <v/>
      </c>
      <c r="Q1973" s="76" t="str">
        <f t="shared" ref="Q1973:Q2000" si="372">IF(P1973="","",ROUND(N1973*O1973*P1973/1000000,3))</f>
        <v/>
      </c>
      <c r="R1973" s="68" t="str">
        <f t="shared" ref="R1973:R2000" si="373">IF(Q1973="","",ROUND(N1973*O1973*P1973/1000000*I1973,2))</f>
        <v/>
      </c>
      <c r="S1973" s="76" t="str">
        <f t="shared" ref="S1973:S2000" si="374">IF(T1973="","",ROUND(T1973/J1973,3))</f>
        <v/>
      </c>
      <c r="V1973" s="23" t="str">
        <f>IF(E1973="","",SUMIF(OUTBOUND!$G:$G,WMS!E1973,OUTBOUND!$L:$L))</f>
        <v/>
      </c>
      <c r="W1973" s="23" t="str">
        <f>IF(E1973="","",SUMIF(OUTBOUND!$G:$G,WMS!E1973,OUTBOUND!$M:$M))</f>
        <v/>
      </c>
      <c r="X1973" s="76" t="str">
        <f>IF(E1973="","",SUMIF(OUTBOUND!$G:$G,WMS!E1973,OUTBOUND!$O:$O))</f>
        <v/>
      </c>
      <c r="Y1973" s="76" t="str">
        <f>IF(E1973="","",SUMIF(OUTBOUND!$G:$G,WMS!E1973,OUTBOUND!$AC:$AC))</f>
        <v/>
      </c>
      <c r="Z1973" s="76" t="str">
        <f>IF(E1973="","",SUMIF(OUTBOUND!$G:$G,WMS!E1973,OUTBOUND!$P:$P))</f>
        <v/>
      </c>
      <c r="AA1973" s="23" t="str">
        <f t="shared" ref="AA1973:AA2000" si="375">IF(I1973="","",I1973-V1973)</f>
        <v/>
      </c>
      <c r="AB1973" s="23" t="str">
        <f t="shared" ref="AB1973:AB2000" si="376">IF(J1973="","",J1973-W1973)</f>
        <v/>
      </c>
      <c r="AC1973" s="76" t="str">
        <f t="shared" ref="AC1973:AC2000" si="377">IF(M1973="","",M1973-X1973)</f>
        <v/>
      </c>
      <c r="AD1973" s="76" t="str">
        <f t="shared" ref="AD1973:AD2000" si="378">IF(T1973="","",T1973-Y1973)</f>
        <v/>
      </c>
      <c r="AE1973" s="76" t="str">
        <f t="shared" ref="AE1973:AE2000" si="379">IF(R1973="","",R1973-Z1973)</f>
        <v/>
      </c>
      <c r="AF1973" s="81" t="str">
        <f t="shared" ref="AF1973:AF2000" si="380">IF(AB1973="","",EXACT(K1973,AB1973/AA1973))</f>
        <v/>
      </c>
    </row>
    <row r="1974" spans="5:32">
      <c r="E1974" s="58" t="str">
        <f t="shared" si="369"/>
        <v/>
      </c>
      <c r="K1974" s="68" t="str">
        <f t="shared" si="370"/>
        <v/>
      </c>
      <c r="M1974" s="69" t="str">
        <f t="shared" si="371"/>
        <v/>
      </c>
      <c r="Q1974" s="76" t="str">
        <f t="shared" si="372"/>
        <v/>
      </c>
      <c r="R1974" s="68" t="str">
        <f t="shared" si="373"/>
        <v/>
      </c>
      <c r="S1974" s="76" t="str">
        <f t="shared" si="374"/>
        <v/>
      </c>
      <c r="V1974" s="23" t="str">
        <f>IF(E1974="","",SUMIF(OUTBOUND!$G:$G,WMS!E1974,OUTBOUND!$L:$L))</f>
        <v/>
      </c>
      <c r="W1974" s="23" t="str">
        <f>IF(E1974="","",SUMIF(OUTBOUND!$G:$G,WMS!E1974,OUTBOUND!$M:$M))</f>
        <v/>
      </c>
      <c r="X1974" s="76" t="str">
        <f>IF(E1974="","",SUMIF(OUTBOUND!$G:$G,WMS!E1974,OUTBOUND!$O:$O))</f>
        <v/>
      </c>
      <c r="Y1974" s="76" t="str">
        <f>IF(E1974="","",SUMIF(OUTBOUND!$G:$G,WMS!E1974,OUTBOUND!$AC:$AC))</f>
        <v/>
      </c>
      <c r="Z1974" s="76" t="str">
        <f>IF(E1974="","",SUMIF(OUTBOUND!$G:$G,WMS!E1974,OUTBOUND!$P:$P))</f>
        <v/>
      </c>
      <c r="AA1974" s="23" t="str">
        <f t="shared" si="375"/>
        <v/>
      </c>
      <c r="AB1974" s="23" t="str">
        <f t="shared" si="376"/>
        <v/>
      </c>
      <c r="AC1974" s="76" t="str">
        <f t="shared" si="377"/>
        <v/>
      </c>
      <c r="AD1974" s="76" t="str">
        <f t="shared" si="378"/>
        <v/>
      </c>
      <c r="AE1974" s="76" t="str">
        <f t="shared" si="379"/>
        <v/>
      </c>
      <c r="AF1974" s="81" t="str">
        <f t="shared" si="380"/>
        <v/>
      </c>
    </row>
    <row r="1975" spans="5:32">
      <c r="E1975" s="58" t="str">
        <f t="shared" si="369"/>
        <v/>
      </c>
      <c r="K1975" s="68" t="str">
        <f t="shared" si="370"/>
        <v/>
      </c>
      <c r="M1975" s="69" t="str">
        <f t="shared" si="371"/>
        <v/>
      </c>
      <c r="Q1975" s="76" t="str">
        <f t="shared" si="372"/>
        <v/>
      </c>
      <c r="R1975" s="68" t="str">
        <f t="shared" si="373"/>
        <v/>
      </c>
      <c r="S1975" s="76" t="str">
        <f t="shared" si="374"/>
        <v/>
      </c>
      <c r="V1975" s="23" t="str">
        <f>IF(E1975="","",SUMIF(OUTBOUND!$G:$G,WMS!E1975,OUTBOUND!$L:$L))</f>
        <v/>
      </c>
      <c r="W1975" s="23" t="str">
        <f>IF(E1975="","",SUMIF(OUTBOUND!$G:$G,WMS!E1975,OUTBOUND!$M:$M))</f>
        <v/>
      </c>
      <c r="X1975" s="76" t="str">
        <f>IF(E1975="","",SUMIF(OUTBOUND!$G:$G,WMS!E1975,OUTBOUND!$O:$O))</f>
        <v/>
      </c>
      <c r="Y1975" s="76" t="str">
        <f>IF(E1975="","",SUMIF(OUTBOUND!$G:$G,WMS!E1975,OUTBOUND!$AC:$AC))</f>
        <v/>
      </c>
      <c r="Z1975" s="76" t="str">
        <f>IF(E1975="","",SUMIF(OUTBOUND!$G:$G,WMS!E1975,OUTBOUND!$P:$P))</f>
        <v/>
      </c>
      <c r="AA1975" s="23" t="str">
        <f t="shared" si="375"/>
        <v/>
      </c>
      <c r="AB1975" s="23" t="str">
        <f t="shared" si="376"/>
        <v/>
      </c>
      <c r="AC1975" s="76" t="str">
        <f t="shared" si="377"/>
        <v/>
      </c>
      <c r="AD1975" s="76" t="str">
        <f t="shared" si="378"/>
        <v/>
      </c>
      <c r="AE1975" s="76" t="str">
        <f t="shared" si="379"/>
        <v/>
      </c>
      <c r="AF1975" s="81" t="str">
        <f t="shared" si="380"/>
        <v/>
      </c>
    </row>
    <row r="1976" spans="5:32">
      <c r="E1976" s="58" t="str">
        <f t="shared" si="369"/>
        <v/>
      </c>
      <c r="K1976" s="68" t="str">
        <f t="shared" si="370"/>
        <v/>
      </c>
      <c r="M1976" s="69" t="str">
        <f t="shared" si="371"/>
        <v/>
      </c>
      <c r="Q1976" s="76" t="str">
        <f t="shared" si="372"/>
        <v/>
      </c>
      <c r="R1976" s="68" t="str">
        <f t="shared" si="373"/>
        <v/>
      </c>
      <c r="S1976" s="76" t="str">
        <f t="shared" si="374"/>
        <v/>
      </c>
      <c r="V1976" s="23" t="str">
        <f>IF(E1976="","",SUMIF(OUTBOUND!$G:$G,WMS!E1976,OUTBOUND!$L:$L))</f>
        <v/>
      </c>
      <c r="W1976" s="23" t="str">
        <f>IF(E1976="","",SUMIF(OUTBOUND!$G:$G,WMS!E1976,OUTBOUND!$M:$M))</f>
        <v/>
      </c>
      <c r="X1976" s="76" t="str">
        <f>IF(E1976="","",SUMIF(OUTBOUND!$G:$G,WMS!E1976,OUTBOUND!$O:$O))</f>
        <v/>
      </c>
      <c r="Y1976" s="76" t="str">
        <f>IF(E1976="","",SUMIF(OUTBOUND!$G:$G,WMS!E1976,OUTBOUND!$AC:$AC))</f>
        <v/>
      </c>
      <c r="Z1976" s="76" t="str">
        <f>IF(E1976="","",SUMIF(OUTBOUND!$G:$G,WMS!E1976,OUTBOUND!$P:$P))</f>
        <v/>
      </c>
      <c r="AA1976" s="23" t="str">
        <f t="shared" si="375"/>
        <v/>
      </c>
      <c r="AB1976" s="23" t="str">
        <f t="shared" si="376"/>
        <v/>
      </c>
      <c r="AC1976" s="76" t="str">
        <f t="shared" si="377"/>
        <v/>
      </c>
      <c r="AD1976" s="76" t="str">
        <f t="shared" si="378"/>
        <v/>
      </c>
      <c r="AE1976" s="76" t="str">
        <f t="shared" si="379"/>
        <v/>
      </c>
      <c r="AF1976" s="81" t="str">
        <f t="shared" si="380"/>
        <v/>
      </c>
    </row>
    <row r="1977" spans="5:32">
      <c r="E1977" s="58" t="str">
        <f t="shared" si="369"/>
        <v/>
      </c>
      <c r="K1977" s="68" t="str">
        <f t="shared" si="370"/>
        <v/>
      </c>
      <c r="M1977" s="69" t="str">
        <f t="shared" si="371"/>
        <v/>
      </c>
      <c r="Q1977" s="76" t="str">
        <f t="shared" si="372"/>
        <v/>
      </c>
      <c r="R1977" s="68" t="str">
        <f t="shared" si="373"/>
        <v/>
      </c>
      <c r="S1977" s="76" t="str">
        <f t="shared" si="374"/>
        <v/>
      </c>
      <c r="V1977" s="23" t="str">
        <f>IF(E1977="","",SUMIF(OUTBOUND!$G:$G,WMS!E1977,OUTBOUND!$L:$L))</f>
        <v/>
      </c>
      <c r="W1977" s="23" t="str">
        <f>IF(E1977="","",SUMIF(OUTBOUND!$G:$G,WMS!E1977,OUTBOUND!$M:$M))</f>
        <v/>
      </c>
      <c r="X1977" s="76" t="str">
        <f>IF(E1977="","",SUMIF(OUTBOUND!$G:$G,WMS!E1977,OUTBOUND!$O:$O))</f>
        <v/>
      </c>
      <c r="Y1977" s="76" t="str">
        <f>IF(E1977="","",SUMIF(OUTBOUND!$G:$G,WMS!E1977,OUTBOUND!$AC:$AC))</f>
        <v/>
      </c>
      <c r="Z1977" s="76" t="str">
        <f>IF(E1977="","",SUMIF(OUTBOUND!$G:$G,WMS!E1977,OUTBOUND!$P:$P))</f>
        <v/>
      </c>
      <c r="AA1977" s="23" t="str">
        <f t="shared" si="375"/>
        <v/>
      </c>
      <c r="AB1977" s="23" t="str">
        <f t="shared" si="376"/>
        <v/>
      </c>
      <c r="AC1977" s="76" t="str">
        <f t="shared" si="377"/>
        <v/>
      </c>
      <c r="AD1977" s="76" t="str">
        <f t="shared" si="378"/>
        <v/>
      </c>
      <c r="AE1977" s="76" t="str">
        <f t="shared" si="379"/>
        <v/>
      </c>
      <c r="AF1977" s="81" t="str">
        <f t="shared" si="380"/>
        <v/>
      </c>
    </row>
    <row r="1978" spans="5:32">
      <c r="E1978" s="58" t="str">
        <f t="shared" si="369"/>
        <v/>
      </c>
      <c r="K1978" s="68" t="str">
        <f t="shared" si="370"/>
        <v/>
      </c>
      <c r="M1978" s="69" t="str">
        <f t="shared" si="371"/>
        <v/>
      </c>
      <c r="Q1978" s="76" t="str">
        <f t="shared" si="372"/>
        <v/>
      </c>
      <c r="R1978" s="68" t="str">
        <f t="shared" si="373"/>
        <v/>
      </c>
      <c r="S1978" s="76" t="str">
        <f t="shared" si="374"/>
        <v/>
      </c>
      <c r="V1978" s="23" t="str">
        <f>IF(E1978="","",SUMIF(OUTBOUND!$G:$G,WMS!E1978,OUTBOUND!$L:$L))</f>
        <v/>
      </c>
      <c r="W1978" s="23" t="str">
        <f>IF(E1978="","",SUMIF(OUTBOUND!$G:$G,WMS!E1978,OUTBOUND!$M:$M))</f>
        <v/>
      </c>
      <c r="X1978" s="76" t="str">
        <f>IF(E1978="","",SUMIF(OUTBOUND!$G:$G,WMS!E1978,OUTBOUND!$O:$O))</f>
        <v/>
      </c>
      <c r="Y1978" s="76" t="str">
        <f>IF(E1978="","",SUMIF(OUTBOUND!$G:$G,WMS!E1978,OUTBOUND!$AC:$AC))</f>
        <v/>
      </c>
      <c r="Z1978" s="76" t="str">
        <f>IF(E1978="","",SUMIF(OUTBOUND!$G:$G,WMS!E1978,OUTBOUND!$P:$P))</f>
        <v/>
      </c>
      <c r="AA1978" s="23" t="str">
        <f t="shared" si="375"/>
        <v/>
      </c>
      <c r="AB1978" s="23" t="str">
        <f t="shared" si="376"/>
        <v/>
      </c>
      <c r="AC1978" s="76" t="str">
        <f t="shared" si="377"/>
        <v/>
      </c>
      <c r="AD1978" s="76" t="str">
        <f t="shared" si="378"/>
        <v/>
      </c>
      <c r="AE1978" s="76" t="str">
        <f t="shared" si="379"/>
        <v/>
      </c>
      <c r="AF1978" s="81" t="str">
        <f t="shared" si="380"/>
        <v/>
      </c>
    </row>
    <row r="1979" spans="5:32">
      <c r="E1979" s="58" t="str">
        <f t="shared" si="369"/>
        <v/>
      </c>
      <c r="K1979" s="68" t="str">
        <f t="shared" si="370"/>
        <v/>
      </c>
      <c r="M1979" s="69" t="str">
        <f t="shared" si="371"/>
        <v/>
      </c>
      <c r="Q1979" s="76" t="str">
        <f t="shared" si="372"/>
        <v/>
      </c>
      <c r="R1979" s="68" t="str">
        <f t="shared" si="373"/>
        <v/>
      </c>
      <c r="S1979" s="76" t="str">
        <f t="shared" si="374"/>
        <v/>
      </c>
      <c r="V1979" s="23" t="str">
        <f>IF(E1979="","",SUMIF(OUTBOUND!$G:$G,WMS!E1979,OUTBOUND!$L:$L))</f>
        <v/>
      </c>
      <c r="W1979" s="23" t="str">
        <f>IF(E1979="","",SUMIF(OUTBOUND!$G:$G,WMS!E1979,OUTBOUND!$M:$M))</f>
        <v/>
      </c>
      <c r="X1979" s="76" t="str">
        <f>IF(E1979="","",SUMIF(OUTBOUND!$G:$G,WMS!E1979,OUTBOUND!$O:$O))</f>
        <v/>
      </c>
      <c r="Y1979" s="76" t="str">
        <f>IF(E1979="","",SUMIF(OUTBOUND!$G:$G,WMS!E1979,OUTBOUND!$AC:$AC))</f>
        <v/>
      </c>
      <c r="Z1979" s="76" t="str">
        <f>IF(E1979="","",SUMIF(OUTBOUND!$G:$G,WMS!E1979,OUTBOUND!$P:$P))</f>
        <v/>
      </c>
      <c r="AA1979" s="23" t="str">
        <f t="shared" si="375"/>
        <v/>
      </c>
      <c r="AB1979" s="23" t="str">
        <f t="shared" si="376"/>
        <v/>
      </c>
      <c r="AC1979" s="76" t="str">
        <f t="shared" si="377"/>
        <v/>
      </c>
      <c r="AD1979" s="76" t="str">
        <f t="shared" si="378"/>
        <v/>
      </c>
      <c r="AE1979" s="76" t="str">
        <f t="shared" si="379"/>
        <v/>
      </c>
      <c r="AF1979" s="81" t="str">
        <f t="shared" si="380"/>
        <v/>
      </c>
    </row>
    <row r="1980" spans="5:32">
      <c r="E1980" s="58" t="str">
        <f t="shared" si="369"/>
        <v/>
      </c>
      <c r="K1980" s="68" t="str">
        <f t="shared" si="370"/>
        <v/>
      </c>
      <c r="M1980" s="69" t="str">
        <f t="shared" si="371"/>
        <v/>
      </c>
      <c r="Q1980" s="76" t="str">
        <f t="shared" si="372"/>
        <v/>
      </c>
      <c r="R1980" s="68" t="str">
        <f t="shared" si="373"/>
        <v/>
      </c>
      <c r="S1980" s="76" t="str">
        <f t="shared" si="374"/>
        <v/>
      </c>
      <c r="V1980" s="23" t="str">
        <f>IF(E1980="","",SUMIF(OUTBOUND!$G:$G,WMS!E1980,OUTBOUND!$L:$L))</f>
        <v/>
      </c>
      <c r="W1980" s="23" t="str">
        <f>IF(E1980="","",SUMIF(OUTBOUND!$G:$G,WMS!E1980,OUTBOUND!$M:$M))</f>
        <v/>
      </c>
      <c r="X1980" s="76" t="str">
        <f>IF(E1980="","",SUMIF(OUTBOUND!$G:$G,WMS!E1980,OUTBOUND!$O:$O))</f>
        <v/>
      </c>
      <c r="Y1980" s="76" t="str">
        <f>IF(E1980="","",SUMIF(OUTBOUND!$G:$G,WMS!E1980,OUTBOUND!$AC:$AC))</f>
        <v/>
      </c>
      <c r="Z1980" s="76" t="str">
        <f>IF(E1980="","",SUMIF(OUTBOUND!$G:$G,WMS!E1980,OUTBOUND!$P:$P))</f>
        <v/>
      </c>
      <c r="AA1980" s="23" t="str">
        <f t="shared" si="375"/>
        <v/>
      </c>
      <c r="AB1980" s="23" t="str">
        <f t="shared" si="376"/>
        <v/>
      </c>
      <c r="AC1980" s="76" t="str">
        <f t="shared" si="377"/>
        <v/>
      </c>
      <c r="AD1980" s="76" t="str">
        <f t="shared" si="378"/>
        <v/>
      </c>
      <c r="AE1980" s="76" t="str">
        <f t="shared" si="379"/>
        <v/>
      </c>
      <c r="AF1980" s="81" t="str">
        <f t="shared" si="380"/>
        <v/>
      </c>
    </row>
    <row r="1981" spans="5:32">
      <c r="E1981" s="58" t="str">
        <f t="shared" si="369"/>
        <v/>
      </c>
      <c r="K1981" s="68" t="str">
        <f t="shared" si="370"/>
        <v/>
      </c>
      <c r="M1981" s="69" t="str">
        <f t="shared" si="371"/>
        <v/>
      </c>
      <c r="Q1981" s="76" t="str">
        <f t="shared" si="372"/>
        <v/>
      </c>
      <c r="R1981" s="68" t="str">
        <f t="shared" si="373"/>
        <v/>
      </c>
      <c r="S1981" s="76" t="str">
        <f t="shared" si="374"/>
        <v/>
      </c>
      <c r="V1981" s="23" t="str">
        <f>IF(E1981="","",SUMIF(OUTBOUND!$G:$G,WMS!E1981,OUTBOUND!$L:$L))</f>
        <v/>
      </c>
      <c r="W1981" s="23" t="str">
        <f>IF(E1981="","",SUMIF(OUTBOUND!$G:$G,WMS!E1981,OUTBOUND!$M:$M))</f>
        <v/>
      </c>
      <c r="X1981" s="76" t="str">
        <f>IF(E1981="","",SUMIF(OUTBOUND!$G:$G,WMS!E1981,OUTBOUND!$O:$O))</f>
        <v/>
      </c>
      <c r="Y1981" s="76" t="str">
        <f>IF(E1981="","",SUMIF(OUTBOUND!$G:$G,WMS!E1981,OUTBOUND!$AC:$AC))</f>
        <v/>
      </c>
      <c r="Z1981" s="76" t="str">
        <f>IF(E1981="","",SUMIF(OUTBOUND!$G:$G,WMS!E1981,OUTBOUND!$P:$P))</f>
        <v/>
      </c>
      <c r="AA1981" s="23" t="str">
        <f t="shared" si="375"/>
        <v/>
      </c>
      <c r="AB1981" s="23" t="str">
        <f t="shared" si="376"/>
        <v/>
      </c>
      <c r="AC1981" s="76" t="str">
        <f t="shared" si="377"/>
        <v/>
      </c>
      <c r="AD1981" s="76" t="str">
        <f t="shared" si="378"/>
        <v/>
      </c>
      <c r="AE1981" s="76" t="str">
        <f t="shared" si="379"/>
        <v/>
      </c>
      <c r="AF1981" s="81" t="str">
        <f t="shared" si="380"/>
        <v/>
      </c>
    </row>
    <row r="1982" spans="5:32">
      <c r="E1982" s="58" t="str">
        <f t="shared" si="369"/>
        <v/>
      </c>
      <c r="K1982" s="68" t="str">
        <f t="shared" si="370"/>
        <v/>
      </c>
      <c r="M1982" s="69" t="str">
        <f t="shared" si="371"/>
        <v/>
      </c>
      <c r="Q1982" s="76" t="str">
        <f t="shared" si="372"/>
        <v/>
      </c>
      <c r="R1982" s="68" t="str">
        <f t="shared" si="373"/>
        <v/>
      </c>
      <c r="S1982" s="76" t="str">
        <f t="shared" si="374"/>
        <v/>
      </c>
      <c r="V1982" s="23" t="str">
        <f>IF(E1982="","",SUMIF(OUTBOUND!$G:$G,WMS!E1982,OUTBOUND!$L:$L))</f>
        <v/>
      </c>
      <c r="W1982" s="23" t="str">
        <f>IF(E1982="","",SUMIF(OUTBOUND!$G:$G,WMS!E1982,OUTBOUND!$M:$M))</f>
        <v/>
      </c>
      <c r="X1982" s="76" t="str">
        <f>IF(E1982="","",SUMIF(OUTBOUND!$G:$G,WMS!E1982,OUTBOUND!$O:$O))</f>
        <v/>
      </c>
      <c r="Y1982" s="76" t="str">
        <f>IF(E1982="","",SUMIF(OUTBOUND!$G:$G,WMS!E1982,OUTBOUND!$AC:$AC))</f>
        <v/>
      </c>
      <c r="Z1982" s="76" t="str">
        <f>IF(E1982="","",SUMIF(OUTBOUND!$G:$G,WMS!E1982,OUTBOUND!$P:$P))</f>
        <v/>
      </c>
      <c r="AA1982" s="23" t="str">
        <f t="shared" si="375"/>
        <v/>
      </c>
      <c r="AB1982" s="23" t="str">
        <f t="shared" si="376"/>
        <v/>
      </c>
      <c r="AC1982" s="76" t="str">
        <f t="shared" si="377"/>
        <v/>
      </c>
      <c r="AD1982" s="76" t="str">
        <f t="shared" si="378"/>
        <v/>
      </c>
      <c r="AE1982" s="76" t="str">
        <f t="shared" si="379"/>
        <v/>
      </c>
      <c r="AF1982" s="81" t="str">
        <f t="shared" si="380"/>
        <v/>
      </c>
    </row>
    <row r="1983" spans="5:32">
      <c r="E1983" s="58" t="str">
        <f t="shared" si="369"/>
        <v/>
      </c>
      <c r="K1983" s="68" t="str">
        <f t="shared" si="370"/>
        <v/>
      </c>
      <c r="M1983" s="69" t="str">
        <f t="shared" si="371"/>
        <v/>
      </c>
      <c r="Q1983" s="76" t="str">
        <f t="shared" si="372"/>
        <v/>
      </c>
      <c r="R1983" s="68" t="str">
        <f t="shared" si="373"/>
        <v/>
      </c>
      <c r="S1983" s="76" t="str">
        <f t="shared" si="374"/>
        <v/>
      </c>
      <c r="V1983" s="23" t="str">
        <f>IF(E1983="","",SUMIF(OUTBOUND!$G:$G,WMS!E1983,OUTBOUND!$L:$L))</f>
        <v/>
      </c>
      <c r="W1983" s="23" t="str">
        <f>IF(E1983="","",SUMIF(OUTBOUND!$G:$G,WMS!E1983,OUTBOUND!$M:$M))</f>
        <v/>
      </c>
      <c r="X1983" s="76" t="str">
        <f>IF(E1983="","",SUMIF(OUTBOUND!$G:$G,WMS!E1983,OUTBOUND!$O:$O))</f>
        <v/>
      </c>
      <c r="Y1983" s="76" t="str">
        <f>IF(E1983="","",SUMIF(OUTBOUND!$G:$G,WMS!E1983,OUTBOUND!$AC:$AC))</f>
        <v/>
      </c>
      <c r="Z1983" s="76" t="str">
        <f>IF(E1983="","",SUMIF(OUTBOUND!$G:$G,WMS!E1983,OUTBOUND!$P:$P))</f>
        <v/>
      </c>
      <c r="AA1983" s="23" t="str">
        <f t="shared" si="375"/>
        <v/>
      </c>
      <c r="AB1983" s="23" t="str">
        <f t="shared" si="376"/>
        <v/>
      </c>
      <c r="AC1983" s="76" t="str">
        <f t="shared" si="377"/>
        <v/>
      </c>
      <c r="AD1983" s="76" t="str">
        <f t="shared" si="378"/>
        <v/>
      </c>
      <c r="AE1983" s="76" t="str">
        <f t="shared" si="379"/>
        <v/>
      </c>
      <c r="AF1983" s="81" t="str">
        <f t="shared" si="380"/>
        <v/>
      </c>
    </row>
    <row r="1984" spans="5:32">
      <c r="E1984" s="58" t="str">
        <f t="shared" si="369"/>
        <v/>
      </c>
      <c r="K1984" s="68" t="str">
        <f t="shared" si="370"/>
        <v/>
      </c>
      <c r="M1984" s="69" t="str">
        <f t="shared" si="371"/>
        <v/>
      </c>
      <c r="Q1984" s="76" t="str">
        <f t="shared" si="372"/>
        <v/>
      </c>
      <c r="R1984" s="68" t="str">
        <f t="shared" si="373"/>
        <v/>
      </c>
      <c r="S1984" s="76" t="str">
        <f t="shared" si="374"/>
        <v/>
      </c>
      <c r="V1984" s="23" t="str">
        <f>IF(E1984="","",SUMIF(OUTBOUND!$G:$G,WMS!E1984,OUTBOUND!$L:$L))</f>
        <v/>
      </c>
      <c r="W1984" s="23" t="str">
        <f>IF(E1984="","",SUMIF(OUTBOUND!$G:$G,WMS!E1984,OUTBOUND!$M:$M))</f>
        <v/>
      </c>
      <c r="X1984" s="76" t="str">
        <f>IF(E1984="","",SUMIF(OUTBOUND!$G:$G,WMS!E1984,OUTBOUND!$O:$O))</f>
        <v/>
      </c>
      <c r="Y1984" s="76" t="str">
        <f>IF(E1984="","",SUMIF(OUTBOUND!$G:$G,WMS!E1984,OUTBOUND!$AC:$AC))</f>
        <v/>
      </c>
      <c r="Z1984" s="76" t="str">
        <f>IF(E1984="","",SUMIF(OUTBOUND!$G:$G,WMS!E1984,OUTBOUND!$P:$P))</f>
        <v/>
      </c>
      <c r="AA1984" s="23" t="str">
        <f t="shared" si="375"/>
        <v/>
      </c>
      <c r="AB1984" s="23" t="str">
        <f t="shared" si="376"/>
        <v/>
      </c>
      <c r="AC1984" s="76" t="str">
        <f t="shared" si="377"/>
        <v/>
      </c>
      <c r="AD1984" s="76" t="str">
        <f t="shared" si="378"/>
        <v/>
      </c>
      <c r="AE1984" s="76" t="str">
        <f t="shared" si="379"/>
        <v/>
      </c>
      <c r="AF1984" s="81" t="str">
        <f t="shared" si="380"/>
        <v/>
      </c>
    </row>
    <row r="1985" spans="5:32">
      <c r="E1985" s="58" t="str">
        <f t="shared" si="369"/>
        <v/>
      </c>
      <c r="K1985" s="68" t="str">
        <f t="shared" si="370"/>
        <v/>
      </c>
      <c r="M1985" s="69" t="str">
        <f t="shared" si="371"/>
        <v/>
      </c>
      <c r="Q1985" s="76" t="str">
        <f t="shared" si="372"/>
        <v/>
      </c>
      <c r="R1985" s="68" t="str">
        <f t="shared" si="373"/>
        <v/>
      </c>
      <c r="S1985" s="76" t="str">
        <f t="shared" si="374"/>
        <v/>
      </c>
      <c r="V1985" s="23" t="str">
        <f>IF(E1985="","",SUMIF(OUTBOUND!$G:$G,WMS!E1985,OUTBOUND!$L:$L))</f>
        <v/>
      </c>
      <c r="W1985" s="23" t="str">
        <f>IF(E1985="","",SUMIF(OUTBOUND!$G:$G,WMS!E1985,OUTBOUND!$M:$M))</f>
        <v/>
      </c>
      <c r="X1985" s="76" t="str">
        <f>IF(E1985="","",SUMIF(OUTBOUND!$G:$G,WMS!E1985,OUTBOUND!$O:$O))</f>
        <v/>
      </c>
      <c r="Y1985" s="76" t="str">
        <f>IF(E1985="","",SUMIF(OUTBOUND!$G:$G,WMS!E1985,OUTBOUND!$AC:$AC))</f>
        <v/>
      </c>
      <c r="Z1985" s="76" t="str">
        <f>IF(E1985="","",SUMIF(OUTBOUND!$G:$G,WMS!E1985,OUTBOUND!$P:$P))</f>
        <v/>
      </c>
      <c r="AA1985" s="23" t="str">
        <f t="shared" si="375"/>
        <v/>
      </c>
      <c r="AB1985" s="23" t="str">
        <f t="shared" si="376"/>
        <v/>
      </c>
      <c r="AC1985" s="76" t="str">
        <f t="shared" si="377"/>
        <v/>
      </c>
      <c r="AD1985" s="76" t="str">
        <f t="shared" si="378"/>
        <v/>
      </c>
      <c r="AE1985" s="76" t="str">
        <f t="shared" si="379"/>
        <v/>
      </c>
      <c r="AF1985" s="81" t="str">
        <f t="shared" si="380"/>
        <v/>
      </c>
    </row>
    <row r="1986" spans="5:32">
      <c r="E1986" s="58" t="str">
        <f t="shared" si="369"/>
        <v/>
      </c>
      <c r="K1986" s="68" t="str">
        <f t="shared" si="370"/>
        <v/>
      </c>
      <c r="M1986" s="69" t="str">
        <f t="shared" si="371"/>
        <v/>
      </c>
      <c r="Q1986" s="76" t="str">
        <f t="shared" si="372"/>
        <v/>
      </c>
      <c r="R1986" s="68" t="str">
        <f t="shared" si="373"/>
        <v/>
      </c>
      <c r="S1986" s="76" t="str">
        <f t="shared" si="374"/>
        <v/>
      </c>
      <c r="V1986" s="23" t="str">
        <f>IF(E1986="","",SUMIF(OUTBOUND!$G:$G,WMS!E1986,OUTBOUND!$L:$L))</f>
        <v/>
      </c>
      <c r="W1986" s="23" t="str">
        <f>IF(E1986="","",SUMIF(OUTBOUND!$G:$G,WMS!E1986,OUTBOUND!$M:$M))</f>
        <v/>
      </c>
      <c r="X1986" s="76" t="str">
        <f>IF(E1986="","",SUMIF(OUTBOUND!$G:$G,WMS!E1986,OUTBOUND!$O:$O))</f>
        <v/>
      </c>
      <c r="Y1986" s="76" t="str">
        <f>IF(E1986="","",SUMIF(OUTBOUND!$G:$G,WMS!E1986,OUTBOUND!$AC:$AC))</f>
        <v/>
      </c>
      <c r="Z1986" s="76" t="str">
        <f>IF(E1986="","",SUMIF(OUTBOUND!$G:$G,WMS!E1986,OUTBOUND!$P:$P))</f>
        <v/>
      </c>
      <c r="AA1986" s="23" t="str">
        <f t="shared" si="375"/>
        <v/>
      </c>
      <c r="AB1986" s="23" t="str">
        <f t="shared" si="376"/>
        <v/>
      </c>
      <c r="AC1986" s="76" t="str">
        <f t="shared" si="377"/>
        <v/>
      </c>
      <c r="AD1986" s="76" t="str">
        <f t="shared" si="378"/>
        <v/>
      </c>
      <c r="AE1986" s="76" t="str">
        <f t="shared" si="379"/>
        <v/>
      </c>
      <c r="AF1986" s="81" t="str">
        <f t="shared" si="380"/>
        <v/>
      </c>
    </row>
    <row r="1987" spans="5:32">
      <c r="E1987" s="58" t="str">
        <f t="shared" si="369"/>
        <v/>
      </c>
      <c r="K1987" s="68" t="str">
        <f t="shared" si="370"/>
        <v/>
      </c>
      <c r="M1987" s="69" t="str">
        <f t="shared" si="371"/>
        <v/>
      </c>
      <c r="Q1987" s="76" t="str">
        <f t="shared" si="372"/>
        <v/>
      </c>
      <c r="R1987" s="68" t="str">
        <f t="shared" si="373"/>
        <v/>
      </c>
      <c r="S1987" s="76" t="str">
        <f t="shared" si="374"/>
        <v/>
      </c>
      <c r="V1987" s="23" t="str">
        <f>IF(E1987="","",SUMIF(OUTBOUND!$G:$G,WMS!E1987,OUTBOUND!$L:$L))</f>
        <v/>
      </c>
      <c r="W1987" s="23" t="str">
        <f>IF(E1987="","",SUMIF(OUTBOUND!$G:$G,WMS!E1987,OUTBOUND!$M:$M))</f>
        <v/>
      </c>
      <c r="X1987" s="76" t="str">
        <f>IF(E1987="","",SUMIF(OUTBOUND!$G:$G,WMS!E1987,OUTBOUND!$O:$O))</f>
        <v/>
      </c>
      <c r="Y1987" s="76" t="str">
        <f>IF(E1987="","",SUMIF(OUTBOUND!$G:$G,WMS!E1987,OUTBOUND!$AC:$AC))</f>
        <v/>
      </c>
      <c r="Z1987" s="76" t="str">
        <f>IF(E1987="","",SUMIF(OUTBOUND!$G:$G,WMS!E1987,OUTBOUND!$P:$P))</f>
        <v/>
      </c>
      <c r="AA1987" s="23" t="str">
        <f t="shared" si="375"/>
        <v/>
      </c>
      <c r="AB1987" s="23" t="str">
        <f t="shared" si="376"/>
        <v/>
      </c>
      <c r="AC1987" s="76" t="str">
        <f t="shared" si="377"/>
        <v/>
      </c>
      <c r="AD1987" s="76" t="str">
        <f t="shared" si="378"/>
        <v/>
      </c>
      <c r="AE1987" s="76" t="str">
        <f t="shared" si="379"/>
        <v/>
      </c>
      <c r="AF1987" s="81" t="str">
        <f t="shared" si="380"/>
        <v/>
      </c>
    </row>
    <row r="1988" spans="5:32">
      <c r="E1988" s="58" t="str">
        <f t="shared" ref="E1988:E2000" si="381">IF(D1988="","",B1988&amp;"/"&amp;C1988&amp;"/"&amp;D1988)</f>
        <v/>
      </c>
      <c r="K1988" s="68" t="str">
        <f t="shared" ref="K1988:K2000" si="382">IF(J1988="","",J1988/I1988)</f>
        <v/>
      </c>
      <c r="M1988" s="69" t="str">
        <f t="shared" ref="M1988:M2000" si="383">IF(L1988="","",ROUND(I1988*L1988,3))</f>
        <v/>
      </c>
      <c r="Q1988" s="76" t="str">
        <f t="shared" si="372"/>
        <v/>
      </c>
      <c r="R1988" s="68" t="str">
        <f t="shared" si="373"/>
        <v/>
      </c>
      <c r="S1988" s="76" t="str">
        <f t="shared" si="374"/>
        <v/>
      </c>
      <c r="V1988" s="23" t="str">
        <f>IF(E1988="","",SUMIF(OUTBOUND!$G:$G,WMS!E1988,OUTBOUND!$L:$L))</f>
        <v/>
      </c>
      <c r="W1988" s="23" t="str">
        <f>IF(E1988="","",SUMIF(OUTBOUND!$G:$G,WMS!E1988,OUTBOUND!$M:$M))</f>
        <v/>
      </c>
      <c r="X1988" s="76" t="str">
        <f>IF(E1988="","",SUMIF(OUTBOUND!$G:$G,WMS!E1988,OUTBOUND!$O:$O))</f>
        <v/>
      </c>
      <c r="Y1988" s="76" t="str">
        <f>IF(E1988="","",SUMIF(OUTBOUND!$G:$G,WMS!E1988,OUTBOUND!$AC:$AC))</f>
        <v/>
      </c>
      <c r="Z1988" s="76" t="str">
        <f>IF(E1988="","",SUMIF(OUTBOUND!$G:$G,WMS!E1988,OUTBOUND!$P:$P))</f>
        <v/>
      </c>
      <c r="AA1988" s="23" t="str">
        <f t="shared" si="375"/>
        <v/>
      </c>
      <c r="AB1988" s="23" t="str">
        <f t="shared" si="376"/>
        <v/>
      </c>
      <c r="AC1988" s="76" t="str">
        <f t="shared" si="377"/>
        <v/>
      </c>
      <c r="AD1988" s="76" t="str">
        <f t="shared" si="378"/>
        <v/>
      </c>
      <c r="AE1988" s="76" t="str">
        <f t="shared" si="379"/>
        <v/>
      </c>
      <c r="AF1988" s="81" t="str">
        <f t="shared" si="380"/>
        <v/>
      </c>
    </row>
    <row r="1989" spans="5:32">
      <c r="E1989" s="58" t="str">
        <f t="shared" si="381"/>
        <v/>
      </c>
      <c r="K1989" s="68" t="str">
        <f t="shared" si="382"/>
        <v/>
      </c>
      <c r="M1989" s="69" t="str">
        <f t="shared" si="383"/>
        <v/>
      </c>
      <c r="Q1989" s="76" t="str">
        <f t="shared" si="372"/>
        <v/>
      </c>
      <c r="R1989" s="68" t="str">
        <f t="shared" si="373"/>
        <v/>
      </c>
      <c r="S1989" s="76" t="str">
        <f t="shared" si="374"/>
        <v/>
      </c>
      <c r="V1989" s="23" t="str">
        <f>IF(E1989="","",SUMIF(OUTBOUND!$G:$G,WMS!E1989,OUTBOUND!$L:$L))</f>
        <v/>
      </c>
      <c r="W1989" s="23" t="str">
        <f>IF(E1989="","",SUMIF(OUTBOUND!$G:$G,WMS!E1989,OUTBOUND!$M:$M))</f>
        <v/>
      </c>
      <c r="X1989" s="76" t="str">
        <f>IF(E1989="","",SUMIF(OUTBOUND!$G:$G,WMS!E1989,OUTBOUND!$O:$O))</f>
        <v/>
      </c>
      <c r="Y1989" s="76" t="str">
        <f>IF(E1989="","",SUMIF(OUTBOUND!$G:$G,WMS!E1989,OUTBOUND!$AC:$AC))</f>
        <v/>
      </c>
      <c r="Z1989" s="76" t="str">
        <f>IF(E1989="","",SUMIF(OUTBOUND!$G:$G,WMS!E1989,OUTBOUND!$P:$P))</f>
        <v/>
      </c>
      <c r="AA1989" s="23" t="str">
        <f t="shared" si="375"/>
        <v/>
      </c>
      <c r="AB1989" s="23" t="str">
        <f t="shared" si="376"/>
        <v/>
      </c>
      <c r="AC1989" s="76" t="str">
        <f t="shared" si="377"/>
        <v/>
      </c>
      <c r="AD1989" s="76" t="str">
        <f t="shared" si="378"/>
        <v/>
      </c>
      <c r="AE1989" s="76" t="str">
        <f t="shared" si="379"/>
        <v/>
      </c>
      <c r="AF1989" s="81" t="str">
        <f t="shared" si="380"/>
        <v/>
      </c>
    </row>
    <row r="1990" spans="5:32">
      <c r="E1990" s="58" t="str">
        <f t="shared" si="381"/>
        <v/>
      </c>
      <c r="K1990" s="68" t="str">
        <f t="shared" si="382"/>
        <v/>
      </c>
      <c r="M1990" s="69" t="str">
        <f t="shared" si="383"/>
        <v/>
      </c>
      <c r="Q1990" s="76" t="str">
        <f t="shared" si="372"/>
        <v/>
      </c>
      <c r="R1990" s="68" t="str">
        <f t="shared" si="373"/>
        <v/>
      </c>
      <c r="S1990" s="76" t="str">
        <f t="shared" si="374"/>
        <v/>
      </c>
      <c r="V1990" s="23" t="str">
        <f>IF(E1990="","",SUMIF(OUTBOUND!$G:$G,WMS!E1990,OUTBOUND!$L:$L))</f>
        <v/>
      </c>
      <c r="W1990" s="23" t="str">
        <f>IF(E1990="","",SUMIF(OUTBOUND!$G:$G,WMS!E1990,OUTBOUND!$M:$M))</f>
        <v/>
      </c>
      <c r="X1990" s="76" t="str">
        <f>IF(E1990="","",SUMIF(OUTBOUND!$G:$G,WMS!E1990,OUTBOUND!$O:$O))</f>
        <v/>
      </c>
      <c r="Y1990" s="76" t="str">
        <f>IF(E1990="","",SUMIF(OUTBOUND!$G:$G,WMS!E1990,OUTBOUND!$AC:$AC))</f>
        <v/>
      </c>
      <c r="Z1990" s="76" t="str">
        <f>IF(E1990="","",SUMIF(OUTBOUND!$G:$G,WMS!E1990,OUTBOUND!$P:$P))</f>
        <v/>
      </c>
      <c r="AA1990" s="23" t="str">
        <f t="shared" si="375"/>
        <v/>
      </c>
      <c r="AB1990" s="23" t="str">
        <f t="shared" si="376"/>
        <v/>
      </c>
      <c r="AC1990" s="76" t="str">
        <f t="shared" si="377"/>
        <v/>
      </c>
      <c r="AD1990" s="76" t="str">
        <f t="shared" si="378"/>
        <v/>
      </c>
      <c r="AE1990" s="76" t="str">
        <f t="shared" si="379"/>
        <v/>
      </c>
      <c r="AF1990" s="81" t="str">
        <f t="shared" si="380"/>
        <v/>
      </c>
    </row>
    <row r="1991" spans="5:32">
      <c r="E1991" s="58" t="str">
        <f t="shared" si="381"/>
        <v/>
      </c>
      <c r="K1991" s="68" t="str">
        <f t="shared" si="382"/>
        <v/>
      </c>
      <c r="M1991" s="69" t="str">
        <f t="shared" si="383"/>
        <v/>
      </c>
      <c r="Q1991" s="76" t="str">
        <f t="shared" si="372"/>
        <v/>
      </c>
      <c r="R1991" s="68" t="str">
        <f t="shared" si="373"/>
        <v/>
      </c>
      <c r="S1991" s="76" t="str">
        <f t="shared" si="374"/>
        <v/>
      </c>
      <c r="V1991" s="23" t="str">
        <f>IF(E1991="","",SUMIF(OUTBOUND!$G:$G,WMS!E1991,OUTBOUND!$L:$L))</f>
        <v/>
      </c>
      <c r="W1991" s="23" t="str">
        <f>IF(E1991="","",SUMIF(OUTBOUND!$G:$G,WMS!E1991,OUTBOUND!$M:$M))</f>
        <v/>
      </c>
      <c r="X1991" s="76" t="str">
        <f>IF(E1991="","",SUMIF(OUTBOUND!$G:$G,WMS!E1991,OUTBOUND!$O:$O))</f>
        <v/>
      </c>
      <c r="Y1991" s="76" t="str">
        <f>IF(E1991="","",SUMIF(OUTBOUND!$G:$G,WMS!E1991,OUTBOUND!$AC:$AC))</f>
        <v/>
      </c>
      <c r="Z1991" s="76" t="str">
        <f>IF(E1991="","",SUMIF(OUTBOUND!$G:$G,WMS!E1991,OUTBOUND!$P:$P))</f>
        <v/>
      </c>
      <c r="AA1991" s="23" t="str">
        <f t="shared" si="375"/>
        <v/>
      </c>
      <c r="AB1991" s="23" t="str">
        <f t="shared" si="376"/>
        <v/>
      </c>
      <c r="AC1991" s="76" t="str">
        <f t="shared" si="377"/>
        <v/>
      </c>
      <c r="AD1991" s="76" t="str">
        <f t="shared" si="378"/>
        <v/>
      </c>
      <c r="AE1991" s="76" t="str">
        <f t="shared" si="379"/>
        <v/>
      </c>
      <c r="AF1991" s="81" t="str">
        <f t="shared" si="380"/>
        <v/>
      </c>
    </row>
    <row r="1992" spans="5:32">
      <c r="E1992" s="58" t="str">
        <f t="shared" si="381"/>
        <v/>
      </c>
      <c r="K1992" s="68" t="str">
        <f t="shared" si="382"/>
        <v/>
      </c>
      <c r="M1992" s="69" t="str">
        <f t="shared" si="383"/>
        <v/>
      </c>
      <c r="Q1992" s="76" t="str">
        <f t="shared" si="372"/>
        <v/>
      </c>
      <c r="R1992" s="68" t="str">
        <f t="shared" si="373"/>
        <v/>
      </c>
      <c r="S1992" s="76" t="str">
        <f t="shared" si="374"/>
        <v/>
      </c>
      <c r="V1992" s="23" t="str">
        <f>IF(E1992="","",SUMIF(OUTBOUND!$G:$G,WMS!E1992,OUTBOUND!$L:$L))</f>
        <v/>
      </c>
      <c r="W1992" s="23" t="str">
        <f>IF(E1992="","",SUMIF(OUTBOUND!$G:$G,WMS!E1992,OUTBOUND!$M:$M))</f>
        <v/>
      </c>
      <c r="X1992" s="76" t="str">
        <f>IF(E1992="","",SUMIF(OUTBOUND!$G:$G,WMS!E1992,OUTBOUND!$O:$O))</f>
        <v/>
      </c>
      <c r="Y1992" s="76" t="str">
        <f>IF(E1992="","",SUMIF(OUTBOUND!$G:$G,WMS!E1992,OUTBOUND!$AC:$AC))</f>
        <v/>
      </c>
      <c r="Z1992" s="76" t="str">
        <f>IF(E1992="","",SUMIF(OUTBOUND!$G:$G,WMS!E1992,OUTBOUND!$P:$P))</f>
        <v/>
      </c>
      <c r="AA1992" s="23" t="str">
        <f t="shared" si="375"/>
        <v/>
      </c>
      <c r="AB1992" s="23" t="str">
        <f t="shared" si="376"/>
        <v/>
      </c>
      <c r="AC1992" s="76" t="str">
        <f t="shared" si="377"/>
        <v/>
      </c>
      <c r="AD1992" s="76" t="str">
        <f t="shared" si="378"/>
        <v/>
      </c>
      <c r="AE1992" s="76" t="str">
        <f t="shared" si="379"/>
        <v/>
      </c>
      <c r="AF1992" s="81" t="str">
        <f t="shared" si="380"/>
        <v/>
      </c>
    </row>
    <row r="1993" spans="5:32">
      <c r="E1993" s="58" t="str">
        <f t="shared" si="381"/>
        <v/>
      </c>
      <c r="K1993" s="68" t="str">
        <f t="shared" si="382"/>
        <v/>
      </c>
      <c r="M1993" s="69" t="str">
        <f t="shared" si="383"/>
        <v/>
      </c>
      <c r="Q1993" s="76" t="str">
        <f t="shared" si="372"/>
        <v/>
      </c>
      <c r="R1993" s="68" t="str">
        <f t="shared" si="373"/>
        <v/>
      </c>
      <c r="S1993" s="76" t="str">
        <f t="shared" si="374"/>
        <v/>
      </c>
      <c r="V1993" s="23" t="str">
        <f>IF(E1993="","",SUMIF(OUTBOUND!$G:$G,WMS!E1993,OUTBOUND!$L:$L))</f>
        <v/>
      </c>
      <c r="W1993" s="23" t="str">
        <f>IF(E1993="","",SUMIF(OUTBOUND!$G:$G,WMS!E1993,OUTBOUND!$M:$M))</f>
        <v/>
      </c>
      <c r="X1993" s="76" t="str">
        <f>IF(E1993="","",SUMIF(OUTBOUND!$G:$G,WMS!E1993,OUTBOUND!$O:$O))</f>
        <v/>
      </c>
      <c r="Y1993" s="76" t="str">
        <f>IF(E1993="","",SUMIF(OUTBOUND!$G:$G,WMS!E1993,OUTBOUND!$AC:$AC))</f>
        <v/>
      </c>
      <c r="Z1993" s="76" t="str">
        <f>IF(E1993="","",SUMIF(OUTBOUND!$G:$G,WMS!E1993,OUTBOUND!$P:$P))</f>
        <v/>
      </c>
      <c r="AA1993" s="23" t="str">
        <f t="shared" si="375"/>
        <v/>
      </c>
      <c r="AB1993" s="23" t="str">
        <f t="shared" si="376"/>
        <v/>
      </c>
      <c r="AC1993" s="76" t="str">
        <f t="shared" si="377"/>
        <v/>
      </c>
      <c r="AD1993" s="76" t="str">
        <f t="shared" si="378"/>
        <v/>
      </c>
      <c r="AE1993" s="76" t="str">
        <f t="shared" si="379"/>
        <v/>
      </c>
      <c r="AF1993" s="81" t="str">
        <f t="shared" si="380"/>
        <v/>
      </c>
    </row>
    <row r="1994" spans="5:32">
      <c r="E1994" s="58" t="str">
        <f t="shared" si="381"/>
        <v/>
      </c>
      <c r="K1994" s="68" t="str">
        <f t="shared" si="382"/>
        <v/>
      </c>
      <c r="M1994" s="69" t="str">
        <f t="shared" si="383"/>
        <v/>
      </c>
      <c r="Q1994" s="76" t="str">
        <f t="shared" si="372"/>
        <v/>
      </c>
      <c r="R1994" s="68" t="str">
        <f t="shared" si="373"/>
        <v/>
      </c>
      <c r="S1994" s="76" t="str">
        <f t="shared" si="374"/>
        <v/>
      </c>
      <c r="V1994" s="23" t="str">
        <f>IF(E1994="","",SUMIF(OUTBOUND!$G:$G,WMS!E1994,OUTBOUND!$L:$L))</f>
        <v/>
      </c>
      <c r="W1994" s="23" t="str">
        <f>IF(E1994="","",SUMIF(OUTBOUND!$G:$G,WMS!E1994,OUTBOUND!$M:$M))</f>
        <v/>
      </c>
      <c r="X1994" s="76" t="str">
        <f>IF(E1994="","",SUMIF(OUTBOUND!$G:$G,WMS!E1994,OUTBOUND!$O:$O))</f>
        <v/>
      </c>
      <c r="Y1994" s="76" t="str">
        <f>IF(E1994="","",SUMIF(OUTBOUND!$G:$G,WMS!E1994,OUTBOUND!$AC:$AC))</f>
        <v/>
      </c>
      <c r="Z1994" s="76" t="str">
        <f>IF(E1994="","",SUMIF(OUTBOUND!$G:$G,WMS!E1994,OUTBOUND!$P:$P))</f>
        <v/>
      </c>
      <c r="AA1994" s="23" t="str">
        <f t="shared" si="375"/>
        <v/>
      </c>
      <c r="AB1994" s="23" t="str">
        <f t="shared" si="376"/>
        <v/>
      </c>
      <c r="AC1994" s="76" t="str">
        <f t="shared" si="377"/>
        <v/>
      </c>
      <c r="AD1994" s="76" t="str">
        <f t="shared" si="378"/>
        <v/>
      </c>
      <c r="AE1994" s="76" t="str">
        <f t="shared" si="379"/>
        <v/>
      </c>
      <c r="AF1994" s="81" t="str">
        <f t="shared" si="380"/>
        <v/>
      </c>
    </row>
    <row r="1995" spans="5:32">
      <c r="E1995" s="58" t="str">
        <f t="shared" si="381"/>
        <v/>
      </c>
      <c r="K1995" s="68" t="str">
        <f t="shared" si="382"/>
        <v/>
      </c>
      <c r="M1995" s="69" t="str">
        <f t="shared" si="383"/>
        <v/>
      </c>
      <c r="Q1995" s="76" t="str">
        <f t="shared" si="372"/>
        <v/>
      </c>
      <c r="R1995" s="68" t="str">
        <f t="shared" si="373"/>
        <v/>
      </c>
      <c r="S1995" s="76" t="str">
        <f t="shared" si="374"/>
        <v/>
      </c>
      <c r="V1995" s="23" t="str">
        <f>IF(E1995="","",SUMIF(OUTBOUND!$G:$G,WMS!E1995,OUTBOUND!$L:$L))</f>
        <v/>
      </c>
      <c r="W1995" s="23" t="str">
        <f>IF(E1995="","",SUMIF(OUTBOUND!$G:$G,WMS!E1995,OUTBOUND!$M:$M))</f>
        <v/>
      </c>
      <c r="X1995" s="76" t="str">
        <f>IF(E1995="","",SUMIF(OUTBOUND!$G:$G,WMS!E1995,OUTBOUND!$O:$O))</f>
        <v/>
      </c>
      <c r="Y1995" s="76" t="str">
        <f>IF(E1995="","",SUMIF(OUTBOUND!$G:$G,WMS!E1995,OUTBOUND!$AC:$AC))</f>
        <v/>
      </c>
      <c r="Z1995" s="76" t="str">
        <f>IF(E1995="","",SUMIF(OUTBOUND!$G:$G,WMS!E1995,OUTBOUND!$P:$P))</f>
        <v/>
      </c>
      <c r="AA1995" s="23" t="str">
        <f t="shared" si="375"/>
        <v/>
      </c>
      <c r="AB1995" s="23" t="str">
        <f t="shared" si="376"/>
        <v/>
      </c>
      <c r="AC1995" s="76" t="str">
        <f t="shared" si="377"/>
        <v/>
      </c>
      <c r="AD1995" s="76" t="str">
        <f t="shared" si="378"/>
        <v/>
      </c>
      <c r="AE1995" s="76" t="str">
        <f t="shared" si="379"/>
        <v/>
      </c>
      <c r="AF1995" s="81" t="str">
        <f t="shared" si="380"/>
        <v/>
      </c>
    </row>
    <row r="1996" spans="5:32">
      <c r="E1996" s="58" t="str">
        <f t="shared" si="381"/>
        <v/>
      </c>
      <c r="K1996" s="68" t="str">
        <f t="shared" si="382"/>
        <v/>
      </c>
      <c r="M1996" s="69" t="str">
        <f t="shared" si="383"/>
        <v/>
      </c>
      <c r="Q1996" s="76" t="str">
        <f t="shared" si="372"/>
        <v/>
      </c>
      <c r="R1996" s="68" t="str">
        <f t="shared" si="373"/>
        <v/>
      </c>
      <c r="S1996" s="76" t="str">
        <f t="shared" si="374"/>
        <v/>
      </c>
      <c r="V1996" s="23" t="str">
        <f>IF(E1996="","",SUMIF(OUTBOUND!$G:$G,WMS!E1996,OUTBOUND!$L:$L))</f>
        <v/>
      </c>
      <c r="W1996" s="23" t="str">
        <f>IF(E1996="","",SUMIF(OUTBOUND!$G:$G,WMS!E1996,OUTBOUND!$M:$M))</f>
        <v/>
      </c>
      <c r="X1996" s="76" t="str">
        <f>IF(E1996="","",SUMIF(OUTBOUND!$G:$G,WMS!E1996,OUTBOUND!$O:$O))</f>
        <v/>
      </c>
      <c r="Y1996" s="76" t="str">
        <f>IF(E1996="","",SUMIF(OUTBOUND!$G:$G,WMS!E1996,OUTBOUND!$AC:$AC))</f>
        <v/>
      </c>
      <c r="Z1996" s="76" t="str">
        <f>IF(E1996="","",SUMIF(OUTBOUND!$G:$G,WMS!E1996,OUTBOUND!$P:$P))</f>
        <v/>
      </c>
      <c r="AA1996" s="23" t="str">
        <f t="shared" si="375"/>
        <v/>
      </c>
      <c r="AB1996" s="23" t="str">
        <f t="shared" si="376"/>
        <v/>
      </c>
      <c r="AC1996" s="76" t="str">
        <f t="shared" si="377"/>
        <v/>
      </c>
      <c r="AD1996" s="76" t="str">
        <f t="shared" si="378"/>
        <v/>
      </c>
      <c r="AE1996" s="76" t="str">
        <f t="shared" si="379"/>
        <v/>
      </c>
      <c r="AF1996" s="81" t="str">
        <f t="shared" si="380"/>
        <v/>
      </c>
    </row>
    <row r="1997" spans="5:32">
      <c r="E1997" s="58" t="str">
        <f t="shared" si="381"/>
        <v/>
      </c>
      <c r="K1997" s="68" t="str">
        <f t="shared" si="382"/>
        <v/>
      </c>
      <c r="M1997" s="69" t="str">
        <f t="shared" si="383"/>
        <v/>
      </c>
      <c r="Q1997" s="76" t="str">
        <f t="shared" si="372"/>
        <v/>
      </c>
      <c r="R1997" s="68" t="str">
        <f t="shared" si="373"/>
        <v/>
      </c>
      <c r="S1997" s="76" t="str">
        <f t="shared" si="374"/>
        <v/>
      </c>
      <c r="V1997" s="23" t="str">
        <f>IF(E1997="","",SUMIF(OUTBOUND!$G:$G,WMS!E1997,OUTBOUND!$L:$L))</f>
        <v/>
      </c>
      <c r="W1997" s="23" t="str">
        <f>IF(E1997="","",SUMIF(OUTBOUND!$G:$G,WMS!E1997,OUTBOUND!$M:$M))</f>
        <v/>
      </c>
      <c r="X1997" s="76" t="str">
        <f>IF(E1997="","",SUMIF(OUTBOUND!$G:$G,WMS!E1997,OUTBOUND!$O:$O))</f>
        <v/>
      </c>
      <c r="Y1997" s="76" t="str">
        <f>IF(E1997="","",SUMIF(OUTBOUND!$G:$G,WMS!E1997,OUTBOUND!$AC:$AC))</f>
        <v/>
      </c>
      <c r="Z1997" s="76" t="str">
        <f>IF(E1997="","",SUMIF(OUTBOUND!$G:$G,WMS!E1997,OUTBOUND!$P:$P))</f>
        <v/>
      </c>
      <c r="AA1997" s="23" t="str">
        <f t="shared" si="375"/>
        <v/>
      </c>
      <c r="AB1997" s="23" t="str">
        <f t="shared" si="376"/>
        <v/>
      </c>
      <c r="AC1997" s="76" t="str">
        <f t="shared" si="377"/>
        <v/>
      </c>
      <c r="AD1997" s="76" t="str">
        <f t="shared" si="378"/>
        <v/>
      </c>
      <c r="AE1997" s="76" t="str">
        <f t="shared" si="379"/>
        <v/>
      </c>
      <c r="AF1997" s="81" t="str">
        <f t="shared" si="380"/>
        <v/>
      </c>
    </row>
    <row r="1998" spans="5:32">
      <c r="E1998" s="58" t="str">
        <f t="shared" si="381"/>
        <v/>
      </c>
      <c r="K1998" s="68" t="str">
        <f t="shared" si="382"/>
        <v/>
      </c>
      <c r="M1998" s="69" t="str">
        <f t="shared" si="383"/>
        <v/>
      </c>
      <c r="Q1998" s="76" t="str">
        <f t="shared" si="372"/>
        <v/>
      </c>
      <c r="R1998" s="68" t="str">
        <f t="shared" si="373"/>
        <v/>
      </c>
      <c r="S1998" s="76" t="str">
        <f t="shared" si="374"/>
        <v/>
      </c>
      <c r="V1998" s="23" t="str">
        <f>IF(E1998="","",SUMIF(OUTBOUND!$G:$G,WMS!E1998,OUTBOUND!$L:$L))</f>
        <v/>
      </c>
      <c r="W1998" s="23" t="str">
        <f>IF(E1998="","",SUMIF(OUTBOUND!$G:$G,WMS!E1998,OUTBOUND!$M:$M))</f>
        <v/>
      </c>
      <c r="X1998" s="76" t="str">
        <f>IF(E1998="","",SUMIF(OUTBOUND!$G:$G,WMS!E1998,OUTBOUND!$O:$O))</f>
        <v/>
      </c>
      <c r="Y1998" s="76" t="str">
        <f>IF(E1998="","",SUMIF(OUTBOUND!$G:$G,WMS!E1998,OUTBOUND!$AC:$AC))</f>
        <v/>
      </c>
      <c r="Z1998" s="76" t="str">
        <f>IF(E1998="","",SUMIF(OUTBOUND!$G:$G,WMS!E1998,OUTBOUND!$P:$P))</f>
        <v/>
      </c>
      <c r="AA1998" s="23" t="str">
        <f t="shared" si="375"/>
        <v/>
      </c>
      <c r="AB1998" s="23" t="str">
        <f t="shared" si="376"/>
        <v/>
      </c>
      <c r="AC1998" s="76" t="str">
        <f t="shared" si="377"/>
        <v/>
      </c>
      <c r="AD1998" s="76" t="str">
        <f t="shared" si="378"/>
        <v/>
      </c>
      <c r="AE1998" s="76" t="str">
        <f t="shared" si="379"/>
        <v/>
      </c>
      <c r="AF1998" s="81" t="str">
        <f t="shared" si="380"/>
        <v/>
      </c>
    </row>
    <row r="1999" spans="5:32">
      <c r="E1999" s="58" t="str">
        <f t="shared" si="381"/>
        <v/>
      </c>
      <c r="K1999" s="68" t="str">
        <f t="shared" si="382"/>
        <v/>
      </c>
      <c r="M1999" s="69" t="str">
        <f t="shared" si="383"/>
        <v/>
      </c>
      <c r="Q1999" s="76" t="str">
        <f t="shared" si="372"/>
        <v/>
      </c>
      <c r="R1999" s="68" t="str">
        <f t="shared" si="373"/>
        <v/>
      </c>
      <c r="S1999" s="76" t="str">
        <f t="shared" si="374"/>
        <v/>
      </c>
      <c r="V1999" s="23" t="str">
        <f>IF(E1999="","",SUMIF(OUTBOUND!$G:$G,WMS!E1999,OUTBOUND!$L:$L))</f>
        <v/>
      </c>
      <c r="W1999" s="23" t="str">
        <f>IF(E1999="","",SUMIF(OUTBOUND!$G:$G,WMS!E1999,OUTBOUND!$M:$M))</f>
        <v/>
      </c>
      <c r="X1999" s="76" t="str">
        <f>IF(E1999="","",SUMIF(OUTBOUND!$G:$G,WMS!E1999,OUTBOUND!$O:$O))</f>
        <v/>
      </c>
      <c r="Y1999" s="76" t="str">
        <f>IF(E1999="","",SUMIF(OUTBOUND!$G:$G,WMS!E1999,OUTBOUND!$AC:$AC))</f>
        <v/>
      </c>
      <c r="Z1999" s="76" t="str">
        <f>IF(E1999="","",SUMIF(OUTBOUND!$G:$G,WMS!E1999,OUTBOUND!$P:$P))</f>
        <v/>
      </c>
      <c r="AA1999" s="23" t="str">
        <f t="shared" si="375"/>
        <v/>
      </c>
      <c r="AB1999" s="23" t="str">
        <f t="shared" si="376"/>
        <v/>
      </c>
      <c r="AC1999" s="76" t="str">
        <f t="shared" si="377"/>
        <v/>
      </c>
      <c r="AD1999" s="76" t="str">
        <f t="shared" si="378"/>
        <v/>
      </c>
      <c r="AE1999" s="76" t="str">
        <f t="shared" si="379"/>
        <v/>
      </c>
      <c r="AF1999" s="81" t="str">
        <f t="shared" si="380"/>
        <v/>
      </c>
    </row>
    <row r="2000" spans="5:32">
      <c r="E2000" s="58" t="str">
        <f t="shared" si="381"/>
        <v/>
      </c>
      <c r="K2000" s="68" t="str">
        <f t="shared" si="382"/>
        <v/>
      </c>
      <c r="M2000" s="69" t="str">
        <f t="shared" si="383"/>
        <v/>
      </c>
      <c r="Q2000" s="76" t="str">
        <f t="shared" si="372"/>
        <v/>
      </c>
      <c r="R2000" s="68" t="str">
        <f t="shared" si="373"/>
        <v/>
      </c>
      <c r="S2000" s="76" t="str">
        <f t="shared" si="374"/>
        <v/>
      </c>
      <c r="V2000" s="23" t="str">
        <f>IF(E2000="","",SUMIF(OUTBOUND!$G:$G,WMS!E2000,OUTBOUND!$L:$L))</f>
        <v/>
      </c>
      <c r="W2000" s="23" t="str">
        <f>IF(E2000="","",SUMIF(OUTBOUND!$G:$G,WMS!E2000,OUTBOUND!$M:$M))</f>
        <v/>
      </c>
      <c r="X2000" s="76" t="str">
        <f>IF(E2000="","",SUMIF(OUTBOUND!$G:$G,WMS!E2000,OUTBOUND!$O:$O))</f>
        <v/>
      </c>
      <c r="Y2000" s="76" t="str">
        <f>IF(E2000="","",SUMIF(OUTBOUND!$G:$G,WMS!E2000,OUTBOUND!$AC:$AC))</f>
        <v/>
      </c>
      <c r="Z2000" s="76" t="str">
        <f>IF(E2000="","",SUMIF(OUTBOUND!$G:$G,WMS!E2000,OUTBOUND!$P:$P))</f>
        <v/>
      </c>
      <c r="AA2000" s="23" t="str">
        <f t="shared" si="375"/>
        <v/>
      </c>
      <c r="AB2000" s="23" t="str">
        <f t="shared" si="376"/>
        <v/>
      </c>
      <c r="AC2000" s="76" t="str">
        <f t="shared" si="377"/>
        <v/>
      </c>
      <c r="AD2000" s="76" t="str">
        <f t="shared" si="378"/>
        <v/>
      </c>
      <c r="AE2000" s="76" t="str">
        <f t="shared" si="379"/>
        <v/>
      </c>
      <c r="AF2000" s="81" t="str">
        <f t="shared" si="380"/>
        <v/>
      </c>
    </row>
  </sheetData>
  <sheetProtection password="E1A4" sheet="1" insertRows="0" deleteRows="0" autoFilter="0" pivotTables="0" objects="1"/>
  <autoFilter ref="A2:AG2000">
    <extLst/>
  </autoFilter>
  <printOptions horizontalCentered="1"/>
  <pageMargins left="0.393055555555556" right="0.393055555555556" top="0.393055555555556" bottom="0.393055555555556" header="0.196527777777778" footer="0.196527777777778"/>
  <pageSetup paperSize="9" scale="27" fitToHeight="10" orientation="landscape"/>
  <headerFooter>
    <oddHeader>&amp;C&amp;A</oddHeader>
    <oddFooter>&amp;C第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2:AE2000"/>
  <sheetViews>
    <sheetView workbookViewId="0">
      <pane xSplit="3" ySplit="2" topLeftCell="D207" activePane="bottomRight" state="frozen"/>
      <selection/>
      <selection pane="topRight"/>
      <selection pane="bottomLeft"/>
      <selection pane="bottomRight" activeCell="A226" sqref="$A226:$XFD234"/>
    </sheetView>
  </sheetViews>
  <sheetFormatPr defaultColWidth="9.16666666666667" defaultRowHeight="10.5"/>
  <cols>
    <col min="1" max="2" width="13.1666666666667" style="2" customWidth="1"/>
    <col min="3" max="3" width="13.6666666666667" style="2" customWidth="1"/>
    <col min="4" max="4" width="20" style="3" customWidth="1"/>
    <col min="5" max="5" width="17.8333333333333" style="3" customWidth="1"/>
    <col min="6" max="6" width="15.5" style="3" customWidth="1"/>
    <col min="7" max="7" width="17.3333333333333" style="4" hidden="1" customWidth="1"/>
    <col min="8" max="8" width="15.1666666666667" style="5" hidden="1" customWidth="1"/>
    <col min="9" max="9" width="17" style="5" hidden="1" customWidth="1"/>
    <col min="10" max="10" width="17.3333333333333" style="5" hidden="1" customWidth="1"/>
    <col min="11" max="11" width="12.1666666666667" style="6" customWidth="1"/>
    <col min="12" max="12" width="14" style="7" customWidth="1"/>
    <col min="13" max="13" width="13.8333333333333" style="7" customWidth="1"/>
    <col min="14" max="14" width="35.6666666666667" style="8" customWidth="1"/>
    <col min="15" max="15" width="16.1666666666667" style="9" customWidth="1"/>
    <col min="16" max="16" width="13.5" style="9" customWidth="1"/>
    <col min="17" max="17" width="17.5" style="10" customWidth="1"/>
    <col min="18" max="18" width="21.1666666666667" style="10" customWidth="1"/>
    <col min="19" max="19" width="17.5" style="11" customWidth="1"/>
    <col min="20" max="20" width="31.3333333333333" style="12" customWidth="1"/>
    <col min="21" max="21" width="11.1666666666667" style="13" customWidth="1"/>
    <col min="22" max="22" width="12" style="13" customWidth="1"/>
    <col min="23" max="23" width="12" style="14" customWidth="1"/>
    <col min="24" max="24" width="11.5" style="14" customWidth="1"/>
    <col min="25" max="26" width="10.5" style="13" customWidth="1"/>
    <col min="27" max="27" width="16.5" style="13" customWidth="1"/>
    <col min="28" max="28" width="12.5" style="14" customWidth="1"/>
    <col min="29" max="30" width="10.5" style="14" customWidth="1"/>
    <col min="31" max="31" width="56" style="15" customWidth="1"/>
    <col min="32" max="16384" width="9.16666666666667" style="16"/>
  </cols>
  <sheetData>
    <row r="2" s="1" customFormat="1" ht="40.9" customHeight="1" spans="1:31">
      <c r="A2" s="17" t="s">
        <v>1006</v>
      </c>
      <c r="B2" s="17" t="s">
        <v>1007</v>
      </c>
      <c r="C2" s="18" t="s">
        <v>1008</v>
      </c>
      <c r="D2" s="19" t="s">
        <v>716</v>
      </c>
      <c r="E2" s="19" t="s">
        <v>717</v>
      </c>
      <c r="F2" s="19" t="s">
        <v>718</v>
      </c>
      <c r="G2" s="20" t="s">
        <v>719</v>
      </c>
      <c r="H2" s="21" t="s">
        <v>725</v>
      </c>
      <c r="I2" s="21" t="s">
        <v>726</v>
      </c>
      <c r="J2" s="21" t="s">
        <v>731</v>
      </c>
      <c r="K2" s="21" t="s">
        <v>1009</v>
      </c>
      <c r="L2" s="26" t="s">
        <v>1010</v>
      </c>
      <c r="M2" s="26" t="s">
        <v>1011</v>
      </c>
      <c r="N2" s="27" t="s">
        <v>1012</v>
      </c>
      <c r="O2" s="28" t="s">
        <v>1013</v>
      </c>
      <c r="P2" s="28" t="s">
        <v>1014</v>
      </c>
      <c r="Q2" s="32" t="s">
        <v>720</v>
      </c>
      <c r="R2" s="32" t="s">
        <v>721</v>
      </c>
      <c r="S2" s="33" t="s">
        <v>0</v>
      </c>
      <c r="T2" s="33" t="s">
        <v>1015</v>
      </c>
      <c r="U2" s="34" t="s">
        <v>1016</v>
      </c>
      <c r="V2" s="34" t="s">
        <v>1017</v>
      </c>
      <c r="W2" s="35" t="s">
        <v>1018</v>
      </c>
      <c r="X2" s="35" t="s">
        <v>1019</v>
      </c>
      <c r="Y2" s="34" t="s">
        <v>1020</v>
      </c>
      <c r="Z2" s="34" t="s">
        <v>1021</v>
      </c>
      <c r="AA2" s="34" t="s">
        <v>1022</v>
      </c>
      <c r="AB2" s="41" t="s">
        <v>1023</v>
      </c>
      <c r="AC2" s="41" t="s">
        <v>1024</v>
      </c>
      <c r="AD2" s="28" t="s">
        <v>1</v>
      </c>
      <c r="AE2" s="42" t="s">
        <v>1025</v>
      </c>
    </row>
    <row r="3" spans="1:30">
      <c r="A3" s="2">
        <v>43313</v>
      </c>
      <c r="B3" s="2">
        <v>43314</v>
      </c>
      <c r="C3" s="2" t="s">
        <v>1026</v>
      </c>
      <c r="D3" s="3" t="s">
        <v>25</v>
      </c>
      <c r="E3" s="3" t="s">
        <v>749</v>
      </c>
      <c r="F3" s="3" t="s">
        <v>750</v>
      </c>
      <c r="G3" s="22" t="str">
        <f>IF(F3="","",D3&amp;"/"&amp;E3&amp;"/"&amp;F3)</f>
        <v>APGHKG18070011 /154308/113963</v>
      </c>
      <c r="H3" s="23">
        <f>IF(G3="","",VLOOKUP(G3,WMS!$E$3:$Q$2500,7,FALSE))</f>
        <v>23.8838709677419</v>
      </c>
      <c r="I3" s="23">
        <f>IF(G3="","",VLOOKUP(G3,WMS!$E$3:$Q$2500,8,FALSE))</f>
        <v>10.72</v>
      </c>
      <c r="J3" s="23">
        <f>IF(G3="","",VLOOKUP(G3,WMS!$E$3:$Q$2500,13,FALSE))</f>
        <v>0.074</v>
      </c>
      <c r="K3" s="29" t="b">
        <f>IF(M3="","",EXACT(H3,M3/L3))</f>
        <v>1</v>
      </c>
      <c r="L3" s="7">
        <v>155</v>
      </c>
      <c r="M3" s="7">
        <v>3702</v>
      </c>
      <c r="N3" s="30">
        <f>IF(G3="","",VLOOKUP(G3,WMS!$E$3:$U$2500,17,0))</f>
        <v>0</v>
      </c>
      <c r="O3" s="31">
        <f>IF(L3="","",I3*L3)</f>
        <v>1661.6</v>
      </c>
      <c r="P3" s="31">
        <f>IF(L3="","",J3*L3)</f>
        <v>11.47</v>
      </c>
      <c r="Q3" s="36" t="str">
        <f>IF(G3="","",VLOOKUP(G3,WMS!$E$3:$G$2500,2,FALSE))</f>
        <v>APG18073001</v>
      </c>
      <c r="R3" s="36" t="str">
        <f>IF(G3="","",VLOOKUP(G3,WMS!$E$3:$G$2500,3,FALSE))</f>
        <v>APG1807300101</v>
      </c>
      <c r="S3" s="37" t="str">
        <f>IF(R3="","",VLOOKUP(R3,CUSTOMS!$E$3:$N$2500,2,FALSE))</f>
        <v>6104390000</v>
      </c>
      <c r="T3" s="38" t="str">
        <f>IF(R3="","",VLOOKUP(R3,CUSTOMS!$E$3:$N$2500,3,FALSE))</f>
        <v>女装针织V领长袖开襟外套</v>
      </c>
      <c r="U3" s="39">
        <f>IF(V3="","",IF(V3="千克",M3*AB3,M3))</f>
        <v>3702</v>
      </c>
      <c r="V3" s="39" t="str">
        <f>IF(R3="","",VLOOKUP(R3,CUSTOMS!$E$3:$N$2500,5,FALSE))</f>
        <v>件</v>
      </c>
      <c r="W3" s="40">
        <f>IF(R3="","",VLOOKUP(R3,CUSTOMS!$E$3:$N$2500,6,FALSE))</f>
        <v>17</v>
      </c>
      <c r="X3" s="40">
        <f>IF(W3="","",U3*W3)</f>
        <v>62934</v>
      </c>
      <c r="Y3" s="39" t="str">
        <f>IF(R3="","",VLOOKUP(R3,CUSTOMS!$E$3:$N$2500,8,FALSE))</f>
        <v>美元</v>
      </c>
      <c r="Z3" s="39" t="str">
        <f>IF(R3="","",VLOOKUP(R3,CUSTOMS!$E$3:$N$2500,9,FALSE))</f>
        <v>中国</v>
      </c>
      <c r="AA3" s="39" t="str">
        <f>IF(R3="","",VLOOKUP(R3,CUSTOMS!$E$3:$N$2500,10,FALSE))</f>
        <v>澳大利亚</v>
      </c>
      <c r="AB3" s="40">
        <f>IF(R3="","",VLOOKUP(G3,WMS!$E$3:$T$2500,15,FALSE))</f>
        <v>0.394</v>
      </c>
      <c r="AC3" s="40">
        <f>IF(AB3="","",M3*AB3)</f>
        <v>1458.588</v>
      </c>
      <c r="AD3" s="37">
        <f>IF(S3="","",VLOOKUP(S3,海关监管条件!$A$1:$B$2000,2,FALSE))</f>
        <v>0</v>
      </c>
    </row>
    <row r="4" spans="1:30">
      <c r="A4" s="2">
        <v>43313</v>
      </c>
      <c r="B4" s="2">
        <v>43314</v>
      </c>
      <c r="C4" s="2" t="s">
        <v>1026</v>
      </c>
      <c r="D4" s="3" t="s">
        <v>34</v>
      </c>
      <c r="E4" s="3" t="s">
        <v>752</v>
      </c>
      <c r="F4" s="3" t="s">
        <v>753</v>
      </c>
      <c r="G4" s="22" t="str">
        <f t="shared" ref="G4:G67" si="0">IF(F4="","",D4&amp;"/"&amp;E4&amp;"/"&amp;F4)</f>
        <v>APGHKG18070013/154557/WS18255</v>
      </c>
      <c r="H4" s="23">
        <f>IF(G4="","",VLOOKUP(G4,WMS!$E$3:$Q$2500,7,FALSE))</f>
        <v>20.2941176470588</v>
      </c>
      <c r="I4" s="23">
        <f>IF(G4="","",VLOOKUP(G4,WMS!$E$3:$Q$2500,8,FALSE))</f>
        <v>14.88</v>
      </c>
      <c r="J4" s="23">
        <f>IF(G4="","",VLOOKUP(G4,WMS!$E$3:$Q$2500,13,FALSE))</f>
        <v>0.074</v>
      </c>
      <c r="K4" s="29" t="b">
        <f t="shared" ref="K4:K67" si="1">IF(M4="","",EXACT(H4,M4/L4))</f>
        <v>1</v>
      </c>
      <c r="L4" s="7">
        <v>34</v>
      </c>
      <c r="M4" s="7">
        <v>690</v>
      </c>
      <c r="N4" s="30">
        <f>IF(G4="","",VLOOKUP(G4,WMS!$E$3:$U$2500,17,0))</f>
        <v>0</v>
      </c>
      <c r="O4" s="31">
        <f t="shared" ref="O4:O67" si="2">IF(L4="","",I4*L4)</f>
        <v>505.92</v>
      </c>
      <c r="P4" s="31">
        <f t="shared" ref="P4:P67" si="3">IF(L4="","",J4*L4)</f>
        <v>2.516</v>
      </c>
      <c r="Q4" s="36" t="str">
        <f>IF(G4="","",VLOOKUP(G4,WMS!$E$3:$G$2500,2,FALSE))</f>
        <v>APG18073002</v>
      </c>
      <c r="R4" s="36" t="str">
        <f>IF(G4="","",VLOOKUP(G4,WMS!$E$3:$G$2500,3,FALSE))</f>
        <v>APG1807300201</v>
      </c>
      <c r="S4" s="37" t="str">
        <f>IF(R4="","",VLOOKUP(R4,CUSTOMS!$E$3:$N$2500,2,FALSE))</f>
        <v>6104440000</v>
      </c>
      <c r="T4" s="38" t="str">
        <f>IF(R4="","",VLOOKUP(R4,CUSTOMS!$E$3:$N$2500,3,FALSE))</f>
        <v>针织连衣裙</v>
      </c>
      <c r="U4" s="39">
        <f t="shared" ref="U4:U67" si="4">IF(V4="","",IF(V4="千克",M4*AB4,M4))</f>
        <v>690</v>
      </c>
      <c r="V4" s="39" t="str">
        <f>IF(R4="","",VLOOKUP(R4,CUSTOMS!$E$3:$N$2500,5,FALSE))</f>
        <v>件</v>
      </c>
      <c r="W4" s="40">
        <f>IF(R4="","",VLOOKUP(R4,CUSTOMS!$E$3:$N$2500,6,FALSE))</f>
        <v>30</v>
      </c>
      <c r="X4" s="40">
        <f t="shared" ref="X4:X67" si="5">IF(W4="","",U4*W4)</f>
        <v>20700</v>
      </c>
      <c r="Y4" s="39" t="str">
        <f>IF(R4="","",VLOOKUP(R4,CUSTOMS!$E$3:$N$2500,8,FALSE))</f>
        <v>港币</v>
      </c>
      <c r="Z4" s="39" t="str">
        <f>IF(R4="","",VLOOKUP(R4,CUSTOMS!$E$3:$N$2500,9,FALSE))</f>
        <v>中国</v>
      </c>
      <c r="AA4" s="39" t="str">
        <f>IF(R4="","",VLOOKUP(R4,CUSTOMS!$E$3:$N$2500,10,FALSE))</f>
        <v>澳大利亚</v>
      </c>
      <c r="AB4" s="40">
        <f>IF(R4="","",VLOOKUP(G4,WMS!$E$3:$T$2500,15,FALSE))</f>
        <v>0.696</v>
      </c>
      <c r="AC4" s="40">
        <f t="shared" ref="AC4:AC67" si="6">IF(AB4="","",M4*AB4)</f>
        <v>480.24</v>
      </c>
      <c r="AD4" s="37">
        <f>IF(S4="","",VLOOKUP(S4,海关监管条件!$A$1:$B$2000,2,FALSE))</f>
        <v>0</v>
      </c>
    </row>
    <row r="5" spans="1:30">
      <c r="A5" s="2">
        <v>43313</v>
      </c>
      <c r="B5" s="2">
        <v>43314</v>
      </c>
      <c r="C5" s="2" t="s">
        <v>1026</v>
      </c>
      <c r="D5" s="3" t="s">
        <v>40</v>
      </c>
      <c r="E5" s="3" t="s">
        <v>755</v>
      </c>
      <c r="F5" s="3" t="s">
        <v>756</v>
      </c>
      <c r="G5" s="22" t="str">
        <f t="shared" si="0"/>
        <v>APGHKG18070007/153582/JWS182257</v>
      </c>
      <c r="H5" s="23">
        <f>IF(G5="","",VLOOKUP(G5,WMS!$E$3:$Q$2500,7,FALSE))</f>
        <v>19.9756097560976</v>
      </c>
      <c r="I5" s="23">
        <f>IF(G5="","",VLOOKUP(G5,WMS!$E$3:$Q$2500,8,FALSE))</f>
        <v>11.048</v>
      </c>
      <c r="J5" s="23">
        <f>IF(G5="","",VLOOKUP(G5,WMS!$E$3:$Q$2500,13,FALSE))</f>
        <v>0.044</v>
      </c>
      <c r="K5" s="29" t="b">
        <f t="shared" si="1"/>
        <v>1</v>
      </c>
      <c r="L5" s="7">
        <v>41</v>
      </c>
      <c r="M5" s="7">
        <v>819</v>
      </c>
      <c r="N5" s="30">
        <f>IF(G5="","",VLOOKUP(G5,WMS!$E$3:$U$2500,17,0))</f>
        <v>0</v>
      </c>
      <c r="O5" s="31">
        <f t="shared" si="2"/>
        <v>452.968</v>
      </c>
      <c r="P5" s="31">
        <f t="shared" si="3"/>
        <v>1.804</v>
      </c>
      <c r="Q5" s="36" t="str">
        <f>IF(G5="","",VLOOKUP(G5,WMS!$E$3:$G$2500,2,FALSE))</f>
        <v>APG18072701</v>
      </c>
      <c r="R5" s="36" t="str">
        <f>IF(G5="","",VLOOKUP(G5,WMS!$E$3:$G$2500,3,FALSE))</f>
        <v>APG1807270101</v>
      </c>
      <c r="S5" s="37" t="str">
        <f>IF(R5="","",VLOOKUP(R5,CUSTOMS!$E$3:$N$2500,2,FALSE))</f>
        <v>6204620000</v>
      </c>
      <c r="T5" s="38" t="str">
        <f>IF(R5="","",VLOOKUP(R5,CUSTOMS!$E$3:$N$2500,3,FALSE))</f>
        <v>棉梭织女装长裤</v>
      </c>
      <c r="U5" s="39">
        <f t="shared" si="4"/>
        <v>819</v>
      </c>
      <c r="V5" s="39" t="str">
        <f>IF(R5="","",VLOOKUP(R5,CUSTOMS!$E$3:$N$2500,5,FALSE))</f>
        <v>件</v>
      </c>
      <c r="W5" s="40">
        <f>IF(R5="","",VLOOKUP(R5,CUSTOMS!$E$3:$N$2500,6,FALSE))</f>
        <v>7</v>
      </c>
      <c r="X5" s="40">
        <f t="shared" si="5"/>
        <v>5733</v>
      </c>
      <c r="Y5" s="39" t="str">
        <f>IF(R5="","",VLOOKUP(R5,CUSTOMS!$E$3:$N$2500,8,FALSE))</f>
        <v>美元</v>
      </c>
      <c r="Z5" s="39" t="str">
        <f>IF(R5="","",VLOOKUP(R5,CUSTOMS!$E$3:$N$2500,9,FALSE))</f>
        <v>中国</v>
      </c>
      <c r="AA5" s="39" t="str">
        <f>IF(R5="","",VLOOKUP(R5,CUSTOMS!$E$3:$N$2500,10,FALSE))</f>
        <v>澳大利亚</v>
      </c>
      <c r="AB5" s="40">
        <f>IF(R5="","",VLOOKUP(G5,WMS!$E$3:$T$2500,15,FALSE))</f>
        <v>0.503</v>
      </c>
      <c r="AC5" s="40">
        <f t="shared" si="6"/>
        <v>411.957</v>
      </c>
      <c r="AD5" s="37">
        <f>IF(S5="","",VLOOKUP(S5,海关监管条件!$A$1:$B$2000,2,FALSE))</f>
        <v>0</v>
      </c>
    </row>
    <row r="6" spans="1:30">
      <c r="A6" s="2">
        <v>43313</v>
      </c>
      <c r="B6" s="2">
        <v>43314</v>
      </c>
      <c r="C6" s="2" t="s">
        <v>1026</v>
      </c>
      <c r="D6" s="3" t="s">
        <v>40</v>
      </c>
      <c r="E6" s="3" t="s">
        <v>757</v>
      </c>
      <c r="F6" s="3" t="s">
        <v>758</v>
      </c>
      <c r="G6" s="22" t="str">
        <f t="shared" si="0"/>
        <v>APGHKG18070007/153578/JWS184059</v>
      </c>
      <c r="H6" s="23">
        <f>IF(G6="","",VLOOKUP(G6,WMS!$E$3:$Q$2500,7,FALSE))</f>
        <v>24.6976744186047</v>
      </c>
      <c r="I6" s="23">
        <f>IF(G6="","",VLOOKUP(G6,WMS!$E$3:$Q$2500,8,FALSE))</f>
        <v>9.186</v>
      </c>
      <c r="J6" s="23">
        <f>IF(G6="","",VLOOKUP(G6,WMS!$E$3:$Q$2500,13,FALSE))</f>
        <v>0.058</v>
      </c>
      <c r="K6" s="29" t="b">
        <f t="shared" si="1"/>
        <v>1</v>
      </c>
      <c r="L6" s="7">
        <v>43</v>
      </c>
      <c r="M6" s="7">
        <v>1062</v>
      </c>
      <c r="N6" s="30">
        <f>IF(G6="","",VLOOKUP(G6,WMS!$E$3:$U$2500,17,0))</f>
        <v>0</v>
      </c>
      <c r="O6" s="31">
        <f t="shared" si="2"/>
        <v>394.998</v>
      </c>
      <c r="P6" s="31">
        <f t="shared" si="3"/>
        <v>2.494</v>
      </c>
      <c r="Q6" s="36" t="str">
        <f>IF(G6="","",VLOOKUP(G6,WMS!$E$3:$G$2500,2,FALSE))</f>
        <v>APG18072701</v>
      </c>
      <c r="R6" s="36" t="str">
        <f>IF(G6="","",VLOOKUP(G6,WMS!$E$3:$G$2500,3,FALSE))</f>
        <v>APG1807270102</v>
      </c>
      <c r="S6" s="37" t="str">
        <f>IF(R6="","",VLOOKUP(R6,CUSTOMS!$E$3:$N$2500,2,FALSE))</f>
        <v>6204620000</v>
      </c>
      <c r="T6" s="38" t="str">
        <f>IF(R6="","",VLOOKUP(R6,CUSTOMS!$E$3:$N$2500,3,FALSE))</f>
        <v>棉梭织女装短裤</v>
      </c>
      <c r="U6" s="39">
        <f t="shared" si="4"/>
        <v>1062</v>
      </c>
      <c r="V6" s="39" t="str">
        <f>IF(R6="","",VLOOKUP(R6,CUSTOMS!$E$3:$N$2500,5,FALSE))</f>
        <v>件</v>
      </c>
      <c r="W6" s="40">
        <f>IF(R6="","",VLOOKUP(R6,CUSTOMS!$E$3:$N$2500,6,FALSE))</f>
        <v>6</v>
      </c>
      <c r="X6" s="40">
        <f t="shared" si="5"/>
        <v>6372</v>
      </c>
      <c r="Y6" s="39" t="str">
        <f>IF(R6="","",VLOOKUP(R6,CUSTOMS!$E$3:$N$2500,8,FALSE))</f>
        <v>美元</v>
      </c>
      <c r="Z6" s="39" t="str">
        <f>IF(R6="","",VLOOKUP(R6,CUSTOMS!$E$3:$N$2500,9,FALSE))</f>
        <v>中国</v>
      </c>
      <c r="AA6" s="39" t="str">
        <f>IF(R6="","",VLOOKUP(R6,CUSTOMS!$E$3:$N$2500,10,FALSE))</f>
        <v>澳大利亚</v>
      </c>
      <c r="AB6" s="40">
        <f>IF(R6="","",VLOOKUP(G6,WMS!$E$3:$T$2500,15,FALSE))</f>
        <v>0.331</v>
      </c>
      <c r="AC6" s="40">
        <f t="shared" si="6"/>
        <v>351.522</v>
      </c>
      <c r="AD6" s="37">
        <f>IF(S6="","",VLOOKUP(S6,海关监管条件!$A$1:$B$2000,2,FALSE))</f>
        <v>0</v>
      </c>
    </row>
    <row r="7" spans="1:30">
      <c r="A7" s="2">
        <v>43313</v>
      </c>
      <c r="B7" s="2">
        <v>43314</v>
      </c>
      <c r="C7" s="2" t="s">
        <v>1026</v>
      </c>
      <c r="D7" s="3" t="s">
        <v>40</v>
      </c>
      <c r="E7" s="3" t="s">
        <v>759</v>
      </c>
      <c r="F7" s="3" t="s">
        <v>760</v>
      </c>
      <c r="G7" s="22" t="str">
        <f t="shared" si="0"/>
        <v>APGHKG18070007/153580/JWS182314</v>
      </c>
      <c r="H7" s="23">
        <f>IF(G7="","",VLOOKUP(G7,WMS!$E$3:$Q$2500,7,FALSE))</f>
        <v>23.5172413793103</v>
      </c>
      <c r="I7" s="23">
        <f>IF(G7="","",VLOOKUP(G7,WMS!$E$3:$Q$2500,8,FALSE))</f>
        <v>13.897</v>
      </c>
      <c r="J7" s="23">
        <f>IF(G7="","",VLOOKUP(G7,WMS!$E$3:$Q$2500,13,FALSE))</f>
        <v>0.042</v>
      </c>
      <c r="K7" s="29" t="b">
        <f t="shared" si="1"/>
        <v>1</v>
      </c>
      <c r="L7" s="7">
        <v>29</v>
      </c>
      <c r="M7" s="7">
        <v>682</v>
      </c>
      <c r="N7" s="30">
        <f>IF(G7="","",VLOOKUP(G7,WMS!$E$3:$U$2500,17,0))</f>
        <v>0</v>
      </c>
      <c r="O7" s="31">
        <f t="shared" si="2"/>
        <v>403.013</v>
      </c>
      <c r="P7" s="31">
        <f t="shared" si="3"/>
        <v>1.218</v>
      </c>
      <c r="Q7" s="36" t="str">
        <f>IF(G7="","",VLOOKUP(G7,WMS!$E$3:$G$2500,2,FALSE))</f>
        <v>APG18072701</v>
      </c>
      <c r="R7" s="36" t="str">
        <f>IF(G7="","",VLOOKUP(G7,WMS!$E$3:$G$2500,3,FALSE))</f>
        <v>APG1807270103</v>
      </c>
      <c r="S7" s="37" t="str">
        <f>IF(R7="","",VLOOKUP(R7,CUSTOMS!$E$3:$N$2500,2,FALSE))</f>
        <v>6204620000</v>
      </c>
      <c r="T7" s="38" t="str">
        <f>IF(R7="","",VLOOKUP(R7,CUSTOMS!$E$3:$N$2500,3,FALSE))</f>
        <v>棉梭织女装长裤</v>
      </c>
      <c r="U7" s="39">
        <f t="shared" si="4"/>
        <v>682</v>
      </c>
      <c r="V7" s="39" t="str">
        <f>IF(R7="","",VLOOKUP(R7,CUSTOMS!$E$3:$N$2500,5,FALSE))</f>
        <v>件</v>
      </c>
      <c r="W7" s="40">
        <f>IF(R7="","",VLOOKUP(R7,CUSTOMS!$E$3:$N$2500,6,FALSE))</f>
        <v>7</v>
      </c>
      <c r="X7" s="40">
        <f t="shared" si="5"/>
        <v>4774</v>
      </c>
      <c r="Y7" s="39" t="str">
        <f>IF(R7="","",VLOOKUP(R7,CUSTOMS!$E$3:$N$2500,8,FALSE))</f>
        <v>美元</v>
      </c>
      <c r="Z7" s="39" t="str">
        <f>IF(R7="","",VLOOKUP(R7,CUSTOMS!$E$3:$N$2500,9,FALSE))</f>
        <v>中国</v>
      </c>
      <c r="AA7" s="39" t="str">
        <f>IF(R7="","",VLOOKUP(R7,CUSTOMS!$E$3:$N$2500,10,FALSE))</f>
        <v>澳大利亚</v>
      </c>
      <c r="AB7" s="40">
        <f>IF(R7="","",VLOOKUP(G7,WMS!$E$3:$T$2500,15,FALSE))</f>
        <v>0.548</v>
      </c>
      <c r="AC7" s="40">
        <f t="shared" si="6"/>
        <v>373.736</v>
      </c>
      <c r="AD7" s="37">
        <f>IF(S7="","",VLOOKUP(S7,海关监管条件!$A$1:$B$2000,2,FALSE))</f>
        <v>0</v>
      </c>
    </row>
    <row r="8" spans="1:30">
      <c r="A8" s="2">
        <v>43332</v>
      </c>
      <c r="B8" s="2">
        <v>43333</v>
      </c>
      <c r="C8" s="2" t="s">
        <v>1027</v>
      </c>
      <c r="D8" s="24" t="s">
        <v>48</v>
      </c>
      <c r="E8" s="24" t="s">
        <v>762</v>
      </c>
      <c r="F8" s="24" t="s">
        <v>763</v>
      </c>
      <c r="G8" s="22" t="str">
        <f t="shared" si="0"/>
        <v>APGHKG18080007/47707/WS18227</v>
      </c>
      <c r="H8" s="23">
        <f>IF(G8="","",VLOOKUP(G8,WMS!$E$3:$Q$2500,7,FALSE))</f>
        <v>30.4615384615385</v>
      </c>
      <c r="I8" s="23">
        <f>IF(G8="","",VLOOKUP(G8,WMS!$E$3:$Q$2500,8,FALSE))</f>
        <v>16.154</v>
      </c>
      <c r="J8" s="23">
        <f>IF(G8="","",VLOOKUP(G8,WMS!$E$3:$Q$2500,13,FALSE))</f>
        <v>0.108</v>
      </c>
      <c r="K8" s="29" t="b">
        <f t="shared" si="1"/>
        <v>1</v>
      </c>
      <c r="L8" s="7">
        <v>13</v>
      </c>
      <c r="M8" s="7">
        <v>396</v>
      </c>
      <c r="N8" s="30">
        <f>IF(G8="","",VLOOKUP(G8,WMS!$E$3:$U$2500,17,0))</f>
        <v>0</v>
      </c>
      <c r="O8" s="31">
        <f t="shared" si="2"/>
        <v>210.002</v>
      </c>
      <c r="P8" s="31">
        <f t="shared" si="3"/>
        <v>1.404</v>
      </c>
      <c r="Q8" s="36" t="str">
        <f>IF(G8="","",VLOOKUP(G8,WMS!$E$3:$G$2500,2,FALSE))</f>
        <v>APG18081701</v>
      </c>
      <c r="R8" s="36" t="str">
        <f>IF(G8="","",VLOOKUP(G8,WMS!$E$3:$G$2500,3,FALSE))</f>
        <v>APG1808170101</v>
      </c>
      <c r="S8" s="37" t="str">
        <f>IF(R8="","",VLOOKUP(R8,CUSTOMS!$E$3:$N$2500,2,FALSE))</f>
        <v>6204430090</v>
      </c>
      <c r="T8" s="38" t="str">
        <f>IF(R8="","",VLOOKUP(R8,CUSTOMS!$E$3:$N$2500,3,FALSE))</f>
        <v>化纤连衣裙</v>
      </c>
      <c r="U8" s="39">
        <f t="shared" si="4"/>
        <v>396</v>
      </c>
      <c r="V8" s="39" t="str">
        <f>IF(R8="","",VLOOKUP(R8,CUSTOMS!$E$3:$N$2500,5,FALSE))</f>
        <v>件</v>
      </c>
      <c r="W8" s="40">
        <f>IF(R8="","",VLOOKUP(R8,CUSTOMS!$E$3:$N$2500,6,FALSE))</f>
        <v>13.8</v>
      </c>
      <c r="X8" s="40">
        <f t="shared" si="5"/>
        <v>5464.8</v>
      </c>
      <c r="Y8" s="39" t="str">
        <f>IF(R8="","",VLOOKUP(R8,CUSTOMS!$E$3:$N$2500,8,FALSE))</f>
        <v>美元</v>
      </c>
      <c r="Z8" s="39" t="str">
        <f>IF(R8="","",VLOOKUP(R8,CUSTOMS!$E$3:$N$2500,9,FALSE))</f>
        <v>中国</v>
      </c>
      <c r="AA8" s="39" t="str">
        <f>IF(R8="","",VLOOKUP(R8,CUSTOMS!$E$3:$N$2500,10,FALSE))</f>
        <v>澳大利亚</v>
      </c>
      <c r="AB8" s="40">
        <f>IF(R8="","",VLOOKUP(G8,WMS!$E$3:$T$2500,15,FALSE))</f>
        <v>0.409</v>
      </c>
      <c r="AC8" s="40">
        <f t="shared" si="6"/>
        <v>161.964</v>
      </c>
      <c r="AD8" s="37">
        <f>IF(S8="","",VLOOKUP(S8,海关监管条件!$A$1:$B$2000,2,FALSE))</f>
        <v>0</v>
      </c>
    </row>
    <row r="9" spans="1:30">
      <c r="A9" s="2">
        <v>43332</v>
      </c>
      <c r="B9" s="2">
        <v>43333</v>
      </c>
      <c r="C9" s="2" t="s">
        <v>1027</v>
      </c>
      <c r="D9" s="3" t="s">
        <v>53</v>
      </c>
      <c r="E9" s="24" t="s">
        <v>764</v>
      </c>
      <c r="F9" s="24" t="s">
        <v>765</v>
      </c>
      <c r="G9" s="22" t="str">
        <f t="shared" si="0"/>
        <v>APGHKG18080005/154397/WS18838</v>
      </c>
      <c r="H9" s="23">
        <f>IF(G9="","",VLOOKUP(G9,WMS!$E$3:$Q$2500,7,FALSE))</f>
        <v>29.6923076923077</v>
      </c>
      <c r="I9" s="23">
        <f>IF(G9="","",VLOOKUP(G9,WMS!$E$3:$Q$2500,8,FALSE))</f>
        <v>13.54</v>
      </c>
      <c r="J9" s="23">
        <f>IF(G9="","",VLOOKUP(G9,WMS!$E$3:$Q$2500,13,FALSE))</f>
        <v>0.068</v>
      </c>
      <c r="K9" s="29" t="b">
        <f t="shared" si="1"/>
        <v>1</v>
      </c>
      <c r="L9" s="7">
        <v>13</v>
      </c>
      <c r="M9" s="7">
        <v>386</v>
      </c>
      <c r="N9" s="30">
        <f>IF(G9="","",VLOOKUP(G9,WMS!$E$3:$U$2500,17,0))</f>
        <v>0</v>
      </c>
      <c r="O9" s="31">
        <f t="shared" si="2"/>
        <v>176.02</v>
      </c>
      <c r="P9" s="31">
        <f t="shared" si="3"/>
        <v>0.884</v>
      </c>
      <c r="Q9" s="36" t="str">
        <f>IF(G9="","",VLOOKUP(G9,WMS!$E$3:$G$2500,2,FALSE))</f>
        <v>APG18081702</v>
      </c>
      <c r="R9" s="36" t="str">
        <f>IF(G9="","",VLOOKUP(G9,WMS!$E$3:$G$2500,3,FALSE))</f>
        <v>APG1808170201</v>
      </c>
      <c r="S9" s="37" t="str">
        <f>IF(R9="","",VLOOKUP(R9,CUSTOMS!$E$3:$N$2500,2,FALSE))</f>
        <v>6104590000</v>
      </c>
      <c r="T9" s="38" t="str">
        <f>IF(R9="","",VLOOKUP(R9,CUSTOMS!$E$3:$N$2500,3,FALSE))</f>
        <v>针织半身裙</v>
      </c>
      <c r="U9" s="39">
        <f t="shared" si="4"/>
        <v>386</v>
      </c>
      <c r="V9" s="39" t="str">
        <f>IF(R9="","",VLOOKUP(R9,CUSTOMS!$E$3:$N$2500,5,FALSE))</f>
        <v>件</v>
      </c>
      <c r="W9" s="40">
        <f>IF(R9="","",VLOOKUP(R9,CUSTOMS!$E$3:$N$2500,6,FALSE))</f>
        <v>30</v>
      </c>
      <c r="X9" s="40">
        <f t="shared" si="5"/>
        <v>11580</v>
      </c>
      <c r="Y9" s="39" t="str">
        <f>IF(R9="","",VLOOKUP(R9,CUSTOMS!$E$3:$N$2500,8,FALSE))</f>
        <v>港币</v>
      </c>
      <c r="Z9" s="39" t="str">
        <f>IF(R9="","",VLOOKUP(R9,CUSTOMS!$E$3:$N$2500,9,FALSE))</f>
        <v>中国</v>
      </c>
      <c r="AA9" s="39" t="str">
        <f>IF(R9="","",VLOOKUP(R9,CUSTOMS!$E$3:$N$2500,10,FALSE))</f>
        <v>澳大利亚</v>
      </c>
      <c r="AB9" s="40">
        <f>IF(R9="","",VLOOKUP(G9,WMS!$E$3:$T$2500,15,FALSE))</f>
        <v>0.401</v>
      </c>
      <c r="AC9" s="40">
        <f t="shared" si="6"/>
        <v>154.786</v>
      </c>
      <c r="AD9" s="37">
        <f>IF(S9="","",VLOOKUP(S9,海关监管条件!$A$1:$B$2000,2,FALSE))</f>
        <v>0</v>
      </c>
    </row>
    <row r="10" spans="1:30">
      <c r="A10" s="2">
        <v>43332</v>
      </c>
      <c r="B10" s="2">
        <v>43333</v>
      </c>
      <c r="C10" s="2" t="s">
        <v>1027</v>
      </c>
      <c r="D10" s="3" t="s">
        <v>53</v>
      </c>
      <c r="E10" s="24" t="s">
        <v>766</v>
      </c>
      <c r="F10" s="24" t="s">
        <v>767</v>
      </c>
      <c r="G10" s="22" t="str">
        <f t="shared" si="0"/>
        <v>APGHKG18080005/156683/WS18842</v>
      </c>
      <c r="H10" s="23">
        <f>IF(G10="","",VLOOKUP(G10,WMS!$E$3:$Q$2500,7,FALSE))</f>
        <v>28.8571428571429</v>
      </c>
      <c r="I10" s="23">
        <f>IF(G10="","",VLOOKUP(G10,WMS!$E$3:$Q$2500,8,FALSE))</f>
        <v>12.86</v>
      </c>
      <c r="J10" s="23">
        <f>IF(G10="","",VLOOKUP(G10,WMS!$E$3:$Q$2500,13,FALSE))</f>
        <v>0.068</v>
      </c>
      <c r="K10" s="29" t="b">
        <f t="shared" si="1"/>
        <v>1</v>
      </c>
      <c r="L10" s="7">
        <v>7</v>
      </c>
      <c r="M10" s="7">
        <v>202</v>
      </c>
      <c r="N10" s="30">
        <f>IF(G10="","",VLOOKUP(G10,WMS!$E$3:$U$2500,17,0))</f>
        <v>0</v>
      </c>
      <c r="O10" s="31">
        <f t="shared" si="2"/>
        <v>90.02</v>
      </c>
      <c r="P10" s="31">
        <f t="shared" si="3"/>
        <v>0.476</v>
      </c>
      <c r="Q10" s="36" t="str">
        <f>IF(G10="","",VLOOKUP(G10,WMS!$E$3:$G$2500,2,FALSE))</f>
        <v>APG18081702</v>
      </c>
      <c r="R10" s="36" t="str">
        <f>IF(G10="","",VLOOKUP(G10,WMS!$E$3:$G$2500,3,FALSE))</f>
        <v>APG1808170201</v>
      </c>
      <c r="S10" s="37" t="str">
        <f>IF(R10="","",VLOOKUP(R10,CUSTOMS!$E$3:$N$2500,2,FALSE))</f>
        <v>6104590000</v>
      </c>
      <c r="T10" s="38" t="str">
        <f>IF(R10="","",VLOOKUP(R10,CUSTOMS!$E$3:$N$2500,3,FALSE))</f>
        <v>针织半身裙</v>
      </c>
      <c r="U10" s="39">
        <f t="shared" si="4"/>
        <v>202</v>
      </c>
      <c r="V10" s="39" t="str">
        <f>IF(R10="","",VLOOKUP(R10,CUSTOMS!$E$3:$N$2500,5,FALSE))</f>
        <v>件</v>
      </c>
      <c r="W10" s="40">
        <f>IF(R10="","",VLOOKUP(R10,CUSTOMS!$E$3:$N$2500,6,FALSE))</f>
        <v>30</v>
      </c>
      <c r="X10" s="40">
        <f t="shared" si="5"/>
        <v>6060</v>
      </c>
      <c r="Y10" s="39" t="str">
        <f>IF(R10="","",VLOOKUP(R10,CUSTOMS!$E$3:$N$2500,8,FALSE))</f>
        <v>港币</v>
      </c>
      <c r="Z10" s="39" t="str">
        <f>IF(R10="","",VLOOKUP(R10,CUSTOMS!$E$3:$N$2500,9,FALSE))</f>
        <v>中国</v>
      </c>
      <c r="AA10" s="39" t="str">
        <f>IF(R10="","",VLOOKUP(R10,CUSTOMS!$E$3:$N$2500,10,FALSE))</f>
        <v>澳大利亚</v>
      </c>
      <c r="AB10" s="40">
        <f>IF(R10="","",VLOOKUP(G10,WMS!$E$3:$T$2500,15,FALSE))</f>
        <v>0.412</v>
      </c>
      <c r="AC10" s="40">
        <f t="shared" si="6"/>
        <v>83.224</v>
      </c>
      <c r="AD10" s="37">
        <f>IF(S10="","",VLOOKUP(S10,海关监管条件!$A$1:$B$2000,2,FALSE))</f>
        <v>0</v>
      </c>
    </row>
    <row r="11" spans="1:30">
      <c r="A11" s="2">
        <v>43332</v>
      </c>
      <c r="B11" s="2">
        <v>43333</v>
      </c>
      <c r="C11" s="2" t="s">
        <v>1027</v>
      </c>
      <c r="D11" s="3" t="s">
        <v>53</v>
      </c>
      <c r="E11" s="24" t="s">
        <v>768</v>
      </c>
      <c r="F11" s="24" t="s">
        <v>769</v>
      </c>
      <c r="G11" s="22" t="str">
        <f t="shared" si="0"/>
        <v>APGHKG18080005/156684/WS18510</v>
      </c>
      <c r="H11" s="23">
        <f>IF(G11="","",VLOOKUP(G11,WMS!$E$3:$Q$2500,7,FALSE))</f>
        <v>32.1666666666667</v>
      </c>
      <c r="I11" s="23">
        <f>IF(G11="","",VLOOKUP(G11,WMS!$E$3:$Q$2500,8,FALSE))</f>
        <v>13.34</v>
      </c>
      <c r="J11" s="23">
        <f>IF(G11="","",VLOOKUP(G11,WMS!$E$3:$Q$2500,13,FALSE))</f>
        <v>0.068</v>
      </c>
      <c r="K11" s="29" t="b">
        <f t="shared" si="1"/>
        <v>1</v>
      </c>
      <c r="L11" s="7">
        <v>6</v>
      </c>
      <c r="M11" s="7">
        <v>193</v>
      </c>
      <c r="N11" s="30">
        <f>IF(G11="","",VLOOKUP(G11,WMS!$E$3:$U$2500,17,0))</f>
        <v>0</v>
      </c>
      <c r="O11" s="31">
        <f t="shared" si="2"/>
        <v>80.04</v>
      </c>
      <c r="P11" s="31">
        <f t="shared" si="3"/>
        <v>0.408</v>
      </c>
      <c r="Q11" s="36" t="str">
        <f>IF(G11="","",VLOOKUP(G11,WMS!$E$3:$G$2500,2,FALSE))</f>
        <v>APG18081702</v>
      </c>
      <c r="R11" s="36" t="str">
        <f>IF(G11="","",VLOOKUP(G11,WMS!$E$3:$G$2500,3,FALSE))</f>
        <v>APG1808170202</v>
      </c>
      <c r="S11" s="37" t="str">
        <f>IF(R11="","",VLOOKUP(R11,CUSTOMS!$E$3:$N$2500,2,FALSE))</f>
        <v>6109909060</v>
      </c>
      <c r="T11" s="38" t="str">
        <f>IF(R11="","",VLOOKUP(R11,CUSTOMS!$E$3:$N$2500,3,FALSE))</f>
        <v>针织吊带背心</v>
      </c>
      <c r="U11" s="39">
        <f t="shared" si="4"/>
        <v>193</v>
      </c>
      <c r="V11" s="39" t="str">
        <f>IF(R11="","",VLOOKUP(R11,CUSTOMS!$E$3:$N$2500,5,FALSE))</f>
        <v>件</v>
      </c>
      <c r="W11" s="40">
        <f>IF(R11="","",VLOOKUP(R11,CUSTOMS!$E$3:$N$2500,6,FALSE))</f>
        <v>30</v>
      </c>
      <c r="X11" s="40">
        <f t="shared" si="5"/>
        <v>5790</v>
      </c>
      <c r="Y11" s="39" t="str">
        <f>IF(R11="","",VLOOKUP(R11,CUSTOMS!$E$3:$N$2500,8,FALSE))</f>
        <v>港币</v>
      </c>
      <c r="Z11" s="39" t="str">
        <f>IF(R11="","",VLOOKUP(R11,CUSTOMS!$E$3:$N$2500,9,FALSE))</f>
        <v>中国</v>
      </c>
      <c r="AA11" s="39" t="str">
        <f>IF(R11="","",VLOOKUP(R11,CUSTOMS!$E$3:$N$2500,10,FALSE))</f>
        <v>澳大利亚</v>
      </c>
      <c r="AB11" s="40">
        <f>IF(R11="","",VLOOKUP(G11,WMS!$E$3:$T$2500,15,FALSE))</f>
        <v>0.352</v>
      </c>
      <c r="AC11" s="40">
        <f t="shared" si="6"/>
        <v>67.936</v>
      </c>
      <c r="AD11" s="37">
        <f>IF(S11="","",VLOOKUP(S11,海关监管条件!$A$1:$B$2000,2,FALSE))</f>
        <v>0</v>
      </c>
    </row>
    <row r="12" spans="1:30">
      <c r="A12" s="2">
        <v>43344</v>
      </c>
      <c r="B12" s="2">
        <v>43347</v>
      </c>
      <c r="C12" s="2" t="s">
        <v>1028</v>
      </c>
      <c r="D12" s="3" t="s">
        <v>60</v>
      </c>
      <c r="E12" s="24" t="s">
        <v>770</v>
      </c>
      <c r="F12" s="24" t="s">
        <v>771</v>
      </c>
      <c r="G12" s="22" t="str">
        <f t="shared" si="0"/>
        <v>APGHKG18080011/154494/WS18228</v>
      </c>
      <c r="H12" s="23">
        <f>IF(G12="","",VLOOKUP(G12,WMS!$E$3:$Q$2500,7,FALSE))</f>
        <v>18.0277777777778</v>
      </c>
      <c r="I12" s="23">
        <f>IF(G12="","",VLOOKUP(G12,WMS!$E$3:$Q$2500,8,FALSE))</f>
        <v>11.63888</v>
      </c>
      <c r="J12" s="23">
        <f>IF(G12="","",VLOOKUP(G12,WMS!$E$3:$Q$2500,13,FALSE))</f>
        <v>0.075</v>
      </c>
      <c r="K12" s="29" t="b">
        <f t="shared" si="1"/>
        <v>1</v>
      </c>
      <c r="L12" s="7">
        <v>36</v>
      </c>
      <c r="M12" s="7">
        <v>649</v>
      </c>
      <c r="N12" s="30">
        <f>IF(G12="","",VLOOKUP(G12,WMS!$E$3:$U$2500,17,0))</f>
        <v>0</v>
      </c>
      <c r="O12" s="31">
        <f t="shared" si="2"/>
        <v>418.99968</v>
      </c>
      <c r="P12" s="31">
        <f t="shared" si="3"/>
        <v>2.7</v>
      </c>
      <c r="Q12" s="36" t="str">
        <f>IF(G12="","",VLOOKUP(G12,WMS!$E$3:$G$2500,2,FALSE))</f>
        <v>APG18083101</v>
      </c>
      <c r="R12" s="36" t="str">
        <f>IF(G12="","",VLOOKUP(G12,WMS!$E$3:$G$2500,3,FALSE))</f>
        <v>APG1808310101</v>
      </c>
      <c r="S12" s="37" t="str">
        <f>IF(R12="","",VLOOKUP(R12,CUSTOMS!$E$3:$N$2500,2,FALSE))</f>
        <v>6104440000</v>
      </c>
      <c r="T12" s="38" t="str">
        <f>IF(R12="","",VLOOKUP(R12,CUSTOMS!$E$3:$N$2500,3,FALSE))</f>
        <v>针织连衣裙</v>
      </c>
      <c r="U12" s="39">
        <f t="shared" si="4"/>
        <v>649</v>
      </c>
      <c r="V12" s="39" t="str">
        <f>IF(R12="","",VLOOKUP(R12,CUSTOMS!$E$3:$N$2500,5,FALSE))</f>
        <v>件</v>
      </c>
      <c r="W12" s="40">
        <f>IF(R12="","",VLOOKUP(R12,CUSTOMS!$E$3:$N$2500,6,FALSE))</f>
        <v>30</v>
      </c>
      <c r="X12" s="40">
        <f t="shared" si="5"/>
        <v>19470</v>
      </c>
      <c r="Y12" s="39" t="str">
        <f>IF(R12="","",VLOOKUP(R12,CUSTOMS!$E$3:$N$2500,8,FALSE))</f>
        <v>港币</v>
      </c>
      <c r="Z12" s="39" t="str">
        <f>IF(R12="","",VLOOKUP(R12,CUSTOMS!$E$3:$N$2500,9,FALSE))</f>
        <v>中国</v>
      </c>
      <c r="AA12" s="39" t="str">
        <f>IF(R12="","",VLOOKUP(R12,CUSTOMS!$E$3:$N$2500,10,FALSE))</f>
        <v>澳大利亚</v>
      </c>
      <c r="AB12" s="40">
        <f>IF(R12="","",VLOOKUP(G12,WMS!$E$3:$T$2500,15,FALSE))</f>
        <v>0.592</v>
      </c>
      <c r="AC12" s="40">
        <f t="shared" si="6"/>
        <v>384.208</v>
      </c>
      <c r="AD12" s="37">
        <f>IF(S12="","",VLOOKUP(S12,海关监管条件!$A$1:$B$2000,2,FALSE))</f>
        <v>0</v>
      </c>
    </row>
    <row r="13" spans="1:30">
      <c r="A13" s="2">
        <v>43344</v>
      </c>
      <c r="B13" s="2">
        <v>43347</v>
      </c>
      <c r="C13" s="2" t="s">
        <v>1028</v>
      </c>
      <c r="D13" s="3" t="s">
        <v>60</v>
      </c>
      <c r="E13" s="24" t="s">
        <v>772</v>
      </c>
      <c r="F13" s="24" t="s">
        <v>773</v>
      </c>
      <c r="G13" s="22" t="str">
        <f t="shared" si="0"/>
        <v>APGHKG18080011/154489/WS18810</v>
      </c>
      <c r="H13" s="23">
        <f>IF(G13="","",VLOOKUP(G13,WMS!$E$3:$Q$2500,7,FALSE))</f>
        <v>23.0555555555556</v>
      </c>
      <c r="I13" s="23">
        <f>IF(G13="","",VLOOKUP(G13,WMS!$E$3:$Q$2500,8,FALSE))</f>
        <v>13.07407</v>
      </c>
      <c r="J13" s="23">
        <f>IF(G13="","",VLOOKUP(G13,WMS!$E$3:$Q$2500,13,FALSE))</f>
        <v>0.075</v>
      </c>
      <c r="K13" s="29" t="b">
        <f t="shared" si="1"/>
        <v>1</v>
      </c>
      <c r="L13" s="7">
        <v>54</v>
      </c>
      <c r="M13" s="7">
        <v>1245</v>
      </c>
      <c r="N13" s="30">
        <f>IF(G13="","",VLOOKUP(G13,WMS!$E$3:$U$2500,17,0))</f>
        <v>0</v>
      </c>
      <c r="O13" s="31">
        <f t="shared" si="2"/>
        <v>705.99978</v>
      </c>
      <c r="P13" s="31">
        <f t="shared" si="3"/>
        <v>4.05</v>
      </c>
      <c r="Q13" s="36" t="str">
        <f>IF(G13="","",VLOOKUP(G13,WMS!$E$3:$G$2500,2,FALSE))</f>
        <v>APG18083101</v>
      </c>
      <c r="R13" s="36" t="str">
        <f>IF(G13="","",VLOOKUP(G13,WMS!$E$3:$G$2500,3,FALSE))</f>
        <v>APG1808310102</v>
      </c>
      <c r="S13" s="37" t="str">
        <f>IF(R13="","",VLOOKUP(R13,CUSTOMS!$E$3:$N$2500,2,FALSE))</f>
        <v>6104590000</v>
      </c>
      <c r="T13" s="38" t="str">
        <f>IF(R13="","",VLOOKUP(R13,CUSTOMS!$E$3:$N$2500,3,FALSE))</f>
        <v>针织半身裙</v>
      </c>
      <c r="U13" s="39">
        <f t="shared" si="4"/>
        <v>1245</v>
      </c>
      <c r="V13" s="39" t="str">
        <f>IF(R13="","",VLOOKUP(R13,CUSTOMS!$E$3:$N$2500,5,FALSE))</f>
        <v>件</v>
      </c>
      <c r="W13" s="40">
        <f>IF(R13="","",VLOOKUP(R13,CUSTOMS!$E$3:$N$2500,6,FALSE))</f>
        <v>30</v>
      </c>
      <c r="X13" s="40">
        <f t="shared" si="5"/>
        <v>37350</v>
      </c>
      <c r="Y13" s="39" t="str">
        <f>IF(R13="","",VLOOKUP(R13,CUSTOMS!$E$3:$N$2500,8,FALSE))</f>
        <v>港币</v>
      </c>
      <c r="Z13" s="39" t="str">
        <f>IF(R13="","",VLOOKUP(R13,CUSTOMS!$E$3:$N$2500,9,FALSE))</f>
        <v>中国</v>
      </c>
      <c r="AA13" s="39" t="str">
        <f>IF(R13="","",VLOOKUP(R13,CUSTOMS!$E$3:$N$2500,10,FALSE))</f>
        <v>澳大利亚</v>
      </c>
      <c r="AB13" s="40">
        <f>IF(R13="","",VLOOKUP(G13,WMS!$E$3:$T$2500,15,FALSE))</f>
        <v>0.524</v>
      </c>
      <c r="AC13" s="40">
        <f t="shared" si="6"/>
        <v>652.38</v>
      </c>
      <c r="AD13" s="37">
        <f>IF(S13="","",VLOOKUP(S13,海关监管条件!$A$1:$B$2000,2,FALSE))</f>
        <v>0</v>
      </c>
    </row>
    <row r="14" spans="1:30">
      <c r="A14" s="2">
        <v>43344</v>
      </c>
      <c r="B14" s="2">
        <v>43347</v>
      </c>
      <c r="C14" s="2" t="s">
        <v>1028</v>
      </c>
      <c r="D14" s="3" t="s">
        <v>60</v>
      </c>
      <c r="E14" s="24" t="s">
        <v>774</v>
      </c>
      <c r="F14" s="24" t="s">
        <v>775</v>
      </c>
      <c r="G14" s="22" t="str">
        <f t="shared" si="0"/>
        <v>APGHKG18080011/154496/WS18512</v>
      </c>
      <c r="H14" s="23">
        <f>IF(G14="","",VLOOKUP(G14,WMS!$E$3:$Q$2500,7,FALSE))</f>
        <v>66</v>
      </c>
      <c r="I14" s="23">
        <f>IF(G14="","",VLOOKUP(G14,WMS!$E$3:$Q$2500,8,FALSE))</f>
        <v>13</v>
      </c>
      <c r="J14" s="23">
        <f>IF(G14="","",VLOOKUP(G14,WMS!$E$3:$Q$2500,13,FALSE))</f>
        <v>0.075</v>
      </c>
      <c r="K14" s="29" t="b">
        <f t="shared" si="1"/>
        <v>1</v>
      </c>
      <c r="L14" s="7">
        <v>13</v>
      </c>
      <c r="M14" s="7">
        <v>858</v>
      </c>
      <c r="N14" s="30">
        <f>IF(G14="","",VLOOKUP(G14,WMS!$E$3:$U$2500,17,0))</f>
        <v>0</v>
      </c>
      <c r="O14" s="31">
        <f t="shared" si="2"/>
        <v>169</v>
      </c>
      <c r="P14" s="31">
        <f t="shared" si="3"/>
        <v>0.975</v>
      </c>
      <c r="Q14" s="36" t="str">
        <f>IF(G14="","",VLOOKUP(G14,WMS!$E$3:$G$2500,2,FALSE))</f>
        <v>APG18083101</v>
      </c>
      <c r="R14" s="36" t="str">
        <f>IF(G14="","",VLOOKUP(G14,WMS!$E$3:$G$2500,3,FALSE))</f>
        <v>APG1808310103</v>
      </c>
      <c r="S14" s="37" t="str">
        <f>IF(R14="","",VLOOKUP(R14,CUSTOMS!$E$3:$N$2500,2,FALSE))</f>
        <v>6109909060</v>
      </c>
      <c r="T14" s="38" t="str">
        <f>IF(R14="","",VLOOKUP(R14,CUSTOMS!$E$3:$N$2500,3,FALSE))</f>
        <v>针织吊带背心</v>
      </c>
      <c r="U14" s="39">
        <f t="shared" si="4"/>
        <v>858</v>
      </c>
      <c r="V14" s="39" t="str">
        <f>IF(R14="","",VLOOKUP(R14,CUSTOMS!$E$3:$N$2500,5,FALSE))</f>
        <v>件</v>
      </c>
      <c r="W14" s="40">
        <f>IF(R14="","",VLOOKUP(R14,CUSTOMS!$E$3:$N$2500,6,FALSE))</f>
        <v>30</v>
      </c>
      <c r="X14" s="40">
        <f t="shared" si="5"/>
        <v>25740</v>
      </c>
      <c r="Y14" s="39" t="str">
        <f>IF(R14="","",VLOOKUP(R14,CUSTOMS!$E$3:$N$2500,8,FALSE))</f>
        <v>港币</v>
      </c>
      <c r="Z14" s="39" t="str">
        <f>IF(R14="","",VLOOKUP(R14,CUSTOMS!$E$3:$N$2500,9,FALSE))</f>
        <v>中国</v>
      </c>
      <c r="AA14" s="39" t="str">
        <f>IF(R14="","",VLOOKUP(R14,CUSTOMS!$E$3:$N$2500,10,FALSE))</f>
        <v>澳大利亚</v>
      </c>
      <c r="AB14" s="40">
        <f>IF(R14="","",VLOOKUP(G14,WMS!$E$3:$T$2500,15,FALSE))</f>
        <v>0.182</v>
      </c>
      <c r="AC14" s="40">
        <f t="shared" si="6"/>
        <v>156.156</v>
      </c>
      <c r="AD14" s="37">
        <f>IF(S14="","",VLOOKUP(S14,海关监管条件!$A$1:$B$2000,2,FALSE))</f>
        <v>0</v>
      </c>
    </row>
    <row r="15" spans="1:30">
      <c r="A15" s="2">
        <v>43344</v>
      </c>
      <c r="B15" s="2">
        <v>43347</v>
      </c>
      <c r="C15" s="2" t="s">
        <v>1028</v>
      </c>
      <c r="D15" s="3" t="s">
        <v>60</v>
      </c>
      <c r="E15" s="24" t="s">
        <v>776</v>
      </c>
      <c r="F15" s="24" t="s">
        <v>777</v>
      </c>
      <c r="G15" s="22" t="str">
        <f t="shared" si="0"/>
        <v>APGHKG18080011/154495/WS18524</v>
      </c>
      <c r="H15" s="23">
        <f>IF(G15="","",VLOOKUP(G15,WMS!$E$3:$Q$2500,7,FALSE))</f>
        <v>48.5714285714286</v>
      </c>
      <c r="I15" s="23">
        <f>IF(G15="","",VLOOKUP(G15,WMS!$E$3:$Q$2500,8,FALSE))</f>
        <v>12.571428</v>
      </c>
      <c r="J15" s="23">
        <f>IF(G15="","",VLOOKUP(G15,WMS!$E$3:$Q$2500,13,FALSE))</f>
        <v>0.075</v>
      </c>
      <c r="K15" s="29" t="b">
        <f t="shared" si="1"/>
        <v>1</v>
      </c>
      <c r="L15" s="7">
        <v>14</v>
      </c>
      <c r="M15" s="7">
        <v>680</v>
      </c>
      <c r="N15" s="30">
        <f>IF(G15="","",VLOOKUP(G15,WMS!$E$3:$U$2500,17,0))</f>
        <v>0</v>
      </c>
      <c r="O15" s="31">
        <f t="shared" si="2"/>
        <v>175.999992</v>
      </c>
      <c r="P15" s="31">
        <f t="shared" si="3"/>
        <v>1.05</v>
      </c>
      <c r="Q15" s="36" t="str">
        <f>IF(G15="","",VLOOKUP(G15,WMS!$E$3:$G$2500,2,FALSE))</f>
        <v>APG18083101</v>
      </c>
      <c r="R15" s="36" t="str">
        <f>IF(G15="","",VLOOKUP(G15,WMS!$E$3:$G$2500,3,FALSE))</f>
        <v>APG1808310104</v>
      </c>
      <c r="S15" s="37" t="str">
        <f>IF(R15="","",VLOOKUP(R15,CUSTOMS!$E$3:$N$2500,2,FALSE))</f>
        <v>6109909050</v>
      </c>
      <c r="T15" s="38" t="str">
        <f>IF(R15="","",VLOOKUP(R15,CUSTOMS!$E$3:$N$2500,3,FALSE))</f>
        <v>针织T恤衫</v>
      </c>
      <c r="U15" s="39">
        <f t="shared" si="4"/>
        <v>680</v>
      </c>
      <c r="V15" s="39" t="str">
        <f>IF(R15="","",VLOOKUP(R15,CUSTOMS!$E$3:$N$2500,5,FALSE))</f>
        <v>件</v>
      </c>
      <c r="W15" s="40">
        <f>IF(R15="","",VLOOKUP(R15,CUSTOMS!$E$3:$N$2500,6,FALSE))</f>
        <v>30</v>
      </c>
      <c r="X15" s="40">
        <f t="shared" si="5"/>
        <v>20400</v>
      </c>
      <c r="Y15" s="39" t="str">
        <f>IF(R15="","",VLOOKUP(R15,CUSTOMS!$E$3:$N$2500,8,FALSE))</f>
        <v>港币</v>
      </c>
      <c r="Z15" s="39" t="str">
        <f>IF(R15="","",VLOOKUP(R15,CUSTOMS!$E$3:$N$2500,9,FALSE))</f>
        <v>中国</v>
      </c>
      <c r="AA15" s="39" t="str">
        <f>IF(R15="","",VLOOKUP(R15,CUSTOMS!$E$3:$N$2500,10,FALSE))</f>
        <v>澳大利亚</v>
      </c>
      <c r="AB15" s="40">
        <f>IF(R15="","",VLOOKUP(G15,WMS!$E$3:$T$2500,15,FALSE))</f>
        <v>0.238</v>
      </c>
      <c r="AC15" s="40">
        <f t="shared" si="6"/>
        <v>161.84</v>
      </c>
      <c r="AD15" s="37">
        <f>IF(S15="","",VLOOKUP(S15,海关监管条件!$A$1:$B$2000,2,FALSE))</f>
        <v>0</v>
      </c>
    </row>
    <row r="16" spans="1:30">
      <c r="A16" s="2">
        <v>43354</v>
      </c>
      <c r="B16" s="2">
        <v>43355</v>
      </c>
      <c r="C16" s="2" t="s">
        <v>1029</v>
      </c>
      <c r="D16" s="3" t="s">
        <v>68</v>
      </c>
      <c r="E16" s="24" t="s">
        <v>778</v>
      </c>
      <c r="F16" s="24" t="s">
        <v>779</v>
      </c>
      <c r="G16" s="22" t="str">
        <f t="shared" si="0"/>
        <v>APGHKG18080008/155073/JWS185103</v>
      </c>
      <c r="H16" s="23">
        <f>IF(G16="","",VLOOKUP(G16,WMS!$E$3:$Q$2500,7,FALSE))</f>
        <v>23.7647058823529</v>
      </c>
      <c r="I16" s="23">
        <f>IF(G16="","",VLOOKUP(G16,WMS!$E$3:$Q$2500,8,FALSE))</f>
        <v>10.7647</v>
      </c>
      <c r="J16" s="23">
        <f>IF(G16="","",VLOOKUP(G16,WMS!$E$3:$Q$2500,13,FALSE))</f>
        <v>0.047</v>
      </c>
      <c r="K16" s="29" t="b">
        <f t="shared" si="1"/>
        <v>1</v>
      </c>
      <c r="L16" s="7">
        <v>17</v>
      </c>
      <c r="M16" s="7">
        <v>404</v>
      </c>
      <c r="N16" s="30">
        <f>IF(G16="","",VLOOKUP(G16,WMS!$E$3:$U$2500,17,0))</f>
        <v>0</v>
      </c>
      <c r="O16" s="31">
        <f t="shared" si="2"/>
        <v>182.9999</v>
      </c>
      <c r="P16" s="31">
        <f t="shared" si="3"/>
        <v>0.799</v>
      </c>
      <c r="Q16" s="36" t="str">
        <f>IF(G16="","",VLOOKUP(G16,WMS!$E$3:$G$2500,2,FALSE))</f>
        <v>APG18090801</v>
      </c>
      <c r="R16" s="36" t="str">
        <f>IF(G16="","",VLOOKUP(G16,WMS!$E$3:$G$2500,3,FALSE))</f>
        <v>APG1809080101</v>
      </c>
      <c r="S16" s="37" t="str">
        <f>IF(R16="","",VLOOKUP(R16,CUSTOMS!$E$3:$N$2500,2,FALSE))</f>
        <v>6204520000</v>
      </c>
      <c r="T16" s="38" t="str">
        <f>IF(R16="","",VLOOKUP(R16,CUSTOMS!$E$3:$N$2500,3,FALSE))</f>
        <v>棉梭织女装裙</v>
      </c>
      <c r="U16" s="39">
        <f t="shared" si="4"/>
        <v>404</v>
      </c>
      <c r="V16" s="39" t="str">
        <f>IF(R16="","",VLOOKUP(R16,CUSTOMS!$E$3:$N$2500,5,FALSE))</f>
        <v>件</v>
      </c>
      <c r="W16" s="40">
        <f>IF(R16="","",VLOOKUP(R16,CUSTOMS!$E$3:$N$2500,6,FALSE))</f>
        <v>6</v>
      </c>
      <c r="X16" s="40">
        <f t="shared" si="5"/>
        <v>2424</v>
      </c>
      <c r="Y16" s="39" t="str">
        <f>IF(R16="","",VLOOKUP(R16,CUSTOMS!$E$3:$N$2500,8,FALSE))</f>
        <v>美元</v>
      </c>
      <c r="Z16" s="39" t="str">
        <f>IF(R16="","",VLOOKUP(R16,CUSTOMS!$E$3:$N$2500,9,FALSE))</f>
        <v>中国</v>
      </c>
      <c r="AA16" s="39" t="str">
        <f>IF(R16="","",VLOOKUP(R16,CUSTOMS!$E$3:$N$2500,10,FALSE))</f>
        <v>澳大利亚</v>
      </c>
      <c r="AB16" s="40">
        <f>IF(R16="","",VLOOKUP(G16,WMS!$E$3:$T$2500,15,FALSE))</f>
        <v>0.411</v>
      </c>
      <c r="AC16" s="40">
        <f t="shared" si="6"/>
        <v>166.044</v>
      </c>
      <c r="AD16" s="37">
        <f>IF(S16="","",VLOOKUP(S16,海关监管条件!$A$1:$B$2000,2,FALSE))</f>
        <v>0</v>
      </c>
    </row>
    <row r="17" spans="1:30">
      <c r="A17" s="2">
        <v>43354</v>
      </c>
      <c r="B17" s="2">
        <v>43355</v>
      </c>
      <c r="C17" s="2" t="s">
        <v>1029</v>
      </c>
      <c r="D17" s="3" t="s">
        <v>73</v>
      </c>
      <c r="E17" s="24" t="s">
        <v>781</v>
      </c>
      <c r="F17" s="24" t="s">
        <v>782</v>
      </c>
      <c r="G17" s="22" t="str">
        <f t="shared" si="0"/>
        <v>APGHKG18080023/155867/DWW1815</v>
      </c>
      <c r="H17" s="23">
        <f>IF(G17="","",VLOOKUP(G17,WMS!$E$3:$Q$2500,7,FALSE))</f>
        <v>19.5238095238095</v>
      </c>
      <c r="I17" s="23">
        <f>IF(G17="","",VLOOKUP(G17,WMS!$E$3:$Q$2500,8,FALSE))</f>
        <v>8.35428</v>
      </c>
      <c r="J17" s="23">
        <f>IF(G17="","",VLOOKUP(G17,WMS!$E$3:$Q$2500,13,FALSE))</f>
        <v>0.046</v>
      </c>
      <c r="K17" s="29" t="b">
        <f t="shared" si="1"/>
        <v>1</v>
      </c>
      <c r="L17" s="7">
        <v>21</v>
      </c>
      <c r="M17" s="7">
        <v>410</v>
      </c>
      <c r="N17" s="30">
        <f>IF(G17="","",VLOOKUP(G17,WMS!$E$3:$U$2500,17,0))</f>
        <v>0</v>
      </c>
      <c r="O17" s="31">
        <f t="shared" si="2"/>
        <v>175.43988</v>
      </c>
      <c r="P17" s="31">
        <f t="shared" si="3"/>
        <v>0.966</v>
      </c>
      <c r="Q17" s="36" t="str">
        <f>IF(G17="","",VLOOKUP(G17,WMS!$E$3:$G$2500,2,FALSE))</f>
        <v>APG18090802</v>
      </c>
      <c r="R17" s="36" t="str">
        <f>IF(G17="","",VLOOKUP(G17,WMS!$E$3:$G$2500,3,FALSE))</f>
        <v>APG1809080201</v>
      </c>
      <c r="S17" s="37" t="str">
        <f>IF(R17="","",VLOOKUP(R17,CUSTOMS!$E$3:$N$2500,2,FALSE))</f>
        <v>6204620000</v>
      </c>
      <c r="T17" s="38" t="str">
        <f>IF(R17="","",VLOOKUP(R17,CUSTOMS!$E$3:$N$2500,3,FALSE))</f>
        <v>女装棉制长裤</v>
      </c>
      <c r="U17" s="39">
        <f t="shared" si="4"/>
        <v>410</v>
      </c>
      <c r="V17" s="39" t="str">
        <f>IF(R17="","",VLOOKUP(R17,CUSTOMS!$E$3:$N$2500,5,FALSE))</f>
        <v>条</v>
      </c>
      <c r="W17" s="40">
        <f>IF(R17="","",VLOOKUP(R17,CUSTOMS!$E$3:$N$2500,6,FALSE))</f>
        <v>39</v>
      </c>
      <c r="X17" s="40">
        <f t="shared" si="5"/>
        <v>15990</v>
      </c>
      <c r="Y17" s="39" t="str">
        <f>IF(R17="","",VLOOKUP(R17,CUSTOMS!$E$3:$N$2500,8,FALSE))</f>
        <v>人民币</v>
      </c>
      <c r="Z17" s="39" t="str">
        <f>IF(R17="","",VLOOKUP(R17,CUSTOMS!$E$3:$N$2500,9,FALSE))</f>
        <v>中国</v>
      </c>
      <c r="AA17" s="39" t="str">
        <f>IF(R17="","",VLOOKUP(R17,CUSTOMS!$E$3:$N$2500,10,FALSE))</f>
        <v>澳大利亚</v>
      </c>
      <c r="AB17" s="40">
        <f>IF(R17="","",VLOOKUP(G17,WMS!$E$3:$T$2500,15,FALSE))</f>
        <v>0.381</v>
      </c>
      <c r="AC17" s="40">
        <f t="shared" si="6"/>
        <v>156.21</v>
      </c>
      <c r="AD17" s="37">
        <f>IF(S17="","",VLOOKUP(S17,海关监管条件!$A$1:$B$2000,2,FALSE))</f>
        <v>0</v>
      </c>
    </row>
    <row r="18" spans="1:30">
      <c r="A18" s="2">
        <v>43354</v>
      </c>
      <c r="B18" s="2">
        <v>43355</v>
      </c>
      <c r="C18" s="2" t="s">
        <v>1029</v>
      </c>
      <c r="D18" s="3" t="s">
        <v>80</v>
      </c>
      <c r="E18" s="24" t="s">
        <v>783</v>
      </c>
      <c r="F18" s="24" t="s">
        <v>784</v>
      </c>
      <c r="G18" s="22" t="str">
        <f t="shared" si="0"/>
        <v>APGHKG18090001/154332/114023</v>
      </c>
      <c r="H18" s="23">
        <f>IF(G18="","",VLOOKUP(G18,WMS!$E$3:$Q$2500,7,FALSE))</f>
        <v>35.4883720930233</v>
      </c>
      <c r="I18" s="23">
        <f>IF(G18="","",VLOOKUP(G18,WMS!$E$3:$Q$2500,8,FALSE))</f>
        <v>11.958139</v>
      </c>
      <c r="J18" s="23">
        <f>IF(G18="","",VLOOKUP(G18,WMS!$E$3:$Q$2500,13,FALSE))</f>
        <v>0.082</v>
      </c>
      <c r="K18" s="29" t="b">
        <f t="shared" si="1"/>
        <v>1</v>
      </c>
      <c r="L18" s="7">
        <v>43</v>
      </c>
      <c r="M18" s="7">
        <v>1526</v>
      </c>
      <c r="N18" s="30">
        <f>IF(G18="","",VLOOKUP(G18,WMS!$E$3:$U$2500,17,0))</f>
        <v>0</v>
      </c>
      <c r="O18" s="31">
        <f t="shared" si="2"/>
        <v>514.199977</v>
      </c>
      <c r="P18" s="31">
        <f t="shared" si="3"/>
        <v>3.526</v>
      </c>
      <c r="Q18" s="36" t="str">
        <f>IF(G18="","",VLOOKUP(G18,WMS!$E$3:$G$2500,2,FALSE))</f>
        <v>APG18090803</v>
      </c>
      <c r="R18" s="36" t="str">
        <f>IF(G18="","",VLOOKUP(G18,WMS!$E$3:$G$2500,3,FALSE))</f>
        <v>APG1809080301</v>
      </c>
      <c r="S18" s="37" t="str">
        <f>IF(R18="","",VLOOKUP(R18,CUSTOMS!$E$3:$N$2500,2,FALSE))</f>
        <v>6110909000</v>
      </c>
      <c r="T18" s="38" t="str">
        <f>IF(R18="","",VLOOKUP(R18,CUSTOMS!$E$3:$N$2500,3,FALSE))</f>
        <v>女装针织圆领背心</v>
      </c>
      <c r="U18" s="39">
        <f t="shared" si="4"/>
        <v>1526</v>
      </c>
      <c r="V18" s="39" t="str">
        <f>IF(R18="","",VLOOKUP(R18,CUSTOMS!$E$3:$N$2500,5,FALSE))</f>
        <v>件</v>
      </c>
      <c r="W18" s="40">
        <f>IF(R18="","",VLOOKUP(R18,CUSTOMS!$E$3:$N$2500,6,FALSE))</f>
        <v>12</v>
      </c>
      <c r="X18" s="40">
        <f t="shared" si="5"/>
        <v>18312</v>
      </c>
      <c r="Y18" s="39" t="str">
        <f>IF(R18="","",VLOOKUP(R18,CUSTOMS!$E$3:$N$2500,8,FALSE))</f>
        <v>美元</v>
      </c>
      <c r="Z18" s="39" t="str">
        <f>IF(R18="","",VLOOKUP(R18,CUSTOMS!$E$3:$N$2500,9,FALSE))</f>
        <v>中国</v>
      </c>
      <c r="AA18" s="39" t="str">
        <f>IF(R18="","",VLOOKUP(R18,CUSTOMS!$E$3:$N$2500,10,FALSE))</f>
        <v>澳大利亚</v>
      </c>
      <c r="AB18" s="40">
        <f>IF(R18="","",VLOOKUP(G18,WMS!$E$3:$T$2500,15,FALSE))</f>
        <v>0.3</v>
      </c>
      <c r="AC18" s="40">
        <f t="shared" si="6"/>
        <v>457.8</v>
      </c>
      <c r="AD18" s="37">
        <f>IF(S18="","",VLOOKUP(S18,海关监管条件!$A$1:$B$2000,2,FALSE))</f>
        <v>0</v>
      </c>
    </row>
    <row r="19" spans="1:30">
      <c r="A19" s="2">
        <v>43361</v>
      </c>
      <c r="B19" s="2">
        <v>43362</v>
      </c>
      <c r="C19" s="2" t="s">
        <v>1030</v>
      </c>
      <c r="D19" s="3" t="s">
        <v>85</v>
      </c>
      <c r="E19" s="24" t="s">
        <v>786</v>
      </c>
      <c r="F19" s="24" t="s">
        <v>787</v>
      </c>
      <c r="G19" s="22" t="str">
        <f t="shared" si="0"/>
        <v>APGHKG18080019/155581/WS18525</v>
      </c>
      <c r="H19" s="23">
        <f>IF(G19="","",VLOOKUP(G19,WMS!$E$3:$Q$2500,7,FALSE))</f>
        <v>30.2</v>
      </c>
      <c r="I19" s="23">
        <f>IF(G19="","",VLOOKUP(G19,WMS!$E$3:$Q$2500,8,FALSE))</f>
        <v>9.2</v>
      </c>
      <c r="J19" s="23">
        <f>IF(G19="","",VLOOKUP(G19,WMS!$E$3:$Q$2500,13,FALSE))</f>
        <v>0.073</v>
      </c>
      <c r="K19" s="29" t="b">
        <f t="shared" si="1"/>
        <v>1</v>
      </c>
      <c r="L19" s="7">
        <v>10</v>
      </c>
      <c r="M19" s="7">
        <v>302</v>
      </c>
      <c r="N19" s="30">
        <f>IF(G19="","",VLOOKUP(G19,WMS!$E$3:$U$2500,17,0))</f>
        <v>0</v>
      </c>
      <c r="O19" s="31">
        <f t="shared" si="2"/>
        <v>92</v>
      </c>
      <c r="P19" s="31">
        <f t="shared" si="3"/>
        <v>0.73</v>
      </c>
      <c r="Q19" s="36" t="str">
        <f>IF(G19="","",VLOOKUP(G19,WMS!$E$3:$G$2500,2,FALSE))</f>
        <v>APG18091301</v>
      </c>
      <c r="R19" s="36" t="str">
        <f>IF(G19="","",VLOOKUP(G19,WMS!$E$3:$G$2500,3,FALSE))</f>
        <v>APG1809130101</v>
      </c>
      <c r="S19" s="37" t="str">
        <f>IF(R19="","",VLOOKUP(R19,CUSTOMS!$E$3:$N$2500,2,FALSE))</f>
        <v>6110300090</v>
      </c>
      <c r="T19" s="38" t="str">
        <f>IF(R19="","",VLOOKUP(R19,CUSTOMS!$E$3:$N$2500,3,FALSE))</f>
        <v>女装针织背心</v>
      </c>
      <c r="U19" s="39">
        <f t="shared" si="4"/>
        <v>302</v>
      </c>
      <c r="V19" s="39" t="str">
        <f>IF(R19="","",VLOOKUP(R19,CUSTOMS!$E$3:$N$2500,5,FALSE))</f>
        <v>件</v>
      </c>
      <c r="W19" s="40">
        <f>IF(R19="","",VLOOKUP(R19,CUSTOMS!$E$3:$N$2500,6,FALSE))</f>
        <v>2.3</v>
      </c>
      <c r="X19" s="40">
        <f t="shared" si="5"/>
        <v>694.6</v>
      </c>
      <c r="Y19" s="39" t="str">
        <f>IF(R19="","",VLOOKUP(R19,CUSTOMS!$E$3:$N$2500,8,FALSE))</f>
        <v>美元</v>
      </c>
      <c r="Z19" s="39" t="str">
        <f>IF(R19="","",VLOOKUP(R19,CUSTOMS!$E$3:$N$2500,9,FALSE))</f>
        <v>中国</v>
      </c>
      <c r="AA19" s="39" t="str">
        <f>IF(R19="","",VLOOKUP(R19,CUSTOMS!$E$3:$N$2500,10,FALSE))</f>
        <v>澳大利亚</v>
      </c>
      <c r="AB19" s="40">
        <f>IF(R19="","",VLOOKUP(G19,WMS!$E$3:$T$2500,15,FALSE))</f>
        <v>0.258</v>
      </c>
      <c r="AC19" s="40">
        <f t="shared" si="6"/>
        <v>77.916</v>
      </c>
      <c r="AD19" s="37" t="e">
        <f>IF(S19="","",VLOOKUP(S19,海关监管条件!$A$1:$B$2000,2,FALSE))</f>
        <v>#N/A</v>
      </c>
    </row>
    <row r="20" spans="1:30">
      <c r="A20" s="2">
        <v>43361</v>
      </c>
      <c r="B20" s="2">
        <v>43362</v>
      </c>
      <c r="C20" s="2" t="s">
        <v>1030</v>
      </c>
      <c r="D20" s="3" t="s">
        <v>91</v>
      </c>
      <c r="E20" s="24" t="s">
        <v>788</v>
      </c>
      <c r="F20" s="24" t="s">
        <v>789</v>
      </c>
      <c r="G20" s="22" t="str">
        <f t="shared" si="0"/>
        <v>APGHKG18080012/154821/DWS1805</v>
      </c>
      <c r="H20" s="23">
        <f>IF(G20="","",VLOOKUP(G20,WMS!$E$3:$Q$2500,7,FALSE))</f>
        <v>24.1111111111111</v>
      </c>
      <c r="I20" s="23">
        <f>IF(G20="","",VLOOKUP(G20,WMS!$E$3:$Q$2500,8,FALSE))</f>
        <v>13.2222</v>
      </c>
      <c r="J20" s="23">
        <f>IF(G20="","",VLOOKUP(G20,WMS!$E$3:$Q$2500,13,FALSE))</f>
        <v>0.044</v>
      </c>
      <c r="K20" s="29" t="b">
        <f t="shared" si="1"/>
        <v>1</v>
      </c>
      <c r="L20" s="7">
        <v>18</v>
      </c>
      <c r="M20" s="7">
        <v>434</v>
      </c>
      <c r="N20" s="30">
        <f>IF(G20="","",VLOOKUP(G20,WMS!$E$3:$U$2500,17,0))</f>
        <v>0</v>
      </c>
      <c r="O20" s="31">
        <f t="shared" si="2"/>
        <v>237.9996</v>
      </c>
      <c r="P20" s="31">
        <f t="shared" si="3"/>
        <v>0.792</v>
      </c>
      <c r="Q20" s="36" t="str">
        <f>IF(G20="","",VLOOKUP(G20,WMS!$E$3:$G$2500,2,FALSE))</f>
        <v>APG18091303</v>
      </c>
      <c r="R20" s="36" t="str">
        <f>IF(G20="","",VLOOKUP(G20,WMS!$E$3:$G$2500,3,FALSE))</f>
        <v>APG1809130301</v>
      </c>
      <c r="S20" s="37" t="str">
        <f>IF(R20="","",VLOOKUP(R20,CUSTOMS!$E$3:$N$2500,2,FALSE))</f>
        <v>6204620000</v>
      </c>
      <c r="T20" s="38" t="str">
        <f>IF(R20="","",VLOOKUP(R20,CUSTOMS!$E$3:$N$2500,3,FALSE))</f>
        <v>棉梭织女装长裤</v>
      </c>
      <c r="U20" s="39">
        <f t="shared" si="4"/>
        <v>434</v>
      </c>
      <c r="V20" s="39" t="str">
        <f>IF(R20="","",VLOOKUP(R20,CUSTOMS!$E$3:$N$2500,5,FALSE))</f>
        <v>件</v>
      </c>
      <c r="W20" s="40">
        <f>IF(R20="","",VLOOKUP(R20,CUSTOMS!$E$3:$N$2500,6,FALSE))</f>
        <v>7</v>
      </c>
      <c r="X20" s="40">
        <f t="shared" si="5"/>
        <v>3038</v>
      </c>
      <c r="Y20" s="39" t="str">
        <f>IF(R20="","",VLOOKUP(R20,CUSTOMS!$E$3:$N$2500,8,FALSE))</f>
        <v>美元</v>
      </c>
      <c r="Z20" s="39" t="str">
        <f>IF(R20="","",VLOOKUP(R20,CUSTOMS!$E$3:$N$2500,9,FALSE))</f>
        <v>中国</v>
      </c>
      <c r="AA20" s="39" t="str">
        <f>IF(R20="","",VLOOKUP(R20,CUSTOMS!$E$3:$N$2500,10,FALSE))</f>
        <v>澳大利亚</v>
      </c>
      <c r="AB20" s="40">
        <f>IF(R20="","",VLOOKUP(G20,WMS!$E$3:$T$2500,15,FALSE))</f>
        <v>0.507</v>
      </c>
      <c r="AC20" s="40">
        <f t="shared" si="6"/>
        <v>220.038</v>
      </c>
      <c r="AD20" s="37">
        <f>IF(S20="","",VLOOKUP(S20,海关监管条件!$A$1:$B$2000,2,FALSE))</f>
        <v>0</v>
      </c>
    </row>
    <row r="21" spans="1:30">
      <c r="A21" s="2">
        <v>43361</v>
      </c>
      <c r="B21" s="2">
        <v>43362</v>
      </c>
      <c r="C21" s="2" t="s">
        <v>1030</v>
      </c>
      <c r="D21" s="3" t="s">
        <v>95</v>
      </c>
      <c r="E21" s="24" t="s">
        <v>790</v>
      </c>
      <c r="F21" s="24" t="s">
        <v>791</v>
      </c>
      <c r="G21" s="22" t="str">
        <f t="shared" si="0"/>
        <v>APGHKG18090011/47709/WS18912</v>
      </c>
      <c r="H21" s="23">
        <f>IF(G21="","",VLOOKUP(G21,WMS!$E$3:$Q$2500,7,FALSE))</f>
        <v>48.2222222222222</v>
      </c>
      <c r="I21" s="23">
        <f>IF(G21="","",VLOOKUP(G21,WMS!$E$3:$Q$2500,8,FALSE))</f>
        <v>12.888888</v>
      </c>
      <c r="J21" s="23">
        <f>IF(G21="","",VLOOKUP(G21,WMS!$E$3:$Q$2500,13,FALSE))</f>
        <v>0.061</v>
      </c>
      <c r="K21" s="29" t="b">
        <f t="shared" si="1"/>
        <v>1</v>
      </c>
      <c r="L21" s="7">
        <v>9</v>
      </c>
      <c r="M21" s="7">
        <v>434</v>
      </c>
      <c r="N21" s="30">
        <f>IF(G21="","",VLOOKUP(G21,WMS!$E$3:$U$2500,17,0))</f>
        <v>0</v>
      </c>
      <c r="O21" s="31">
        <f t="shared" si="2"/>
        <v>115.999992</v>
      </c>
      <c r="P21" s="31">
        <f t="shared" si="3"/>
        <v>0.549</v>
      </c>
      <c r="Q21" s="36" t="str">
        <f>IF(G21="","",VLOOKUP(G21,WMS!$E$3:$G$2500,2,FALSE))</f>
        <v>APG18091302</v>
      </c>
      <c r="R21" s="36" t="str">
        <f>IF(G21="","",VLOOKUP(G21,WMS!$E$3:$G$2500,3,FALSE))</f>
        <v>APG1809130201</v>
      </c>
      <c r="S21" s="37" t="str">
        <f>IF(R21="","",VLOOKUP(R21,CUSTOMS!$E$3:$N$2500,2,FALSE))</f>
        <v>6211439000</v>
      </c>
      <c r="T21" s="38" t="str">
        <f>IF(R21="","",VLOOKUP(R21,CUSTOMS!$E$3:$N$2500,3,FALSE))</f>
        <v>化纤女装衫</v>
      </c>
      <c r="U21" s="39">
        <f t="shared" si="4"/>
        <v>434</v>
      </c>
      <c r="V21" s="39" t="str">
        <f>IF(R21="","",VLOOKUP(R21,CUSTOMS!$E$3:$N$2500,5,FALSE))</f>
        <v>件</v>
      </c>
      <c r="W21" s="40">
        <f>IF(R21="","",VLOOKUP(R21,CUSTOMS!$E$3:$N$2500,6,FALSE))</f>
        <v>10.18</v>
      </c>
      <c r="X21" s="40">
        <f t="shared" si="5"/>
        <v>4418.12</v>
      </c>
      <c r="Y21" s="39" t="str">
        <f>IF(R21="","",VLOOKUP(R21,CUSTOMS!$E$3:$N$2500,8,FALSE))</f>
        <v>美元</v>
      </c>
      <c r="Z21" s="39" t="str">
        <f>IF(R21="","",VLOOKUP(R21,CUSTOMS!$E$3:$N$2500,9,FALSE))</f>
        <v>中国</v>
      </c>
      <c r="AA21" s="39" t="str">
        <f>IF(R21="","",VLOOKUP(R21,CUSTOMS!$E$3:$N$2500,10,FALSE))</f>
        <v>澳大利亚</v>
      </c>
      <c r="AB21" s="40">
        <f>IF(R21="","",VLOOKUP(G21,WMS!$E$3:$T$2500,15,FALSE))</f>
        <v>0.23</v>
      </c>
      <c r="AC21" s="40">
        <f t="shared" si="6"/>
        <v>99.82</v>
      </c>
      <c r="AD21" s="37" t="e">
        <f>IF(S21="","",VLOOKUP(S21,海关监管条件!$A$1:$B$2000,2,FALSE))</f>
        <v>#N/A</v>
      </c>
    </row>
    <row r="22" spans="1:30">
      <c r="A22" s="2">
        <v>43361</v>
      </c>
      <c r="B22" s="2">
        <v>43362</v>
      </c>
      <c r="C22" s="2" t="s">
        <v>1030</v>
      </c>
      <c r="D22" s="3" t="s">
        <v>95</v>
      </c>
      <c r="E22" s="24" t="s">
        <v>792</v>
      </c>
      <c r="F22" s="24" t="s">
        <v>793</v>
      </c>
      <c r="G22" s="22" t="str">
        <f t="shared" si="0"/>
        <v>APGHKG18090011/47710/WS18814</v>
      </c>
      <c r="H22" s="23">
        <f>IF(G22="","",VLOOKUP(G22,WMS!$E$3:$Q$2500,7,FALSE))</f>
        <v>30.2272727272727</v>
      </c>
      <c r="I22" s="23">
        <f>IF(G22="","",VLOOKUP(G22,WMS!$E$3:$Q$2500,8,FALSE))</f>
        <v>15.31818</v>
      </c>
      <c r="J22" s="23">
        <f>IF(G22="","",VLOOKUP(G22,WMS!$E$3:$Q$2500,13,FALSE))</f>
        <v>0.098</v>
      </c>
      <c r="K22" s="29" t="b">
        <f t="shared" si="1"/>
        <v>1</v>
      </c>
      <c r="L22" s="7">
        <v>22</v>
      </c>
      <c r="M22" s="7">
        <v>665</v>
      </c>
      <c r="N22" s="30">
        <f>IF(G22="","",VLOOKUP(G22,WMS!$E$3:$U$2500,17,0))</f>
        <v>0</v>
      </c>
      <c r="O22" s="31">
        <f t="shared" si="2"/>
        <v>336.99996</v>
      </c>
      <c r="P22" s="31">
        <f t="shared" si="3"/>
        <v>2.156</v>
      </c>
      <c r="Q22" s="36" t="str">
        <f>IF(G22="","",VLOOKUP(G22,WMS!$E$3:$G$2500,2,FALSE))</f>
        <v>APG18091302</v>
      </c>
      <c r="R22" s="36" t="str">
        <f>IF(G22="","",VLOOKUP(G22,WMS!$E$3:$G$2500,3,FALSE))</f>
        <v>APG1809130202</v>
      </c>
      <c r="S22" s="37" t="str">
        <f>IF(R22="","",VLOOKUP(R22,CUSTOMS!$E$3:$N$2500,2,FALSE))</f>
        <v>6204530090</v>
      </c>
      <c r="T22" s="38" t="str">
        <f>IF(R22="","",VLOOKUP(R22,CUSTOMS!$E$3:$N$2500,3,FALSE))</f>
        <v>化纤半腰裙</v>
      </c>
      <c r="U22" s="39">
        <f t="shared" si="4"/>
        <v>665</v>
      </c>
      <c r="V22" s="39" t="str">
        <f>IF(R22="","",VLOOKUP(R22,CUSTOMS!$E$3:$N$2500,5,FALSE))</f>
        <v>件</v>
      </c>
      <c r="W22" s="40">
        <f>IF(R22="","",VLOOKUP(R22,CUSTOMS!$E$3:$N$2500,6,FALSE))</f>
        <v>12.8</v>
      </c>
      <c r="X22" s="40">
        <f t="shared" si="5"/>
        <v>8512</v>
      </c>
      <c r="Y22" s="39" t="str">
        <f>IF(R22="","",VLOOKUP(R22,CUSTOMS!$E$3:$N$2500,8,FALSE))</f>
        <v>美元</v>
      </c>
      <c r="Z22" s="39" t="str">
        <f>IF(R22="","",VLOOKUP(R22,CUSTOMS!$E$3:$N$2500,9,FALSE))</f>
        <v>中国</v>
      </c>
      <c r="AA22" s="39" t="str">
        <f>IF(R22="","",VLOOKUP(R22,CUSTOMS!$E$3:$N$2500,10,FALSE))</f>
        <v>澳大利亚</v>
      </c>
      <c r="AB22" s="40">
        <f>IF(R22="","",VLOOKUP(G22,WMS!$E$3:$T$2500,15,FALSE))</f>
        <v>0.441</v>
      </c>
      <c r="AC22" s="40">
        <f t="shared" si="6"/>
        <v>293.265</v>
      </c>
      <c r="AD22" s="37" t="e">
        <f>IF(S22="","",VLOOKUP(S22,海关监管条件!$A$1:$B$2000,2,FALSE))</f>
        <v>#N/A</v>
      </c>
    </row>
    <row r="23" spans="1:30">
      <c r="A23" s="2">
        <v>43382</v>
      </c>
      <c r="B23" s="2">
        <v>43383</v>
      </c>
      <c r="C23" s="2" t="s">
        <v>1031</v>
      </c>
      <c r="D23" s="3" t="s">
        <v>136</v>
      </c>
      <c r="E23" s="24" t="s">
        <v>816</v>
      </c>
      <c r="F23" s="24" t="s">
        <v>817</v>
      </c>
      <c r="G23" s="22" t="str">
        <f t="shared" si="0"/>
        <v>APGHKG18090016/47886/WS18938</v>
      </c>
      <c r="H23" s="23">
        <f>IF(G23="","",VLOOKUP(G23,WMS!$E$3:$Q$2500,7,FALSE))</f>
        <v>49.7333333333333</v>
      </c>
      <c r="I23" s="23">
        <f>IF(G23="","",VLOOKUP(G23,WMS!$E$3:$Q$2500,8,FALSE))</f>
        <v>12.86</v>
      </c>
      <c r="J23" s="23">
        <f>IF(G23="","",VLOOKUP(G23,WMS!$E$3:$Q$2500,13,FALSE))</f>
        <v>0.078</v>
      </c>
      <c r="K23" s="29" t="b">
        <f t="shared" si="1"/>
        <v>1</v>
      </c>
      <c r="L23" s="7">
        <v>15</v>
      </c>
      <c r="M23" s="7">
        <v>746</v>
      </c>
      <c r="N23" s="30">
        <f>IF(G23="","",VLOOKUP(G23,WMS!$E$3:$U$2500,17,0))</f>
        <v>0</v>
      </c>
      <c r="O23" s="31">
        <f t="shared" si="2"/>
        <v>192.9</v>
      </c>
      <c r="P23" s="31">
        <f t="shared" si="3"/>
        <v>1.17</v>
      </c>
      <c r="Q23" s="36" t="str">
        <f>IF(G23="","",VLOOKUP(G23,WMS!$E$3:$G$2500,2,FALSE))</f>
        <v>APG18092602</v>
      </c>
      <c r="R23" s="36" t="str">
        <f>IF(G23="","",VLOOKUP(G23,WMS!$E$3:$G$2500,3,FALSE))</f>
        <v>APG1809260201</v>
      </c>
      <c r="S23" s="37" t="str">
        <f>IF(R23="","",VLOOKUP(R23,CUSTOMS!$E$3:$N$2500,2,FALSE))</f>
        <v>6211439000</v>
      </c>
      <c r="T23" s="38" t="str">
        <f>IF(R23="","",VLOOKUP(R23,CUSTOMS!$E$3:$N$2500,3,FALSE))</f>
        <v>化纤女装衫</v>
      </c>
      <c r="U23" s="39">
        <f t="shared" si="4"/>
        <v>746</v>
      </c>
      <c r="V23" s="39" t="str">
        <f>IF(R23="","",VLOOKUP(R23,CUSTOMS!$E$3:$N$2500,5,FALSE))</f>
        <v>件</v>
      </c>
      <c r="W23" s="40">
        <f>IF(R23="","",VLOOKUP(R23,CUSTOMS!$E$3:$N$2500,6,FALSE))</f>
        <v>10.29</v>
      </c>
      <c r="X23" s="40">
        <f t="shared" si="5"/>
        <v>7676.34</v>
      </c>
      <c r="Y23" s="39" t="str">
        <f>IF(R23="","",VLOOKUP(R23,CUSTOMS!$E$3:$N$2500,8,FALSE))</f>
        <v>美元</v>
      </c>
      <c r="Z23" s="39" t="str">
        <f>IF(R23="","",VLOOKUP(R23,CUSTOMS!$E$3:$N$2500,9,FALSE))</f>
        <v>中国</v>
      </c>
      <c r="AA23" s="39" t="str">
        <f>IF(R23="","",VLOOKUP(R23,CUSTOMS!$E$3:$N$2500,10,FALSE))</f>
        <v>澳大利亚</v>
      </c>
      <c r="AB23" s="40">
        <f>IF(R23="","",VLOOKUP(G23,WMS!$E$3:$T$2500,15,FALSE))</f>
        <v>0.19</v>
      </c>
      <c r="AC23" s="40">
        <f t="shared" si="6"/>
        <v>141.74</v>
      </c>
      <c r="AD23" s="37" t="e">
        <f>IF(S23="","",VLOOKUP(S23,海关监管条件!$A$1:$B$2000,2,FALSE))</f>
        <v>#N/A</v>
      </c>
    </row>
    <row r="24" spans="1:30">
      <c r="A24" s="2">
        <v>43382</v>
      </c>
      <c r="B24" s="2">
        <v>43383</v>
      </c>
      <c r="C24" s="2" t="s">
        <v>1031</v>
      </c>
      <c r="D24" s="24" t="s">
        <v>140</v>
      </c>
      <c r="E24" s="24" t="s">
        <v>818</v>
      </c>
      <c r="F24" s="24" t="s">
        <v>819</v>
      </c>
      <c r="G24" s="22" t="str">
        <f t="shared" si="0"/>
        <v>APGHKG18090002/155466/DWS1808</v>
      </c>
      <c r="H24" s="23">
        <f>IF(G24="","",VLOOKUP(G24,WMS!$E$3:$Q$2500,7,FALSE))</f>
        <v>20.3684210526316</v>
      </c>
      <c r="I24" s="23">
        <f>IF(G24="","",VLOOKUP(G24,WMS!$E$3:$Q$2500,8,FALSE))</f>
        <v>11.31</v>
      </c>
      <c r="J24" s="23">
        <f>IF(G24="","",VLOOKUP(G24,WMS!$E$3:$Q$2500,13,FALSE))</f>
        <v>0.046</v>
      </c>
      <c r="K24" s="29" t="b">
        <f t="shared" si="1"/>
        <v>1</v>
      </c>
      <c r="L24" s="7">
        <v>19</v>
      </c>
      <c r="M24" s="7">
        <v>387</v>
      </c>
      <c r="N24" s="30">
        <f>IF(G24="","",VLOOKUP(G24,WMS!$E$3:$U$2500,17,0))</f>
        <v>0</v>
      </c>
      <c r="O24" s="31">
        <f t="shared" si="2"/>
        <v>214.89</v>
      </c>
      <c r="P24" s="31">
        <f t="shared" si="3"/>
        <v>0.874</v>
      </c>
      <c r="Q24" s="36" t="str">
        <f>IF(G24="","",VLOOKUP(G24,WMS!$E$3:$G$2500,2,FALSE))</f>
        <v>APG18092601</v>
      </c>
      <c r="R24" s="36" t="str">
        <f>IF(G24="","",VLOOKUP(G24,WMS!$E$3:$G$2500,3,FALSE))</f>
        <v>APG1809260101</v>
      </c>
      <c r="S24" s="37" t="str">
        <f>IF(R24="","",VLOOKUP(R24,CUSTOMS!$E$3:$N$2500,2,FALSE))</f>
        <v>6204620000</v>
      </c>
      <c r="T24" s="38" t="str">
        <f>IF(R24="","",VLOOKUP(R24,CUSTOMS!$E$3:$N$2500,3,FALSE))</f>
        <v>棉梭织女装长裤</v>
      </c>
      <c r="U24" s="39">
        <f t="shared" si="4"/>
        <v>387</v>
      </c>
      <c r="V24" s="39" t="str">
        <f>IF(R24="","",VLOOKUP(R24,CUSTOMS!$E$3:$N$2500,5,FALSE))</f>
        <v>条</v>
      </c>
      <c r="W24" s="40">
        <f>IF(R24="","",VLOOKUP(R24,CUSTOMS!$E$3:$N$2500,6,FALSE))</f>
        <v>7</v>
      </c>
      <c r="X24" s="40">
        <f t="shared" si="5"/>
        <v>2709</v>
      </c>
      <c r="Y24" s="39" t="str">
        <f>IF(R24="","",VLOOKUP(R24,CUSTOMS!$E$3:$N$2500,8,FALSE))</f>
        <v>美元</v>
      </c>
      <c r="Z24" s="39" t="str">
        <f>IF(R24="","",VLOOKUP(R24,CUSTOMS!$E$3:$N$2500,9,FALSE))</f>
        <v>中国</v>
      </c>
      <c r="AA24" s="39" t="str">
        <f>IF(R24="","",VLOOKUP(R24,CUSTOMS!$E$3:$N$2500,10,FALSE))</f>
        <v>澳大利亚</v>
      </c>
      <c r="AB24" s="40">
        <f>IF(R24="","",VLOOKUP(G24,WMS!$E$3:$T$2500,15,FALSE))</f>
        <v>0.506</v>
      </c>
      <c r="AC24" s="40">
        <f t="shared" si="6"/>
        <v>195.822</v>
      </c>
      <c r="AD24" s="37">
        <f>IF(S24="","",VLOOKUP(S24,海关监管条件!$A$1:$B$2000,2,FALSE))</f>
        <v>0</v>
      </c>
    </row>
    <row r="25" spans="1:30">
      <c r="A25" s="2">
        <v>43382</v>
      </c>
      <c r="B25" s="2">
        <v>43383</v>
      </c>
      <c r="C25" s="2" t="s">
        <v>1031</v>
      </c>
      <c r="D25" s="3" t="s">
        <v>144</v>
      </c>
      <c r="E25" s="24" t="s">
        <v>820</v>
      </c>
      <c r="F25" s="24" t="s">
        <v>821</v>
      </c>
      <c r="G25" s="22" t="str">
        <f t="shared" si="0"/>
        <v>APGHKG18090020/155672/WS18249</v>
      </c>
      <c r="H25" s="23">
        <f>IF(G25="","",VLOOKUP(G25,WMS!$E$3:$Q$2500,7,FALSE))</f>
        <v>18.0232558139535</v>
      </c>
      <c r="I25" s="23">
        <f>IF(G25="","",VLOOKUP(G25,WMS!$E$3:$Q$2500,8,FALSE))</f>
        <v>8.814</v>
      </c>
      <c r="J25" s="23">
        <f>IF(G25="","",VLOOKUP(G25,WMS!$E$3:$Q$2500,13,FALSE))</f>
        <v>0.058</v>
      </c>
      <c r="K25" s="29" t="b">
        <f t="shared" si="1"/>
        <v>1</v>
      </c>
      <c r="L25" s="7">
        <v>43</v>
      </c>
      <c r="M25" s="7">
        <v>775</v>
      </c>
      <c r="N25" s="30">
        <f>IF(G25="","",VLOOKUP(G25,WMS!$E$3:$U$2500,17,0))</f>
        <v>0</v>
      </c>
      <c r="O25" s="31">
        <f t="shared" si="2"/>
        <v>379.002</v>
      </c>
      <c r="P25" s="31">
        <f t="shared" si="3"/>
        <v>2.494</v>
      </c>
      <c r="Q25" s="36" t="str">
        <f>IF(G25="","",VLOOKUP(G25,WMS!$E$3:$G$2500,2,FALSE))</f>
        <v>APG18100801</v>
      </c>
      <c r="R25" s="36" t="str">
        <f>IF(G25="","",VLOOKUP(G25,WMS!$E$3:$G$2500,3,FALSE))</f>
        <v>APG1810080101</v>
      </c>
      <c r="S25" s="37" t="str">
        <f>IF(R25="","",VLOOKUP(R25,CUSTOMS!$E$3:$N$2500,2,FALSE))</f>
        <v>6104440000</v>
      </c>
      <c r="T25" s="38" t="str">
        <f>IF(R25="","",VLOOKUP(R25,CUSTOMS!$E$3:$N$2500,3,FALSE))</f>
        <v>针织连衣裙</v>
      </c>
      <c r="U25" s="39">
        <f t="shared" si="4"/>
        <v>775</v>
      </c>
      <c r="V25" s="39" t="str">
        <f>IF(R25="","",VLOOKUP(R25,CUSTOMS!$E$3:$N$2500,5,FALSE))</f>
        <v>件</v>
      </c>
      <c r="W25" s="40">
        <f>IF(R25="","",VLOOKUP(R25,CUSTOMS!$E$3:$N$2500,6,FALSE))</f>
        <v>30</v>
      </c>
      <c r="X25" s="40">
        <f t="shared" si="5"/>
        <v>23250</v>
      </c>
      <c r="Y25" s="39" t="str">
        <f>IF(R25="","",VLOOKUP(R25,CUSTOMS!$E$3:$N$2500,8,FALSE))</f>
        <v>港币</v>
      </c>
      <c r="Z25" s="39" t="str">
        <f>IF(R25="","",VLOOKUP(R25,CUSTOMS!$E$3:$N$2500,9,FALSE))</f>
        <v>中国</v>
      </c>
      <c r="AA25" s="39" t="str">
        <f>IF(R25="","",VLOOKUP(R25,CUSTOMS!$E$3:$N$2500,10,FALSE))</f>
        <v>澳大利亚</v>
      </c>
      <c r="AB25" s="40">
        <f>IF(R25="","",VLOOKUP(G25,WMS!$E$3:$T$2500,15,FALSE))</f>
        <v>0.434</v>
      </c>
      <c r="AC25" s="40">
        <f t="shared" si="6"/>
        <v>336.35</v>
      </c>
      <c r="AD25" s="37">
        <f>IF(S25="","",VLOOKUP(S25,海关监管条件!$A$1:$B$2000,2,FALSE))</f>
        <v>0</v>
      </c>
    </row>
    <row r="26" spans="1:30">
      <c r="A26" s="2">
        <v>43382</v>
      </c>
      <c r="B26" s="2">
        <v>43383</v>
      </c>
      <c r="C26" s="2" t="s">
        <v>1031</v>
      </c>
      <c r="D26" s="3" t="s">
        <v>148</v>
      </c>
      <c r="E26" s="24" t="s">
        <v>822</v>
      </c>
      <c r="F26" s="24" t="s">
        <v>823</v>
      </c>
      <c r="G26" s="22" t="str">
        <f t="shared" si="0"/>
        <v>APGHKG18090019/155584/WS18518</v>
      </c>
      <c r="H26" s="23">
        <f>IF(G26="","",VLOOKUP(G26,WMS!$E$3:$Q$2500,7,FALSE))</f>
        <v>23.7096774193548</v>
      </c>
      <c r="I26" s="23">
        <f>IF(G26="","",VLOOKUP(G26,WMS!$E$3:$Q$2500,8,FALSE))</f>
        <v>5.5</v>
      </c>
      <c r="J26" s="23">
        <f>IF(G26="","",VLOOKUP(G26,WMS!$E$3:$Q$2500,13,FALSE))</f>
        <v>0.036</v>
      </c>
      <c r="K26" s="29" t="b">
        <f t="shared" si="1"/>
        <v>1</v>
      </c>
      <c r="L26" s="7">
        <v>31</v>
      </c>
      <c r="M26" s="7">
        <v>735</v>
      </c>
      <c r="N26" s="30">
        <f>IF(G26="","",VLOOKUP(G26,WMS!$E$3:$U$2500,17,0))</f>
        <v>0</v>
      </c>
      <c r="O26" s="31">
        <f t="shared" si="2"/>
        <v>170.5</v>
      </c>
      <c r="P26" s="31">
        <f t="shared" si="3"/>
        <v>1.116</v>
      </c>
      <c r="Q26" s="36" t="str">
        <f>IF(G26="","",VLOOKUP(G26,WMS!$E$3:$G$2500,2,FALSE))</f>
        <v>APG18100802</v>
      </c>
      <c r="R26" s="36" t="str">
        <f>IF(G26="","",VLOOKUP(G26,WMS!$E$3:$G$2500,3,FALSE))</f>
        <v>APG1810080201</v>
      </c>
      <c r="S26" s="37" t="str">
        <f>IF(R26="","",VLOOKUP(R26,CUSTOMS!$E$3:$N$2500,2,FALSE))</f>
        <v>6109909092</v>
      </c>
      <c r="T26" s="38" t="str">
        <f>IF(R26="","",VLOOKUP(R26,CUSTOMS!$E$3:$N$2500,3,FALSE))</f>
        <v>女装针织圆领背心</v>
      </c>
      <c r="U26" s="39">
        <f t="shared" si="4"/>
        <v>735</v>
      </c>
      <c r="V26" s="39" t="str">
        <f>IF(R26="","",VLOOKUP(R26,CUSTOMS!$E$3:$N$2500,5,FALSE))</f>
        <v>件</v>
      </c>
      <c r="W26" s="40">
        <f>IF(R26="","",VLOOKUP(R26,CUSTOMS!$E$3:$N$2500,6,FALSE))</f>
        <v>9.5</v>
      </c>
      <c r="X26" s="40">
        <f t="shared" si="5"/>
        <v>6982.5</v>
      </c>
      <c r="Y26" s="39" t="str">
        <f>IF(R26="","",VLOOKUP(R26,CUSTOMS!$E$3:$N$2500,8,FALSE))</f>
        <v>美元</v>
      </c>
      <c r="Z26" s="39" t="str">
        <f>IF(R26="","",VLOOKUP(R26,CUSTOMS!$E$3:$N$2500,9,FALSE))</f>
        <v>中国</v>
      </c>
      <c r="AA26" s="39" t="str">
        <f>IF(R26="","",VLOOKUP(R26,CUSTOMS!$E$3:$N$2500,10,FALSE))</f>
        <v>澳大利亚</v>
      </c>
      <c r="AB26" s="40">
        <f>IF(R26="","",VLOOKUP(G26,WMS!$E$3:$T$2500,15,FALSE))</f>
        <v>0.198</v>
      </c>
      <c r="AC26" s="40">
        <f t="shared" si="6"/>
        <v>145.53</v>
      </c>
      <c r="AD26" s="37" t="e">
        <f>IF(S26="","",VLOOKUP(S26,海关监管条件!$A$1:$B$2000,2,FALSE))</f>
        <v>#N/A</v>
      </c>
    </row>
    <row r="27" spans="1:30">
      <c r="A27" s="2">
        <v>43382</v>
      </c>
      <c r="B27" s="2">
        <v>43383</v>
      </c>
      <c r="C27" s="2" t="s">
        <v>1031</v>
      </c>
      <c r="D27" s="3" t="s">
        <v>148</v>
      </c>
      <c r="E27" s="24" t="s">
        <v>824</v>
      </c>
      <c r="F27" s="24" t="s">
        <v>825</v>
      </c>
      <c r="G27" s="22" t="str">
        <f t="shared" si="0"/>
        <v>APGHKG18090019/155582/WS18521</v>
      </c>
      <c r="H27" s="23">
        <f>IF(G27="","",VLOOKUP(G27,WMS!$E$3:$Q$2500,7,FALSE))</f>
        <v>34.3181818181818</v>
      </c>
      <c r="I27" s="23">
        <f>IF(G27="","",VLOOKUP(G27,WMS!$E$3:$Q$2500,8,FALSE))</f>
        <v>8.8</v>
      </c>
      <c r="J27" s="23">
        <f>IF(G27="","",VLOOKUP(G27,WMS!$E$3:$Q$2500,13,FALSE))</f>
        <v>0.049</v>
      </c>
      <c r="K27" s="29" t="b">
        <f t="shared" si="1"/>
        <v>1</v>
      </c>
      <c r="L27" s="7">
        <v>22</v>
      </c>
      <c r="M27" s="7">
        <v>755</v>
      </c>
      <c r="N27" s="30">
        <f>IF(G27="","",VLOOKUP(G27,WMS!$E$3:$U$2500,17,0))</f>
        <v>0</v>
      </c>
      <c r="O27" s="31">
        <f t="shared" si="2"/>
        <v>193.6</v>
      </c>
      <c r="P27" s="31">
        <f t="shared" si="3"/>
        <v>1.078</v>
      </c>
      <c r="Q27" s="36" t="str">
        <f>IF(G27="","",VLOOKUP(G27,WMS!$E$3:$G$2500,2,FALSE))</f>
        <v>APG18100802</v>
      </c>
      <c r="R27" s="36" t="str">
        <f>IF(G27="","",VLOOKUP(G27,WMS!$E$3:$G$2500,3,FALSE))</f>
        <v>APG1810080202</v>
      </c>
      <c r="S27" s="37" t="str">
        <f>IF(R27="","",VLOOKUP(R27,CUSTOMS!$E$3:$N$2500,2,FALSE))</f>
        <v>6109909060</v>
      </c>
      <c r="T27" s="38" t="str">
        <f>IF(R27="","",VLOOKUP(R27,CUSTOMS!$E$3:$N$2500,3,FALSE))</f>
        <v>女装针织圆领背心</v>
      </c>
      <c r="U27" s="39">
        <f t="shared" si="4"/>
        <v>755</v>
      </c>
      <c r="V27" s="39" t="str">
        <f>IF(R27="","",VLOOKUP(R27,CUSTOMS!$E$3:$N$2500,5,FALSE))</f>
        <v>件</v>
      </c>
      <c r="W27" s="40">
        <f>IF(R27="","",VLOOKUP(R27,CUSTOMS!$E$3:$N$2500,6,FALSE))</f>
        <v>6</v>
      </c>
      <c r="X27" s="40">
        <f t="shared" si="5"/>
        <v>4530</v>
      </c>
      <c r="Y27" s="39" t="str">
        <f>IF(R27="","",VLOOKUP(R27,CUSTOMS!$E$3:$N$2500,8,FALSE))</f>
        <v>美元</v>
      </c>
      <c r="Z27" s="39" t="str">
        <f>IF(R27="","",VLOOKUP(R27,CUSTOMS!$E$3:$N$2500,9,FALSE))</f>
        <v>中国</v>
      </c>
      <c r="AA27" s="39" t="str">
        <f>IF(R27="","",VLOOKUP(R27,CUSTOMS!$E$3:$N$2500,10,FALSE))</f>
        <v>澳大利亚</v>
      </c>
      <c r="AB27" s="40">
        <f>IF(R27="","",VLOOKUP(G27,WMS!$E$3:$T$2500,15,FALSE))</f>
        <v>0.226</v>
      </c>
      <c r="AC27" s="40">
        <f t="shared" si="6"/>
        <v>170.63</v>
      </c>
      <c r="AD27" s="37">
        <f>IF(S27="","",VLOOKUP(S27,海关监管条件!$A$1:$B$2000,2,FALSE))</f>
        <v>0</v>
      </c>
    </row>
    <row r="28" spans="1:30">
      <c r="A28" s="2">
        <v>43403</v>
      </c>
      <c r="B28" s="2">
        <v>43404</v>
      </c>
      <c r="C28" s="2" t="s">
        <v>1032</v>
      </c>
      <c r="D28" s="24" t="s">
        <v>154</v>
      </c>
      <c r="E28" s="24" t="s">
        <v>826</v>
      </c>
      <c r="F28" s="24" t="s">
        <v>827</v>
      </c>
      <c r="G28" s="22" t="str">
        <f t="shared" si="0"/>
        <v>APGHKG18100003/155148/JWS182308</v>
      </c>
      <c r="H28" s="23">
        <f>IF(G28="","",VLOOKUP(G28,WMS!$E$3:$Q$2500,7,FALSE))</f>
        <v>19.2777777777778</v>
      </c>
      <c r="I28" s="23">
        <f>IF(G28="","",VLOOKUP(G28,WMS!$E$3:$Q$2500,8,FALSE))</f>
        <v>13.05555</v>
      </c>
      <c r="J28" s="23">
        <f>IF(G28="","",VLOOKUP(G28,WMS!$E$3:$Q$2500,13,FALSE))</f>
        <v>0.05</v>
      </c>
      <c r="K28" s="29" t="b">
        <f t="shared" si="1"/>
        <v>1</v>
      </c>
      <c r="L28" s="7">
        <v>18</v>
      </c>
      <c r="M28" s="7">
        <v>347</v>
      </c>
      <c r="N28" s="30">
        <f>IF(G28="","",VLOOKUP(G28,WMS!$E$3:$U$2500,17,0))</f>
        <v>0</v>
      </c>
      <c r="O28" s="31">
        <f t="shared" si="2"/>
        <v>234.9999</v>
      </c>
      <c r="P28" s="31">
        <f t="shared" si="3"/>
        <v>0.9</v>
      </c>
      <c r="Q28" s="36" t="str">
        <f>IF(G28="","",VLOOKUP(G28,WMS!$E$3:$G$2500,2,FALSE))</f>
        <v>APG18102701</v>
      </c>
      <c r="R28" s="36" t="str">
        <f>IF(G28="","",VLOOKUP(G28,WMS!$E$3:$G$2500,3,FALSE))</f>
        <v>APG1810270101</v>
      </c>
      <c r="S28" s="37" t="str">
        <f>IF(R28="","",VLOOKUP(R28,CUSTOMS!$E$3:$N$2500,2,FALSE))</f>
        <v>6204620000</v>
      </c>
      <c r="T28" s="38" t="str">
        <f>IF(R28="","",VLOOKUP(R28,CUSTOMS!$E$3:$N$2500,3,FALSE))</f>
        <v>棉梭织女装长裤</v>
      </c>
      <c r="U28" s="39">
        <f t="shared" si="4"/>
        <v>347</v>
      </c>
      <c r="V28" s="39" t="str">
        <f>IF(R28="","",VLOOKUP(R28,CUSTOMS!$E$3:$N$2500,5,FALSE))</f>
        <v>条</v>
      </c>
      <c r="W28" s="40">
        <f>IF(R28="","",VLOOKUP(R28,CUSTOMS!$E$3:$N$2500,6,FALSE))</f>
        <v>7</v>
      </c>
      <c r="X28" s="40">
        <f t="shared" si="5"/>
        <v>2429</v>
      </c>
      <c r="Y28" s="39" t="str">
        <f>IF(R28="","",VLOOKUP(R28,CUSTOMS!$E$3:$N$2500,8,FALSE))</f>
        <v>美元</v>
      </c>
      <c r="Z28" s="39" t="str">
        <f>IF(R28="","",VLOOKUP(R28,CUSTOMS!$E$3:$N$2500,9,FALSE))</f>
        <v>中国</v>
      </c>
      <c r="AA28" s="39" t="str">
        <f>IF(R28="","",VLOOKUP(R28,CUSTOMS!$E$3:$N$2500,10,FALSE))</f>
        <v>澳大利亚</v>
      </c>
      <c r="AB28" s="40">
        <f>IF(R28="","",VLOOKUP(G28,WMS!$E$3:$T$2500,15,FALSE))</f>
        <v>0.625</v>
      </c>
      <c r="AC28" s="40">
        <f t="shared" si="6"/>
        <v>216.875</v>
      </c>
      <c r="AD28" s="37">
        <f>IF(S28="","",VLOOKUP(S28,海关监管条件!$A$1:$B$2000,2,FALSE))</f>
        <v>0</v>
      </c>
    </row>
    <row r="29" spans="1:30">
      <c r="A29" s="2">
        <v>43403</v>
      </c>
      <c r="B29" s="2">
        <v>43404</v>
      </c>
      <c r="C29" s="2" t="s">
        <v>1032</v>
      </c>
      <c r="D29" s="3" t="s">
        <v>158</v>
      </c>
      <c r="E29" s="24" t="s">
        <v>830</v>
      </c>
      <c r="F29" s="24" t="s">
        <v>831</v>
      </c>
      <c r="G29" s="22" t="str">
        <f t="shared" si="0"/>
        <v>APGHKG18100009/47939/WS18266</v>
      </c>
      <c r="H29" s="23">
        <f>IF(G29="","",VLOOKUP(G29,WMS!$E$3:$Q$2500,7,FALSE))</f>
        <v>20.3</v>
      </c>
      <c r="I29" s="23">
        <f>IF(G29="","",VLOOKUP(G29,WMS!$E$3:$Q$2500,8,FALSE))</f>
        <v>14.6</v>
      </c>
      <c r="J29" s="23">
        <f>IF(G29="","",VLOOKUP(G29,WMS!$E$3:$Q$2500,13,FALSE))</f>
        <v>0.084</v>
      </c>
      <c r="K29" s="29" t="b">
        <f t="shared" si="1"/>
        <v>1</v>
      </c>
      <c r="L29" s="7">
        <v>20</v>
      </c>
      <c r="M29" s="7">
        <v>406</v>
      </c>
      <c r="N29" s="30">
        <f>IF(G29="","",VLOOKUP(G29,WMS!$E$3:$U$2500,17,0))</f>
        <v>0</v>
      </c>
      <c r="O29" s="31">
        <f t="shared" si="2"/>
        <v>292</v>
      </c>
      <c r="P29" s="31">
        <f t="shared" si="3"/>
        <v>1.68</v>
      </c>
      <c r="Q29" s="36" t="str">
        <f>IF(G29="","",VLOOKUP(G29,WMS!$E$3:$G$2500,2,FALSE))</f>
        <v>APG18102702B</v>
      </c>
      <c r="R29" s="36" t="str">
        <f>IF(G29="","",VLOOKUP(G29,WMS!$E$3:$G$2500,3,FALSE))</f>
        <v>APG18102702B01</v>
      </c>
      <c r="S29" s="37" t="str">
        <f>IF(R29="","",VLOOKUP(R29,CUSTOMS!$E$3:$N$2500,2,FALSE))</f>
        <v>6211439000</v>
      </c>
      <c r="T29" s="38" t="str">
        <f>IF(R29="","",VLOOKUP(R29,CUSTOMS!$E$3:$N$2500,3,FALSE))</f>
        <v>化纤女装连衣裤</v>
      </c>
      <c r="U29" s="39">
        <f t="shared" si="4"/>
        <v>406</v>
      </c>
      <c r="V29" s="39" t="str">
        <f>IF(R29="","",VLOOKUP(R29,CUSTOMS!$E$3:$N$2500,5,FALSE))</f>
        <v>件</v>
      </c>
      <c r="W29" s="40">
        <f>IF(R29="","",VLOOKUP(R29,CUSTOMS!$E$3:$N$2500,6,FALSE))</f>
        <v>16</v>
      </c>
      <c r="X29" s="40">
        <f t="shared" si="5"/>
        <v>6496</v>
      </c>
      <c r="Y29" s="39" t="str">
        <f>IF(R29="","",VLOOKUP(R29,CUSTOMS!$E$3:$N$2500,8,FALSE))</f>
        <v>美元</v>
      </c>
      <c r="Z29" s="39" t="str">
        <f>IF(R29="","",VLOOKUP(R29,CUSTOMS!$E$3:$N$2500,9,FALSE))</f>
        <v>中国</v>
      </c>
      <c r="AA29" s="39" t="str">
        <f>IF(R29="","",VLOOKUP(R29,CUSTOMS!$E$3:$N$2500,10,FALSE))</f>
        <v>澳大利亚</v>
      </c>
      <c r="AB29" s="40">
        <f>IF(R29="","",VLOOKUP(G29,WMS!$E$3:$T$2500,15,FALSE))</f>
        <v>0.581</v>
      </c>
      <c r="AC29" s="40">
        <f t="shared" si="6"/>
        <v>235.886</v>
      </c>
      <c r="AD29" s="37" t="e">
        <f>IF(S29="","",VLOOKUP(S29,海关监管条件!$A$1:$B$2000,2,FALSE))</f>
        <v>#N/A</v>
      </c>
    </row>
    <row r="30" spans="1:30">
      <c r="A30" s="2">
        <v>43403</v>
      </c>
      <c r="B30" s="2">
        <v>43404</v>
      </c>
      <c r="C30" s="2" t="s">
        <v>1032</v>
      </c>
      <c r="D30" s="3" t="s">
        <v>166</v>
      </c>
      <c r="E30" s="24" t="s">
        <v>832</v>
      </c>
      <c r="F30" s="24" t="s">
        <v>833</v>
      </c>
      <c r="G30" s="22" t="str">
        <f t="shared" si="0"/>
        <v>APGHKG18100011/155550/114283</v>
      </c>
      <c r="H30" s="23">
        <f>IF(G30="","",VLOOKUP(G30,WMS!$E$3:$Q$2500,7,FALSE))</f>
        <v>39.6666666666667</v>
      </c>
      <c r="I30" s="23">
        <f>IF(G30="","",VLOOKUP(G30,WMS!$E$3:$Q$2500,8,FALSE))</f>
        <v>10.06666</v>
      </c>
      <c r="J30" s="23">
        <f>IF(G30="","",VLOOKUP(G30,WMS!$E$3:$Q$2500,13,FALSE))</f>
        <v>0.053</v>
      </c>
      <c r="K30" s="29" t="b">
        <f t="shared" si="1"/>
        <v>1</v>
      </c>
      <c r="L30" s="7">
        <v>33</v>
      </c>
      <c r="M30" s="7">
        <v>1309</v>
      </c>
      <c r="N30" s="30">
        <f>IF(G30="","",VLOOKUP(G30,WMS!$E$3:$U$2500,17,0))</f>
        <v>0</v>
      </c>
      <c r="O30" s="31">
        <f t="shared" si="2"/>
        <v>332.19978</v>
      </c>
      <c r="P30" s="31">
        <f t="shared" si="3"/>
        <v>1.749</v>
      </c>
      <c r="Q30" s="36" t="str">
        <f>IF(G30="","",VLOOKUP(G30,WMS!$E$3:$G$2500,2,FALSE))</f>
        <v>APG18102703</v>
      </c>
      <c r="R30" s="36" t="str">
        <f>IF(G30="","",VLOOKUP(G30,WMS!$E$3:$G$2500,3,FALSE))</f>
        <v>APG1810270301</v>
      </c>
      <c r="S30" s="37" t="str">
        <f>IF(R30="","",VLOOKUP(R30,CUSTOMS!$E$3:$N$2500,2,FALSE))</f>
        <v>6110300090</v>
      </c>
      <c r="T30" s="38" t="str">
        <f>IF(R30="","",VLOOKUP(R30,CUSTOMS!$E$3:$N$2500,3,FALSE))</f>
        <v>女装针织圆领背心</v>
      </c>
      <c r="U30" s="39">
        <f t="shared" si="4"/>
        <v>1309</v>
      </c>
      <c r="V30" s="39" t="str">
        <f>IF(R30="","",VLOOKUP(R30,CUSTOMS!$E$3:$N$2500,5,FALSE))</f>
        <v>件</v>
      </c>
      <c r="W30" s="40">
        <f>IF(R30="","",VLOOKUP(R30,CUSTOMS!$E$3:$N$2500,6,FALSE))</f>
        <v>12</v>
      </c>
      <c r="X30" s="40">
        <f t="shared" si="5"/>
        <v>15708</v>
      </c>
      <c r="Y30" s="39" t="str">
        <f>IF(R30="","",VLOOKUP(R30,CUSTOMS!$E$3:$N$2500,8,FALSE))</f>
        <v>美元</v>
      </c>
      <c r="Z30" s="39" t="str">
        <f>IF(R30="","",VLOOKUP(R30,CUSTOMS!$E$3:$N$2500,9,FALSE))</f>
        <v>中国</v>
      </c>
      <c r="AA30" s="39" t="str">
        <f>IF(R30="","",VLOOKUP(R30,CUSTOMS!$E$3:$N$2500,10,FALSE))</f>
        <v>澳大利亚</v>
      </c>
      <c r="AB30" s="40">
        <f>IF(R30="","",VLOOKUP(G30,WMS!$E$3:$T$2500,15,FALSE))</f>
        <v>0.226</v>
      </c>
      <c r="AC30" s="40">
        <f t="shared" si="6"/>
        <v>295.834</v>
      </c>
      <c r="AD30" s="37" t="e">
        <f>IF(S30="","",VLOOKUP(S30,海关监管条件!$A$1:$B$2000,2,FALSE))</f>
        <v>#N/A</v>
      </c>
    </row>
    <row r="31" spans="1:30">
      <c r="A31" s="2">
        <v>43410</v>
      </c>
      <c r="B31" s="2">
        <v>43411</v>
      </c>
      <c r="C31" s="2" t="s">
        <v>1033</v>
      </c>
      <c r="D31" s="3" t="s">
        <v>158</v>
      </c>
      <c r="E31" s="24" t="s">
        <v>828</v>
      </c>
      <c r="F31" s="24" t="s">
        <v>829</v>
      </c>
      <c r="G31" s="22" t="str">
        <f t="shared" si="0"/>
        <v>APGHKG18100009/47884/WS18237</v>
      </c>
      <c r="H31" s="23">
        <f>IF(G31="","",VLOOKUP(G31,WMS!$E$3:$Q$2500,7,FALSE))</f>
        <v>24.0434782608696</v>
      </c>
      <c r="I31" s="23">
        <f>IF(G31="","",VLOOKUP(G31,WMS!$E$3:$Q$2500,8,FALSE))</f>
        <v>12.304347</v>
      </c>
      <c r="J31" s="23">
        <f>IF(G31="","",VLOOKUP(G31,WMS!$E$3:$Q$2500,13,FALSE))</f>
        <v>0.069</v>
      </c>
      <c r="K31" s="29" t="b">
        <f t="shared" si="1"/>
        <v>1</v>
      </c>
      <c r="L31" s="7">
        <v>23</v>
      </c>
      <c r="M31" s="7">
        <v>553</v>
      </c>
      <c r="N31" s="30">
        <f>IF(G31="","",VLOOKUP(G31,WMS!$E$3:$U$2500,17,0))</f>
        <v>0</v>
      </c>
      <c r="O31" s="31">
        <f t="shared" si="2"/>
        <v>282.999981</v>
      </c>
      <c r="P31" s="31">
        <f t="shared" si="3"/>
        <v>1.587</v>
      </c>
      <c r="Q31" s="36" t="str">
        <f>IF(G31="","",VLOOKUP(G31,WMS!$E$3:$G$2500,2,FALSE))</f>
        <v>APG18102702A</v>
      </c>
      <c r="R31" s="36" t="str">
        <f>IF(G31="","",VLOOKUP(G31,WMS!$E$3:$G$2500,3,FALSE))</f>
        <v>APG18102702A01</v>
      </c>
      <c r="S31" s="37" t="str">
        <f>IF(R31="","",VLOOKUP(R31,CUSTOMS!$E$3:$N$2500,2,FALSE))</f>
        <v>6204430090</v>
      </c>
      <c r="T31" s="38" t="str">
        <f>IF(R31="","",VLOOKUP(R31,CUSTOMS!$E$3:$N$2500,3,FALSE))</f>
        <v>化纤连衣裙</v>
      </c>
      <c r="U31" s="39">
        <f t="shared" si="4"/>
        <v>553</v>
      </c>
      <c r="V31" s="39" t="str">
        <f>IF(R31="","",VLOOKUP(R31,CUSTOMS!$E$3:$N$2500,5,FALSE))</f>
        <v>件</v>
      </c>
      <c r="W31" s="40">
        <f>IF(R31="","",VLOOKUP(R31,CUSTOMS!$E$3:$N$2500,6,FALSE))</f>
        <v>13.07</v>
      </c>
      <c r="X31" s="40">
        <f t="shared" si="5"/>
        <v>7227.71</v>
      </c>
      <c r="Y31" s="39" t="str">
        <f>IF(R31="","",VLOOKUP(R31,CUSTOMS!$E$3:$N$2500,8,FALSE))</f>
        <v>美元</v>
      </c>
      <c r="Z31" s="39" t="str">
        <f>IF(R31="","",VLOOKUP(R31,CUSTOMS!$E$3:$N$2500,9,FALSE))</f>
        <v>中国</v>
      </c>
      <c r="AA31" s="39" t="str">
        <f>IF(R31="","",VLOOKUP(R31,CUSTOMS!$E$3:$N$2500,10,FALSE))</f>
        <v>澳大利亚</v>
      </c>
      <c r="AB31" s="40">
        <f>IF(R31="","",VLOOKUP(G31,WMS!$E$3:$T$2500,15,FALSE))</f>
        <v>0.42</v>
      </c>
      <c r="AC31" s="40">
        <f t="shared" si="6"/>
        <v>232.26</v>
      </c>
      <c r="AD31" s="37">
        <f>IF(S31="","",VLOOKUP(S31,海关监管条件!$A$1:$B$2000,2,FALSE))</f>
        <v>0</v>
      </c>
    </row>
    <row r="32" spans="1:30">
      <c r="A32" s="2">
        <v>43410</v>
      </c>
      <c r="B32" s="2">
        <v>43411</v>
      </c>
      <c r="C32" s="2" t="s">
        <v>1033</v>
      </c>
      <c r="D32" s="3" t="s">
        <v>166</v>
      </c>
      <c r="E32" s="24" t="s">
        <v>834</v>
      </c>
      <c r="F32" s="24" t="s">
        <v>823</v>
      </c>
      <c r="G32" s="22" t="str">
        <f t="shared" si="0"/>
        <v>APGHKG18100011/155583/WS18518</v>
      </c>
      <c r="H32" s="23">
        <f>IF(G32="","",VLOOKUP(G32,WMS!$E$3:$Q$2500,7,FALSE))</f>
        <v>23.7096774193548</v>
      </c>
      <c r="I32" s="23">
        <f>IF(G32="","",VLOOKUP(G32,WMS!$E$3:$Q$2500,8,FALSE))</f>
        <v>5.487096</v>
      </c>
      <c r="J32" s="23">
        <f>IF(G32="","",VLOOKUP(G32,WMS!$E$3:$Q$2500,13,FALSE))</f>
        <v>0.035</v>
      </c>
      <c r="K32" s="29" t="b">
        <f t="shared" si="1"/>
        <v>1</v>
      </c>
      <c r="L32" s="7">
        <v>31</v>
      </c>
      <c r="M32" s="7">
        <v>735</v>
      </c>
      <c r="N32" s="30">
        <f>IF(G32="","",VLOOKUP(G32,WMS!$E$3:$U$2500,17,0))</f>
        <v>0</v>
      </c>
      <c r="O32" s="31">
        <f t="shared" si="2"/>
        <v>170.099976</v>
      </c>
      <c r="P32" s="31">
        <f t="shared" si="3"/>
        <v>1.085</v>
      </c>
      <c r="Q32" s="36" t="str">
        <f>IF(G32="","",VLOOKUP(G32,WMS!$E$3:$G$2500,2,FALSE))</f>
        <v>APG18102703</v>
      </c>
      <c r="R32" s="36" t="str">
        <f>IF(G32="","",VLOOKUP(G32,WMS!$E$3:$G$2500,3,FALSE))</f>
        <v>APG1810270302</v>
      </c>
      <c r="S32" s="37" t="str">
        <f>IF(R32="","",VLOOKUP(R32,CUSTOMS!$E$3:$N$2500,2,FALSE))</f>
        <v>6110300090</v>
      </c>
      <c r="T32" s="38" t="str">
        <f>IF(R32="","",VLOOKUP(R32,CUSTOMS!$E$3:$N$2500,3,FALSE))</f>
        <v>女装针织圆领背心</v>
      </c>
      <c r="U32" s="39">
        <f t="shared" si="4"/>
        <v>735</v>
      </c>
      <c r="V32" s="39" t="str">
        <f>IF(R32="","",VLOOKUP(R32,CUSTOMS!$E$3:$N$2500,5,FALSE))</f>
        <v>件</v>
      </c>
      <c r="W32" s="40">
        <f>IF(R32="","",VLOOKUP(R32,CUSTOMS!$E$3:$N$2500,6,FALSE))</f>
        <v>10</v>
      </c>
      <c r="X32" s="40">
        <f t="shared" si="5"/>
        <v>7350</v>
      </c>
      <c r="Y32" s="39" t="str">
        <f>IF(R32="","",VLOOKUP(R32,CUSTOMS!$E$3:$N$2500,8,FALSE))</f>
        <v>美元</v>
      </c>
      <c r="Z32" s="39" t="str">
        <f>IF(R32="","",VLOOKUP(R32,CUSTOMS!$E$3:$N$2500,9,FALSE))</f>
        <v>中国</v>
      </c>
      <c r="AA32" s="39" t="str">
        <f>IF(R32="","",VLOOKUP(R32,CUSTOMS!$E$3:$N$2500,10,FALSE))</f>
        <v>澳大利亚</v>
      </c>
      <c r="AB32" s="40">
        <f>IF(R32="","",VLOOKUP(G32,WMS!$E$3:$T$2500,15,FALSE))</f>
        <v>0.198</v>
      </c>
      <c r="AC32" s="40">
        <f t="shared" si="6"/>
        <v>145.53</v>
      </c>
      <c r="AD32" s="37" t="e">
        <f>IF(S32="","",VLOOKUP(S32,海关监管条件!$A$1:$B$2000,2,FALSE))</f>
        <v>#N/A</v>
      </c>
    </row>
    <row r="33" spans="1:30">
      <c r="A33" s="2">
        <v>43410</v>
      </c>
      <c r="B33" s="2">
        <v>43411</v>
      </c>
      <c r="C33" s="2" t="s">
        <v>1033</v>
      </c>
      <c r="D33" s="3" t="s">
        <v>171</v>
      </c>
      <c r="E33" s="24" t="s">
        <v>835</v>
      </c>
      <c r="F33" s="24" t="s">
        <v>793</v>
      </c>
      <c r="G33" s="22" t="str">
        <f t="shared" si="0"/>
        <v>APGHKG18100013/47887/WS18814</v>
      </c>
      <c r="H33" s="23">
        <f>IF(G33="","",VLOOKUP(G33,WMS!$E$3:$Q$2500,7,FALSE))</f>
        <v>27.2</v>
      </c>
      <c r="I33" s="23">
        <f>IF(G33="","",VLOOKUP(G33,WMS!$E$3:$Q$2500,8,FALSE))</f>
        <v>15.32</v>
      </c>
      <c r="J33" s="23">
        <f>IF(G33="","",VLOOKUP(G33,WMS!$E$3:$Q$2500,13,FALSE))</f>
        <v>0.083</v>
      </c>
      <c r="K33" s="29" t="b">
        <f t="shared" si="1"/>
        <v>1</v>
      </c>
      <c r="L33" s="7">
        <v>25</v>
      </c>
      <c r="M33" s="7">
        <v>680</v>
      </c>
      <c r="N33" s="30">
        <f>IF(G33="","",VLOOKUP(G33,WMS!$E$3:$U$2500,17,0))</f>
        <v>0</v>
      </c>
      <c r="O33" s="31">
        <f t="shared" si="2"/>
        <v>383</v>
      </c>
      <c r="P33" s="31">
        <f t="shared" si="3"/>
        <v>2.075</v>
      </c>
      <c r="Q33" s="36" t="str">
        <f>IF(G33="","",VLOOKUP(G33,WMS!$E$3:$G$2500,2,FALSE))</f>
        <v>APG18110101</v>
      </c>
      <c r="R33" s="36" t="str">
        <f>IF(G33="","",VLOOKUP(G33,WMS!$E$3:$G$2500,3,FALSE))</f>
        <v>APG1811010101</v>
      </c>
      <c r="S33" s="37" t="str">
        <f>IF(R33="","",VLOOKUP(R33,CUSTOMS!$E$3:$N$2500,2,FALSE))</f>
        <v>6204530090</v>
      </c>
      <c r="T33" s="38" t="str">
        <f>IF(R33="","",VLOOKUP(R33,CUSTOMS!$E$3:$N$2500,3,FALSE))</f>
        <v>化纤半腰裙</v>
      </c>
      <c r="U33" s="39">
        <f t="shared" si="4"/>
        <v>680</v>
      </c>
      <c r="V33" s="39" t="str">
        <f>IF(R33="","",VLOOKUP(R33,CUSTOMS!$E$3:$N$2500,5,FALSE))</f>
        <v>件</v>
      </c>
      <c r="W33" s="40">
        <f>IF(R33="","",VLOOKUP(R33,CUSTOMS!$E$3:$N$2500,6,FALSE))</f>
        <v>12.8</v>
      </c>
      <c r="X33" s="40">
        <f t="shared" si="5"/>
        <v>8704</v>
      </c>
      <c r="Y33" s="39" t="str">
        <f>IF(R33="","",VLOOKUP(R33,CUSTOMS!$E$3:$N$2500,8,FALSE))</f>
        <v>美元</v>
      </c>
      <c r="Z33" s="39" t="str">
        <f>IF(R33="","",VLOOKUP(R33,CUSTOMS!$E$3:$N$2500,9,FALSE))</f>
        <v>中国</v>
      </c>
      <c r="AA33" s="39" t="str">
        <f>IF(R33="","",VLOOKUP(R33,CUSTOMS!$E$3:$N$2500,10,FALSE))</f>
        <v>澳大利亚</v>
      </c>
      <c r="AB33" s="40">
        <f>IF(R33="","",VLOOKUP(G33,WMS!$E$3:$T$2500,15,FALSE))</f>
        <v>0.471</v>
      </c>
      <c r="AC33" s="40">
        <f t="shared" si="6"/>
        <v>320.28</v>
      </c>
      <c r="AD33" s="37" t="e">
        <f>IF(S33="","",VLOOKUP(S33,海关监管条件!$A$1:$B$2000,2,FALSE))</f>
        <v>#N/A</v>
      </c>
    </row>
    <row r="34" spans="1:30">
      <c r="A34" s="2">
        <v>43431</v>
      </c>
      <c r="B34" s="2">
        <v>43431</v>
      </c>
      <c r="C34" s="2" t="s">
        <v>1034</v>
      </c>
      <c r="D34" s="24" t="s">
        <v>175</v>
      </c>
      <c r="E34" s="24" t="s">
        <v>836</v>
      </c>
      <c r="F34" s="24" t="s">
        <v>837</v>
      </c>
      <c r="G34" s="22" t="str">
        <f t="shared" si="0"/>
        <v>APGHKG18110002/157502/WS18527</v>
      </c>
      <c r="H34" s="23">
        <f>IF(G34="","",VLOOKUP(G34,WMS!$E$3:$Q$2500,7,FALSE))</f>
        <v>26.1875</v>
      </c>
      <c r="I34" s="23">
        <f>IF(G34="","",VLOOKUP(G34,WMS!$E$3:$Q$2500,8,FALSE))</f>
        <v>13.375</v>
      </c>
      <c r="J34" s="23">
        <f>IF(G34="","",VLOOKUP(G34,WMS!$E$3:$Q$2500,13,FALSE))</f>
        <v>0.076</v>
      </c>
      <c r="K34" s="29" t="b">
        <f t="shared" si="1"/>
        <v>1</v>
      </c>
      <c r="L34" s="7">
        <v>16</v>
      </c>
      <c r="M34" s="7">
        <v>419</v>
      </c>
      <c r="N34" s="30">
        <f>IF(G34="","",VLOOKUP(G34,WMS!$E$3:$U$2500,17,0))</f>
        <v>0</v>
      </c>
      <c r="O34" s="31">
        <f t="shared" si="2"/>
        <v>214</v>
      </c>
      <c r="P34" s="31">
        <f t="shared" si="3"/>
        <v>1.216</v>
      </c>
      <c r="Q34" s="36" t="str">
        <f>IF(G34="","",VLOOKUP(G34,WMS!$E$3:$G$2500,2,FALSE))</f>
        <v>APG18112401</v>
      </c>
      <c r="R34" s="36" t="str">
        <f>IF(G34="","",VLOOKUP(G34,WMS!$E$3:$G$2500,3,FALSE))</f>
        <v>APG1811240101</v>
      </c>
      <c r="S34" s="37" t="str">
        <f>IF(R34="","",VLOOKUP(R34,CUSTOMS!$E$3:$N$2500,2,FALSE))</f>
        <v>6110300090</v>
      </c>
      <c r="T34" s="38" t="str">
        <f>IF(R34="","",VLOOKUP(R34,CUSTOMS!$E$3:$N$2500,3,FALSE))</f>
        <v>针织套头衫</v>
      </c>
      <c r="U34" s="39">
        <f t="shared" si="4"/>
        <v>419</v>
      </c>
      <c r="V34" s="39" t="str">
        <f>IF(R34="","",VLOOKUP(R34,CUSTOMS!$E$3:$N$2500,5,FALSE))</f>
        <v>件</v>
      </c>
      <c r="W34" s="40">
        <f>IF(R34="","",VLOOKUP(R34,CUSTOMS!$E$3:$N$2500,6,FALSE))</f>
        <v>30</v>
      </c>
      <c r="X34" s="40">
        <f t="shared" si="5"/>
        <v>12570</v>
      </c>
      <c r="Y34" s="39" t="str">
        <f>IF(R34="","",VLOOKUP(R34,CUSTOMS!$E$3:$N$2500,8,FALSE))</f>
        <v>港币</v>
      </c>
      <c r="Z34" s="39" t="str">
        <f>IF(R34="","",VLOOKUP(R34,CUSTOMS!$E$3:$N$2500,9,FALSE))</f>
        <v>中国</v>
      </c>
      <c r="AA34" s="39" t="str">
        <f>IF(R34="","",VLOOKUP(R34,CUSTOMS!$E$3:$N$2500,10,FALSE))</f>
        <v>澳大利亚</v>
      </c>
      <c r="AB34" s="40">
        <f>IF(R34="","",VLOOKUP(G34,WMS!$E$3:$T$2500,15,FALSE))</f>
        <v>0.46</v>
      </c>
      <c r="AC34" s="40">
        <f t="shared" si="6"/>
        <v>192.74</v>
      </c>
      <c r="AD34" s="37" t="e">
        <f>IF(S34="","",VLOOKUP(S34,海关监管条件!$A$1:$B$2000,2,FALSE))</f>
        <v>#N/A</v>
      </c>
    </row>
    <row r="35" spans="1:30">
      <c r="A35" s="2">
        <v>43431</v>
      </c>
      <c r="B35" s="2">
        <v>43431</v>
      </c>
      <c r="C35" s="2" t="s">
        <v>1034</v>
      </c>
      <c r="D35" s="24" t="s">
        <v>175</v>
      </c>
      <c r="E35" s="24" t="s">
        <v>838</v>
      </c>
      <c r="F35" s="24" t="s">
        <v>837</v>
      </c>
      <c r="G35" s="22" t="str">
        <f t="shared" si="0"/>
        <v>APGHKG18110002/157332                                    /WS18527</v>
      </c>
      <c r="H35" s="23">
        <f>IF(G35="","",VLOOKUP(G35,WMS!$E$3:$Q$2500,7,FALSE))</f>
        <v>26.375</v>
      </c>
      <c r="I35" s="23">
        <f>IF(G35="","",VLOOKUP(G35,WMS!$E$3:$Q$2500,8,FALSE))</f>
        <v>13.4375</v>
      </c>
      <c r="J35" s="23">
        <f>IF(G35="","",VLOOKUP(G35,WMS!$E$3:$Q$2500,13,FALSE))</f>
        <v>0.076</v>
      </c>
      <c r="K35" s="29" t="b">
        <f t="shared" si="1"/>
        <v>1</v>
      </c>
      <c r="L35" s="7">
        <v>16</v>
      </c>
      <c r="M35" s="7">
        <v>422</v>
      </c>
      <c r="N35" s="30">
        <f>IF(G35="","",VLOOKUP(G35,WMS!$E$3:$U$2500,17,0))</f>
        <v>0</v>
      </c>
      <c r="O35" s="31">
        <f t="shared" si="2"/>
        <v>215</v>
      </c>
      <c r="P35" s="31">
        <f t="shared" si="3"/>
        <v>1.216</v>
      </c>
      <c r="Q35" s="36" t="str">
        <f>IF(G35="","",VLOOKUP(G35,WMS!$E$3:$G$2500,2,FALSE))</f>
        <v>APG18112401</v>
      </c>
      <c r="R35" s="36" t="str">
        <f>IF(G35="","",VLOOKUP(G35,WMS!$E$3:$G$2500,3,FALSE))</f>
        <v>APG1811240101</v>
      </c>
      <c r="S35" s="37" t="str">
        <f>IF(R35="","",VLOOKUP(R35,CUSTOMS!$E$3:$N$2500,2,FALSE))</f>
        <v>6110300090</v>
      </c>
      <c r="T35" s="38" t="str">
        <f>IF(R35="","",VLOOKUP(R35,CUSTOMS!$E$3:$N$2500,3,FALSE))</f>
        <v>针织套头衫</v>
      </c>
      <c r="U35" s="39">
        <f t="shared" si="4"/>
        <v>422</v>
      </c>
      <c r="V35" s="39" t="str">
        <f>IF(R35="","",VLOOKUP(R35,CUSTOMS!$E$3:$N$2500,5,FALSE))</f>
        <v>件</v>
      </c>
      <c r="W35" s="40">
        <f>IF(R35="","",VLOOKUP(R35,CUSTOMS!$E$3:$N$2500,6,FALSE))</f>
        <v>30</v>
      </c>
      <c r="X35" s="40">
        <f t="shared" si="5"/>
        <v>12660</v>
      </c>
      <c r="Y35" s="39" t="str">
        <f>IF(R35="","",VLOOKUP(R35,CUSTOMS!$E$3:$N$2500,8,FALSE))</f>
        <v>港币</v>
      </c>
      <c r="Z35" s="39" t="str">
        <f>IF(R35="","",VLOOKUP(R35,CUSTOMS!$E$3:$N$2500,9,FALSE))</f>
        <v>中国</v>
      </c>
      <c r="AA35" s="39" t="str">
        <f>IF(R35="","",VLOOKUP(R35,CUSTOMS!$E$3:$N$2500,10,FALSE))</f>
        <v>澳大利亚</v>
      </c>
      <c r="AB35" s="40">
        <f>IF(R35="","",VLOOKUP(G35,WMS!$E$3:$T$2500,15,FALSE))</f>
        <v>0.457</v>
      </c>
      <c r="AC35" s="40">
        <f t="shared" si="6"/>
        <v>192.854</v>
      </c>
      <c r="AD35" s="37" t="e">
        <f>IF(S35="","",VLOOKUP(S35,海关监管条件!$A$1:$B$2000,2,FALSE))</f>
        <v>#N/A</v>
      </c>
    </row>
    <row r="36" spans="1:30">
      <c r="A36" s="2">
        <v>43431</v>
      </c>
      <c r="B36" s="2">
        <v>43431</v>
      </c>
      <c r="C36" s="2" t="s">
        <v>1034</v>
      </c>
      <c r="D36" s="24" t="s">
        <v>175</v>
      </c>
      <c r="E36" s="24" t="s">
        <v>839</v>
      </c>
      <c r="F36" s="24" t="s">
        <v>840</v>
      </c>
      <c r="G36" s="22" t="str">
        <f t="shared" si="0"/>
        <v>APGHKG18110002/158488/WW19555</v>
      </c>
      <c r="H36" s="23">
        <f>IF(G36="","",VLOOKUP(G36,WMS!$E$3:$Q$2500,7,FALSE))</f>
        <v>42</v>
      </c>
      <c r="I36" s="23">
        <f>IF(G36="","",VLOOKUP(G36,WMS!$E$3:$Q$2500,8,FALSE))</f>
        <v>13.8</v>
      </c>
      <c r="J36" s="23">
        <f>IF(G36="","",VLOOKUP(G36,WMS!$E$3:$Q$2500,13,FALSE))</f>
        <v>0.076</v>
      </c>
      <c r="K36" s="29" t="b">
        <f t="shared" si="1"/>
        <v>1</v>
      </c>
      <c r="L36" s="7">
        <v>15</v>
      </c>
      <c r="M36" s="7">
        <v>630</v>
      </c>
      <c r="N36" s="30">
        <f>IF(G36="","",VLOOKUP(G36,WMS!$E$3:$U$2500,17,0))</f>
        <v>0</v>
      </c>
      <c r="O36" s="31">
        <f t="shared" si="2"/>
        <v>207</v>
      </c>
      <c r="P36" s="31">
        <f t="shared" si="3"/>
        <v>1.14</v>
      </c>
      <c r="Q36" s="36" t="str">
        <f>IF(G36="","",VLOOKUP(G36,WMS!$E$3:$G$2500,2,FALSE))</f>
        <v>APG18112401</v>
      </c>
      <c r="R36" s="36" t="str">
        <f>IF(G36="","",VLOOKUP(G36,WMS!$E$3:$G$2500,3,FALSE))</f>
        <v>APG1811240101</v>
      </c>
      <c r="S36" s="37" t="str">
        <f>IF(R36="","",VLOOKUP(R36,CUSTOMS!$E$3:$N$2500,2,FALSE))</f>
        <v>6110300090</v>
      </c>
      <c r="T36" s="38" t="str">
        <f>IF(R36="","",VLOOKUP(R36,CUSTOMS!$E$3:$N$2500,3,FALSE))</f>
        <v>针织套头衫</v>
      </c>
      <c r="U36" s="39">
        <f t="shared" si="4"/>
        <v>630</v>
      </c>
      <c r="V36" s="39" t="str">
        <f>IF(R36="","",VLOOKUP(R36,CUSTOMS!$E$3:$N$2500,5,FALSE))</f>
        <v>件</v>
      </c>
      <c r="W36" s="40">
        <f>IF(R36="","",VLOOKUP(R36,CUSTOMS!$E$3:$N$2500,6,FALSE))</f>
        <v>30</v>
      </c>
      <c r="X36" s="40">
        <f t="shared" si="5"/>
        <v>18900</v>
      </c>
      <c r="Y36" s="39" t="str">
        <f>IF(R36="","",VLOOKUP(R36,CUSTOMS!$E$3:$N$2500,8,FALSE))</f>
        <v>港币</v>
      </c>
      <c r="Z36" s="39" t="str">
        <f>IF(R36="","",VLOOKUP(R36,CUSTOMS!$E$3:$N$2500,9,FALSE))</f>
        <v>中国</v>
      </c>
      <c r="AA36" s="39" t="str">
        <f>IF(R36="","",VLOOKUP(R36,CUSTOMS!$E$3:$N$2500,10,FALSE))</f>
        <v>澳大利亚</v>
      </c>
      <c r="AB36" s="40">
        <f>IF(R36="","",VLOOKUP(G36,WMS!$E$3:$T$2500,15,FALSE))</f>
        <v>0.287</v>
      </c>
      <c r="AC36" s="40">
        <f t="shared" si="6"/>
        <v>180.81</v>
      </c>
      <c r="AD36" s="37" t="e">
        <f>IF(S36="","",VLOOKUP(S36,海关监管条件!$A$1:$B$2000,2,FALSE))</f>
        <v>#N/A</v>
      </c>
    </row>
    <row r="37" spans="1:30">
      <c r="A37" s="2">
        <v>43431</v>
      </c>
      <c r="B37" s="2">
        <v>43431</v>
      </c>
      <c r="C37" s="2" t="s">
        <v>1034</v>
      </c>
      <c r="D37" s="24" t="s">
        <v>175</v>
      </c>
      <c r="E37" s="24" t="s">
        <v>841</v>
      </c>
      <c r="F37" s="24" t="s">
        <v>765</v>
      </c>
      <c r="G37" s="22" t="str">
        <f t="shared" si="0"/>
        <v>APGHKG18110002/157503/WS18838</v>
      </c>
      <c r="H37" s="23">
        <f>IF(G37="","",VLOOKUP(G37,WMS!$E$3:$Q$2500,7,FALSE))</f>
        <v>31.3076923076923</v>
      </c>
      <c r="I37" s="23">
        <f>IF(G37="","",VLOOKUP(G37,WMS!$E$3:$Q$2500,8,FALSE))</f>
        <v>14.30769</v>
      </c>
      <c r="J37" s="23">
        <f>IF(G37="","",VLOOKUP(G37,WMS!$E$3:$Q$2500,13,FALSE))</f>
        <v>0.076</v>
      </c>
      <c r="K37" s="29" t="b">
        <f t="shared" si="1"/>
        <v>1</v>
      </c>
      <c r="L37" s="7">
        <v>13</v>
      </c>
      <c r="M37" s="7">
        <v>407</v>
      </c>
      <c r="N37" s="30">
        <f>IF(G37="","",VLOOKUP(G37,WMS!$E$3:$U$2500,17,0))</f>
        <v>0</v>
      </c>
      <c r="O37" s="31">
        <f t="shared" si="2"/>
        <v>185.99997</v>
      </c>
      <c r="P37" s="31">
        <f t="shared" si="3"/>
        <v>0.988</v>
      </c>
      <c r="Q37" s="36" t="str">
        <f>IF(G37="","",VLOOKUP(G37,WMS!$E$3:$G$2500,2,FALSE))</f>
        <v>APG18112401</v>
      </c>
      <c r="R37" s="36" t="str">
        <f>IF(G37="","",VLOOKUP(G37,WMS!$E$3:$G$2500,3,FALSE))</f>
        <v>APG1811240102</v>
      </c>
      <c r="S37" s="37" t="str">
        <f>IF(R37="","",VLOOKUP(R37,CUSTOMS!$E$3:$N$2500,2,FALSE))</f>
        <v>6104590000</v>
      </c>
      <c r="T37" s="38" t="str">
        <f>IF(R37="","",VLOOKUP(R37,CUSTOMS!$E$3:$N$2500,3,FALSE))</f>
        <v>针织半身裙</v>
      </c>
      <c r="U37" s="39">
        <f t="shared" si="4"/>
        <v>407</v>
      </c>
      <c r="V37" s="39" t="str">
        <f>IF(R37="","",VLOOKUP(R37,CUSTOMS!$E$3:$N$2500,5,FALSE))</f>
        <v>件</v>
      </c>
      <c r="W37" s="40">
        <f>IF(R37="","",VLOOKUP(R37,CUSTOMS!$E$3:$N$2500,6,FALSE))</f>
        <v>30</v>
      </c>
      <c r="X37" s="40">
        <f t="shared" si="5"/>
        <v>12210</v>
      </c>
      <c r="Y37" s="39" t="str">
        <f>IF(R37="","",VLOOKUP(R37,CUSTOMS!$E$3:$N$2500,8,FALSE))</f>
        <v>港币</v>
      </c>
      <c r="Z37" s="39" t="str">
        <f>IF(R37="","",VLOOKUP(R37,CUSTOMS!$E$3:$N$2500,9,FALSE))</f>
        <v>中国</v>
      </c>
      <c r="AA37" s="39" t="str">
        <f>IF(R37="","",VLOOKUP(R37,CUSTOMS!$E$3:$N$2500,10,FALSE))</f>
        <v>澳大利亚</v>
      </c>
      <c r="AB37" s="40">
        <f>IF(R37="","",VLOOKUP(G37,WMS!$E$3:$T$2500,15,FALSE))</f>
        <v>0.409</v>
      </c>
      <c r="AC37" s="40">
        <f t="shared" si="6"/>
        <v>166.463</v>
      </c>
      <c r="AD37" s="37">
        <f>IF(S37="","",VLOOKUP(S37,海关监管条件!$A$1:$B$2000,2,FALSE))</f>
        <v>0</v>
      </c>
    </row>
    <row r="38" spans="1:30">
      <c r="A38" s="2">
        <v>43431</v>
      </c>
      <c r="B38" s="2">
        <v>43431</v>
      </c>
      <c r="C38" s="2" t="s">
        <v>1034</v>
      </c>
      <c r="D38" s="24" t="s">
        <v>175</v>
      </c>
      <c r="E38" s="24" t="s">
        <v>842</v>
      </c>
      <c r="F38" s="24" t="s">
        <v>765</v>
      </c>
      <c r="G38" s="22" t="str">
        <f t="shared" si="0"/>
        <v>APGHKG18110002/158399/WS18838</v>
      </c>
      <c r="H38" s="23">
        <f>IF(G38="","",VLOOKUP(G38,WMS!$E$3:$Q$2500,7,FALSE))</f>
        <v>33.3448275862069</v>
      </c>
      <c r="I38" s="23">
        <f>IF(G38="","",VLOOKUP(G38,WMS!$E$3:$Q$2500,8,FALSE))</f>
        <v>14.310344</v>
      </c>
      <c r="J38" s="23">
        <f>IF(G38="","",VLOOKUP(G38,WMS!$E$3:$Q$2500,13,FALSE))</f>
        <v>0.076</v>
      </c>
      <c r="K38" s="29" t="b">
        <f t="shared" si="1"/>
        <v>1</v>
      </c>
      <c r="L38" s="7">
        <v>29</v>
      </c>
      <c r="M38" s="7">
        <v>967</v>
      </c>
      <c r="N38" s="30">
        <f>IF(G38="","",VLOOKUP(G38,WMS!$E$3:$U$2500,17,0))</f>
        <v>0</v>
      </c>
      <c r="O38" s="31">
        <f t="shared" si="2"/>
        <v>414.999976</v>
      </c>
      <c r="P38" s="31">
        <f t="shared" si="3"/>
        <v>2.204</v>
      </c>
      <c r="Q38" s="36" t="str">
        <f>IF(G38="","",VLOOKUP(G38,WMS!$E$3:$G$2500,2,FALSE))</f>
        <v>APG18112401</v>
      </c>
      <c r="R38" s="36" t="str">
        <f>IF(G38="","",VLOOKUP(G38,WMS!$E$3:$G$2500,3,FALSE))</f>
        <v>APG1811240102</v>
      </c>
      <c r="S38" s="37" t="str">
        <f>IF(R38="","",VLOOKUP(R38,CUSTOMS!$E$3:$N$2500,2,FALSE))</f>
        <v>6104590000</v>
      </c>
      <c r="T38" s="38" t="str">
        <f>IF(R38="","",VLOOKUP(R38,CUSTOMS!$E$3:$N$2500,3,FALSE))</f>
        <v>针织半身裙</v>
      </c>
      <c r="U38" s="39">
        <f t="shared" si="4"/>
        <v>967</v>
      </c>
      <c r="V38" s="39" t="str">
        <f>IF(R38="","",VLOOKUP(R38,CUSTOMS!$E$3:$N$2500,5,FALSE))</f>
        <v>件</v>
      </c>
      <c r="W38" s="40">
        <f>IF(R38="","",VLOOKUP(R38,CUSTOMS!$E$3:$N$2500,6,FALSE))</f>
        <v>30</v>
      </c>
      <c r="X38" s="40">
        <f t="shared" si="5"/>
        <v>29010</v>
      </c>
      <c r="Y38" s="39" t="str">
        <f>IF(R38="","",VLOOKUP(R38,CUSTOMS!$E$3:$N$2500,8,FALSE))</f>
        <v>港币</v>
      </c>
      <c r="Z38" s="39" t="str">
        <f>IF(R38="","",VLOOKUP(R38,CUSTOMS!$E$3:$N$2500,9,FALSE))</f>
        <v>中国</v>
      </c>
      <c r="AA38" s="39" t="str">
        <f>IF(R38="","",VLOOKUP(R38,CUSTOMS!$E$3:$N$2500,10,FALSE))</f>
        <v>澳大利亚</v>
      </c>
      <c r="AB38" s="40">
        <f>IF(R38="","",VLOOKUP(G38,WMS!$E$3:$T$2500,15,FALSE))</f>
        <v>0.384</v>
      </c>
      <c r="AC38" s="40">
        <f t="shared" si="6"/>
        <v>371.328</v>
      </c>
      <c r="AD38" s="37">
        <f>IF(S38="","",VLOOKUP(S38,海关监管条件!$A$1:$B$2000,2,FALSE))</f>
        <v>0</v>
      </c>
    </row>
    <row r="39" spans="1:30">
      <c r="A39" s="2">
        <v>43439</v>
      </c>
      <c r="B39" s="2">
        <v>43439</v>
      </c>
      <c r="C39" s="2" t="s">
        <v>1035</v>
      </c>
      <c r="D39" s="3" t="s">
        <v>181</v>
      </c>
      <c r="E39" s="24" t="s">
        <v>843</v>
      </c>
      <c r="F39" s="24" t="s">
        <v>844</v>
      </c>
      <c r="G39" s="22" t="str">
        <f t="shared" si="0"/>
        <v>APGHKG18110007/156842/WW19208</v>
      </c>
      <c r="H39" s="23">
        <f>IF(G39="","",VLOOKUP(G39,WMS!$E$3:$Q$2500,7,FALSE))</f>
        <v>17.3333333333333</v>
      </c>
      <c r="I39" s="23">
        <f>IF(G39="","",VLOOKUP(G39,WMS!$E$3:$Q$2500,8,FALSE))</f>
        <v>13.570833</v>
      </c>
      <c r="J39" s="23">
        <f>IF(G39="","",VLOOKUP(G39,WMS!$E$3:$Q$2500,13,FALSE))</f>
        <v>0.058</v>
      </c>
      <c r="K39" s="29" t="b">
        <f t="shared" si="1"/>
        <v>1</v>
      </c>
      <c r="L39" s="7">
        <v>24</v>
      </c>
      <c r="M39" s="7">
        <v>416</v>
      </c>
      <c r="N39" s="30">
        <f>IF(G39="","",VLOOKUP(G39,WMS!$E$3:$U$2500,17,0))</f>
        <v>0</v>
      </c>
      <c r="O39" s="31">
        <f t="shared" si="2"/>
        <v>325.699992</v>
      </c>
      <c r="P39" s="31">
        <f t="shared" si="3"/>
        <v>1.392</v>
      </c>
      <c r="Q39" s="36" t="str">
        <f>IF(G39="","",VLOOKUP(G39,WMS!$E$3:$G$2500,2,FALSE))</f>
        <v>APG18112901</v>
      </c>
      <c r="R39" s="36" t="str">
        <f>IF(G39="","",VLOOKUP(G39,WMS!$E$3:$G$2500,3,FALSE))</f>
        <v>APG1811290101</v>
      </c>
      <c r="S39" s="37" t="str">
        <f>IF(R39="","",VLOOKUP(R39,CUSTOMS!$E$3:$N$2500,2,FALSE))</f>
        <v>6104440000</v>
      </c>
      <c r="T39" s="38" t="str">
        <f>IF(R39="","",VLOOKUP(R39,CUSTOMS!$E$3:$N$2500,3,FALSE))</f>
        <v>女装针织连身裙</v>
      </c>
      <c r="U39" s="39">
        <f t="shared" si="4"/>
        <v>416</v>
      </c>
      <c r="V39" s="39" t="str">
        <f>IF(R39="","",VLOOKUP(R39,CUSTOMS!$E$3:$N$2500,5,FALSE))</f>
        <v>件</v>
      </c>
      <c r="W39" s="40">
        <f>IF(R39="","",VLOOKUP(R39,CUSTOMS!$E$3:$N$2500,6,FALSE))</f>
        <v>10.5</v>
      </c>
      <c r="X39" s="40">
        <f t="shared" si="5"/>
        <v>4368</v>
      </c>
      <c r="Y39" s="39" t="str">
        <f>IF(R39="","",VLOOKUP(R39,CUSTOMS!$E$3:$N$2500,8,FALSE))</f>
        <v>美元</v>
      </c>
      <c r="Z39" s="39" t="str">
        <f>IF(R39="","",VLOOKUP(R39,CUSTOMS!$E$3:$N$2500,9,FALSE))</f>
        <v>中国</v>
      </c>
      <c r="AA39" s="39" t="str">
        <f>IF(R39="","",VLOOKUP(R39,CUSTOMS!$E$3:$N$2500,10,FALSE))</f>
        <v>澳大利亚</v>
      </c>
      <c r="AB39" s="40">
        <f>IF(R39="","",VLOOKUP(G39,WMS!$E$3:$T$2500,15,FALSE))</f>
        <v>0.725</v>
      </c>
      <c r="AC39" s="40">
        <f t="shared" si="6"/>
        <v>301.6</v>
      </c>
      <c r="AD39" s="37">
        <f>IF(S39="","",VLOOKUP(S39,海关监管条件!$A$1:$B$2000,2,FALSE))</f>
        <v>0</v>
      </c>
    </row>
    <row r="40" spans="1:30">
      <c r="A40" s="2">
        <v>43439</v>
      </c>
      <c r="B40" s="2">
        <v>43439</v>
      </c>
      <c r="C40" s="2" t="s">
        <v>1035</v>
      </c>
      <c r="D40" s="3" t="s">
        <v>186</v>
      </c>
      <c r="E40" s="24" t="s">
        <v>845</v>
      </c>
      <c r="F40" s="24" t="s">
        <v>846</v>
      </c>
      <c r="G40" s="22" t="str">
        <f t="shared" si="0"/>
        <v>APGHKG18110009/156622/WW19837</v>
      </c>
      <c r="H40" s="23">
        <f>IF(G40="","",VLOOKUP(G40,WMS!$E$3:$Q$2500,7,FALSE))</f>
        <v>23.1</v>
      </c>
      <c r="I40" s="23">
        <f>IF(G40="","",VLOOKUP(G40,WMS!$E$3:$Q$2500,8,FALSE))</f>
        <v>11.15333</v>
      </c>
      <c r="J40" s="23">
        <f>IF(G40="","",VLOOKUP(G40,WMS!$E$3:$Q$2500,13,FALSE))</f>
        <v>0.067</v>
      </c>
      <c r="K40" s="29" t="b">
        <f t="shared" si="1"/>
        <v>1</v>
      </c>
      <c r="L40" s="7">
        <v>30</v>
      </c>
      <c r="M40" s="7">
        <v>693</v>
      </c>
      <c r="N40" s="30">
        <f>IF(G40="","",VLOOKUP(G40,WMS!$E$3:$U$2500,17,0))</f>
        <v>0</v>
      </c>
      <c r="O40" s="31">
        <f t="shared" si="2"/>
        <v>334.5999</v>
      </c>
      <c r="P40" s="31">
        <f t="shared" si="3"/>
        <v>2.01</v>
      </c>
      <c r="Q40" s="36" t="str">
        <f>IF(G40="","",VLOOKUP(G40,WMS!$E$3:$G$2500,2,FALSE))</f>
        <v>APG18113001</v>
      </c>
      <c r="R40" s="36" t="str">
        <f>IF(G40="","",VLOOKUP(G40,WMS!$E$3:$G$2500,3,FALSE))</f>
        <v>APG1811300101</v>
      </c>
      <c r="S40" s="37" t="str">
        <f>IF(R40="","",VLOOKUP(R40,CUSTOMS!$E$3:$N$2500,2,FALSE))</f>
        <v>6104530000</v>
      </c>
      <c r="T40" s="38" t="str">
        <f>IF(R40="","",VLOOKUP(R40,CUSTOMS!$E$3:$N$2500,3,FALSE))</f>
        <v>女装针织半截裙</v>
      </c>
      <c r="U40" s="39">
        <f t="shared" si="4"/>
        <v>693</v>
      </c>
      <c r="V40" s="39" t="str">
        <f>IF(R40="","",VLOOKUP(R40,CUSTOMS!$E$3:$N$2500,5,FALSE))</f>
        <v>件</v>
      </c>
      <c r="W40" s="40">
        <f>IF(R40="","",VLOOKUP(R40,CUSTOMS!$E$3:$N$2500,6,FALSE))</f>
        <v>8</v>
      </c>
      <c r="X40" s="40">
        <f t="shared" si="5"/>
        <v>5544</v>
      </c>
      <c r="Y40" s="39" t="str">
        <f>IF(R40="","",VLOOKUP(R40,CUSTOMS!$E$3:$N$2500,8,FALSE))</f>
        <v>美元</v>
      </c>
      <c r="Z40" s="39" t="str">
        <f>IF(R40="","",VLOOKUP(R40,CUSTOMS!$E$3:$N$2500,9,FALSE))</f>
        <v>中国</v>
      </c>
      <c r="AA40" s="39" t="str">
        <f>IF(R40="","",VLOOKUP(R40,CUSTOMS!$E$3:$N$2500,10,FALSE))</f>
        <v>澳大利亚</v>
      </c>
      <c r="AB40" s="40">
        <f>IF(R40="","",VLOOKUP(G40,WMS!$E$3:$T$2500,15,FALSE))</f>
        <v>0.44</v>
      </c>
      <c r="AC40" s="40">
        <f t="shared" si="6"/>
        <v>304.92</v>
      </c>
      <c r="AD40" s="37" t="e">
        <f>IF(S40="","",VLOOKUP(S40,海关监管条件!$A$1:$B$2000,2,FALSE))</f>
        <v>#N/A</v>
      </c>
    </row>
    <row r="41" spans="1:30">
      <c r="A41" s="2">
        <v>43439</v>
      </c>
      <c r="B41" s="2">
        <v>43439</v>
      </c>
      <c r="C41" s="2" t="s">
        <v>1035</v>
      </c>
      <c r="D41" s="25" t="s">
        <v>192</v>
      </c>
      <c r="E41" s="24" t="s">
        <v>847</v>
      </c>
      <c r="F41" s="24" t="s">
        <v>848</v>
      </c>
      <c r="G41" s="22" t="str">
        <f t="shared" si="0"/>
        <v>APGHKG18110006/47951/WW19801</v>
      </c>
      <c r="H41" s="23">
        <f>IF(G41="","",VLOOKUP(G41,WMS!$E$3:$Q$2500,7,FALSE))</f>
        <v>38.9090909090909</v>
      </c>
      <c r="I41" s="23">
        <f>IF(G41="","",VLOOKUP(G41,WMS!$E$3:$Q$2500,8,FALSE))</f>
        <v>12.54545</v>
      </c>
      <c r="J41" s="23">
        <f>IF(G41="","",VLOOKUP(G41,WMS!$E$3:$Q$2500,13,FALSE))</f>
        <v>0.076</v>
      </c>
      <c r="K41" s="29" t="b">
        <f t="shared" si="1"/>
        <v>1</v>
      </c>
      <c r="L41" s="7">
        <v>11</v>
      </c>
      <c r="M41" s="7">
        <v>428</v>
      </c>
      <c r="N41" s="30">
        <f>IF(G41="","",VLOOKUP(G41,WMS!$E$3:$U$2500,17,0))</f>
        <v>0</v>
      </c>
      <c r="O41" s="31">
        <f t="shared" si="2"/>
        <v>137.99995</v>
      </c>
      <c r="P41" s="31">
        <f t="shared" si="3"/>
        <v>0.836</v>
      </c>
      <c r="Q41" s="36" t="str">
        <f>IF(G41="","",VLOOKUP(G41,WMS!$E$3:$G$2500,2,FALSE))</f>
        <v>APG18113002A</v>
      </c>
      <c r="R41" s="36" t="str">
        <f>IF(G41="","",VLOOKUP(G41,WMS!$E$3:$G$2500,3,FALSE))</f>
        <v>APG18113002A01</v>
      </c>
      <c r="S41" s="37" t="str">
        <f>IF(R41="","",VLOOKUP(R41,CUSTOMS!$E$3:$N$2500,2,FALSE))</f>
        <v>6204599000</v>
      </c>
      <c r="T41" s="38" t="str">
        <f>IF(R41="","",VLOOKUP(R41,CUSTOMS!$E$3:$N$2500,3,FALSE))</f>
        <v>化纤半腰裙</v>
      </c>
      <c r="U41" s="39">
        <f t="shared" si="4"/>
        <v>428</v>
      </c>
      <c r="V41" s="39" t="str">
        <f>IF(R41="","",VLOOKUP(R41,CUSTOMS!$E$3:$N$2500,5,FALSE))</f>
        <v>件</v>
      </c>
      <c r="W41" s="40">
        <f>IF(R41="","",VLOOKUP(R41,CUSTOMS!$E$3:$N$2500,6,FALSE))</f>
        <v>12.16</v>
      </c>
      <c r="X41" s="40">
        <f t="shared" si="5"/>
        <v>5204.48</v>
      </c>
      <c r="Y41" s="39" t="str">
        <f>IF(R41="","",VLOOKUP(R41,CUSTOMS!$E$3:$N$2500,8,FALSE))</f>
        <v>美元</v>
      </c>
      <c r="Z41" s="39" t="str">
        <f>IF(R41="","",VLOOKUP(R41,CUSTOMS!$E$3:$N$2500,9,FALSE))</f>
        <v>中国</v>
      </c>
      <c r="AA41" s="39" t="str">
        <f>IF(R41="","",VLOOKUP(R41,CUSTOMS!$E$3:$N$2500,10,FALSE))</f>
        <v>澳大利亚</v>
      </c>
      <c r="AB41" s="40">
        <f>IF(R41="","",VLOOKUP(G41,WMS!$E$3:$T$2500,15,FALSE))</f>
        <v>0.201</v>
      </c>
      <c r="AC41" s="40">
        <f t="shared" si="6"/>
        <v>86.028</v>
      </c>
      <c r="AD41" s="37" t="e">
        <f>IF(S41="","",VLOOKUP(S41,海关监管条件!$A$1:$B$2000,2,FALSE))</f>
        <v>#N/A</v>
      </c>
    </row>
    <row r="42" spans="1:30">
      <c r="A42" s="2">
        <v>43439</v>
      </c>
      <c r="B42" s="2">
        <v>43439</v>
      </c>
      <c r="C42" s="2" t="s">
        <v>1035</v>
      </c>
      <c r="D42" s="25" t="s">
        <v>192</v>
      </c>
      <c r="E42" s="24" t="s">
        <v>849</v>
      </c>
      <c r="F42" s="24" t="s">
        <v>850</v>
      </c>
      <c r="G42" s="22" t="str">
        <f t="shared" si="0"/>
        <v>APGHKG18110006/47953/WW19201</v>
      </c>
      <c r="H42" s="23">
        <f>IF(G42="","",VLOOKUP(G42,WMS!$E$3:$Q$2500,7,FALSE))</f>
        <v>19.4545454545455</v>
      </c>
      <c r="I42" s="23">
        <f>IF(G42="","",VLOOKUP(G42,WMS!$E$3:$Q$2500,8,FALSE))</f>
        <v>8.27272</v>
      </c>
      <c r="J42" s="23">
        <f>IF(G42="","",VLOOKUP(G42,WMS!$E$3:$Q$2500,13,FALSE))</f>
        <v>0.059</v>
      </c>
      <c r="K42" s="29" t="b">
        <f t="shared" si="1"/>
        <v>1</v>
      </c>
      <c r="L42" s="7">
        <v>22</v>
      </c>
      <c r="M42" s="7">
        <v>428</v>
      </c>
      <c r="N42" s="30">
        <f>IF(G42="","",VLOOKUP(G42,WMS!$E$3:$U$2500,17,0))</f>
        <v>0</v>
      </c>
      <c r="O42" s="31">
        <f t="shared" si="2"/>
        <v>181.99984</v>
      </c>
      <c r="P42" s="31">
        <f t="shared" si="3"/>
        <v>1.298</v>
      </c>
      <c r="Q42" s="36" t="str">
        <f>IF(G42="","",VLOOKUP(G42,WMS!$E$3:$G$2500,2,FALSE))</f>
        <v>APG18113002A</v>
      </c>
      <c r="R42" s="36" t="str">
        <f>IF(G42="","",VLOOKUP(G42,WMS!$E$3:$G$2500,3,FALSE))</f>
        <v>APG18113002A02</v>
      </c>
      <c r="S42" s="37" t="str">
        <f>IF(R42="","",VLOOKUP(R42,CUSTOMS!$E$3:$N$2500,2,FALSE))</f>
        <v>6204440090</v>
      </c>
      <c r="T42" s="38" t="str">
        <f>IF(R42="","",VLOOKUP(R42,CUSTOMS!$E$3:$N$2500,3,FALSE))</f>
        <v>化纤连衣裙</v>
      </c>
      <c r="U42" s="39">
        <f t="shared" si="4"/>
        <v>428</v>
      </c>
      <c r="V42" s="39" t="str">
        <f>IF(R42="","",VLOOKUP(R42,CUSTOMS!$E$3:$N$2500,5,FALSE))</f>
        <v>件</v>
      </c>
      <c r="W42" s="40">
        <f>IF(R42="","",VLOOKUP(R42,CUSTOMS!$E$3:$N$2500,6,FALSE))</f>
        <v>12.63</v>
      </c>
      <c r="X42" s="40">
        <f t="shared" si="5"/>
        <v>5405.64</v>
      </c>
      <c r="Y42" s="39" t="str">
        <f>IF(R42="","",VLOOKUP(R42,CUSTOMS!$E$3:$N$2500,8,FALSE))</f>
        <v>美元</v>
      </c>
      <c r="Z42" s="39" t="str">
        <f>IF(R42="","",VLOOKUP(R42,CUSTOMS!$E$3:$N$2500,9,FALSE))</f>
        <v>中国</v>
      </c>
      <c r="AA42" s="39" t="str">
        <f>IF(R42="","",VLOOKUP(R42,CUSTOMS!$E$3:$N$2500,10,FALSE))</f>
        <v>澳大利亚</v>
      </c>
      <c r="AB42" s="40">
        <f>IF(R42="","",VLOOKUP(G42,WMS!$E$3:$T$2500,15,FALSE))</f>
        <v>0.259</v>
      </c>
      <c r="AC42" s="40">
        <f t="shared" si="6"/>
        <v>110.852</v>
      </c>
      <c r="AD42" s="37" t="e">
        <f>IF(S42="","",VLOOKUP(S42,海关监管条件!$A$1:$B$2000,2,FALSE))</f>
        <v>#N/A</v>
      </c>
    </row>
    <row r="43" spans="1:30">
      <c r="A43" s="2">
        <v>43439</v>
      </c>
      <c r="B43" s="2">
        <v>43439</v>
      </c>
      <c r="C43" s="2" t="s">
        <v>1035</v>
      </c>
      <c r="D43" s="3" t="s">
        <v>192</v>
      </c>
      <c r="E43" s="24" t="s">
        <v>851</v>
      </c>
      <c r="F43" s="24" t="s">
        <v>852</v>
      </c>
      <c r="G43" s="22" t="str">
        <f t="shared" si="0"/>
        <v>APGHKG18110006/47958/WW19237</v>
      </c>
      <c r="H43" s="23">
        <f>IF(G43="","",VLOOKUP(G43,WMS!$E$3:$Q$2500,7,FALSE))</f>
        <v>18.9090909090909</v>
      </c>
      <c r="I43" s="23">
        <f>IF(G43="","",VLOOKUP(G43,WMS!$E$3:$Q$2500,8,FALSE))</f>
        <v>8</v>
      </c>
      <c r="J43" s="23">
        <f>IF(G43="","",VLOOKUP(G43,WMS!$E$3:$Q$2500,13,FALSE))</f>
        <v>0.062</v>
      </c>
      <c r="K43" s="29" t="b">
        <f t="shared" si="1"/>
        <v>1</v>
      </c>
      <c r="L43" s="7">
        <v>11</v>
      </c>
      <c r="M43" s="7">
        <v>208</v>
      </c>
      <c r="N43" s="30">
        <f>IF(G43="","",VLOOKUP(G43,WMS!$E$3:$U$2500,17,0))</f>
        <v>0</v>
      </c>
      <c r="O43" s="31">
        <f t="shared" si="2"/>
        <v>88</v>
      </c>
      <c r="P43" s="31">
        <f t="shared" si="3"/>
        <v>0.682</v>
      </c>
      <c r="Q43" s="36" t="str">
        <f>IF(G43="","",VLOOKUP(G43,WMS!$E$3:$G$2500,2,FALSE))</f>
        <v>APG18113002B</v>
      </c>
      <c r="R43" s="36" t="str">
        <f>IF(G43="","",VLOOKUP(G43,WMS!$E$3:$G$2500,3,FALSE))</f>
        <v>APG18113002B01</v>
      </c>
      <c r="S43" s="37" t="str">
        <f>IF(R43="","",VLOOKUP(R43,CUSTOMS!$E$3:$N$2500,2,FALSE))</f>
        <v>6204440090</v>
      </c>
      <c r="T43" s="38" t="str">
        <f>IF(R43="","",VLOOKUP(R43,CUSTOMS!$E$3:$N$2500,3,FALSE))</f>
        <v>化纤连衣裙</v>
      </c>
      <c r="U43" s="39">
        <f t="shared" si="4"/>
        <v>208</v>
      </c>
      <c r="V43" s="39" t="str">
        <f>IF(R43="","",VLOOKUP(R43,CUSTOMS!$E$3:$N$2500,5,FALSE))</f>
        <v>件</v>
      </c>
      <c r="W43" s="40">
        <f>IF(R43="","",VLOOKUP(R43,CUSTOMS!$E$3:$N$2500,6,FALSE))</f>
        <v>12.63</v>
      </c>
      <c r="X43" s="40">
        <f t="shared" si="5"/>
        <v>2627.04</v>
      </c>
      <c r="Y43" s="39" t="str">
        <f>IF(R43="","",VLOOKUP(R43,CUSTOMS!$E$3:$N$2500,8,FALSE))</f>
        <v>美元</v>
      </c>
      <c r="Z43" s="39" t="str">
        <f>IF(R43="","",VLOOKUP(R43,CUSTOMS!$E$3:$N$2500,9,FALSE))</f>
        <v>中国</v>
      </c>
      <c r="AA43" s="39" t="str">
        <f>IF(R43="","",VLOOKUP(R43,CUSTOMS!$E$3:$N$2500,10,FALSE))</f>
        <v>澳大利亚</v>
      </c>
      <c r="AB43" s="40">
        <f>IF(R43="","",VLOOKUP(G43,WMS!$E$3:$T$2500,15,FALSE))</f>
        <v>0.26</v>
      </c>
      <c r="AC43" s="40">
        <f t="shared" si="6"/>
        <v>54.08</v>
      </c>
      <c r="AD43" s="37" t="e">
        <f>IF(S43="","",VLOOKUP(S43,海关监管条件!$A$1:$B$2000,2,FALSE))</f>
        <v>#N/A</v>
      </c>
    </row>
    <row r="44" spans="1:30">
      <c r="A44" s="2">
        <v>43439</v>
      </c>
      <c r="B44" s="2">
        <v>43439</v>
      </c>
      <c r="C44" s="2" t="s">
        <v>1035</v>
      </c>
      <c r="D44" s="3" t="s">
        <v>192</v>
      </c>
      <c r="E44" s="24" t="s">
        <v>853</v>
      </c>
      <c r="F44" s="24" t="s">
        <v>854</v>
      </c>
      <c r="G44" s="22" t="str">
        <f t="shared" si="0"/>
        <v>APGHKG18110006/47950/WW19238</v>
      </c>
      <c r="H44" s="23">
        <f>IF(G44="","",VLOOKUP(G44,WMS!$E$3:$Q$2500,7,FALSE))</f>
        <v>18.8181818181818</v>
      </c>
      <c r="I44" s="23">
        <f>IF(G44="","",VLOOKUP(G44,WMS!$E$3:$Q$2500,8,FALSE))</f>
        <v>13.09091</v>
      </c>
      <c r="J44" s="23">
        <f>IF(G44="","",VLOOKUP(G44,WMS!$E$3:$Q$2500,13,FALSE))</f>
        <v>0.091</v>
      </c>
      <c r="K44" s="29" t="b">
        <f t="shared" si="1"/>
        <v>1</v>
      </c>
      <c r="L44" s="7">
        <v>11</v>
      </c>
      <c r="M44" s="7">
        <v>207</v>
      </c>
      <c r="N44" s="30">
        <f>IF(G44="","",VLOOKUP(G44,WMS!$E$3:$U$2500,17,0))</f>
        <v>0</v>
      </c>
      <c r="O44" s="31">
        <f t="shared" si="2"/>
        <v>144.00001</v>
      </c>
      <c r="P44" s="31">
        <f t="shared" si="3"/>
        <v>1.001</v>
      </c>
      <c r="Q44" s="36" t="str">
        <f>IF(G44="","",VLOOKUP(G44,WMS!$E$3:$G$2500,2,FALSE))</f>
        <v>APG18113002B</v>
      </c>
      <c r="R44" s="36" t="str">
        <f>IF(G44="","",VLOOKUP(G44,WMS!$E$3:$G$2500,3,FALSE))</f>
        <v>APG18113002B02</v>
      </c>
      <c r="S44" s="37" t="str">
        <f>IF(R44="","",VLOOKUP(R44,CUSTOMS!$E$3:$N$2500,2,FALSE))</f>
        <v>6211439000</v>
      </c>
      <c r="T44" s="38" t="str">
        <f>IF(R44="","",VLOOKUP(R44,CUSTOMS!$E$3:$N$2500,3,FALSE))</f>
        <v>化纤女装连衣裤</v>
      </c>
      <c r="U44" s="39">
        <f t="shared" si="4"/>
        <v>207</v>
      </c>
      <c r="V44" s="39" t="str">
        <f>IF(R44="","",VLOOKUP(R44,CUSTOMS!$E$3:$N$2500,5,FALSE))</f>
        <v>件</v>
      </c>
      <c r="W44" s="40">
        <f>IF(R44="","",VLOOKUP(R44,CUSTOMS!$E$3:$N$2500,6,FALSE))</f>
        <v>16</v>
      </c>
      <c r="X44" s="40">
        <f t="shared" si="5"/>
        <v>3312</v>
      </c>
      <c r="Y44" s="39" t="str">
        <f>IF(R44="","",VLOOKUP(R44,CUSTOMS!$E$3:$N$2500,8,FALSE))</f>
        <v>美元</v>
      </c>
      <c r="Z44" s="39" t="str">
        <f>IF(R44="","",VLOOKUP(R44,CUSTOMS!$E$3:$N$2500,9,FALSE))</f>
        <v>中国</v>
      </c>
      <c r="AA44" s="39" t="str">
        <f>IF(R44="","",VLOOKUP(R44,CUSTOMS!$E$3:$N$2500,10,FALSE))</f>
        <v>澳大利亚</v>
      </c>
      <c r="AB44" s="40">
        <f>IF(R44="","",VLOOKUP(G44,WMS!$E$3:$T$2500,15,FALSE))</f>
        <v>0.541</v>
      </c>
      <c r="AC44" s="40">
        <f t="shared" si="6"/>
        <v>111.987</v>
      </c>
      <c r="AD44" s="37" t="e">
        <f>IF(S44="","",VLOOKUP(S44,海关监管条件!$A$1:$B$2000,2,FALSE))</f>
        <v>#N/A</v>
      </c>
    </row>
    <row r="45" spans="1:30">
      <c r="A45" s="2">
        <v>43439</v>
      </c>
      <c r="B45" s="2">
        <v>43439</v>
      </c>
      <c r="C45" s="2" t="s">
        <v>1035</v>
      </c>
      <c r="D45" s="3" t="s">
        <v>203</v>
      </c>
      <c r="E45" s="24" t="s">
        <v>855</v>
      </c>
      <c r="F45" s="24" t="s">
        <v>856</v>
      </c>
      <c r="G45" s="22" t="str">
        <f t="shared" si="0"/>
        <v>APGHKG18110005/156908/114308</v>
      </c>
      <c r="H45" s="23">
        <f>IF(G45="","",VLOOKUP(G45,WMS!$E$3:$Q$2500,7,FALSE))</f>
        <v>22</v>
      </c>
      <c r="I45" s="23">
        <f>IF(G45="","",VLOOKUP(G45,WMS!$E$3:$Q$2500,8,FALSE))</f>
        <v>10.45833</v>
      </c>
      <c r="J45" s="23">
        <f>IF(G45="","",VLOOKUP(G45,WMS!$E$3:$Q$2500,13,FALSE))</f>
        <v>0.062</v>
      </c>
      <c r="K45" s="29" t="b">
        <f t="shared" si="1"/>
        <v>1</v>
      </c>
      <c r="L45" s="7">
        <v>24</v>
      </c>
      <c r="M45" s="7">
        <v>528</v>
      </c>
      <c r="N45" s="30">
        <f>IF(G45="","",VLOOKUP(G45,WMS!$E$3:$U$2500,17,0))</f>
        <v>0</v>
      </c>
      <c r="O45" s="31">
        <f t="shared" si="2"/>
        <v>250.99992</v>
      </c>
      <c r="P45" s="31">
        <f t="shared" si="3"/>
        <v>1.488</v>
      </c>
      <c r="Q45" s="36" t="str">
        <f>IF(G45="","",VLOOKUP(G45,WMS!$E$3:$G$2500,2,FALSE))</f>
        <v>APG18113002C</v>
      </c>
      <c r="R45" s="36" t="str">
        <f>IF(G45="","",VLOOKUP(G45,WMS!$E$3:$G$2500,3,FALSE))</f>
        <v>APG18113002C01</v>
      </c>
      <c r="S45" s="37" t="str">
        <f>IF(R45="","",VLOOKUP(R45,CUSTOMS!$E$3:$N$2500,2,FALSE))</f>
        <v>6204499000</v>
      </c>
      <c r="T45" s="38" t="str">
        <f>IF(R45="","",VLOOKUP(R45,CUSTOMS!$E$3:$N$2500,3,FALSE))</f>
        <v>麻化纤连衣裙</v>
      </c>
      <c r="U45" s="39">
        <f t="shared" si="4"/>
        <v>528</v>
      </c>
      <c r="V45" s="39" t="str">
        <f>IF(R45="","",VLOOKUP(R45,CUSTOMS!$E$3:$N$2500,5,FALSE))</f>
        <v>件</v>
      </c>
      <c r="W45" s="40">
        <f>IF(R45="","",VLOOKUP(R45,CUSTOMS!$E$3:$N$2500,6,FALSE))</f>
        <v>18.7</v>
      </c>
      <c r="X45" s="40">
        <f t="shared" si="5"/>
        <v>9873.6</v>
      </c>
      <c r="Y45" s="39" t="str">
        <f>IF(R45="","",VLOOKUP(R45,CUSTOMS!$E$3:$N$2500,8,FALSE))</f>
        <v>美元</v>
      </c>
      <c r="Z45" s="39" t="str">
        <f>IF(R45="","",VLOOKUP(R45,CUSTOMS!$E$3:$N$2500,9,FALSE))</f>
        <v>中国</v>
      </c>
      <c r="AA45" s="39" t="str">
        <f>IF(R45="","",VLOOKUP(R45,CUSTOMS!$E$3:$N$2500,10,FALSE))</f>
        <v>澳大利亚</v>
      </c>
      <c r="AB45" s="40">
        <f>IF(R45="","",VLOOKUP(G45,WMS!$E$3:$T$2500,15,FALSE))</f>
        <v>0.331</v>
      </c>
      <c r="AC45" s="40">
        <f t="shared" si="6"/>
        <v>174.768</v>
      </c>
      <c r="AD45" s="37" t="e">
        <f>IF(S45="","",VLOOKUP(S45,海关监管条件!$A$1:$B$2000,2,FALSE))</f>
        <v>#N/A</v>
      </c>
    </row>
    <row r="46" spans="1:30">
      <c r="A46" s="2">
        <v>43439</v>
      </c>
      <c r="B46" s="2">
        <v>43439</v>
      </c>
      <c r="C46" s="2" t="s">
        <v>1035</v>
      </c>
      <c r="D46" s="3" t="s">
        <v>203</v>
      </c>
      <c r="E46" s="24" t="s">
        <v>857</v>
      </c>
      <c r="F46" s="24" t="s">
        <v>858</v>
      </c>
      <c r="G46" s="22" t="str">
        <f t="shared" si="0"/>
        <v>APGHKG18110005/156907/114335</v>
      </c>
      <c r="H46" s="23">
        <f>IF(G46="","",VLOOKUP(G46,WMS!$E$3:$Q$2500,7,FALSE))</f>
        <v>41.1428571428571</v>
      </c>
      <c r="I46" s="23">
        <f>IF(G46="","",VLOOKUP(G46,WMS!$E$3:$Q$2500,8,FALSE))</f>
        <v>7.7142857</v>
      </c>
      <c r="J46" s="23">
        <f>IF(G46="","",VLOOKUP(G46,WMS!$E$3:$Q$2500,13,FALSE))</f>
        <v>0.05</v>
      </c>
      <c r="K46" s="29" t="b">
        <f t="shared" si="1"/>
        <v>1</v>
      </c>
      <c r="L46" s="7">
        <v>14</v>
      </c>
      <c r="M46" s="7">
        <v>576</v>
      </c>
      <c r="N46" s="30">
        <f>IF(G46="","",VLOOKUP(G46,WMS!$E$3:$U$2500,17,0))</f>
        <v>0</v>
      </c>
      <c r="O46" s="31">
        <f t="shared" si="2"/>
        <v>107.9999998</v>
      </c>
      <c r="P46" s="31">
        <f t="shared" si="3"/>
        <v>0.7</v>
      </c>
      <c r="Q46" s="36" t="str">
        <f>IF(G46="","",VLOOKUP(G46,WMS!$E$3:$G$2500,2,FALSE))</f>
        <v>APG18113002D</v>
      </c>
      <c r="R46" s="36" t="str">
        <f>IF(G46="","",VLOOKUP(G46,WMS!$E$3:$G$2500,3,FALSE))</f>
        <v>APG18113002D01</v>
      </c>
      <c r="S46" s="37" t="str">
        <f>IF(R46="","",VLOOKUP(R46,CUSTOMS!$E$3:$N$2500,2,FALSE))</f>
        <v>6211429000</v>
      </c>
      <c r="T46" s="38" t="str">
        <f>IF(R46="","",VLOOKUP(R46,CUSTOMS!$E$3:$N$2500,3,FALSE))</f>
        <v>棉制女装衫</v>
      </c>
      <c r="U46" s="39">
        <f t="shared" si="4"/>
        <v>576</v>
      </c>
      <c r="V46" s="39" t="str">
        <f>IF(R46="","",VLOOKUP(R46,CUSTOMS!$E$3:$N$2500,5,FALSE))</f>
        <v>件</v>
      </c>
      <c r="W46" s="40">
        <f>IF(R46="","",VLOOKUP(R46,CUSTOMS!$E$3:$N$2500,6,FALSE))</f>
        <v>18.6</v>
      </c>
      <c r="X46" s="40">
        <f t="shared" si="5"/>
        <v>10713.6</v>
      </c>
      <c r="Y46" s="39" t="str">
        <f>IF(R46="","",VLOOKUP(R46,CUSTOMS!$E$3:$N$2500,8,FALSE))</f>
        <v>美元</v>
      </c>
      <c r="Z46" s="39" t="str">
        <f>IF(R46="","",VLOOKUP(R46,CUSTOMS!$E$3:$N$2500,9,FALSE))</f>
        <v>中国</v>
      </c>
      <c r="AA46" s="39" t="str">
        <f>IF(R46="","",VLOOKUP(R46,CUSTOMS!$E$3:$N$2500,10,FALSE))</f>
        <v>澳大利亚</v>
      </c>
      <c r="AB46" s="40">
        <f>IF(R46="","",VLOOKUP(G46,WMS!$E$3:$T$2500,15,FALSE))</f>
        <v>0.111</v>
      </c>
      <c r="AC46" s="40">
        <f t="shared" si="6"/>
        <v>63.936</v>
      </c>
      <c r="AD46" s="37" t="e">
        <f>IF(S46="","",VLOOKUP(S46,海关监管条件!$A$1:$B$2000,2,FALSE))</f>
        <v>#N/A</v>
      </c>
    </row>
    <row r="47" spans="1:30">
      <c r="A47" s="2">
        <v>43452</v>
      </c>
      <c r="B47" s="2">
        <v>43453</v>
      </c>
      <c r="C47" s="2" t="s">
        <v>1036</v>
      </c>
      <c r="D47" s="3" t="s">
        <v>213</v>
      </c>
      <c r="E47" s="24" t="s">
        <v>859</v>
      </c>
      <c r="F47" s="24" t="s">
        <v>860</v>
      </c>
      <c r="G47" s="22" t="str">
        <f t="shared" si="0"/>
        <v>APGHKG18110008/157509/JDW182178</v>
      </c>
      <c r="H47" s="23">
        <f>IF(G47="","",VLOOKUP(G47,WMS!$E$3:$Q$2500,7,FALSE))</f>
        <v>20</v>
      </c>
      <c r="I47" s="23">
        <f>IF(G47="","",VLOOKUP(G47,WMS!$E$3:$Q$2500,8,FALSE))</f>
        <v>11</v>
      </c>
      <c r="J47" s="23">
        <f>IF(G47="","",VLOOKUP(G47,WMS!$E$3:$Q$2500,13,FALSE))</f>
        <v>0.048</v>
      </c>
      <c r="K47" s="29" t="b">
        <f t="shared" si="1"/>
        <v>1</v>
      </c>
      <c r="L47" s="7">
        <v>25</v>
      </c>
      <c r="M47" s="7">
        <v>500</v>
      </c>
      <c r="N47" s="30">
        <f>IF(G47="","",VLOOKUP(G47,WMS!$E$3:$U$2500,17,0))</f>
        <v>0</v>
      </c>
      <c r="O47" s="31">
        <f t="shared" si="2"/>
        <v>275</v>
      </c>
      <c r="P47" s="31">
        <f t="shared" si="3"/>
        <v>1.2</v>
      </c>
      <c r="Q47" s="36" t="str">
        <f>IF(G47="","",VLOOKUP(G47,WMS!$E$3:$G$2500,2,FALSE))</f>
        <v>APG18120801</v>
      </c>
      <c r="R47" s="36" t="str">
        <f>IF(G47="","",VLOOKUP(G47,WMS!$E$3:$G$2500,3,FALSE))</f>
        <v>APG1812080101</v>
      </c>
      <c r="S47" s="37" t="str">
        <f>IF(R47="","",VLOOKUP(R47,CUSTOMS!$E$3:$N$2500,2,FALSE))</f>
        <v>6204620000</v>
      </c>
      <c r="T47" s="38" t="str">
        <f>IF(R47="","",VLOOKUP(R47,CUSTOMS!$E$3:$N$2500,3,FALSE))</f>
        <v>女装长裤</v>
      </c>
      <c r="U47" s="39">
        <f t="shared" si="4"/>
        <v>500</v>
      </c>
      <c r="V47" s="39" t="str">
        <f>IF(R47="","",VLOOKUP(R47,CUSTOMS!$E$3:$N$2500,5,FALSE))</f>
        <v>件</v>
      </c>
      <c r="W47" s="40">
        <f>IF(R47="","",VLOOKUP(R47,CUSTOMS!$E$3:$N$2500,6,FALSE))</f>
        <v>7</v>
      </c>
      <c r="X47" s="40">
        <f t="shared" si="5"/>
        <v>3500</v>
      </c>
      <c r="Y47" s="39" t="str">
        <f>IF(R47="","",VLOOKUP(R47,CUSTOMS!$E$3:$N$2500,8,FALSE))</f>
        <v>美元</v>
      </c>
      <c r="Z47" s="39" t="str">
        <f>IF(R47="","",VLOOKUP(R47,CUSTOMS!$E$3:$N$2500,9,FALSE))</f>
        <v>中国</v>
      </c>
      <c r="AA47" s="39" t="str">
        <f>IF(R47="","",VLOOKUP(R47,CUSTOMS!$E$3:$N$2500,10,FALSE))</f>
        <v>澳大利亚</v>
      </c>
      <c r="AB47" s="40">
        <f>IF(R47="","",VLOOKUP(G47,WMS!$E$3:$T$2500,15,FALSE))</f>
        <v>0.5</v>
      </c>
      <c r="AC47" s="40">
        <f t="shared" si="6"/>
        <v>250</v>
      </c>
      <c r="AD47" s="37">
        <f>IF(S47="","",VLOOKUP(S47,海关监管条件!$A$1:$B$2000,2,FALSE))</f>
        <v>0</v>
      </c>
    </row>
    <row r="48" spans="1:30">
      <c r="A48" s="2">
        <v>43452</v>
      </c>
      <c r="B48" s="2">
        <v>43453</v>
      </c>
      <c r="C48" s="2" t="s">
        <v>1036</v>
      </c>
      <c r="D48" s="3" t="s">
        <v>213</v>
      </c>
      <c r="E48" s="24" t="s">
        <v>861</v>
      </c>
      <c r="F48" s="24" t="s">
        <v>779</v>
      </c>
      <c r="G48" s="22" t="str">
        <f t="shared" si="0"/>
        <v>APGHKG18110008/157597/JWS185103</v>
      </c>
      <c r="H48" s="23">
        <f>IF(G48="","",VLOOKUP(G48,WMS!$E$3:$Q$2500,7,FALSE))</f>
        <v>21.3913043478261</v>
      </c>
      <c r="I48" s="23">
        <f>IF(G48="","",VLOOKUP(G48,WMS!$E$3:$Q$2500,8,FALSE))</f>
        <v>11.69565</v>
      </c>
      <c r="J48" s="23">
        <f>IF(G48="","",VLOOKUP(G48,WMS!$E$3:$Q$2500,13,FALSE))</f>
        <v>0.044</v>
      </c>
      <c r="K48" s="29" t="b">
        <f t="shared" si="1"/>
        <v>1</v>
      </c>
      <c r="L48" s="7">
        <v>23</v>
      </c>
      <c r="M48" s="7">
        <v>492</v>
      </c>
      <c r="N48" s="30">
        <f>IF(G48="","",VLOOKUP(G48,WMS!$E$3:$U$2500,17,0))</f>
        <v>0</v>
      </c>
      <c r="O48" s="31">
        <f t="shared" si="2"/>
        <v>268.99995</v>
      </c>
      <c r="P48" s="31">
        <f t="shared" si="3"/>
        <v>1.012</v>
      </c>
      <c r="Q48" s="36" t="str">
        <f>IF(G48="","",VLOOKUP(G48,WMS!$E$3:$G$2500,2,FALSE))</f>
        <v>APG18120801</v>
      </c>
      <c r="R48" s="36" t="str">
        <f>IF(G48="","",VLOOKUP(G48,WMS!$E$3:$G$2500,3,FALSE))</f>
        <v>APG1812080102</v>
      </c>
      <c r="S48" s="37" t="str">
        <f>IF(R48="","",VLOOKUP(R48,CUSTOMS!$E$3:$N$2500,2,FALSE))</f>
        <v>6204520000</v>
      </c>
      <c r="T48" s="38" t="str">
        <f>IF(R48="","",VLOOKUP(R48,CUSTOMS!$E$3:$N$2500,3,FALSE))</f>
        <v>女装短裙</v>
      </c>
      <c r="U48" s="39">
        <f t="shared" si="4"/>
        <v>492</v>
      </c>
      <c r="V48" s="39" t="str">
        <f>IF(R48="","",VLOOKUP(R48,CUSTOMS!$E$3:$N$2500,5,FALSE))</f>
        <v>件</v>
      </c>
      <c r="W48" s="40">
        <f>IF(R48="","",VLOOKUP(R48,CUSTOMS!$E$3:$N$2500,6,FALSE))</f>
        <v>6</v>
      </c>
      <c r="X48" s="40">
        <f t="shared" si="5"/>
        <v>2952</v>
      </c>
      <c r="Y48" s="39" t="str">
        <f>IF(R48="","",VLOOKUP(R48,CUSTOMS!$E$3:$N$2500,8,FALSE))</f>
        <v>美元</v>
      </c>
      <c r="Z48" s="39" t="str">
        <f>IF(R48="","",VLOOKUP(R48,CUSTOMS!$E$3:$N$2500,9,FALSE))</f>
        <v>中国</v>
      </c>
      <c r="AA48" s="39" t="str">
        <f>IF(R48="","",VLOOKUP(R48,CUSTOMS!$E$3:$N$2500,10,FALSE))</f>
        <v>澳大利亚</v>
      </c>
      <c r="AB48" s="40">
        <f>IF(R48="","",VLOOKUP(G48,WMS!$E$3:$T$2500,15,FALSE))</f>
        <v>0.5</v>
      </c>
      <c r="AC48" s="40">
        <f t="shared" si="6"/>
        <v>246</v>
      </c>
      <c r="AD48" s="37">
        <f>IF(S48="","",VLOOKUP(S48,海关监管条件!$A$1:$B$2000,2,FALSE))</f>
        <v>0</v>
      </c>
    </row>
    <row r="49" spans="1:30">
      <c r="A49" s="2">
        <v>43452</v>
      </c>
      <c r="B49" s="2">
        <v>43453</v>
      </c>
      <c r="C49" s="2" t="s">
        <v>1036</v>
      </c>
      <c r="D49" s="3" t="s">
        <v>213</v>
      </c>
      <c r="E49" s="24" t="s">
        <v>862</v>
      </c>
      <c r="F49" s="24" t="s">
        <v>863</v>
      </c>
      <c r="G49" s="22" t="str">
        <f t="shared" si="0"/>
        <v>APGHKG18110008/157510/JWW182281</v>
      </c>
      <c r="H49" s="23">
        <f>IF(G49="","",VLOOKUP(G49,WMS!$E$3:$Q$2500,7,FALSE))</f>
        <v>17.8214285714286</v>
      </c>
      <c r="I49" s="23">
        <f>IF(G49="","",VLOOKUP(G49,WMS!$E$3:$Q$2500,8,FALSE))</f>
        <v>9.92857</v>
      </c>
      <c r="J49" s="23">
        <f>IF(G49="","",VLOOKUP(G49,WMS!$E$3:$Q$2500,13,FALSE))</f>
        <v>0.048</v>
      </c>
      <c r="K49" s="29" t="b">
        <f t="shared" si="1"/>
        <v>1</v>
      </c>
      <c r="L49" s="7">
        <v>28</v>
      </c>
      <c r="M49" s="7">
        <v>499</v>
      </c>
      <c r="N49" s="30">
        <f>IF(G49="","",VLOOKUP(G49,WMS!$E$3:$U$2500,17,0))</f>
        <v>0</v>
      </c>
      <c r="O49" s="31">
        <f t="shared" si="2"/>
        <v>277.99996</v>
      </c>
      <c r="P49" s="31">
        <f t="shared" si="3"/>
        <v>1.344</v>
      </c>
      <c r="Q49" s="36" t="str">
        <f>IF(G49="","",VLOOKUP(G49,WMS!$E$3:$G$2500,2,FALSE))</f>
        <v>APG18120801</v>
      </c>
      <c r="R49" s="36" t="str">
        <f>IF(G49="","",VLOOKUP(G49,WMS!$E$3:$G$2500,3,FALSE))</f>
        <v>APG1812080103</v>
      </c>
      <c r="S49" s="37" t="str">
        <f>IF(R49="","",VLOOKUP(R49,CUSTOMS!$E$3:$N$2500,2,FALSE))</f>
        <v>6204620000</v>
      </c>
      <c r="T49" s="38" t="str">
        <f>IF(R49="","",VLOOKUP(R49,CUSTOMS!$E$3:$N$2500,3,FALSE))</f>
        <v>女装长裤</v>
      </c>
      <c r="U49" s="39">
        <f t="shared" si="4"/>
        <v>499</v>
      </c>
      <c r="V49" s="39" t="str">
        <f>IF(R49="","",VLOOKUP(R49,CUSTOMS!$E$3:$N$2500,5,FALSE))</f>
        <v>件</v>
      </c>
      <c r="W49" s="40">
        <f>IF(R49="","",VLOOKUP(R49,CUSTOMS!$E$3:$N$2500,6,FALSE))</f>
        <v>7</v>
      </c>
      <c r="X49" s="40">
        <f t="shared" si="5"/>
        <v>3493</v>
      </c>
      <c r="Y49" s="39" t="str">
        <f>IF(R49="","",VLOOKUP(R49,CUSTOMS!$E$3:$N$2500,8,FALSE))</f>
        <v>美元</v>
      </c>
      <c r="Z49" s="39" t="str">
        <f>IF(R49="","",VLOOKUP(R49,CUSTOMS!$E$3:$N$2500,9,FALSE))</f>
        <v>中国</v>
      </c>
      <c r="AA49" s="39" t="str">
        <f>IF(R49="","",VLOOKUP(R49,CUSTOMS!$E$3:$N$2500,10,FALSE))</f>
        <v>澳大利亚</v>
      </c>
      <c r="AB49" s="40">
        <f>IF(R49="","",VLOOKUP(G49,WMS!$E$3:$T$2500,15,FALSE))</f>
        <v>0.501</v>
      </c>
      <c r="AC49" s="40">
        <f t="shared" si="6"/>
        <v>249.999</v>
      </c>
      <c r="AD49" s="37">
        <f>IF(S49="","",VLOOKUP(S49,海关监管条件!$A$1:$B$2000,2,FALSE))</f>
        <v>0</v>
      </c>
    </row>
    <row r="50" spans="1:30">
      <c r="A50" s="2">
        <v>43452</v>
      </c>
      <c r="B50" s="2">
        <v>43453</v>
      </c>
      <c r="C50" s="2" t="s">
        <v>1036</v>
      </c>
      <c r="D50" s="3" t="s">
        <v>221</v>
      </c>
      <c r="E50" s="24" t="s">
        <v>864</v>
      </c>
      <c r="F50" s="24" t="s">
        <v>837</v>
      </c>
      <c r="G50" s="22" t="str">
        <f t="shared" si="0"/>
        <v>APGHKG18120001/157341/WS18527</v>
      </c>
      <c r="H50" s="23">
        <f>IF(G50="","",VLOOKUP(G50,WMS!$E$3:$Q$2500,7,FALSE))</f>
        <v>26</v>
      </c>
      <c r="I50" s="23">
        <f>IF(G50="","",VLOOKUP(G50,WMS!$E$3:$Q$2500,8,FALSE))</f>
        <v>13.125</v>
      </c>
      <c r="J50" s="23">
        <f>IF(G50="","",VLOOKUP(G50,WMS!$E$3:$Q$2500,13,FALSE))</f>
        <v>0.076</v>
      </c>
      <c r="K50" s="29" t="b">
        <f t="shared" si="1"/>
        <v>1</v>
      </c>
      <c r="L50" s="7">
        <v>8</v>
      </c>
      <c r="M50" s="7">
        <v>208</v>
      </c>
      <c r="N50" s="30">
        <f>IF(G50="","",VLOOKUP(G50,WMS!$E$3:$U$2500,17,0))</f>
        <v>0</v>
      </c>
      <c r="O50" s="31">
        <f t="shared" si="2"/>
        <v>105</v>
      </c>
      <c r="P50" s="31">
        <f t="shared" si="3"/>
        <v>0.608</v>
      </c>
      <c r="Q50" s="36" t="str">
        <f>IF(G50="","",VLOOKUP(G50,WMS!$E$3:$G$2500,2,FALSE))</f>
        <v>APG18121301</v>
      </c>
      <c r="R50" s="36" t="str">
        <f>IF(G50="","",VLOOKUP(G50,WMS!$E$3:$G$2500,3,FALSE))</f>
        <v>APG1812130101</v>
      </c>
      <c r="S50" s="37" t="str">
        <f>IF(R50="","",VLOOKUP(R50,CUSTOMS!$E$3:$N$2500,2,FALSE))</f>
        <v>6110300090</v>
      </c>
      <c r="T50" s="38" t="str">
        <f>IF(R50="","",VLOOKUP(R50,CUSTOMS!$E$3:$N$2500,3,FALSE))</f>
        <v>针织套头衫</v>
      </c>
      <c r="U50" s="39">
        <f t="shared" si="4"/>
        <v>208</v>
      </c>
      <c r="V50" s="39" t="str">
        <f>IF(R50="","",VLOOKUP(R50,CUSTOMS!$E$3:$N$2500,5,FALSE))</f>
        <v>件</v>
      </c>
      <c r="W50" s="40">
        <f>IF(R50="","",VLOOKUP(R50,CUSTOMS!$E$3:$N$2500,6,FALSE))</f>
        <v>30</v>
      </c>
      <c r="X50" s="40">
        <f t="shared" si="5"/>
        <v>6240</v>
      </c>
      <c r="Y50" s="39" t="str">
        <f>IF(R50="","",VLOOKUP(R50,CUSTOMS!$E$3:$N$2500,8,FALSE))</f>
        <v>港币</v>
      </c>
      <c r="Z50" s="39" t="str">
        <f>IF(R50="","",VLOOKUP(R50,CUSTOMS!$E$3:$N$2500,9,FALSE))</f>
        <v>中国</v>
      </c>
      <c r="AA50" s="39" t="str">
        <f>IF(R50="","",VLOOKUP(R50,CUSTOMS!$E$3:$N$2500,10,FALSE))</f>
        <v>澳大利亚</v>
      </c>
      <c r="AB50" s="40">
        <f>IF(R50="","",VLOOKUP(G50,WMS!$E$3:$T$2500,15,FALSE))</f>
        <v>0.337</v>
      </c>
      <c r="AC50" s="40">
        <f t="shared" si="6"/>
        <v>70.096</v>
      </c>
      <c r="AD50" s="37" t="e">
        <f>IF(S50="","",VLOOKUP(S50,海关监管条件!$A$1:$B$2000,2,FALSE))</f>
        <v>#N/A</v>
      </c>
    </row>
    <row r="51" spans="1:30">
      <c r="A51" s="2">
        <v>43452</v>
      </c>
      <c r="B51" s="2">
        <v>43453</v>
      </c>
      <c r="C51" s="2" t="s">
        <v>1036</v>
      </c>
      <c r="D51" s="3" t="s">
        <v>221</v>
      </c>
      <c r="E51" s="24" t="s">
        <v>865</v>
      </c>
      <c r="F51" s="24" t="s">
        <v>765</v>
      </c>
      <c r="G51" s="22" t="str">
        <f t="shared" si="0"/>
        <v>APGHKG18120001/157342/WS18838</v>
      </c>
      <c r="H51" s="23">
        <f>IF(G51="","",VLOOKUP(G51,WMS!$E$3:$Q$2500,7,FALSE))</f>
        <v>32.2307692307692</v>
      </c>
      <c r="I51" s="23">
        <f>IF(G51="","",VLOOKUP(G51,WMS!$E$3:$Q$2500,8,FALSE))</f>
        <v>14.461538</v>
      </c>
      <c r="J51" s="23">
        <f>IF(G51="","",VLOOKUP(G51,WMS!$E$3:$Q$2500,13,FALSE))</f>
        <v>0.076</v>
      </c>
      <c r="K51" s="29" t="b">
        <f t="shared" si="1"/>
        <v>1</v>
      </c>
      <c r="L51" s="7">
        <v>13</v>
      </c>
      <c r="M51" s="7">
        <v>419</v>
      </c>
      <c r="N51" s="30">
        <f>IF(G51="","",VLOOKUP(G51,WMS!$E$3:$U$2500,17,0))</f>
        <v>0</v>
      </c>
      <c r="O51" s="31">
        <f t="shared" si="2"/>
        <v>187.999994</v>
      </c>
      <c r="P51" s="31">
        <f t="shared" si="3"/>
        <v>0.988</v>
      </c>
      <c r="Q51" s="36" t="str">
        <f>IF(G51="","",VLOOKUP(G51,WMS!$E$3:$G$2500,2,FALSE))</f>
        <v>APG18121301</v>
      </c>
      <c r="R51" s="36" t="str">
        <f>IF(G51="","",VLOOKUP(G51,WMS!$E$3:$G$2500,3,FALSE))</f>
        <v>APG1812130102</v>
      </c>
      <c r="S51" s="37" t="str">
        <f>IF(R51="","",VLOOKUP(R51,CUSTOMS!$E$3:$N$2500,2,FALSE))</f>
        <v>6104590000</v>
      </c>
      <c r="T51" s="38" t="str">
        <f>IF(R51="","",VLOOKUP(R51,CUSTOMS!$E$3:$N$2500,3,FALSE))</f>
        <v>针织半身裙</v>
      </c>
      <c r="U51" s="39">
        <f t="shared" si="4"/>
        <v>419</v>
      </c>
      <c r="V51" s="39" t="str">
        <f>IF(R51="","",VLOOKUP(R51,CUSTOMS!$E$3:$N$2500,5,FALSE))</f>
        <v>件</v>
      </c>
      <c r="W51" s="40">
        <f>IF(R51="","",VLOOKUP(R51,CUSTOMS!$E$3:$N$2500,6,FALSE))</f>
        <v>30</v>
      </c>
      <c r="X51" s="40">
        <f t="shared" si="5"/>
        <v>12570</v>
      </c>
      <c r="Y51" s="39" t="str">
        <f>IF(R51="","",VLOOKUP(R51,CUSTOMS!$E$3:$N$2500,8,FALSE))</f>
        <v>港币</v>
      </c>
      <c r="Z51" s="39" t="str">
        <f>IF(R51="","",VLOOKUP(R51,CUSTOMS!$E$3:$N$2500,9,FALSE))</f>
        <v>中国</v>
      </c>
      <c r="AA51" s="39" t="str">
        <f>IF(R51="","",VLOOKUP(R51,CUSTOMS!$E$3:$N$2500,10,FALSE))</f>
        <v>澳大利亚</v>
      </c>
      <c r="AB51" s="40">
        <f>IF(R51="","",VLOOKUP(G51,WMS!$E$3:$T$2500,15,FALSE))</f>
        <v>0.413</v>
      </c>
      <c r="AC51" s="40">
        <f t="shared" si="6"/>
        <v>173.047</v>
      </c>
      <c r="AD51" s="37">
        <f>IF(S51="","",VLOOKUP(S51,海关监管条件!$A$1:$B$2000,2,FALSE))</f>
        <v>0</v>
      </c>
    </row>
    <row r="52" spans="1:30">
      <c r="A52" s="2">
        <v>43452</v>
      </c>
      <c r="B52" s="2">
        <v>43453</v>
      </c>
      <c r="C52" s="2" t="s">
        <v>1036</v>
      </c>
      <c r="D52" s="24" t="s">
        <v>226</v>
      </c>
      <c r="E52" s="24" t="s">
        <v>866</v>
      </c>
      <c r="F52" s="24" t="s">
        <v>867</v>
      </c>
      <c r="G52" s="22" t="str">
        <f t="shared" si="0"/>
        <v>APGHKG18120002/47952/WW19902</v>
      </c>
      <c r="H52" s="23">
        <f>IF(G52="","",VLOOKUP(G52,WMS!$E$3:$Q$2500,7,FALSE))</f>
        <v>47.4444444444444</v>
      </c>
      <c r="I52" s="23">
        <f>IF(G52="","",VLOOKUP(G52,WMS!$E$3:$Q$2500,8,FALSE))</f>
        <v>9.44444</v>
      </c>
      <c r="J52" s="23">
        <f>IF(G52="","",VLOOKUP(G52,WMS!$E$3:$Q$2500,13,FALSE))</f>
        <v>0.046</v>
      </c>
      <c r="K52" s="29" t="b">
        <f t="shared" si="1"/>
        <v>1</v>
      </c>
      <c r="L52" s="7">
        <v>9</v>
      </c>
      <c r="M52" s="7">
        <v>427</v>
      </c>
      <c r="N52" s="30">
        <f>IF(G52="","",VLOOKUP(G52,WMS!$E$3:$U$2500,17,0))</f>
        <v>0</v>
      </c>
      <c r="O52" s="31">
        <f t="shared" si="2"/>
        <v>84.99996</v>
      </c>
      <c r="P52" s="31">
        <f t="shared" si="3"/>
        <v>0.414</v>
      </c>
      <c r="Q52" s="36" t="str">
        <f>IF(G52="","",VLOOKUP(G52,WMS!$E$3:$G$2500,2,FALSE))</f>
        <v>APG18121302</v>
      </c>
      <c r="R52" s="36" t="str">
        <f>IF(G52="","",VLOOKUP(G52,WMS!$E$3:$G$2500,3,FALSE))</f>
        <v>APG1812130201</v>
      </c>
      <c r="S52" s="37" t="str">
        <f>IF(R52="","",VLOOKUP(R52,CUSTOMS!$E$3:$N$2500,2,FALSE))</f>
        <v>6208920021</v>
      </c>
      <c r="T52" s="38" t="str">
        <f>IF(R52="","",VLOOKUP(R52,CUSTOMS!$E$3:$N$2500,3,FALSE))</f>
        <v>化纤女装背心</v>
      </c>
      <c r="U52" s="39">
        <f t="shared" si="4"/>
        <v>427</v>
      </c>
      <c r="V52" s="39" t="str">
        <f>IF(R52="","",VLOOKUP(R52,CUSTOMS!$E$3:$N$2500,5,FALSE))</f>
        <v>件</v>
      </c>
      <c r="W52" s="40">
        <f>IF(R52="","",VLOOKUP(R52,CUSTOMS!$E$3:$N$2500,6,FALSE))</f>
        <v>10.6</v>
      </c>
      <c r="X52" s="40">
        <f t="shared" si="5"/>
        <v>4526.2</v>
      </c>
      <c r="Y52" s="39" t="str">
        <f>IF(R52="","",VLOOKUP(R52,CUSTOMS!$E$3:$N$2500,8,FALSE))</f>
        <v>美元</v>
      </c>
      <c r="Z52" s="39" t="str">
        <f>IF(R52="","",VLOOKUP(R52,CUSTOMS!$E$3:$N$2500,9,FALSE))</f>
        <v>中国</v>
      </c>
      <c r="AA52" s="39" t="str">
        <f>IF(R52="","",VLOOKUP(R52,CUSTOMS!$E$3:$N$2500,10,FALSE))</f>
        <v>澳大利亚</v>
      </c>
      <c r="AB52" s="40">
        <f>IF(R52="","",VLOOKUP(G52,WMS!$E$3:$T$2500,15,FALSE))</f>
        <v>0.133</v>
      </c>
      <c r="AC52" s="40">
        <f t="shared" si="6"/>
        <v>56.791</v>
      </c>
      <c r="AD52" s="37" t="e">
        <f>IF(S52="","",VLOOKUP(S52,海关监管条件!$A$1:$B$2000,2,FALSE))</f>
        <v>#N/A</v>
      </c>
    </row>
    <row r="53" spans="1:30">
      <c r="A53" s="2">
        <v>43452</v>
      </c>
      <c r="B53" s="2">
        <v>43453</v>
      </c>
      <c r="C53" s="2" t="s">
        <v>1036</v>
      </c>
      <c r="D53" s="24" t="s">
        <v>226</v>
      </c>
      <c r="E53" s="24" t="s">
        <v>868</v>
      </c>
      <c r="F53" s="24" t="s">
        <v>869</v>
      </c>
      <c r="G53" s="22" t="str">
        <f t="shared" si="0"/>
        <v>APGHKG18120002/47957/WW19618</v>
      </c>
      <c r="H53" s="23">
        <f>IF(G53="","",VLOOKUP(G53,WMS!$E$3:$Q$2500,7,FALSE))</f>
        <v>14.7586206896552</v>
      </c>
      <c r="I53" s="23">
        <f>IF(G53="","",VLOOKUP(G53,WMS!$E$3:$Q$2500,8,FALSE))</f>
        <v>8.3103448</v>
      </c>
      <c r="J53" s="23">
        <f>IF(G53="","",VLOOKUP(G53,WMS!$E$3:$Q$2500,13,FALSE))</f>
        <v>0.038</v>
      </c>
      <c r="K53" s="29" t="b">
        <f t="shared" si="1"/>
        <v>1</v>
      </c>
      <c r="L53" s="7">
        <v>29</v>
      </c>
      <c r="M53" s="7">
        <v>428</v>
      </c>
      <c r="N53" s="30">
        <f>IF(G53="","",VLOOKUP(G53,WMS!$E$3:$U$2500,17,0))</f>
        <v>0</v>
      </c>
      <c r="O53" s="31">
        <f t="shared" si="2"/>
        <v>240.9999992</v>
      </c>
      <c r="P53" s="31">
        <f t="shared" si="3"/>
        <v>1.102</v>
      </c>
      <c r="Q53" s="36" t="str">
        <f>IF(G53="","",VLOOKUP(G53,WMS!$E$3:$G$2500,2,FALSE))</f>
        <v>APG18121302</v>
      </c>
      <c r="R53" s="36" t="str">
        <f>IF(G53="","",VLOOKUP(G53,WMS!$E$3:$G$2500,3,FALSE))</f>
        <v>APG1812130202</v>
      </c>
      <c r="S53" s="37" t="str">
        <f>IF(R53="","",VLOOKUP(R53,CUSTOMS!$E$3:$N$2500,2,FALSE))</f>
        <v>6204630000</v>
      </c>
      <c r="T53" s="38" t="str">
        <f>IF(R53="","",VLOOKUP(R53,CUSTOMS!$E$3:$N$2500,3,FALSE))</f>
        <v>化纤女长裤</v>
      </c>
      <c r="U53" s="39">
        <f t="shared" si="4"/>
        <v>428</v>
      </c>
      <c r="V53" s="39" t="str">
        <f>IF(R53="","",VLOOKUP(R53,CUSTOMS!$E$3:$N$2500,5,FALSE))</f>
        <v>件</v>
      </c>
      <c r="W53" s="40">
        <f>IF(R53="","",VLOOKUP(R53,CUSTOMS!$E$3:$N$2500,6,FALSE))</f>
        <v>12.65</v>
      </c>
      <c r="X53" s="40">
        <f t="shared" si="5"/>
        <v>5414.2</v>
      </c>
      <c r="Y53" s="39" t="str">
        <f>IF(R53="","",VLOOKUP(R53,CUSTOMS!$E$3:$N$2500,8,FALSE))</f>
        <v>美元</v>
      </c>
      <c r="Z53" s="39" t="str">
        <f>IF(R53="","",VLOOKUP(R53,CUSTOMS!$E$3:$N$2500,9,FALSE))</f>
        <v>中国</v>
      </c>
      <c r="AA53" s="39" t="str">
        <f>IF(R53="","",VLOOKUP(R53,CUSTOMS!$E$3:$N$2500,10,FALSE))</f>
        <v>澳大利亚</v>
      </c>
      <c r="AB53" s="40">
        <f>IF(R53="","",VLOOKUP(G53,WMS!$E$3:$T$2500,15,FALSE))</f>
        <v>0.451</v>
      </c>
      <c r="AC53" s="40">
        <f t="shared" si="6"/>
        <v>193.028</v>
      </c>
      <c r="AD53" s="37" t="e">
        <f>IF(S53="","",VLOOKUP(S53,海关监管条件!$A$1:$B$2000,2,FALSE))</f>
        <v>#N/A</v>
      </c>
    </row>
    <row r="54" spans="1:30">
      <c r="A54" s="2">
        <v>43456</v>
      </c>
      <c r="B54" s="2">
        <v>43459</v>
      </c>
      <c r="C54" s="2" t="s">
        <v>1037</v>
      </c>
      <c r="D54" s="3" t="s">
        <v>235</v>
      </c>
      <c r="E54" s="24" t="s">
        <v>872</v>
      </c>
      <c r="F54" s="24" t="s">
        <v>873</v>
      </c>
      <c r="G54" s="22" t="str">
        <f t="shared" si="0"/>
        <v>APGHKG18120007/157475/114746</v>
      </c>
      <c r="H54" s="23">
        <f>IF(G54="","",VLOOKUP(G54,WMS!$E$3:$Q$2500,7,FALSE))</f>
        <v>23.3035714285714</v>
      </c>
      <c r="I54" s="23">
        <f>IF(G54="","",VLOOKUP(G54,WMS!$E$3:$Q$2500,8,FALSE))</f>
        <v>8.0767857</v>
      </c>
      <c r="J54" s="23">
        <f>IF(G54="","",VLOOKUP(G54,WMS!$E$3:$Q$2500,13,FALSE))</f>
        <v>0.065</v>
      </c>
      <c r="K54" s="29" t="b">
        <f t="shared" si="1"/>
        <v>1</v>
      </c>
      <c r="L54" s="7">
        <v>56</v>
      </c>
      <c r="M54" s="7">
        <v>1305</v>
      </c>
      <c r="N54" s="30">
        <f>IF(G54="","",VLOOKUP(G54,WMS!$E$3:$U$2500,17,0))</f>
        <v>0</v>
      </c>
      <c r="O54" s="31">
        <f t="shared" si="2"/>
        <v>452.2999992</v>
      </c>
      <c r="P54" s="31">
        <f t="shared" si="3"/>
        <v>3.64</v>
      </c>
      <c r="Q54" s="36" t="str">
        <f>IF(G54="","",VLOOKUP(G54,WMS!$E$3:$G$2500,2,FALSE))</f>
        <v>APG18121303</v>
      </c>
      <c r="R54" s="36" t="str">
        <f>IF(G54="","",VLOOKUP(G54,WMS!$E$3:$G$2500,3,FALSE))</f>
        <v>APG1812130302</v>
      </c>
      <c r="S54" s="37" t="str">
        <f>IF(R54="","",VLOOKUP(R54,CUSTOMS!$E$3:$N$2500,2,FALSE))</f>
        <v>6110200090</v>
      </c>
      <c r="T54" s="38" t="str">
        <f>IF(R54="","",VLOOKUP(R54,CUSTOMS!$E$3:$N$2500,3,FALSE))</f>
        <v>女装针织圆领短袖毛衫</v>
      </c>
      <c r="U54" s="39">
        <f t="shared" si="4"/>
        <v>1305</v>
      </c>
      <c r="V54" s="39" t="str">
        <f>IF(R54="","",VLOOKUP(R54,CUSTOMS!$E$3:$N$2500,5,FALSE))</f>
        <v>件</v>
      </c>
      <c r="W54" s="40">
        <f>IF(R54="","",VLOOKUP(R54,CUSTOMS!$E$3:$N$2500,6,FALSE))</f>
        <v>11</v>
      </c>
      <c r="X54" s="40">
        <f t="shared" si="5"/>
        <v>14355</v>
      </c>
      <c r="Y54" s="39" t="str">
        <f>IF(R54="","",VLOOKUP(R54,CUSTOMS!$E$3:$N$2500,8,FALSE))</f>
        <v>美元</v>
      </c>
      <c r="Z54" s="39" t="str">
        <f>IF(R54="","",VLOOKUP(R54,CUSTOMS!$E$3:$N$2500,9,FALSE))</f>
        <v>中国</v>
      </c>
      <c r="AA54" s="39" t="str">
        <f>IF(R54="","",VLOOKUP(R54,CUSTOMS!$E$3:$N$2500,10,FALSE))</f>
        <v>澳大利亚</v>
      </c>
      <c r="AB54" s="40">
        <f>IF(R54="","",VLOOKUP(G54,WMS!$E$3:$T$2500,15,FALSE))</f>
        <v>0.299</v>
      </c>
      <c r="AC54" s="40">
        <f t="shared" si="6"/>
        <v>390.195</v>
      </c>
      <c r="AD54" s="37" t="e">
        <f>IF(S54="","",VLOOKUP(S54,海关监管条件!$A$1:$B$2000,2,FALSE))</f>
        <v>#N/A</v>
      </c>
    </row>
    <row r="55" spans="1:30">
      <c r="A55" s="2">
        <v>43456</v>
      </c>
      <c r="B55" s="2">
        <v>43459</v>
      </c>
      <c r="C55" s="2" t="s">
        <v>1037</v>
      </c>
      <c r="D55" s="3" t="s">
        <v>243</v>
      </c>
      <c r="E55" s="24" t="s">
        <v>876</v>
      </c>
      <c r="F55" s="24" t="s">
        <v>877</v>
      </c>
      <c r="G55" s="22" t="str">
        <f t="shared" si="0"/>
        <v>APGHKG18120008/157910/114388</v>
      </c>
      <c r="H55" s="23">
        <f>IF(G55="","",VLOOKUP(G55,WMS!$E$3:$Q$2500,7,FALSE))</f>
        <v>29.9166666666667</v>
      </c>
      <c r="I55" s="23">
        <f>IF(G55="","",VLOOKUP(G55,WMS!$E$3:$Q$2500,8,FALSE))</f>
        <v>10.625</v>
      </c>
      <c r="J55" s="23">
        <f>IF(G55="","",VLOOKUP(G55,WMS!$E$3:$Q$2500,13,FALSE))</f>
        <v>0.059</v>
      </c>
      <c r="K55" s="29" t="b">
        <f t="shared" si="1"/>
        <v>1</v>
      </c>
      <c r="L55" s="7">
        <v>12</v>
      </c>
      <c r="M55" s="7">
        <v>359</v>
      </c>
      <c r="N55" s="30">
        <f>IF(G55="","",VLOOKUP(G55,WMS!$E$3:$U$2500,17,0))</f>
        <v>0</v>
      </c>
      <c r="O55" s="31">
        <f t="shared" si="2"/>
        <v>127.5</v>
      </c>
      <c r="P55" s="31">
        <f t="shared" si="3"/>
        <v>0.708</v>
      </c>
      <c r="Q55" s="36" t="str">
        <f>IF(G55="","",VLOOKUP(G55,WMS!$E$3:$G$2500,2,FALSE))</f>
        <v>APG18121701</v>
      </c>
      <c r="R55" s="36" t="str">
        <f>IF(G55="","",VLOOKUP(G55,WMS!$E$3:$G$2500,3,FALSE))</f>
        <v>APG1812170102</v>
      </c>
      <c r="S55" s="37" t="str">
        <f>IF(R55="","",VLOOKUP(R55,CUSTOMS!$E$3:$N$2500,2,FALSE))</f>
        <v>6110300090</v>
      </c>
      <c r="T55" s="38" t="str">
        <f>IF(R55="","",VLOOKUP(R55,CUSTOMS!$E$3:$N$2500,3,FALSE))</f>
        <v>女装针织套头衫</v>
      </c>
      <c r="U55" s="39">
        <f t="shared" si="4"/>
        <v>359</v>
      </c>
      <c r="V55" s="39" t="str">
        <f>IF(R55="","",VLOOKUP(R55,CUSTOMS!$E$3:$N$2500,5,FALSE))</f>
        <v>件</v>
      </c>
      <c r="W55" s="40">
        <f>IF(R55="","",VLOOKUP(R55,CUSTOMS!$E$3:$N$2500,6,FALSE))</f>
        <v>20</v>
      </c>
      <c r="X55" s="40">
        <f t="shared" si="5"/>
        <v>7180</v>
      </c>
      <c r="Y55" s="39" t="str">
        <f>IF(R55="","",VLOOKUP(R55,CUSTOMS!$E$3:$N$2500,8,FALSE))</f>
        <v>港币</v>
      </c>
      <c r="Z55" s="39" t="str">
        <f>IF(R55="","",VLOOKUP(R55,CUSTOMS!$E$3:$N$2500,9,FALSE))</f>
        <v>中国</v>
      </c>
      <c r="AA55" s="39" t="str">
        <f>IF(R55="","",VLOOKUP(R55,CUSTOMS!$E$3:$N$2500,10,FALSE))</f>
        <v>澳大利亚</v>
      </c>
      <c r="AB55" s="40">
        <f>IF(R55="","",VLOOKUP(G55,WMS!$E$3:$T$2500,15,FALSE))</f>
        <v>0.322</v>
      </c>
      <c r="AC55" s="40">
        <f t="shared" si="6"/>
        <v>115.598</v>
      </c>
      <c r="AD55" s="37" t="e">
        <f>IF(S55="","",VLOOKUP(S55,海关监管条件!$A$1:$B$2000,2,FALSE))</f>
        <v>#N/A</v>
      </c>
    </row>
    <row r="56" spans="1:30">
      <c r="A56" s="2">
        <v>43456</v>
      </c>
      <c r="B56" s="2">
        <v>43459</v>
      </c>
      <c r="C56" s="2" t="s">
        <v>1037</v>
      </c>
      <c r="D56" s="3" t="s">
        <v>243</v>
      </c>
      <c r="E56" s="24" t="s">
        <v>878</v>
      </c>
      <c r="F56" s="24" t="s">
        <v>879</v>
      </c>
      <c r="G56" s="22" t="str">
        <f t="shared" si="0"/>
        <v>APGHKG18120008/157328/114403</v>
      </c>
      <c r="H56" s="23">
        <f>IF(G56="","",VLOOKUP(G56,WMS!$E$3:$Q$2500,7,FALSE))</f>
        <v>24.8723404255319</v>
      </c>
      <c r="I56" s="23">
        <f>IF(G56="","",VLOOKUP(G56,WMS!$E$3:$Q$2500,8,FALSE))</f>
        <v>11.8893617</v>
      </c>
      <c r="J56" s="23">
        <f>IF(G56="","",VLOOKUP(G56,WMS!$E$3:$Q$2500,13,FALSE))</f>
        <v>0.059</v>
      </c>
      <c r="K56" s="29" t="b">
        <f t="shared" si="1"/>
        <v>1</v>
      </c>
      <c r="L56" s="7">
        <v>47</v>
      </c>
      <c r="M56" s="7">
        <v>1169</v>
      </c>
      <c r="N56" s="30">
        <f>IF(G56="","",VLOOKUP(G56,WMS!$E$3:$U$2500,17,0))</f>
        <v>0</v>
      </c>
      <c r="O56" s="31">
        <f t="shared" si="2"/>
        <v>558.7999999</v>
      </c>
      <c r="P56" s="31">
        <f t="shared" si="3"/>
        <v>2.773</v>
      </c>
      <c r="Q56" s="36" t="str">
        <f>IF(G56="","",VLOOKUP(G56,WMS!$E$3:$G$2500,2,FALSE))</f>
        <v>APG18121701</v>
      </c>
      <c r="R56" s="36" t="str">
        <f>IF(G56="","",VLOOKUP(G56,WMS!$E$3:$G$2500,3,FALSE))</f>
        <v>APG1812170103</v>
      </c>
      <c r="S56" s="37" t="str">
        <f>IF(R56="","",VLOOKUP(R56,CUSTOMS!$E$3:$N$2500,2,FALSE))</f>
        <v>6110300090</v>
      </c>
      <c r="T56" s="38" t="str">
        <f>IF(R56="","",VLOOKUP(R56,CUSTOMS!$E$3:$N$2500,3,FALSE))</f>
        <v>女装针织开胸衫</v>
      </c>
      <c r="U56" s="39">
        <f t="shared" si="4"/>
        <v>1169</v>
      </c>
      <c r="V56" s="39" t="str">
        <f>IF(R56="","",VLOOKUP(R56,CUSTOMS!$E$3:$N$2500,5,FALSE))</f>
        <v>件</v>
      </c>
      <c r="W56" s="40">
        <f>IF(R56="","",VLOOKUP(R56,CUSTOMS!$E$3:$N$2500,6,FALSE))</f>
        <v>20</v>
      </c>
      <c r="X56" s="40">
        <f t="shared" si="5"/>
        <v>23380</v>
      </c>
      <c r="Y56" s="39" t="str">
        <f>IF(R56="","",VLOOKUP(R56,CUSTOMS!$E$3:$N$2500,8,FALSE))</f>
        <v>港币</v>
      </c>
      <c r="Z56" s="39" t="str">
        <f>IF(R56="","",VLOOKUP(R56,CUSTOMS!$E$3:$N$2500,9,FALSE))</f>
        <v>中国</v>
      </c>
      <c r="AA56" s="39" t="str">
        <f>IF(R56="","",VLOOKUP(R56,CUSTOMS!$E$3:$N$2500,10,FALSE))</f>
        <v>澳大利亚</v>
      </c>
      <c r="AB56" s="40">
        <f>IF(R56="","",VLOOKUP(G56,WMS!$E$3:$T$2500,15,FALSE))</f>
        <v>0.442</v>
      </c>
      <c r="AC56" s="40">
        <f t="shared" si="6"/>
        <v>516.698</v>
      </c>
      <c r="AD56" s="37" t="e">
        <f>IF(S56="","",VLOOKUP(S56,海关监管条件!$A$1:$B$2000,2,FALSE))</f>
        <v>#N/A</v>
      </c>
    </row>
    <row r="57" spans="1:30">
      <c r="A57" s="2">
        <v>43456</v>
      </c>
      <c r="B57" s="2">
        <v>43459</v>
      </c>
      <c r="C57" s="2" t="s">
        <v>1037</v>
      </c>
      <c r="D57" s="3" t="s">
        <v>243</v>
      </c>
      <c r="E57" s="24" t="s">
        <v>880</v>
      </c>
      <c r="F57" s="24" t="s">
        <v>881</v>
      </c>
      <c r="G57" s="22" t="str">
        <f t="shared" si="0"/>
        <v>APGHKG18120008/157327/114404</v>
      </c>
      <c r="H57" s="23">
        <f>IF(G57="","",VLOOKUP(G57,WMS!$E$3:$Q$2500,7,FALSE))</f>
        <v>37.84</v>
      </c>
      <c r="I57" s="23">
        <f>IF(G57="","",VLOOKUP(G57,WMS!$E$3:$Q$2500,8,FALSE))</f>
        <v>11.04</v>
      </c>
      <c r="J57" s="23">
        <f>IF(G57="","",VLOOKUP(G57,WMS!$E$3:$Q$2500,13,FALSE))</f>
        <v>0.059</v>
      </c>
      <c r="K57" s="29" t="b">
        <f t="shared" si="1"/>
        <v>1</v>
      </c>
      <c r="L57" s="7">
        <v>25</v>
      </c>
      <c r="M57" s="7">
        <v>946</v>
      </c>
      <c r="N57" s="30">
        <f>IF(G57="","",VLOOKUP(G57,WMS!$E$3:$U$2500,17,0))</f>
        <v>0</v>
      </c>
      <c r="O57" s="31">
        <f t="shared" si="2"/>
        <v>276</v>
      </c>
      <c r="P57" s="31">
        <f t="shared" si="3"/>
        <v>1.475</v>
      </c>
      <c r="Q57" s="36" t="str">
        <f>IF(G57="","",VLOOKUP(G57,WMS!$E$3:$G$2500,2,FALSE))</f>
        <v>APG18121701</v>
      </c>
      <c r="R57" s="36" t="str">
        <f>IF(G57="","",VLOOKUP(G57,WMS!$E$3:$G$2500,3,FALSE))</f>
        <v>APG1812170104</v>
      </c>
      <c r="S57" s="37" t="str">
        <f>IF(R57="","",VLOOKUP(R57,CUSTOMS!$E$3:$N$2500,2,FALSE))</f>
        <v>6110300090</v>
      </c>
      <c r="T57" s="38" t="str">
        <f>IF(R57="","",VLOOKUP(R57,CUSTOMS!$E$3:$N$2500,3,FALSE))</f>
        <v>女装针织背心</v>
      </c>
      <c r="U57" s="39">
        <f t="shared" si="4"/>
        <v>946</v>
      </c>
      <c r="V57" s="39" t="str">
        <f>IF(R57="","",VLOOKUP(R57,CUSTOMS!$E$3:$N$2500,5,FALSE))</f>
        <v>件</v>
      </c>
      <c r="W57" s="40">
        <f>IF(R57="","",VLOOKUP(R57,CUSTOMS!$E$3:$N$2500,6,FALSE))</f>
        <v>20</v>
      </c>
      <c r="X57" s="40">
        <f t="shared" si="5"/>
        <v>18920</v>
      </c>
      <c r="Y57" s="39" t="str">
        <f>IF(R57="","",VLOOKUP(R57,CUSTOMS!$E$3:$N$2500,8,FALSE))</f>
        <v>港币</v>
      </c>
      <c r="Z57" s="39" t="str">
        <f>IF(R57="","",VLOOKUP(R57,CUSTOMS!$E$3:$N$2500,9,FALSE))</f>
        <v>中国</v>
      </c>
      <c r="AA57" s="39" t="str">
        <f>IF(R57="","",VLOOKUP(R57,CUSTOMS!$E$3:$N$2500,10,FALSE))</f>
        <v>澳大利亚</v>
      </c>
      <c r="AB57" s="40">
        <f>IF(R57="","",VLOOKUP(G57,WMS!$E$3:$T$2500,15,FALSE))</f>
        <v>0.277</v>
      </c>
      <c r="AC57" s="40">
        <f t="shared" si="6"/>
        <v>262.042</v>
      </c>
      <c r="AD57" s="37" t="e">
        <f>IF(S57="","",VLOOKUP(S57,海关监管条件!$A$1:$B$2000,2,FALSE))</f>
        <v>#N/A</v>
      </c>
    </row>
    <row r="58" spans="1:30">
      <c r="A58" s="2">
        <v>43461</v>
      </c>
      <c r="B58" s="2">
        <v>43461</v>
      </c>
      <c r="C58" s="2" t="s">
        <v>1038</v>
      </c>
      <c r="D58" s="3" t="s">
        <v>235</v>
      </c>
      <c r="E58" s="24" t="s">
        <v>870</v>
      </c>
      <c r="F58" s="24" t="s">
        <v>871</v>
      </c>
      <c r="G58" s="22" t="str">
        <f t="shared" si="0"/>
        <v>APGHKG18120007/157807/WW19518</v>
      </c>
      <c r="H58" s="23">
        <f>IF(G58="","",VLOOKUP(G58,WMS!$E$3:$Q$2500,7,FALSE))</f>
        <v>16.8571428571429</v>
      </c>
      <c r="I58" s="23">
        <f>IF(G58="","",VLOOKUP(G58,WMS!$E$3:$Q$2500,8,FALSE))</f>
        <v>6.47142857</v>
      </c>
      <c r="J58" s="23">
        <f>IF(G58="","",VLOOKUP(G58,WMS!$E$3:$Q$2500,13,FALSE))</f>
        <v>0.052</v>
      </c>
      <c r="K58" s="29" t="b">
        <f t="shared" si="1"/>
        <v>1</v>
      </c>
      <c r="L58" s="7">
        <v>14</v>
      </c>
      <c r="M58" s="7">
        <v>236</v>
      </c>
      <c r="N58" s="30">
        <f>IF(G58="","",VLOOKUP(G58,WMS!$E$3:$U$2500,17,0))</f>
        <v>0</v>
      </c>
      <c r="O58" s="31">
        <f t="shared" si="2"/>
        <v>90.59999998</v>
      </c>
      <c r="P58" s="31">
        <f t="shared" si="3"/>
        <v>0.728</v>
      </c>
      <c r="Q58" s="36" t="str">
        <f>IF(G58="","",VLOOKUP(G58,WMS!$E$3:$G$2500,2,FALSE))</f>
        <v>APG18121303</v>
      </c>
      <c r="R58" s="36" t="str">
        <f>IF(G58="","",VLOOKUP(G58,WMS!$E$3:$G$2500,3,FALSE))</f>
        <v>APG1812130301</v>
      </c>
      <c r="S58" s="37" t="str">
        <f>IF(R58="","",VLOOKUP(R58,CUSTOMS!$E$3:$N$2500,2,FALSE))</f>
        <v>6110909000</v>
      </c>
      <c r="T58" s="38" t="str">
        <f>IF(R58="","",VLOOKUP(R58,CUSTOMS!$E$3:$N$2500,3,FALSE))</f>
        <v>女装针织圆领长袖毛衫</v>
      </c>
      <c r="U58" s="39">
        <f t="shared" si="4"/>
        <v>236</v>
      </c>
      <c r="V58" s="39" t="str">
        <f>IF(R58="","",VLOOKUP(R58,CUSTOMS!$E$3:$N$2500,5,FALSE))</f>
        <v>件</v>
      </c>
      <c r="W58" s="40">
        <f>IF(R58="","",VLOOKUP(R58,CUSTOMS!$E$3:$N$2500,6,FALSE))</f>
        <v>11</v>
      </c>
      <c r="X58" s="40">
        <f t="shared" si="5"/>
        <v>2596</v>
      </c>
      <c r="Y58" s="39" t="str">
        <f>IF(R58="","",VLOOKUP(R58,CUSTOMS!$E$3:$N$2500,8,FALSE))</f>
        <v>美元</v>
      </c>
      <c r="Z58" s="39" t="str">
        <f>IF(R58="","",VLOOKUP(R58,CUSTOMS!$E$3:$N$2500,9,FALSE))</f>
        <v>中国</v>
      </c>
      <c r="AA58" s="39" t="str">
        <f>IF(R58="","",VLOOKUP(R58,CUSTOMS!$E$3:$N$2500,10,FALSE))</f>
        <v>澳大利亚</v>
      </c>
      <c r="AB58" s="40">
        <f>IF(R58="","",VLOOKUP(G58,WMS!$E$3:$T$2500,15,FALSE))</f>
        <v>0.325</v>
      </c>
      <c r="AC58" s="40">
        <f t="shared" si="6"/>
        <v>76.7</v>
      </c>
      <c r="AD58" s="37">
        <f>IF(S58="","",VLOOKUP(S58,海关监管条件!$A$1:$B$2000,2,FALSE))</f>
        <v>0</v>
      </c>
    </row>
    <row r="59" spans="1:30">
      <c r="A59" s="2">
        <v>43461</v>
      </c>
      <c r="B59" s="2">
        <v>43461</v>
      </c>
      <c r="C59" s="2" t="s">
        <v>1038</v>
      </c>
      <c r="D59" s="3" t="s">
        <v>243</v>
      </c>
      <c r="E59" s="24" t="s">
        <v>874</v>
      </c>
      <c r="F59" s="24" t="s">
        <v>875</v>
      </c>
      <c r="G59" s="22" t="str">
        <f t="shared" si="0"/>
        <v>APGHKG18120008/157809/WW19513</v>
      </c>
      <c r="H59" s="23">
        <f>IF(G59="","",VLOOKUP(G59,WMS!$E$3:$Q$2500,7,FALSE))</f>
        <v>28.1428571428571</v>
      </c>
      <c r="I59" s="23">
        <f>IF(G59="","",VLOOKUP(G59,WMS!$E$3:$Q$2500,8,FALSE))</f>
        <v>8.48571428</v>
      </c>
      <c r="J59" s="23">
        <f>IF(G59="","",VLOOKUP(G59,WMS!$E$3:$Q$2500,13,FALSE))</f>
        <v>0.05</v>
      </c>
      <c r="K59" s="29" t="b">
        <f t="shared" si="1"/>
        <v>1</v>
      </c>
      <c r="L59" s="7">
        <v>14</v>
      </c>
      <c r="M59" s="7">
        <v>394</v>
      </c>
      <c r="N59" s="30">
        <f>IF(G59="","",VLOOKUP(G59,WMS!$E$3:$U$2500,17,0))</f>
        <v>0</v>
      </c>
      <c r="O59" s="31">
        <f t="shared" si="2"/>
        <v>118.79999992</v>
      </c>
      <c r="P59" s="31">
        <f t="shared" si="3"/>
        <v>0.7</v>
      </c>
      <c r="Q59" s="36" t="str">
        <f>IF(G59="","",VLOOKUP(G59,WMS!$E$3:$G$2500,2,FALSE))</f>
        <v>APG18121701</v>
      </c>
      <c r="R59" s="36" t="str">
        <f>IF(G59="","",VLOOKUP(G59,WMS!$E$3:$G$2500,3,FALSE))</f>
        <v>APG1812170101</v>
      </c>
      <c r="S59" s="37" t="str">
        <f>IF(R59="","",VLOOKUP(R59,CUSTOMS!$E$3:$N$2500,2,FALSE))</f>
        <v>6110300090</v>
      </c>
      <c r="T59" s="38" t="str">
        <f>IF(R59="","",VLOOKUP(R59,CUSTOMS!$E$3:$N$2500,3,FALSE))</f>
        <v>女装针织背心</v>
      </c>
      <c r="U59" s="39">
        <f t="shared" si="4"/>
        <v>394</v>
      </c>
      <c r="V59" s="39" t="str">
        <f>IF(R59="","",VLOOKUP(R59,CUSTOMS!$E$3:$N$2500,5,FALSE))</f>
        <v>件</v>
      </c>
      <c r="W59" s="40">
        <f>IF(R59="","",VLOOKUP(R59,CUSTOMS!$E$3:$N$2500,6,FALSE))</f>
        <v>20</v>
      </c>
      <c r="X59" s="40">
        <f t="shared" si="5"/>
        <v>7880</v>
      </c>
      <c r="Y59" s="39" t="str">
        <f>IF(R59="","",VLOOKUP(R59,CUSTOMS!$E$3:$N$2500,8,FALSE))</f>
        <v>港币</v>
      </c>
      <c r="Z59" s="39" t="str">
        <f>IF(R59="","",VLOOKUP(R59,CUSTOMS!$E$3:$N$2500,9,FALSE))</f>
        <v>中国</v>
      </c>
      <c r="AA59" s="39" t="str">
        <f>IF(R59="","",VLOOKUP(R59,CUSTOMS!$E$3:$N$2500,10,FALSE))</f>
        <v>澳大利亚</v>
      </c>
      <c r="AB59" s="40">
        <f>IF(R59="","",VLOOKUP(G59,WMS!$E$3:$T$2500,15,FALSE))</f>
        <v>0.261</v>
      </c>
      <c r="AC59" s="40">
        <f t="shared" si="6"/>
        <v>102.834</v>
      </c>
      <c r="AD59" s="37" t="e">
        <f>IF(S59="","",VLOOKUP(S59,海关监管条件!$A$1:$B$2000,2,FALSE))</f>
        <v>#N/A</v>
      </c>
    </row>
    <row r="60" spans="1:30">
      <c r="A60" s="2">
        <v>43461</v>
      </c>
      <c r="B60" s="2">
        <v>43461</v>
      </c>
      <c r="C60" s="2" t="s">
        <v>1038</v>
      </c>
      <c r="D60" s="3" t="s">
        <v>258</v>
      </c>
      <c r="E60" s="24" t="s">
        <v>886</v>
      </c>
      <c r="F60" s="24" t="s">
        <v>887</v>
      </c>
      <c r="G60" s="22" t="str">
        <f t="shared" si="0"/>
        <v>APGHKG18120011/157849/WW19514</v>
      </c>
      <c r="H60" s="23">
        <f>IF(G60="","",VLOOKUP(G60,WMS!$E$3:$Q$2500,7,FALSE))</f>
        <v>23</v>
      </c>
      <c r="I60" s="23">
        <f>IF(G60="","",VLOOKUP(G60,WMS!$E$3:$Q$2500,8,FALSE))</f>
        <v>4.428571428</v>
      </c>
      <c r="J60" s="23">
        <f>IF(G60="","",VLOOKUP(G60,WMS!$E$3:$Q$2500,13,FALSE))</f>
        <v>0.053</v>
      </c>
      <c r="K60" s="29" t="b">
        <f t="shared" si="1"/>
        <v>1</v>
      </c>
      <c r="L60" s="7">
        <v>14</v>
      </c>
      <c r="M60" s="7">
        <v>322</v>
      </c>
      <c r="N60" s="30">
        <f>IF(G60="","",VLOOKUP(G60,WMS!$E$3:$U$2500,17,0))</f>
        <v>0</v>
      </c>
      <c r="O60" s="31">
        <f t="shared" si="2"/>
        <v>61.999999992</v>
      </c>
      <c r="P60" s="31">
        <f t="shared" si="3"/>
        <v>0.742</v>
      </c>
      <c r="Q60" s="36" t="str">
        <f>IF(G60="","",VLOOKUP(G60,WMS!$E$3:$G$2500,2,FALSE))</f>
        <v>APG18122102</v>
      </c>
      <c r="R60" s="36" t="str">
        <f>IF(G60="","",VLOOKUP(G60,WMS!$E$3:$G$2500,3,FALSE))</f>
        <v>APG1812210201</v>
      </c>
      <c r="S60" s="37" t="str">
        <f>IF(R60="","",VLOOKUP(R60,CUSTOMS!$E$3:$N$2500,2,FALSE))</f>
        <v>6110199000</v>
      </c>
      <c r="T60" s="38" t="str">
        <f>IF(R60="","",VLOOKUP(R60,CUSTOMS!$E$3:$N$2500,3,FALSE))</f>
        <v>女装针织圆领短袖毛衫</v>
      </c>
      <c r="U60" s="39">
        <f t="shared" si="4"/>
        <v>322</v>
      </c>
      <c r="V60" s="39" t="str">
        <f>IF(R60="","",VLOOKUP(R60,CUSTOMS!$E$3:$N$2500,5,FALSE))</f>
        <v>件</v>
      </c>
      <c r="W60" s="40">
        <f>IF(R60="","",VLOOKUP(R60,CUSTOMS!$E$3:$N$2500,6,FALSE))</f>
        <v>20</v>
      </c>
      <c r="X60" s="40">
        <f t="shared" si="5"/>
        <v>6440</v>
      </c>
      <c r="Y60" s="39" t="str">
        <f>IF(R60="","",VLOOKUP(R60,CUSTOMS!$E$3:$N$2500,8,FALSE))</f>
        <v>美元</v>
      </c>
      <c r="Z60" s="39" t="str">
        <f>IF(R60="","",VLOOKUP(R60,CUSTOMS!$E$3:$N$2500,9,FALSE))</f>
        <v>中国</v>
      </c>
      <c r="AA60" s="39" t="str">
        <f>IF(R60="","",VLOOKUP(R60,CUSTOMS!$E$3:$N$2500,10,FALSE))</f>
        <v>澳大利亚</v>
      </c>
      <c r="AB60" s="40">
        <f>IF(R60="","",VLOOKUP(G60,WMS!$E$3:$T$2500,15,FALSE))</f>
        <v>0.14</v>
      </c>
      <c r="AC60" s="40">
        <f t="shared" si="6"/>
        <v>45.08</v>
      </c>
      <c r="AD60" s="37" t="e">
        <f>IF(S60="","",VLOOKUP(S60,海关监管条件!$A$1:$B$2000,2,FALSE))</f>
        <v>#N/A</v>
      </c>
    </row>
    <row r="61" spans="1:30">
      <c r="A61" s="2">
        <v>43461</v>
      </c>
      <c r="B61" s="2">
        <v>43461</v>
      </c>
      <c r="C61" s="2" t="s">
        <v>1038</v>
      </c>
      <c r="D61" s="24" t="s">
        <v>252</v>
      </c>
      <c r="E61" s="24" t="s">
        <v>883</v>
      </c>
      <c r="F61" s="24" t="s">
        <v>796</v>
      </c>
      <c r="G61" s="22" t="str">
        <f t="shared" si="0"/>
        <v>APGHKG18120005/157465/WW18343</v>
      </c>
      <c r="H61" s="23">
        <f>IF(G61="","",VLOOKUP(G61,WMS!$E$3:$Q$2500,7,FALSE))</f>
        <v>10</v>
      </c>
      <c r="I61" s="23">
        <f>IF(G61="","",VLOOKUP(G61,WMS!$E$3:$Q$2500,8,FALSE))</f>
        <v>11.333333</v>
      </c>
      <c r="J61" s="23">
        <f>IF(G61="","",VLOOKUP(G61,WMS!$E$3:$Q$2500,13,FALSE))</f>
        <v>0.09</v>
      </c>
      <c r="K61" s="29" t="b">
        <f t="shared" si="1"/>
        <v>1</v>
      </c>
      <c r="L61" s="7">
        <v>30</v>
      </c>
      <c r="M61" s="7">
        <v>300</v>
      </c>
      <c r="N61" s="30">
        <f>IF(G61="","",VLOOKUP(G61,WMS!$E$3:$U$2500,17,0))</f>
        <v>0</v>
      </c>
      <c r="O61" s="31">
        <f t="shared" si="2"/>
        <v>339.99999</v>
      </c>
      <c r="P61" s="31">
        <f t="shared" si="3"/>
        <v>2.7</v>
      </c>
      <c r="Q61" s="36" t="str">
        <f>IF(G61="","",VLOOKUP(G61,WMS!$E$3:$G$2500,2,FALSE))</f>
        <v>APG18122101</v>
      </c>
      <c r="R61" s="36" t="str">
        <f>IF(G61="","",VLOOKUP(G61,WMS!$E$3:$G$2500,3,FALSE))</f>
        <v>APG1812210101</v>
      </c>
      <c r="S61" s="37" t="str">
        <f>IF(R61="","",VLOOKUP(R61,CUSTOMS!$E$3:$N$2500,2,FALSE))</f>
        <v>4203100090</v>
      </c>
      <c r="T61" s="38" t="str">
        <f>IF(R61="","",VLOOKUP(R61,CUSTOMS!$E$3:$N$2500,3,FALSE))</f>
        <v>女装羊皮短褛</v>
      </c>
      <c r="U61" s="39">
        <f t="shared" si="4"/>
        <v>300</v>
      </c>
      <c r="V61" s="39" t="str">
        <f>IF(R61="","",VLOOKUP(R61,CUSTOMS!$E$3:$N$2500,5,FALSE))</f>
        <v>件</v>
      </c>
      <c r="W61" s="40">
        <f>IF(R61="","",VLOOKUP(R61,CUSTOMS!$E$3:$N$2500,6,FALSE))</f>
        <v>93.45</v>
      </c>
      <c r="X61" s="40">
        <f t="shared" si="5"/>
        <v>28035</v>
      </c>
      <c r="Y61" s="39" t="str">
        <f>IF(R61="","",VLOOKUP(R61,CUSTOMS!$E$3:$N$2500,8,FALSE))</f>
        <v>美元</v>
      </c>
      <c r="Z61" s="39" t="str">
        <f>IF(R61="","",VLOOKUP(R61,CUSTOMS!$E$3:$N$2500,9,FALSE))</f>
        <v>中国</v>
      </c>
      <c r="AA61" s="39" t="str">
        <f>IF(R61="","",VLOOKUP(R61,CUSTOMS!$E$3:$N$2500,10,FALSE))</f>
        <v>澳大利亚</v>
      </c>
      <c r="AB61" s="40">
        <f>IF(R61="","",VLOOKUP(G61,WMS!$E$3:$T$2500,15,FALSE))</f>
        <v>0.833</v>
      </c>
      <c r="AC61" s="40">
        <f t="shared" si="6"/>
        <v>249.9</v>
      </c>
      <c r="AD61" s="37" t="e">
        <f>IF(S61="","",VLOOKUP(S61,海关监管条件!$A$1:$B$2000,2,FALSE))</f>
        <v>#N/A</v>
      </c>
    </row>
    <row r="62" spans="1:30">
      <c r="A62" s="2">
        <v>43461</v>
      </c>
      <c r="B62" s="2">
        <v>43461</v>
      </c>
      <c r="C62" s="2" t="s">
        <v>1038</v>
      </c>
      <c r="D62" s="24" t="s">
        <v>252</v>
      </c>
      <c r="E62" s="24" t="s">
        <v>884</v>
      </c>
      <c r="F62" s="24" t="s">
        <v>885</v>
      </c>
      <c r="G62" s="22" t="str">
        <f t="shared" si="0"/>
        <v>APGHKG18120005/157469/WW19840</v>
      </c>
      <c r="H62" s="23">
        <f>IF(G62="","",VLOOKUP(G62,WMS!$E$3:$Q$2500,7,FALSE))</f>
        <v>16</v>
      </c>
      <c r="I62" s="23">
        <f>IF(G62="","",VLOOKUP(G62,WMS!$E$3:$Q$2500,8,FALSE))</f>
        <v>10.24</v>
      </c>
      <c r="J62" s="23">
        <f>IF(G62="","",VLOOKUP(G62,WMS!$E$3:$Q$2500,13,FALSE))</f>
        <v>0.057</v>
      </c>
      <c r="K62" s="29" t="b">
        <f t="shared" si="1"/>
        <v>1</v>
      </c>
      <c r="L62" s="7">
        <v>25</v>
      </c>
      <c r="M62" s="7">
        <v>400</v>
      </c>
      <c r="N62" s="30">
        <f>IF(G62="","",VLOOKUP(G62,WMS!$E$3:$U$2500,17,0))</f>
        <v>0</v>
      </c>
      <c r="O62" s="31">
        <f t="shared" si="2"/>
        <v>256</v>
      </c>
      <c r="P62" s="31">
        <f t="shared" si="3"/>
        <v>1.425</v>
      </c>
      <c r="Q62" s="36" t="str">
        <f>IF(G62="","",VLOOKUP(G62,WMS!$E$3:$G$2500,2,FALSE))</f>
        <v>APG18122101</v>
      </c>
      <c r="R62" s="36" t="str">
        <f>IF(G62="","",VLOOKUP(G62,WMS!$E$3:$G$2500,3,FALSE))</f>
        <v>APG1812210102</v>
      </c>
      <c r="S62" s="37" t="str">
        <f>IF(R62="","",VLOOKUP(R62,CUSTOMS!$E$3:$N$2500,2,FALSE))</f>
        <v>4203100090</v>
      </c>
      <c r="T62" s="38" t="str">
        <f>IF(R62="","",VLOOKUP(R62,CUSTOMS!$E$3:$N$2500,3,FALSE))</f>
        <v>女装羊皮裙</v>
      </c>
      <c r="U62" s="39">
        <f t="shared" si="4"/>
        <v>400</v>
      </c>
      <c r="V62" s="39" t="str">
        <f>IF(R62="","",VLOOKUP(R62,CUSTOMS!$E$3:$N$2500,5,FALSE))</f>
        <v>件</v>
      </c>
      <c r="W62" s="40">
        <f>IF(R62="","",VLOOKUP(R62,CUSTOMS!$E$3:$N$2500,6,FALSE))</f>
        <v>69.6</v>
      </c>
      <c r="X62" s="40">
        <f t="shared" si="5"/>
        <v>27840</v>
      </c>
      <c r="Y62" s="39" t="str">
        <f>IF(R62="","",VLOOKUP(R62,CUSTOMS!$E$3:$N$2500,8,FALSE))</f>
        <v>美元</v>
      </c>
      <c r="Z62" s="39" t="str">
        <f>IF(R62="","",VLOOKUP(R62,CUSTOMS!$E$3:$N$2500,9,FALSE))</f>
        <v>中国</v>
      </c>
      <c r="AA62" s="39" t="str">
        <f>IF(R62="","",VLOOKUP(R62,CUSTOMS!$E$3:$N$2500,10,FALSE))</f>
        <v>澳大利亚</v>
      </c>
      <c r="AB62" s="40">
        <f>IF(R62="","",VLOOKUP(G62,WMS!$E$3:$T$2500,15,FALSE))</f>
        <v>0.418</v>
      </c>
      <c r="AC62" s="40">
        <f t="shared" si="6"/>
        <v>167.2</v>
      </c>
      <c r="AD62" s="37" t="e">
        <f>IF(S62="","",VLOOKUP(S62,海关监管条件!$A$1:$B$2000,2,FALSE))</f>
        <v>#N/A</v>
      </c>
    </row>
    <row r="63" spans="1:30">
      <c r="A63" s="2">
        <v>43461</v>
      </c>
      <c r="B63" s="2">
        <v>43461</v>
      </c>
      <c r="C63" s="2" t="s">
        <v>1038</v>
      </c>
      <c r="D63" s="3" t="s">
        <v>263</v>
      </c>
      <c r="E63" s="24" t="s">
        <v>888</v>
      </c>
      <c r="F63" s="24" t="s">
        <v>889</v>
      </c>
      <c r="G63" s="22" t="str">
        <f t="shared" si="0"/>
        <v>APGHKG18120003/48131/WW19604</v>
      </c>
      <c r="H63" s="23">
        <f>IF(G63="","",VLOOKUP(G63,WMS!$E$3:$Q$2500,7,FALSE))</f>
        <v>14.75</v>
      </c>
      <c r="I63" s="23">
        <f>IF(G63="","",VLOOKUP(G63,WMS!$E$3:$Q$2500,8,FALSE))</f>
        <v>6.357142857</v>
      </c>
      <c r="J63" s="23">
        <f>IF(G63="","",VLOOKUP(G63,WMS!$E$3:$Q$2500,13,FALSE))</f>
        <v>0.032</v>
      </c>
      <c r="K63" s="29" t="b">
        <f t="shared" si="1"/>
        <v>1</v>
      </c>
      <c r="L63" s="7">
        <v>28</v>
      </c>
      <c r="M63" s="7">
        <v>413</v>
      </c>
      <c r="N63" s="30">
        <f>IF(G63="","",VLOOKUP(G63,WMS!$E$3:$U$2500,17,0))</f>
        <v>0</v>
      </c>
      <c r="O63" s="31">
        <f t="shared" si="2"/>
        <v>177.999999996</v>
      </c>
      <c r="P63" s="31">
        <f t="shared" si="3"/>
        <v>0.896</v>
      </c>
      <c r="Q63" s="36" t="str">
        <f>IF(G63="","",VLOOKUP(G63,WMS!$E$3:$G$2500,2,FALSE))</f>
        <v>APG18122201</v>
      </c>
      <c r="R63" s="36" t="str">
        <f>IF(G63="","",VLOOKUP(G63,WMS!$E$3:$G$2500,3,FALSE))</f>
        <v>APG1812220101</v>
      </c>
      <c r="S63" s="37" t="str">
        <f>IF(R63="","",VLOOKUP(R63,CUSTOMS!$E$3:$N$2500,2,FALSE))</f>
        <v>6204630000</v>
      </c>
      <c r="T63" s="38" t="str">
        <f>IF(R63="","",VLOOKUP(R63,CUSTOMS!$E$3:$N$2500,3,FALSE))</f>
        <v>化纤女长裤</v>
      </c>
      <c r="U63" s="39">
        <f t="shared" si="4"/>
        <v>413</v>
      </c>
      <c r="V63" s="39" t="str">
        <f>IF(R63="","",VLOOKUP(R63,CUSTOMS!$E$3:$N$2500,5,FALSE))</f>
        <v>条</v>
      </c>
      <c r="W63" s="40">
        <f>IF(R63="","",VLOOKUP(R63,CUSTOMS!$E$3:$N$2500,6,FALSE))</f>
        <v>12.37</v>
      </c>
      <c r="X63" s="40">
        <f t="shared" si="5"/>
        <v>5108.81</v>
      </c>
      <c r="Y63" s="39" t="str">
        <f>IF(R63="","",VLOOKUP(R63,CUSTOMS!$E$3:$N$2500,8,FALSE))</f>
        <v>美元</v>
      </c>
      <c r="Z63" s="39" t="str">
        <f>IF(R63="","",VLOOKUP(R63,CUSTOMS!$E$3:$N$2500,9,FALSE))</f>
        <v>中国</v>
      </c>
      <c r="AA63" s="39" t="str">
        <f>IF(R63="","",VLOOKUP(R63,CUSTOMS!$E$3:$N$2500,10,FALSE))</f>
        <v>澳大利亚</v>
      </c>
      <c r="AB63" s="40">
        <f>IF(R63="","",VLOOKUP(G63,WMS!$E$3:$T$2500,15,FALSE))</f>
        <v>0.356</v>
      </c>
      <c r="AC63" s="40">
        <f t="shared" si="6"/>
        <v>147.028</v>
      </c>
      <c r="AD63" s="37" t="e">
        <f>IF(S63="","",VLOOKUP(S63,海关监管条件!$A$1:$B$2000,2,FALSE))</f>
        <v>#N/A</v>
      </c>
    </row>
    <row r="64" spans="1:30">
      <c r="A64" s="2">
        <v>43461</v>
      </c>
      <c r="B64" s="2">
        <v>43461</v>
      </c>
      <c r="C64" s="2" t="s">
        <v>1038</v>
      </c>
      <c r="D64" s="3" t="s">
        <v>263</v>
      </c>
      <c r="E64" s="24" t="s">
        <v>890</v>
      </c>
      <c r="F64" s="24" t="s">
        <v>891</v>
      </c>
      <c r="G64" s="22" t="str">
        <f t="shared" si="0"/>
        <v>APGHKG18120003/48132/WW19910</v>
      </c>
      <c r="H64" s="23">
        <f>IF(G64="","",VLOOKUP(G64,WMS!$E$3:$Q$2500,7,FALSE))</f>
        <v>39.875</v>
      </c>
      <c r="I64" s="23">
        <f>IF(G64="","",VLOOKUP(G64,WMS!$E$3:$Q$2500,8,FALSE))</f>
        <v>12.4375</v>
      </c>
      <c r="J64" s="23">
        <f>IF(G64="","",VLOOKUP(G64,WMS!$E$3:$Q$2500,13,FALSE))</f>
        <v>0.06</v>
      </c>
      <c r="K64" s="29" t="b">
        <f t="shared" si="1"/>
        <v>1</v>
      </c>
      <c r="L64" s="7">
        <v>16</v>
      </c>
      <c r="M64" s="7">
        <v>638</v>
      </c>
      <c r="N64" s="30">
        <f>IF(G64="","",VLOOKUP(G64,WMS!$E$3:$U$2500,17,0))</f>
        <v>0</v>
      </c>
      <c r="O64" s="31">
        <f t="shared" si="2"/>
        <v>199</v>
      </c>
      <c r="P64" s="31">
        <f t="shared" si="3"/>
        <v>0.96</v>
      </c>
      <c r="Q64" s="36" t="str">
        <f>IF(G64="","",VLOOKUP(G64,WMS!$E$3:$G$2500,2,FALSE))</f>
        <v>APG18122201</v>
      </c>
      <c r="R64" s="36" t="str">
        <f>IF(G64="","",VLOOKUP(G64,WMS!$E$3:$G$2500,3,FALSE))</f>
        <v>APG1812220102</v>
      </c>
      <c r="S64" s="37" t="str">
        <f>IF(R64="","",VLOOKUP(R64,CUSTOMS!$E$3:$N$2500,2,FALSE))</f>
        <v>6211439000</v>
      </c>
      <c r="T64" s="38" t="str">
        <f>IF(R64="","",VLOOKUP(R64,CUSTOMS!$E$3:$N$2500,3,FALSE))</f>
        <v>化纤女装衫</v>
      </c>
      <c r="U64" s="39">
        <f t="shared" si="4"/>
        <v>638</v>
      </c>
      <c r="V64" s="39" t="str">
        <f>IF(R64="","",VLOOKUP(R64,CUSTOMS!$E$3:$N$2500,5,FALSE))</f>
        <v>件</v>
      </c>
      <c r="W64" s="40">
        <f>IF(R64="","",VLOOKUP(R64,CUSTOMS!$E$3:$N$2500,6,FALSE))</f>
        <v>10.56</v>
      </c>
      <c r="X64" s="40">
        <f t="shared" si="5"/>
        <v>6737.28</v>
      </c>
      <c r="Y64" s="39" t="str">
        <f>IF(R64="","",VLOOKUP(R64,CUSTOMS!$E$3:$N$2500,8,FALSE))</f>
        <v>美元</v>
      </c>
      <c r="Z64" s="39" t="str">
        <f>IF(R64="","",VLOOKUP(R64,CUSTOMS!$E$3:$N$2500,9,FALSE))</f>
        <v>中国</v>
      </c>
      <c r="AA64" s="39" t="str">
        <f>IF(R64="","",VLOOKUP(R64,CUSTOMS!$E$3:$N$2500,10,FALSE))</f>
        <v>澳大利亚</v>
      </c>
      <c r="AB64" s="40">
        <f>IF(R64="","",VLOOKUP(G64,WMS!$E$3:$T$2500,15,FALSE))</f>
        <v>0.27</v>
      </c>
      <c r="AC64" s="40">
        <f t="shared" si="6"/>
        <v>172.26</v>
      </c>
      <c r="AD64" s="37" t="e">
        <f>IF(S64="","",VLOOKUP(S64,海关监管条件!$A$1:$B$2000,2,FALSE))</f>
        <v>#N/A</v>
      </c>
    </row>
    <row r="65" spans="1:30">
      <c r="A65" s="2">
        <v>43481</v>
      </c>
      <c r="B65" s="2">
        <v>43482</v>
      </c>
      <c r="C65" s="2" t="s">
        <v>1039</v>
      </c>
      <c r="D65" s="3" t="s">
        <v>268</v>
      </c>
      <c r="E65" s="24" t="s">
        <v>892</v>
      </c>
      <c r="F65" s="24" t="s">
        <v>893</v>
      </c>
      <c r="G65" s="22" t="str">
        <f t="shared" si="0"/>
        <v>APGHKG18120020/48112/WW19952</v>
      </c>
      <c r="H65" s="23">
        <f>IF(G65="","",VLOOKUP(G65,WMS!$E$3:$Q$2500,7,FALSE))</f>
        <v>46.6428571428571</v>
      </c>
      <c r="I65" s="23">
        <f>IF(G65="","",VLOOKUP(G65,WMS!$E$3:$Q$2500,8,FALSE))</f>
        <v>9.6429</v>
      </c>
      <c r="J65" s="23">
        <f>IF(G65="","",VLOOKUP(G65,WMS!$E$3:$Q$2500,13,FALSE))</f>
        <v>0.048</v>
      </c>
      <c r="K65" s="29" t="b">
        <f t="shared" si="1"/>
        <v>1</v>
      </c>
      <c r="L65" s="7">
        <v>14</v>
      </c>
      <c r="M65" s="7">
        <v>653</v>
      </c>
      <c r="N65" s="30">
        <f>IF(G65="","",VLOOKUP(G65,WMS!$E$3:$U$2500,17,0))</f>
        <v>0</v>
      </c>
      <c r="O65" s="31">
        <f t="shared" si="2"/>
        <v>135.0006</v>
      </c>
      <c r="P65" s="31">
        <f t="shared" si="3"/>
        <v>0.672</v>
      </c>
      <c r="Q65" s="36" t="str">
        <f>IF(G65="","",VLOOKUP(G65,WMS!$E$3:$G$2500,2,FALSE))</f>
        <v>APG19010501</v>
      </c>
      <c r="R65" s="36" t="str">
        <f>IF(G65="","",VLOOKUP(G65,WMS!$E$3:$G$2500,3,FALSE))</f>
        <v>APG1901050101</v>
      </c>
      <c r="S65" s="37" t="str">
        <f>IF(R65="","",VLOOKUP(R65,CUSTOMS!$E$3:$N$2500,2,FALSE))</f>
        <v>6211439000 </v>
      </c>
      <c r="T65" s="38" t="str">
        <f>IF(R65="","",VLOOKUP(R65,CUSTOMS!$E$3:$N$2500,3,FALSE))</f>
        <v>化纤女装衫 </v>
      </c>
      <c r="U65" s="39">
        <f t="shared" si="4"/>
        <v>653</v>
      </c>
      <c r="V65" s="39" t="str">
        <f>IF(R65="","",VLOOKUP(R65,CUSTOMS!$E$3:$N$2500,5,FALSE))</f>
        <v>件</v>
      </c>
      <c r="W65" s="40">
        <f>IF(R65="","",VLOOKUP(R65,CUSTOMS!$E$3:$N$2500,6,FALSE))</f>
        <v>10.48</v>
      </c>
      <c r="X65" s="40">
        <f t="shared" si="5"/>
        <v>6843.44</v>
      </c>
      <c r="Y65" s="39" t="str">
        <f>IF(R65="","",VLOOKUP(R65,CUSTOMS!$E$3:$N$2500,8,FALSE))</f>
        <v>美元</v>
      </c>
      <c r="Z65" s="39" t="str">
        <f>IF(R65="","",VLOOKUP(R65,CUSTOMS!$E$3:$N$2500,9,FALSE))</f>
        <v>中国</v>
      </c>
      <c r="AA65" s="39" t="str">
        <f>IF(R65="","",VLOOKUP(R65,CUSTOMS!$E$3:$N$2500,10,FALSE))</f>
        <v>澳大利亚</v>
      </c>
      <c r="AB65" s="40">
        <f>IF(R65="","",VLOOKUP(G65,WMS!$E$3:$T$2500,15,FALSE))</f>
        <v>0.17</v>
      </c>
      <c r="AC65" s="40">
        <f t="shared" si="6"/>
        <v>111.01</v>
      </c>
      <c r="AD65" s="37" t="e">
        <f>IF(S65="","",VLOOKUP(S65,海关监管条件!$A$1:$B$2000,2,FALSE))</f>
        <v>#N/A</v>
      </c>
    </row>
    <row r="66" spans="1:30">
      <c r="A66" s="2">
        <v>43481</v>
      </c>
      <c r="B66" s="2">
        <v>43482</v>
      </c>
      <c r="C66" s="2" t="s">
        <v>1039</v>
      </c>
      <c r="D66" s="3" t="s">
        <v>268</v>
      </c>
      <c r="E66" s="24" t="s">
        <v>894</v>
      </c>
      <c r="F66" s="24" t="s">
        <v>895</v>
      </c>
      <c r="G66" s="22" t="str">
        <f t="shared" si="0"/>
        <v>APGHKG18120020/48059/WW19607</v>
      </c>
      <c r="H66" s="23">
        <f>IF(G66="","",VLOOKUP(G66,WMS!$E$3:$Q$2500,7,FALSE))</f>
        <v>25.3235294117647</v>
      </c>
      <c r="I66" s="23">
        <f>IF(G66="","",VLOOKUP(G66,WMS!$E$3:$Q$2500,8,FALSE))</f>
        <v>9.2059</v>
      </c>
      <c r="J66" s="23">
        <f>IF(G66="","",VLOOKUP(G66,WMS!$E$3:$Q$2500,13,FALSE))</f>
        <v>0.043</v>
      </c>
      <c r="K66" s="29" t="b">
        <f t="shared" si="1"/>
        <v>1</v>
      </c>
      <c r="L66" s="7">
        <v>34</v>
      </c>
      <c r="M66" s="7">
        <v>861</v>
      </c>
      <c r="N66" s="30">
        <f>IF(G66="","",VLOOKUP(G66,WMS!$E$3:$U$2500,17,0))</f>
        <v>0</v>
      </c>
      <c r="O66" s="31">
        <f t="shared" si="2"/>
        <v>313.0006</v>
      </c>
      <c r="P66" s="31">
        <f t="shared" si="3"/>
        <v>1.462</v>
      </c>
      <c r="Q66" s="36" t="str">
        <f>IF(G66="","",VLOOKUP(G66,WMS!$E$3:$G$2500,2,FALSE))</f>
        <v>APG19010501</v>
      </c>
      <c r="R66" s="36" t="str">
        <f>IF(G66="","",VLOOKUP(G66,WMS!$E$3:$G$2500,3,FALSE))</f>
        <v>APG1901050102</v>
      </c>
      <c r="S66" s="37" t="str">
        <f>IF(R66="","",VLOOKUP(R66,CUSTOMS!$E$3:$N$2500,2,FALSE))</f>
        <v>6204630000</v>
      </c>
      <c r="T66" s="38" t="str">
        <f>IF(R66="","",VLOOKUP(R66,CUSTOMS!$E$3:$N$2500,3,FALSE))</f>
        <v>化纤女长裤 </v>
      </c>
      <c r="U66" s="39">
        <f t="shared" si="4"/>
        <v>861</v>
      </c>
      <c r="V66" s="39" t="str">
        <f>IF(R66="","",VLOOKUP(R66,CUSTOMS!$E$3:$N$2500,5,FALSE))</f>
        <v>条</v>
      </c>
      <c r="W66" s="40">
        <f>IF(R66="","",VLOOKUP(R66,CUSTOMS!$E$3:$N$2500,6,FALSE))</f>
        <v>11.93</v>
      </c>
      <c r="X66" s="40">
        <f t="shared" si="5"/>
        <v>10271.73</v>
      </c>
      <c r="Y66" s="39" t="str">
        <f>IF(R66="","",VLOOKUP(R66,CUSTOMS!$E$3:$N$2500,8,FALSE))</f>
        <v>美元</v>
      </c>
      <c r="Z66" s="39" t="str">
        <f>IF(R66="","",VLOOKUP(R66,CUSTOMS!$E$3:$N$2500,9,FALSE))</f>
        <v>中国</v>
      </c>
      <c r="AA66" s="39" t="str">
        <f>IF(R66="","",VLOOKUP(R66,CUSTOMS!$E$3:$N$2500,10,FALSE))</f>
        <v>澳大利亚</v>
      </c>
      <c r="AB66" s="40">
        <f>IF(R66="","",VLOOKUP(G66,WMS!$E$3:$T$2500,15,FALSE))</f>
        <v>0.314</v>
      </c>
      <c r="AC66" s="40">
        <f t="shared" si="6"/>
        <v>270.354</v>
      </c>
      <c r="AD66" s="37" t="e">
        <f>IF(S66="","",VLOOKUP(S66,海关监管条件!$A$1:$B$2000,2,FALSE))</f>
        <v>#N/A</v>
      </c>
    </row>
    <row r="67" spans="1:30">
      <c r="A67" s="2">
        <v>43481</v>
      </c>
      <c r="B67" s="2">
        <v>43482</v>
      </c>
      <c r="C67" s="2" t="s">
        <v>1039</v>
      </c>
      <c r="D67" s="3" t="s">
        <v>268</v>
      </c>
      <c r="E67" s="24" t="s">
        <v>896</v>
      </c>
      <c r="F67" s="24" t="s">
        <v>897</v>
      </c>
      <c r="G67" s="22" t="str">
        <f t="shared" si="0"/>
        <v>APGHKG18120020/48060/WW19217</v>
      </c>
      <c r="H67" s="23">
        <f>IF(G67="","",VLOOKUP(G67,WMS!$E$3:$Q$2500,7,FALSE))</f>
        <v>29</v>
      </c>
      <c r="I67" s="23">
        <f>IF(G67="","",VLOOKUP(G67,WMS!$E$3:$Q$2500,8,FALSE))</f>
        <v>13.7273</v>
      </c>
      <c r="J67" s="23">
        <f>IF(G67="","",VLOOKUP(G67,WMS!$E$3:$Q$2500,13,FALSE))</f>
        <v>0.078</v>
      </c>
      <c r="K67" s="29" t="b">
        <f t="shared" si="1"/>
        <v>1</v>
      </c>
      <c r="L67" s="7">
        <v>22</v>
      </c>
      <c r="M67" s="7">
        <v>638</v>
      </c>
      <c r="N67" s="30">
        <f>IF(G67="","",VLOOKUP(G67,WMS!$E$3:$U$2500,17,0))</f>
        <v>0</v>
      </c>
      <c r="O67" s="31">
        <f t="shared" si="2"/>
        <v>302.0006</v>
      </c>
      <c r="P67" s="31">
        <f t="shared" si="3"/>
        <v>1.716</v>
      </c>
      <c r="Q67" s="36" t="str">
        <f>IF(G67="","",VLOOKUP(G67,WMS!$E$3:$G$2500,2,FALSE))</f>
        <v>APG19010501</v>
      </c>
      <c r="R67" s="36" t="str">
        <f>IF(G67="","",VLOOKUP(G67,WMS!$E$3:$G$2500,3,FALSE))</f>
        <v>APG1901050103</v>
      </c>
      <c r="S67" s="37" t="str">
        <f>IF(R67="","",VLOOKUP(R67,CUSTOMS!$E$3:$N$2500,2,FALSE))</f>
        <v>6204430090</v>
      </c>
      <c r="T67" s="38" t="str">
        <f>IF(R67="","",VLOOKUP(R67,CUSTOMS!$E$3:$N$2500,3,FALSE))</f>
        <v>化纤连衣裙 </v>
      </c>
      <c r="U67" s="39">
        <f t="shared" si="4"/>
        <v>638</v>
      </c>
      <c r="V67" s="39" t="str">
        <f>IF(R67="","",VLOOKUP(R67,CUSTOMS!$E$3:$N$2500,5,FALSE))</f>
        <v>件</v>
      </c>
      <c r="W67" s="40">
        <f>IF(R67="","",VLOOKUP(R67,CUSTOMS!$E$3:$N$2500,6,FALSE))</f>
        <v>13.96</v>
      </c>
      <c r="X67" s="40">
        <f t="shared" si="5"/>
        <v>8906.48</v>
      </c>
      <c r="Y67" s="39" t="str">
        <f>IF(R67="","",VLOOKUP(R67,CUSTOMS!$E$3:$N$2500,8,FALSE))</f>
        <v>美元</v>
      </c>
      <c r="Z67" s="39" t="str">
        <f>IF(R67="","",VLOOKUP(R67,CUSTOMS!$E$3:$N$2500,9,FALSE))</f>
        <v>中国</v>
      </c>
      <c r="AA67" s="39" t="str">
        <f>IF(R67="","",VLOOKUP(R67,CUSTOMS!$E$3:$N$2500,10,FALSE))</f>
        <v>澳大利亚</v>
      </c>
      <c r="AB67" s="40">
        <f>IF(R67="","",VLOOKUP(G67,WMS!$E$3:$T$2500,15,FALSE))</f>
        <v>0.4</v>
      </c>
      <c r="AC67" s="40">
        <f t="shared" si="6"/>
        <v>255.2</v>
      </c>
      <c r="AD67" s="37">
        <f>IF(S67="","",VLOOKUP(S67,海关监管条件!$A$1:$B$2000,2,FALSE))</f>
        <v>0</v>
      </c>
    </row>
    <row r="68" spans="1:30">
      <c r="A68" s="2">
        <v>43481</v>
      </c>
      <c r="B68" s="2">
        <v>43482</v>
      </c>
      <c r="C68" s="2" t="s">
        <v>1039</v>
      </c>
      <c r="D68" s="3" t="s">
        <v>283</v>
      </c>
      <c r="E68" s="24" t="s">
        <v>901</v>
      </c>
      <c r="F68" s="24" t="s">
        <v>902</v>
      </c>
      <c r="G68" s="22" t="str">
        <f t="shared" ref="G68:G131" si="7">IF(F68="","",D68&amp;"/"&amp;E68&amp;"/"&amp;F68)</f>
        <v>APGHKG18120018/157197/113250</v>
      </c>
      <c r="H68" s="23">
        <f>IF(G68="","",VLOOKUP(G68,WMS!$E$3:$Q$2500,7,FALSE))</f>
        <v>20</v>
      </c>
      <c r="I68" s="23">
        <f>IF(G68="","",VLOOKUP(G68,WMS!$E$3:$Q$2500,8,FALSE))</f>
        <v>12.84444</v>
      </c>
      <c r="J68" s="23">
        <f>IF(G68="","",VLOOKUP(G68,WMS!$E$3:$Q$2500,13,FALSE))</f>
        <v>0.047</v>
      </c>
      <c r="K68" s="29" t="b">
        <f t="shared" ref="K68:K131" si="8">IF(M68="","",EXACT(H68,M68/L68))</f>
        <v>1</v>
      </c>
      <c r="L68" s="7">
        <v>90</v>
      </c>
      <c r="M68" s="7">
        <v>1800</v>
      </c>
      <c r="N68" s="30">
        <f>IF(G68="","",VLOOKUP(G68,WMS!$E$3:$U$2500,17,0))</f>
        <v>0</v>
      </c>
      <c r="O68" s="31">
        <f t="shared" ref="O68:O131" si="9">IF(L68="","",I68*L68)</f>
        <v>1155.9996</v>
      </c>
      <c r="P68" s="31">
        <f t="shared" ref="P68:P131" si="10">IF(L68="","",J68*L68)</f>
        <v>4.23</v>
      </c>
      <c r="Q68" s="36" t="str">
        <f>IF(G68="","",VLOOKUP(G68,WMS!$E$3:$G$2500,2,FALSE))</f>
        <v>APG19010503</v>
      </c>
      <c r="R68" s="36" t="str">
        <f>IF(G68="","",VLOOKUP(G68,WMS!$E$3:$G$2500,3,FALSE))</f>
        <v>APG1901050301</v>
      </c>
      <c r="S68" s="37" t="str">
        <f>IF(R68="","",VLOOKUP(R68,CUSTOMS!$E$3:$N$2500,2,FALSE))</f>
        <v>6204620000</v>
      </c>
      <c r="T68" s="38" t="str">
        <f>IF(R68="","",VLOOKUP(R68,CUSTOMS!$E$3:$N$2500,3,FALSE))</f>
        <v>女装棉制长裤</v>
      </c>
      <c r="U68" s="39">
        <f t="shared" ref="U68:U131" si="11">IF(V68="","",IF(V68="千克",M68*AB68,M68))</f>
        <v>1800</v>
      </c>
      <c r="V68" s="39" t="str">
        <f>IF(R68="","",VLOOKUP(R68,CUSTOMS!$E$3:$N$2500,5,FALSE))</f>
        <v>条</v>
      </c>
      <c r="W68" s="40">
        <f>IF(R68="","",VLOOKUP(R68,CUSTOMS!$E$3:$N$2500,6,FALSE))</f>
        <v>12.26</v>
      </c>
      <c r="X68" s="40">
        <f t="shared" ref="X68:X131" si="12">IF(W68="","",U68*W68)</f>
        <v>22068</v>
      </c>
      <c r="Y68" s="39" t="str">
        <f>IF(R68="","",VLOOKUP(R68,CUSTOMS!$E$3:$N$2500,8,FALSE))</f>
        <v>美元</v>
      </c>
      <c r="Z68" s="39" t="str">
        <f>IF(R68="","",VLOOKUP(R68,CUSTOMS!$E$3:$N$2500,9,FALSE))</f>
        <v>中国</v>
      </c>
      <c r="AA68" s="39" t="str">
        <f>IF(R68="","",VLOOKUP(R68,CUSTOMS!$E$3:$N$2500,10,FALSE))</f>
        <v>澳大利亚</v>
      </c>
      <c r="AB68" s="40">
        <f>IF(R68="","",VLOOKUP(G68,WMS!$E$3:$T$2500,15,FALSE))</f>
        <v>0.592</v>
      </c>
      <c r="AC68" s="40">
        <f t="shared" ref="AC68:AC131" si="13">IF(AB68="","",M68*AB68)</f>
        <v>1065.6</v>
      </c>
      <c r="AD68" s="37">
        <f>IF(S68="","",VLOOKUP(S68,海关监管条件!$A$1:$B$2000,2,FALSE))</f>
        <v>0</v>
      </c>
    </row>
    <row r="69" spans="1:30">
      <c r="A69" s="2">
        <v>43481</v>
      </c>
      <c r="B69" s="2">
        <v>43482</v>
      </c>
      <c r="C69" s="2" t="s">
        <v>1039</v>
      </c>
      <c r="D69" s="3" t="s">
        <v>287</v>
      </c>
      <c r="E69" s="24">
        <v>157511</v>
      </c>
      <c r="F69" s="24" t="s">
        <v>903</v>
      </c>
      <c r="G69" s="22" t="str">
        <f t="shared" si="7"/>
        <v>APGHKG19010002/157511/JWW197697</v>
      </c>
      <c r="H69" s="23">
        <f>IF(G69="","",VLOOKUP(G69,WMS!$E$3:$Q$2500,7,FALSE))</f>
        <v>20.3333333333333</v>
      </c>
      <c r="I69" s="23">
        <f>IF(G69="","",VLOOKUP(G69,WMS!$E$3:$Q$2500,8,FALSE))</f>
        <v>13.0833333</v>
      </c>
      <c r="J69" s="23">
        <f>IF(G69="","",VLOOKUP(G69,WMS!$E$3:$Q$2500,13,FALSE))</f>
        <v>0.047</v>
      </c>
      <c r="K69" s="29" t="b">
        <f t="shared" si="8"/>
        <v>1</v>
      </c>
      <c r="L69" s="7">
        <v>24</v>
      </c>
      <c r="M69" s="7">
        <v>488</v>
      </c>
      <c r="N69" s="30">
        <f>IF(G69="","",VLOOKUP(G69,WMS!$E$3:$U$2500,17,0))</f>
        <v>0</v>
      </c>
      <c r="O69" s="31">
        <f t="shared" si="9"/>
        <v>313.9999992</v>
      </c>
      <c r="P69" s="31">
        <f t="shared" si="10"/>
        <v>1.128</v>
      </c>
      <c r="Q69" s="36" t="str">
        <f>IF(G69="","",VLOOKUP(G69,WMS!$E$3:$G$2500,2,FALSE))</f>
        <v>APG19010701A</v>
      </c>
      <c r="R69" s="36" t="str">
        <f>IF(G69="","",VLOOKUP(G69,WMS!$E$3:$G$2500,3,FALSE))</f>
        <v>APG19010701A01</v>
      </c>
      <c r="S69" s="37" t="str">
        <f>IF(R69="","",VLOOKUP(R69,CUSTOMS!$E$3:$N$2500,2,FALSE))</f>
        <v>6204520000</v>
      </c>
      <c r="T69" s="38" t="str">
        <f>IF(R69="","",VLOOKUP(R69,CUSTOMS!$E$3:$N$2500,3,FALSE))</f>
        <v>女装短裙</v>
      </c>
      <c r="U69" s="39">
        <f t="shared" si="11"/>
        <v>488</v>
      </c>
      <c r="V69" s="39" t="str">
        <f>IF(R69="","",VLOOKUP(R69,CUSTOMS!$E$3:$N$2500,5,FALSE))</f>
        <v>件</v>
      </c>
      <c r="W69" s="40">
        <f>IF(R69="","",VLOOKUP(R69,CUSTOMS!$E$3:$N$2500,6,FALSE))</f>
        <v>7</v>
      </c>
      <c r="X69" s="40">
        <f t="shared" si="12"/>
        <v>3416</v>
      </c>
      <c r="Y69" s="39" t="str">
        <f>IF(R69="","",VLOOKUP(R69,CUSTOMS!$E$3:$N$2500,8,FALSE))</f>
        <v>美元</v>
      </c>
      <c r="Z69" s="39" t="str">
        <f>IF(R69="","",VLOOKUP(R69,CUSTOMS!$E$3:$N$2500,9,FALSE))</f>
        <v>中国</v>
      </c>
      <c r="AA69" s="39" t="str">
        <f>IF(R69="","",VLOOKUP(R69,CUSTOMS!$E$3:$N$2500,10,FALSE))</f>
        <v>澳大利亚</v>
      </c>
      <c r="AB69" s="40">
        <f>IF(R69="","",VLOOKUP(G69,WMS!$E$3:$T$2500,15,FALSE))</f>
        <v>0.594</v>
      </c>
      <c r="AC69" s="40">
        <f t="shared" si="13"/>
        <v>289.872</v>
      </c>
      <c r="AD69" s="37">
        <f>IF(S69="","",VLOOKUP(S69,海关监管条件!$A$1:$B$2000,2,FALSE))</f>
        <v>0</v>
      </c>
    </row>
    <row r="70" spans="1:30">
      <c r="A70" s="2">
        <v>43481</v>
      </c>
      <c r="B70" s="2">
        <v>43482</v>
      </c>
      <c r="C70" s="2" t="s">
        <v>1039</v>
      </c>
      <c r="D70" s="3" t="s">
        <v>291</v>
      </c>
      <c r="E70" s="24" t="s">
        <v>1040</v>
      </c>
      <c r="F70" s="24" t="s">
        <v>904</v>
      </c>
      <c r="G70" s="22" t="str">
        <f t="shared" si="7"/>
        <v>APGHKG18120012/158561/JWW192370</v>
      </c>
      <c r="H70" s="23">
        <f>IF(G70="","",VLOOKUP(G70,WMS!$E$3:$Q$2500,7,FALSE))</f>
        <v>18.5789473684211</v>
      </c>
      <c r="I70" s="23">
        <f>IF(G70="","",VLOOKUP(G70,WMS!$E$3:$Q$2500,8,FALSE))</f>
        <v>10.26319</v>
      </c>
      <c r="J70" s="23">
        <f>IF(G70="","",VLOOKUP(G70,WMS!$E$3:$Q$2500,13,FALSE))</f>
        <v>0.048</v>
      </c>
      <c r="K70" s="29" t="b">
        <f t="shared" si="8"/>
        <v>1</v>
      </c>
      <c r="L70" s="7">
        <v>19</v>
      </c>
      <c r="M70" s="7">
        <v>353</v>
      </c>
      <c r="N70" s="30">
        <f>IF(G70="","",VLOOKUP(G70,WMS!$E$3:$U$2500,17,0))</f>
        <v>0</v>
      </c>
      <c r="O70" s="31">
        <f t="shared" si="9"/>
        <v>195.00061</v>
      </c>
      <c r="P70" s="31">
        <f t="shared" si="10"/>
        <v>0.912</v>
      </c>
      <c r="Q70" s="36" t="str">
        <f>IF(G70="","",VLOOKUP(G70,WMS!$E$3:$G$2500,2,FALSE))</f>
        <v>APG19010701B</v>
      </c>
      <c r="R70" s="36" t="str">
        <f>IF(G70="","",VLOOKUP(G70,WMS!$E$3:$G$2500,3,FALSE))</f>
        <v>APG19010701B01</v>
      </c>
      <c r="S70" s="37" t="str">
        <f>IF(R70="","",VLOOKUP(R70,CUSTOMS!$E$3:$N$2500,2,FALSE))</f>
        <v>6204620000</v>
      </c>
      <c r="T70" s="38" t="str">
        <f>IF(R70="","",VLOOKUP(R70,CUSTOMS!$E$3:$N$2500,3,FALSE))</f>
        <v>女装长裤</v>
      </c>
      <c r="U70" s="39">
        <f t="shared" si="11"/>
        <v>353</v>
      </c>
      <c r="V70" s="39" t="str">
        <f>IF(R70="","",VLOOKUP(R70,CUSTOMS!$E$3:$N$2500,5,FALSE))</f>
        <v>条</v>
      </c>
      <c r="W70" s="40">
        <f>IF(R70="","",VLOOKUP(R70,CUSTOMS!$E$3:$N$2500,6,FALSE))</f>
        <v>7</v>
      </c>
      <c r="X70" s="40">
        <f t="shared" si="12"/>
        <v>2471</v>
      </c>
      <c r="Y70" s="39" t="str">
        <f>IF(R70="","",VLOOKUP(R70,CUSTOMS!$E$3:$N$2500,8,FALSE))</f>
        <v>美元</v>
      </c>
      <c r="Z70" s="39" t="str">
        <f>IF(R70="","",VLOOKUP(R70,CUSTOMS!$E$3:$N$2500,9,FALSE))</f>
        <v>中国</v>
      </c>
      <c r="AA70" s="39" t="str">
        <f>IF(R70="","",VLOOKUP(R70,CUSTOMS!$E$3:$N$2500,10,FALSE))</f>
        <v>澳大利亚</v>
      </c>
      <c r="AB70" s="40">
        <f>IF(R70="","",VLOOKUP(G70,WMS!$E$3:$T$2500,15,FALSE))</f>
        <v>0.499</v>
      </c>
      <c r="AC70" s="40">
        <f t="shared" si="13"/>
        <v>176.147</v>
      </c>
      <c r="AD70" s="37">
        <f>IF(S70="","",VLOOKUP(S70,海关监管条件!$A$1:$B$2000,2,FALSE))</f>
        <v>0</v>
      </c>
    </row>
    <row r="71" spans="1:30">
      <c r="A71" s="2">
        <v>43481</v>
      </c>
      <c r="B71" s="2">
        <v>43482</v>
      </c>
      <c r="C71" s="2" t="s">
        <v>1039</v>
      </c>
      <c r="D71" s="3" t="s">
        <v>278</v>
      </c>
      <c r="E71" s="24">
        <v>157568</v>
      </c>
      <c r="F71" s="24" t="s">
        <v>898</v>
      </c>
      <c r="G71" s="22" t="str">
        <f t="shared" si="7"/>
        <v>APGHKG18120014/157568/JWW197759</v>
      </c>
      <c r="H71" s="23">
        <f>IF(G71="","",VLOOKUP(G71,WMS!$E$3:$Q$2500,7,FALSE))</f>
        <v>33.16</v>
      </c>
      <c r="I71" s="23">
        <f>IF(G71="","",VLOOKUP(G71,WMS!$E$3:$Q$2500,8,FALSE))</f>
        <v>8.276</v>
      </c>
      <c r="J71" s="23">
        <f>IF(G71="","",VLOOKUP(G71,WMS!$E$3:$Q$2500,13,FALSE))</f>
        <v>0.059</v>
      </c>
      <c r="K71" s="29" t="b">
        <f t="shared" si="8"/>
        <v>1</v>
      </c>
      <c r="L71" s="7">
        <v>25</v>
      </c>
      <c r="M71" s="7">
        <v>829</v>
      </c>
      <c r="N71" s="30">
        <f>IF(G71="","",VLOOKUP(G71,WMS!$E$3:$U$2500,17,0))</f>
        <v>0</v>
      </c>
      <c r="O71" s="31">
        <f t="shared" si="9"/>
        <v>206.9</v>
      </c>
      <c r="P71" s="31">
        <f t="shared" si="10"/>
        <v>1.475</v>
      </c>
      <c r="Q71" s="36" t="str">
        <f>IF(G71="","",VLOOKUP(G71,WMS!$E$3:$G$2500,2,FALSE))</f>
        <v>APG19010502</v>
      </c>
      <c r="R71" s="36" t="str">
        <f>IF(G71="","",VLOOKUP(G71,WMS!$E$3:$G$2500,3,FALSE))</f>
        <v>APG1901050201</v>
      </c>
      <c r="S71" s="37" t="str">
        <f>IF(R71="","",VLOOKUP(R71,CUSTOMS!$E$3:$N$2500,2,FALSE))</f>
        <v>6110300090</v>
      </c>
      <c r="T71" s="38" t="str">
        <f>IF(R71="","",VLOOKUP(R71,CUSTOMS!$E$3:$N$2500,3,FALSE))</f>
        <v>女装针织套头衫</v>
      </c>
      <c r="U71" s="39">
        <f t="shared" si="11"/>
        <v>829</v>
      </c>
      <c r="V71" s="39" t="str">
        <f>IF(R71="","",VLOOKUP(R71,CUSTOMS!$E$3:$N$2500,5,FALSE))</f>
        <v>件</v>
      </c>
      <c r="W71" s="40">
        <f>IF(R71="","",VLOOKUP(R71,CUSTOMS!$E$3:$N$2500,6,FALSE))</f>
        <v>2.6</v>
      </c>
      <c r="X71" s="40">
        <f t="shared" si="12"/>
        <v>2155.4</v>
      </c>
      <c r="Y71" s="39" t="str">
        <f>IF(R71="","",VLOOKUP(R71,CUSTOMS!$E$3:$N$2500,8,FALSE))</f>
        <v>美元</v>
      </c>
      <c r="Z71" s="39" t="str">
        <f>IF(R71="","",VLOOKUP(R71,CUSTOMS!$E$3:$N$2500,9,FALSE))</f>
        <v>中国</v>
      </c>
      <c r="AA71" s="39" t="str">
        <f>IF(R71="","",VLOOKUP(R71,CUSTOMS!$E$3:$N$2500,10,FALSE))</f>
        <v>澳大利亚</v>
      </c>
      <c r="AB71" s="40">
        <f>IF(R71="","",VLOOKUP(G71,WMS!$E$3:$T$2500,15,FALSE))</f>
        <v>0.222</v>
      </c>
      <c r="AC71" s="40">
        <f t="shared" si="13"/>
        <v>184.038</v>
      </c>
      <c r="AD71" s="37" t="e">
        <f>IF(S71="","",VLOOKUP(S71,海关监管条件!$A$1:$B$2000,2,FALSE))</f>
        <v>#N/A</v>
      </c>
    </row>
    <row r="72" spans="1:30">
      <c r="A72" s="2">
        <v>43481</v>
      </c>
      <c r="B72" s="2">
        <v>43482</v>
      </c>
      <c r="C72" s="2" t="s">
        <v>1039</v>
      </c>
      <c r="D72" s="3" t="s">
        <v>278</v>
      </c>
      <c r="E72" s="24">
        <v>157569</v>
      </c>
      <c r="F72" s="24" t="s">
        <v>899</v>
      </c>
      <c r="G72" s="22" t="str">
        <f t="shared" si="7"/>
        <v>APGHKG18120014/157569/JWW192394</v>
      </c>
      <c r="H72" s="23">
        <f>IF(G72="","",VLOOKUP(G72,WMS!$E$3:$Q$2500,7,FALSE))</f>
        <v>19.55</v>
      </c>
      <c r="I72" s="23">
        <f>IF(G72="","",VLOOKUP(G72,WMS!$E$3:$Q$2500,8,FALSE))</f>
        <v>12.265</v>
      </c>
      <c r="J72" s="23">
        <f>IF(G72="","",VLOOKUP(G72,WMS!$E$3:$Q$2500,13,FALSE))</f>
        <v>0.068</v>
      </c>
      <c r="K72" s="29" t="b">
        <f t="shared" si="8"/>
        <v>1</v>
      </c>
      <c r="L72" s="7">
        <v>20</v>
      </c>
      <c r="M72" s="7">
        <v>391</v>
      </c>
      <c r="N72" s="30">
        <f>IF(G72="","",VLOOKUP(G72,WMS!$E$3:$U$2500,17,0))</f>
        <v>0</v>
      </c>
      <c r="O72" s="31">
        <f t="shared" si="9"/>
        <v>245.3</v>
      </c>
      <c r="P72" s="31">
        <f t="shared" si="10"/>
        <v>1.36</v>
      </c>
      <c r="Q72" s="36" t="str">
        <f>IF(G72="","",VLOOKUP(G72,WMS!$E$3:$G$2500,2,FALSE))</f>
        <v>APG19010502</v>
      </c>
      <c r="R72" s="36" t="str">
        <f>IF(G72="","",VLOOKUP(G72,WMS!$E$3:$G$2500,3,FALSE))</f>
        <v>APG1901050202</v>
      </c>
      <c r="S72" s="37">
        <f>IF(R72="","",VLOOKUP(R72,CUSTOMS!$E$3:$N$2500,2,FALSE))</f>
        <v>6104440000</v>
      </c>
      <c r="T72" s="38" t="str">
        <f>IF(R72="","",VLOOKUP(R72,CUSTOMS!$E$3:$N$2500,3,FALSE))</f>
        <v>女装针织连身裙</v>
      </c>
      <c r="U72" s="39">
        <f t="shared" si="11"/>
        <v>391</v>
      </c>
      <c r="V72" s="39" t="str">
        <f>IF(R72="","",VLOOKUP(R72,CUSTOMS!$E$3:$N$2500,5,FALSE))</f>
        <v>件</v>
      </c>
      <c r="W72" s="40">
        <f>IF(R72="","",VLOOKUP(R72,CUSTOMS!$E$3:$N$2500,6,FALSE))</f>
        <v>9.5</v>
      </c>
      <c r="X72" s="40">
        <f t="shared" si="12"/>
        <v>3714.5</v>
      </c>
      <c r="Y72" s="39" t="str">
        <f>IF(R72="","",VLOOKUP(R72,CUSTOMS!$E$3:$N$2500,8,FALSE))</f>
        <v>美元</v>
      </c>
      <c r="Z72" s="39" t="str">
        <f>IF(R72="","",VLOOKUP(R72,CUSTOMS!$E$3:$N$2500,9,FALSE))</f>
        <v>中国</v>
      </c>
      <c r="AA72" s="39" t="str">
        <f>IF(R72="","",VLOOKUP(R72,CUSTOMS!$E$3:$N$2500,10,FALSE))</f>
        <v>澳大利亚</v>
      </c>
      <c r="AB72" s="40">
        <f>IF(R72="","",VLOOKUP(G72,WMS!$E$3:$T$2500,15,FALSE))</f>
        <v>0.571</v>
      </c>
      <c r="AC72" s="40">
        <f t="shared" si="13"/>
        <v>223.261</v>
      </c>
      <c r="AD72" s="37" t="e">
        <f>IF(S72="","",VLOOKUP(S72,海关监管条件!$A$1:$B$2000,2,FALSE))</f>
        <v>#N/A</v>
      </c>
    </row>
    <row r="73" spans="1:30">
      <c r="A73" s="2">
        <v>43481</v>
      </c>
      <c r="B73" s="2">
        <v>43482</v>
      </c>
      <c r="C73" s="2" t="s">
        <v>1039</v>
      </c>
      <c r="D73" s="3" t="s">
        <v>305</v>
      </c>
      <c r="E73" s="24">
        <v>157614</v>
      </c>
      <c r="F73" s="24" t="s">
        <v>907</v>
      </c>
      <c r="G73" s="22" t="str">
        <f t="shared" si="7"/>
        <v>APGHKG19010006/157614/WW19550</v>
      </c>
      <c r="H73" s="23">
        <f>IF(G73="","",VLOOKUP(G73,WMS!$E$3:$Q$2500,7,FALSE))</f>
        <v>23.46875</v>
      </c>
      <c r="I73" s="23">
        <f>IF(G73="","",VLOOKUP(G73,WMS!$E$3:$Q$2500,8,FALSE))</f>
        <v>9.91</v>
      </c>
      <c r="J73" s="23">
        <f>IF(G73="","",VLOOKUP(G73,WMS!$E$3:$Q$2500,13,FALSE))</f>
        <v>0.058</v>
      </c>
      <c r="K73" s="29" t="b">
        <f t="shared" si="8"/>
        <v>1</v>
      </c>
      <c r="L73" s="7">
        <v>32</v>
      </c>
      <c r="M73" s="7">
        <v>751</v>
      </c>
      <c r="N73" s="30">
        <f>IF(G73="","",VLOOKUP(G73,WMS!$E$3:$U$2500,17,0))</f>
        <v>0</v>
      </c>
      <c r="O73" s="31">
        <f t="shared" si="9"/>
        <v>317.12</v>
      </c>
      <c r="P73" s="31">
        <f t="shared" si="10"/>
        <v>1.856</v>
      </c>
      <c r="Q73" s="36" t="str">
        <f>IF(G73="","",VLOOKUP(G73,WMS!$E$3:$G$2500,2,FALSE))</f>
        <v>APG19011401</v>
      </c>
      <c r="R73" s="36" t="str">
        <f>IF(G73="","",VLOOKUP(G73,WMS!$E$3:$G$2500,3,FALSE))</f>
        <v>APG1901140101</v>
      </c>
      <c r="S73" s="37" t="str">
        <f>IF(R73="","",VLOOKUP(R73,CUSTOMS!$E$3:$N$2500,2,FALSE))</f>
        <v>6110300090</v>
      </c>
      <c r="T73" s="38" t="str">
        <f>IF(R73="","",VLOOKUP(R73,CUSTOMS!$E$3:$N$2500,3,FALSE))</f>
        <v>女装针织圆领长袖套头衫</v>
      </c>
      <c r="U73" s="39">
        <f t="shared" si="11"/>
        <v>751</v>
      </c>
      <c r="V73" s="39" t="str">
        <f>IF(R73="","",VLOOKUP(R73,CUSTOMS!$E$3:$N$2500,5,FALSE))</f>
        <v>件</v>
      </c>
      <c r="W73" s="40">
        <f>IF(R73="","",VLOOKUP(R73,CUSTOMS!$E$3:$N$2500,6,FALSE))</f>
        <v>8</v>
      </c>
      <c r="X73" s="40">
        <f t="shared" si="12"/>
        <v>6008</v>
      </c>
      <c r="Y73" s="39" t="str">
        <f>IF(R73="","",VLOOKUP(R73,CUSTOMS!$E$3:$N$2500,8,FALSE))</f>
        <v>美元</v>
      </c>
      <c r="Z73" s="39" t="str">
        <f>IF(R73="","",VLOOKUP(R73,CUSTOMS!$E$3:$N$2500,9,FALSE))</f>
        <v>中国</v>
      </c>
      <c r="AA73" s="39" t="str">
        <f>IF(R73="","",VLOOKUP(R73,CUSTOMS!$E$3:$N$2500,10,FALSE))</f>
        <v>澳大利亚</v>
      </c>
      <c r="AB73" s="40">
        <f>IF(R73="","",VLOOKUP(G73,WMS!$E$3:$T$2500,15,FALSE))</f>
        <v>0.384</v>
      </c>
      <c r="AC73" s="40">
        <f t="shared" si="13"/>
        <v>288.384</v>
      </c>
      <c r="AD73" s="37" t="e">
        <f>IF(S73="","",VLOOKUP(S73,海关监管条件!$A$1:$B$2000,2,FALSE))</f>
        <v>#N/A</v>
      </c>
    </row>
    <row r="74" spans="1:30">
      <c r="A74" s="2">
        <v>43481</v>
      </c>
      <c r="B74" s="2">
        <v>43482</v>
      </c>
      <c r="C74" s="2" t="s">
        <v>1039</v>
      </c>
      <c r="D74" s="3" t="s">
        <v>305</v>
      </c>
      <c r="E74" s="24">
        <v>159874</v>
      </c>
      <c r="F74" s="24" t="s">
        <v>908</v>
      </c>
      <c r="G74" s="22" t="str">
        <f t="shared" si="7"/>
        <v>APGHKG19010006/159874/WW19845</v>
      </c>
      <c r="H74" s="23">
        <f>IF(G74="","",VLOOKUP(G74,WMS!$E$3:$Q$2500,7,FALSE))</f>
        <v>23.1</v>
      </c>
      <c r="I74" s="23">
        <f>IF(G74="","",VLOOKUP(G74,WMS!$E$3:$Q$2500,8,FALSE))</f>
        <v>12.78</v>
      </c>
      <c r="J74" s="23">
        <f>IF(G74="","",VLOOKUP(G74,WMS!$E$3:$Q$2500,13,FALSE))</f>
        <v>0.071</v>
      </c>
      <c r="K74" s="29" t="b">
        <f t="shared" si="8"/>
        <v>1</v>
      </c>
      <c r="L74" s="7">
        <v>30</v>
      </c>
      <c r="M74" s="7">
        <v>693</v>
      </c>
      <c r="N74" s="30">
        <f>IF(G74="","",VLOOKUP(G74,WMS!$E$3:$U$2500,17,0))</f>
        <v>0</v>
      </c>
      <c r="O74" s="31">
        <f t="shared" si="9"/>
        <v>383.4</v>
      </c>
      <c r="P74" s="31">
        <f t="shared" si="10"/>
        <v>2.13</v>
      </c>
      <c r="Q74" s="36" t="str">
        <f>IF(G74="","",VLOOKUP(G74,WMS!$E$3:$G$2500,2,FALSE))</f>
        <v>APG19011401</v>
      </c>
      <c r="R74" s="36" t="str">
        <f>IF(G74="","",VLOOKUP(G74,WMS!$E$3:$G$2500,3,FALSE))</f>
        <v>APG1901140102</v>
      </c>
      <c r="S74" s="37" t="str">
        <f>IF(R74="","",VLOOKUP(R74,CUSTOMS!$E$3:$N$2500,2,FALSE))</f>
        <v>6104530000</v>
      </c>
      <c r="T74" s="38" t="str">
        <f>IF(R74="","",VLOOKUP(R74,CUSTOMS!$E$3:$N$2500,3,FALSE))</f>
        <v>女装针织半截裙</v>
      </c>
      <c r="U74" s="39">
        <f t="shared" si="11"/>
        <v>693</v>
      </c>
      <c r="V74" s="39" t="str">
        <f>IF(R74="","",VLOOKUP(R74,CUSTOMS!$E$3:$N$2500,5,FALSE))</f>
        <v>件</v>
      </c>
      <c r="W74" s="40">
        <f>IF(R74="","",VLOOKUP(R74,CUSTOMS!$E$3:$N$2500,6,FALSE))</f>
        <v>10</v>
      </c>
      <c r="X74" s="40">
        <f t="shared" si="12"/>
        <v>6930</v>
      </c>
      <c r="Y74" s="39" t="str">
        <f>IF(R74="","",VLOOKUP(R74,CUSTOMS!$E$3:$N$2500,8,FALSE))</f>
        <v>美元</v>
      </c>
      <c r="Z74" s="39" t="str">
        <f>IF(R74="","",VLOOKUP(R74,CUSTOMS!$E$3:$N$2500,9,FALSE))</f>
        <v>中国</v>
      </c>
      <c r="AA74" s="39" t="str">
        <f>IF(R74="","",VLOOKUP(R74,CUSTOMS!$E$3:$N$2500,10,FALSE))</f>
        <v>澳大利亚</v>
      </c>
      <c r="AB74" s="40">
        <f>IF(R74="","",VLOOKUP(G74,WMS!$E$3:$T$2500,15,FALSE))</f>
        <v>0.505</v>
      </c>
      <c r="AC74" s="40">
        <f t="shared" si="13"/>
        <v>349.965</v>
      </c>
      <c r="AD74" s="37" t="e">
        <f>IF(S74="","",VLOOKUP(S74,海关监管条件!$A$1:$B$2000,2,FALSE))</f>
        <v>#N/A</v>
      </c>
    </row>
    <row r="75" spans="1:30">
      <c r="A75" s="2">
        <v>43481</v>
      </c>
      <c r="B75" s="2">
        <v>43482</v>
      </c>
      <c r="C75" s="2" t="s">
        <v>1039</v>
      </c>
      <c r="D75" s="3" t="s">
        <v>299</v>
      </c>
      <c r="E75" s="24">
        <v>157472</v>
      </c>
      <c r="F75" s="24" t="s">
        <v>905</v>
      </c>
      <c r="G75" s="22" t="str">
        <f t="shared" si="7"/>
        <v>APGHKG18120022/157472/WW19509</v>
      </c>
      <c r="H75" s="23">
        <f>IF(G75="","",VLOOKUP(G75,WMS!$E$3:$Q$2500,7,FALSE))</f>
        <v>50.125</v>
      </c>
      <c r="I75" s="23">
        <f>IF(G75="","",VLOOKUP(G75,WMS!$E$3:$Q$2500,8,FALSE))</f>
        <v>10.63</v>
      </c>
      <c r="J75" s="23">
        <f>IF(G75="","",VLOOKUP(G75,WMS!$E$3:$Q$2500,13,FALSE))</f>
        <v>0.076</v>
      </c>
      <c r="K75" s="29" t="b">
        <f t="shared" si="8"/>
        <v>1</v>
      </c>
      <c r="L75" s="7">
        <v>8</v>
      </c>
      <c r="M75" s="7">
        <v>401</v>
      </c>
      <c r="N75" s="30">
        <f>IF(G75="","",VLOOKUP(G75,WMS!$E$3:$U$2500,17,0))</f>
        <v>0</v>
      </c>
      <c r="O75" s="31">
        <f t="shared" si="9"/>
        <v>85.04</v>
      </c>
      <c r="P75" s="31">
        <f t="shared" si="10"/>
        <v>0.608</v>
      </c>
      <c r="Q75" s="36" t="str">
        <f>IF(G75="","",VLOOKUP(G75,WMS!$E$3:$G$2500,2,FALSE))</f>
        <v>APG19011201</v>
      </c>
      <c r="R75" s="36" t="str">
        <f>IF(G75="","",VLOOKUP(G75,WMS!$E$3:$G$2500,3,FALSE))</f>
        <v>APG1901120101</v>
      </c>
      <c r="S75" s="37">
        <f>IF(R75="","",VLOOKUP(R75,CUSTOMS!$E$3:$N$2500,2,FALSE))</f>
        <v>6110300090</v>
      </c>
      <c r="T75" s="38" t="str">
        <f>IF(R75="","",VLOOKUP(R75,CUSTOMS!$E$3:$N$2500,3,FALSE))</f>
        <v>女装针织套头衫</v>
      </c>
      <c r="U75" s="39">
        <f t="shared" si="11"/>
        <v>401</v>
      </c>
      <c r="V75" s="39" t="str">
        <f>IF(R75="","",VLOOKUP(R75,CUSTOMS!$E$3:$N$2500,5,FALSE))</f>
        <v>件</v>
      </c>
      <c r="W75" s="40">
        <f>IF(R75="","",VLOOKUP(R75,CUSTOMS!$E$3:$N$2500,6,FALSE))</f>
        <v>20</v>
      </c>
      <c r="X75" s="40">
        <f t="shared" si="12"/>
        <v>8020</v>
      </c>
      <c r="Y75" s="39" t="str">
        <f>IF(R75="","",VLOOKUP(R75,CUSTOMS!$E$3:$N$2500,8,FALSE))</f>
        <v>港币</v>
      </c>
      <c r="Z75" s="39" t="str">
        <f>IF(R75="","",VLOOKUP(R75,CUSTOMS!$E$3:$N$2500,9,FALSE))</f>
        <v>中国</v>
      </c>
      <c r="AA75" s="39" t="str">
        <f>IF(R75="","",VLOOKUP(R75,CUSTOMS!$E$3:$N$2500,10,FALSE))</f>
        <v>澳大利亚</v>
      </c>
      <c r="AB75" s="40">
        <f>IF(R75="","",VLOOKUP(G75,WMS!$E$3:$T$2500,15,FALSE))</f>
        <v>0.192</v>
      </c>
      <c r="AC75" s="40">
        <f t="shared" si="13"/>
        <v>76.992</v>
      </c>
      <c r="AD75" s="37" t="e">
        <f>IF(S75="","",VLOOKUP(S75,海关监管条件!$A$1:$B$2000,2,FALSE))</f>
        <v>#N/A</v>
      </c>
    </row>
    <row r="76" spans="1:30">
      <c r="A76" s="2">
        <v>43481</v>
      </c>
      <c r="B76" s="2">
        <v>43482</v>
      </c>
      <c r="C76" s="2" t="s">
        <v>1039</v>
      </c>
      <c r="D76" s="3" t="s">
        <v>299</v>
      </c>
      <c r="E76" s="24">
        <v>157473</v>
      </c>
      <c r="F76" s="24" t="s">
        <v>906</v>
      </c>
      <c r="G76" s="22" t="str">
        <f t="shared" si="7"/>
        <v>APGHKG18120022/157473/WW19311</v>
      </c>
      <c r="H76" s="23">
        <f>IF(G76="","",VLOOKUP(G76,WMS!$E$3:$Q$2500,7,FALSE))</f>
        <v>20.78125</v>
      </c>
      <c r="I76" s="23">
        <f>IF(G76="","",VLOOKUP(G76,WMS!$E$3:$Q$2500,8,FALSE))</f>
        <v>14.5</v>
      </c>
      <c r="J76" s="23">
        <f>IF(G76="","",VLOOKUP(G76,WMS!$E$3:$Q$2500,13,FALSE))</f>
        <v>0.076</v>
      </c>
      <c r="K76" s="29" t="b">
        <f t="shared" si="8"/>
        <v>1</v>
      </c>
      <c r="L76" s="7">
        <v>32</v>
      </c>
      <c r="M76" s="7">
        <v>665</v>
      </c>
      <c r="N76" s="30">
        <f>IF(G76="","",VLOOKUP(G76,WMS!$E$3:$U$2500,17,0))</f>
        <v>0</v>
      </c>
      <c r="O76" s="31">
        <f t="shared" si="9"/>
        <v>464</v>
      </c>
      <c r="P76" s="31">
        <f t="shared" si="10"/>
        <v>2.432</v>
      </c>
      <c r="Q76" s="36" t="str">
        <f>IF(G76="","",VLOOKUP(G76,WMS!$E$3:$G$2500,2,FALSE))</f>
        <v>APG19011201</v>
      </c>
      <c r="R76" s="36" t="str">
        <f>IF(G76="","",VLOOKUP(G76,WMS!$E$3:$G$2500,3,FALSE))</f>
        <v>APG1901120102</v>
      </c>
      <c r="S76" s="37">
        <f>IF(R76="","",VLOOKUP(R76,CUSTOMS!$E$3:$N$2500,2,FALSE))</f>
        <v>6104390000</v>
      </c>
      <c r="T76" s="38" t="str">
        <f>IF(R76="","",VLOOKUP(R76,CUSTOMS!$E$3:$N$2500,3,FALSE))</f>
        <v>女装针织外套</v>
      </c>
      <c r="U76" s="39">
        <f t="shared" si="11"/>
        <v>665</v>
      </c>
      <c r="V76" s="39" t="str">
        <f>IF(R76="","",VLOOKUP(R76,CUSTOMS!$E$3:$N$2500,5,FALSE))</f>
        <v>件</v>
      </c>
      <c r="W76" s="40">
        <f>IF(R76="","",VLOOKUP(R76,CUSTOMS!$E$3:$N$2500,6,FALSE))</f>
        <v>20</v>
      </c>
      <c r="X76" s="40">
        <f t="shared" si="12"/>
        <v>13300</v>
      </c>
      <c r="Y76" s="39" t="str">
        <f>IF(R76="","",VLOOKUP(R76,CUSTOMS!$E$3:$N$2500,8,FALSE))</f>
        <v>港币</v>
      </c>
      <c r="Z76" s="39" t="str">
        <f>IF(R76="","",VLOOKUP(R76,CUSTOMS!$E$3:$N$2500,9,FALSE))</f>
        <v>中国</v>
      </c>
      <c r="AA76" s="39" t="str">
        <f>IF(R76="","",VLOOKUP(R76,CUSTOMS!$E$3:$N$2500,10,FALSE))</f>
        <v>澳大利亚</v>
      </c>
      <c r="AB76" s="40">
        <f>IF(R76="","",VLOOKUP(G76,WMS!$E$3:$T$2500,15,FALSE))</f>
        <v>0.644</v>
      </c>
      <c r="AC76" s="40">
        <f t="shared" si="13"/>
        <v>428.26</v>
      </c>
      <c r="AD76" s="37" t="e">
        <f>IF(S76="","",VLOOKUP(S76,海关监管条件!$A$1:$B$2000,2,FALSE))</f>
        <v>#N/A</v>
      </c>
    </row>
    <row r="77" spans="1:30">
      <c r="A77" s="2">
        <v>43486</v>
      </c>
      <c r="B77" s="2">
        <v>43486</v>
      </c>
      <c r="C77" s="2" t="s">
        <v>1041</v>
      </c>
      <c r="D77" s="3" t="s">
        <v>295</v>
      </c>
      <c r="E77" s="3" t="s">
        <v>1042</v>
      </c>
      <c r="F77" s="3" t="s">
        <v>1043</v>
      </c>
      <c r="G77" s="22" t="str">
        <f t="shared" si="7"/>
        <v>APGHKG18120023/157693/114406</v>
      </c>
      <c r="H77" s="23">
        <f>IF(G77="","",VLOOKUP(G77,WMS!$E$3:$Q$2500,7,FALSE))</f>
        <v>15.4947916666667</v>
      </c>
      <c r="I77" s="23">
        <f>IF(G77="","",VLOOKUP(G77,WMS!$E$3:$Q$2500,8,FALSE))</f>
        <v>8.4063</v>
      </c>
      <c r="J77" s="23">
        <f>IF(G77="","",VLOOKUP(G77,WMS!$E$3:$Q$2500,13,FALSE))</f>
        <v>0.071</v>
      </c>
      <c r="K77" s="29" t="b">
        <f t="shared" si="8"/>
        <v>1</v>
      </c>
      <c r="L77" s="7">
        <v>192</v>
      </c>
      <c r="M77" s="7">
        <v>2975</v>
      </c>
      <c r="N77" s="30">
        <f>IF(G77="","",VLOOKUP(G77,WMS!$E$3:$U$2500,17,0))</f>
        <v>0</v>
      </c>
      <c r="O77" s="31">
        <f t="shared" si="9"/>
        <v>1614.0096</v>
      </c>
      <c r="P77" s="31">
        <f t="shared" si="10"/>
        <v>13.632</v>
      </c>
      <c r="Q77" s="36" t="str">
        <f>IF(G77="","",VLOOKUP(G77,WMS!$E$3:$G$2500,2,FALSE))</f>
        <v>APG19011001</v>
      </c>
      <c r="R77" s="36" t="str">
        <f>IF(G77="","",VLOOKUP(G77,WMS!$E$3:$G$2500,3,FALSE))</f>
        <v>APG1901100101</v>
      </c>
      <c r="S77" s="37" t="str">
        <f>IF(R77="","",VLOOKUP(R77,CUSTOMS!$E$3:$N$2500,2,FALSE))</f>
        <v>6110200090</v>
      </c>
      <c r="T77" s="38" t="str">
        <f>IF(R77="","",VLOOKUP(R77,CUSTOMS!$E$3:$N$2500,3,FALSE))</f>
        <v>女装针织套头衫</v>
      </c>
      <c r="U77" s="39">
        <f t="shared" si="11"/>
        <v>2975</v>
      </c>
      <c r="V77" s="39" t="str">
        <f>IF(R77="","",VLOOKUP(R77,CUSTOMS!$E$3:$N$2500,5,FALSE))</f>
        <v>件</v>
      </c>
      <c r="W77" s="40">
        <f>IF(R77="","",VLOOKUP(R77,CUSTOMS!$E$3:$N$2500,6,FALSE))</f>
        <v>7.3</v>
      </c>
      <c r="X77" s="40">
        <f t="shared" si="12"/>
        <v>21717.5</v>
      </c>
      <c r="Y77" s="39" t="str">
        <f>IF(R77="","",VLOOKUP(R77,CUSTOMS!$E$3:$N$2500,8,FALSE))</f>
        <v>美元</v>
      </c>
      <c r="Z77" s="39" t="str">
        <f>IF(R77="","",VLOOKUP(R77,CUSTOMS!$E$3:$N$2500,9,FALSE))</f>
        <v>中国</v>
      </c>
      <c r="AA77" s="39" t="str">
        <f>IF(R77="","",VLOOKUP(R77,CUSTOMS!$E$3:$N$2500,10,FALSE))</f>
        <v>澳大利亚</v>
      </c>
      <c r="AB77" s="40">
        <f>IF(R77="","",VLOOKUP(G77,WMS!$E$3:$T$2500,15,FALSE))</f>
        <v>0.465</v>
      </c>
      <c r="AC77" s="40">
        <f t="shared" si="13"/>
        <v>1383.375</v>
      </c>
      <c r="AD77" s="37" t="e">
        <f>IF(S77="","",VLOOKUP(S77,海关监管条件!$A$1:$B$2000,2,FALSE))</f>
        <v>#N/A</v>
      </c>
    </row>
    <row r="78" spans="1:30">
      <c r="A78" s="2">
        <v>43486</v>
      </c>
      <c r="B78" s="2">
        <v>43486</v>
      </c>
      <c r="C78" s="2" t="s">
        <v>1041</v>
      </c>
      <c r="D78" s="3" t="s">
        <v>312</v>
      </c>
      <c r="E78" s="3" t="s">
        <v>1044</v>
      </c>
      <c r="F78" s="3" t="s">
        <v>1045</v>
      </c>
      <c r="G78" s="22" t="str">
        <f t="shared" si="7"/>
        <v>APGHKG19010001/157516/114483</v>
      </c>
      <c r="H78" s="23">
        <f>IF(G78="","",VLOOKUP(G78,WMS!$E$3:$Q$2500,7,FALSE))</f>
        <v>10.0384615384615</v>
      </c>
      <c r="I78" s="23">
        <f>IF(G78="","",VLOOKUP(G78,WMS!$E$3:$Q$2500,8,FALSE))</f>
        <v>12.93</v>
      </c>
      <c r="J78" s="23">
        <f>IF(G78="","",VLOOKUP(G78,WMS!$E$3:$Q$2500,13,FALSE))</f>
        <v>0.078</v>
      </c>
      <c r="K78" s="29" t="b">
        <f t="shared" si="8"/>
        <v>1</v>
      </c>
      <c r="L78" s="7">
        <v>52</v>
      </c>
      <c r="M78" s="7">
        <v>522</v>
      </c>
      <c r="N78" s="30">
        <f>IF(G78="","",VLOOKUP(G78,WMS!$E$3:$U$2500,17,0))</f>
        <v>0</v>
      </c>
      <c r="O78" s="31">
        <f t="shared" si="9"/>
        <v>672.36</v>
      </c>
      <c r="P78" s="31">
        <f t="shared" si="10"/>
        <v>4.056</v>
      </c>
      <c r="Q78" s="36" t="str">
        <f>IF(G78="","",VLOOKUP(G78,WMS!$E$3:$G$2500,2,FALSE))</f>
        <v>APG19011402A</v>
      </c>
      <c r="R78" s="36" t="str">
        <f>IF(G78="","",VLOOKUP(G78,WMS!$E$3:$G$2500,3,FALSE))</f>
        <v>APG19011402A01</v>
      </c>
      <c r="S78" s="37" t="str">
        <f>IF(R78="","",VLOOKUP(R78,CUSTOMS!$E$3:$N$2500,2,FALSE))</f>
        <v>4203100090</v>
      </c>
      <c r="T78" s="38" t="str">
        <f>IF(R78="","",VLOOKUP(R78,CUSTOMS!$E$3:$N$2500,3,FALSE))</f>
        <v>女装羊皮短褛</v>
      </c>
      <c r="U78" s="39">
        <f t="shared" si="11"/>
        <v>522</v>
      </c>
      <c r="V78" s="39" t="str">
        <f>IF(R78="","",VLOOKUP(R78,CUSTOMS!$E$3:$N$2500,5,FALSE))</f>
        <v>件</v>
      </c>
      <c r="W78" s="40">
        <f>IF(R78="","",VLOOKUP(R78,CUSTOMS!$E$3:$N$2500,6,FALSE))</f>
        <v>93.45</v>
      </c>
      <c r="X78" s="40">
        <f t="shared" si="12"/>
        <v>48780.9</v>
      </c>
      <c r="Y78" s="39" t="str">
        <f>IF(R78="","",VLOOKUP(R78,CUSTOMS!$E$3:$N$2500,8,FALSE))</f>
        <v>美元</v>
      </c>
      <c r="Z78" s="39" t="str">
        <f>IF(R78="","",VLOOKUP(R78,CUSTOMS!$E$3:$N$2500,9,FALSE))</f>
        <v>中国</v>
      </c>
      <c r="AA78" s="39" t="str">
        <f>IF(R78="","",VLOOKUP(R78,CUSTOMS!$E$3:$N$2500,10,FALSE))</f>
        <v>澳大利亚</v>
      </c>
      <c r="AB78" s="40">
        <f>IF(R78="","",VLOOKUP(G78,WMS!$E$3:$T$2500,15,FALSE))</f>
        <v>0.989</v>
      </c>
      <c r="AC78" s="40">
        <f t="shared" si="13"/>
        <v>516.258</v>
      </c>
      <c r="AD78" s="37" t="e">
        <f>IF(S78="","",VLOOKUP(S78,海关监管条件!$A$1:$B$2000,2,FALSE))</f>
        <v>#N/A</v>
      </c>
    </row>
    <row r="79" spans="1:30">
      <c r="A79" s="2">
        <v>43486</v>
      </c>
      <c r="B79" s="2">
        <v>43486</v>
      </c>
      <c r="C79" s="2" t="s">
        <v>1041</v>
      </c>
      <c r="D79" s="3" t="s">
        <v>305</v>
      </c>
      <c r="E79" s="3" t="s">
        <v>1046</v>
      </c>
      <c r="F79" s="3" t="s">
        <v>1047</v>
      </c>
      <c r="G79" s="22" t="str">
        <f t="shared" si="7"/>
        <v>APGHKG19010006/157518/114410</v>
      </c>
      <c r="H79" s="23">
        <f>IF(G79="","",VLOOKUP(G79,WMS!$E$3:$Q$2500,7,FALSE))</f>
        <v>35.2291666666667</v>
      </c>
      <c r="I79" s="23">
        <f>IF(G79="","",VLOOKUP(G79,WMS!$E$3:$Q$2500,8,FALSE))</f>
        <v>8.336</v>
      </c>
      <c r="J79" s="23">
        <f>IF(G79="","",VLOOKUP(G79,WMS!$E$3:$Q$2500,13,FALSE))</f>
        <v>0.057</v>
      </c>
      <c r="K79" s="29" t="b">
        <f t="shared" si="8"/>
        <v>1</v>
      </c>
      <c r="L79" s="7">
        <v>48</v>
      </c>
      <c r="M79" s="7">
        <v>1691</v>
      </c>
      <c r="N79" s="30">
        <f>IF(G79="","",VLOOKUP(G79,WMS!$E$3:$U$2500,17,0))</f>
        <v>0</v>
      </c>
      <c r="O79" s="31">
        <f t="shared" si="9"/>
        <v>400.128</v>
      </c>
      <c r="P79" s="31">
        <f t="shared" si="10"/>
        <v>2.736</v>
      </c>
      <c r="Q79" s="36" t="str">
        <f>IF(G79="","",VLOOKUP(G79,WMS!$E$3:$G$2500,2,FALSE))</f>
        <v>APG19011401</v>
      </c>
      <c r="R79" s="36" t="str">
        <f>IF(G79="","",VLOOKUP(G79,WMS!$E$3:$G$2500,3,FALSE))</f>
        <v>APG1901140103</v>
      </c>
      <c r="S79" s="37" t="str">
        <f>IF(R79="","",VLOOKUP(R79,CUSTOMS!$E$3:$N$2500,2,FALSE))</f>
        <v>6110300090</v>
      </c>
      <c r="T79" s="38" t="str">
        <f>IF(R79="","",VLOOKUP(R79,CUSTOMS!$E$3:$N$2500,3,FALSE))</f>
        <v>女装针织圆领长袖套头衫</v>
      </c>
      <c r="U79" s="39">
        <f t="shared" si="11"/>
        <v>1691</v>
      </c>
      <c r="V79" s="39" t="str">
        <f>IF(R79="","",VLOOKUP(R79,CUSTOMS!$E$3:$N$2500,5,FALSE))</f>
        <v>件</v>
      </c>
      <c r="W79" s="40">
        <f>IF(R79="","",VLOOKUP(R79,CUSTOMS!$E$3:$N$2500,6,FALSE))</f>
        <v>15</v>
      </c>
      <c r="X79" s="40">
        <f t="shared" si="12"/>
        <v>25365</v>
      </c>
      <c r="Y79" s="39" t="str">
        <f>IF(R79="","",VLOOKUP(R79,CUSTOMS!$E$3:$N$2500,8,FALSE))</f>
        <v>美元</v>
      </c>
      <c r="Z79" s="39" t="str">
        <f>IF(R79="","",VLOOKUP(R79,CUSTOMS!$E$3:$N$2500,9,FALSE))</f>
        <v>中国</v>
      </c>
      <c r="AA79" s="39" t="str">
        <f>IF(R79="","",VLOOKUP(R79,CUSTOMS!$E$3:$N$2500,10,FALSE))</f>
        <v>澳大利亚</v>
      </c>
      <c r="AB79" s="40">
        <f>IF(R79="","",VLOOKUP(G79,WMS!$E$3:$T$2500,15,FALSE))</f>
        <v>0.205</v>
      </c>
      <c r="AC79" s="40">
        <f t="shared" si="13"/>
        <v>346.655</v>
      </c>
      <c r="AD79" s="37" t="e">
        <f>IF(S79="","",VLOOKUP(S79,海关监管条件!$A$1:$B$2000,2,FALSE))</f>
        <v>#N/A</v>
      </c>
    </row>
    <row r="80" spans="1:30">
      <c r="A80" s="2">
        <v>43490</v>
      </c>
      <c r="B80" s="2">
        <v>43490</v>
      </c>
      <c r="C80" s="2" t="s">
        <v>1048</v>
      </c>
      <c r="D80" s="3" t="s">
        <v>335</v>
      </c>
      <c r="E80" s="43" t="s">
        <v>921</v>
      </c>
      <c r="F80" s="3" t="s">
        <v>922</v>
      </c>
      <c r="G80" s="22" t="str">
        <f t="shared" si="7"/>
        <v>APGHKG19010004/158553/DWW1912</v>
      </c>
      <c r="H80" s="23">
        <f>IF(G80="","",VLOOKUP(G80,WMS!$E$3:$Q$2500,7,FALSE))</f>
        <v>20.469387755102</v>
      </c>
      <c r="I80" s="23">
        <f>IF(G80="","",VLOOKUP(G80,WMS!$E$3:$Q$2500,8,FALSE))</f>
        <v>11.23</v>
      </c>
      <c r="J80" s="23">
        <f>IF(G80="","",VLOOKUP(G80,WMS!$E$3:$Q$2500,13,FALSE))</f>
        <v>0.048</v>
      </c>
      <c r="K80" s="29" t="b">
        <f t="shared" si="8"/>
        <v>1</v>
      </c>
      <c r="L80" s="7">
        <v>49</v>
      </c>
      <c r="M80" s="7">
        <v>1003</v>
      </c>
      <c r="N80" s="30">
        <f>IF(G80="","",VLOOKUP(G80,WMS!$E$3:$U$2500,17,0))</f>
        <v>0</v>
      </c>
      <c r="O80" s="31">
        <f t="shared" si="9"/>
        <v>550.27</v>
      </c>
      <c r="P80" s="31">
        <f t="shared" si="10"/>
        <v>2.352</v>
      </c>
      <c r="Q80" s="36" t="str">
        <f>IF(G80="","",VLOOKUP(G80,WMS!$E$3:$G$2500,2,FALSE))</f>
        <v>APG19011902</v>
      </c>
      <c r="R80" s="36" t="str">
        <f>IF(G80="","",VLOOKUP(G80,WMS!$E$3:$G$2500,3,FALSE))</f>
        <v>APG1901190202</v>
      </c>
      <c r="S80" s="37">
        <f>IF(R80="","",VLOOKUP(R80,CUSTOMS!$E$3:$N$2500,2,FALSE))</f>
        <v>6204620000</v>
      </c>
      <c r="T80" s="38" t="str">
        <f>IF(R80="","",VLOOKUP(R80,CUSTOMS!$E$3:$N$2500,3,FALSE))</f>
        <v>女装长裤</v>
      </c>
      <c r="U80" s="39">
        <f t="shared" si="11"/>
        <v>1003</v>
      </c>
      <c r="V80" s="39" t="str">
        <f>IF(R80="","",VLOOKUP(R80,CUSTOMS!$E$3:$N$2500,5,FALSE))</f>
        <v>条</v>
      </c>
      <c r="W80" s="40">
        <f>IF(R80="","",VLOOKUP(R80,CUSTOMS!$E$3:$N$2500,6,FALSE))</f>
        <v>7</v>
      </c>
      <c r="X80" s="40">
        <f t="shared" si="12"/>
        <v>7021</v>
      </c>
      <c r="Y80" s="39" t="str">
        <f>IF(R80="","",VLOOKUP(R80,CUSTOMS!$E$3:$N$2500,8,FALSE))</f>
        <v>美元</v>
      </c>
      <c r="Z80" s="39" t="str">
        <f>IF(R80="","",VLOOKUP(R80,CUSTOMS!$E$3:$N$2500,9,FALSE))</f>
        <v>中国</v>
      </c>
      <c r="AA80" s="39" t="str">
        <f>IF(R80="","",VLOOKUP(R80,CUSTOMS!$E$3:$N$2500,10,FALSE))</f>
        <v>澳大利亚</v>
      </c>
      <c r="AB80" s="40">
        <f>IF(R80="","",VLOOKUP(G80,WMS!$E$3:$T$2500,15,FALSE))</f>
        <v>0.501</v>
      </c>
      <c r="AC80" s="40">
        <f t="shared" si="13"/>
        <v>502.503</v>
      </c>
      <c r="AD80" s="37" t="e">
        <f>IF(S80="","",VLOOKUP(S80,海关监管条件!$A$1:$B$2000,2,FALSE))</f>
        <v>#N/A</v>
      </c>
    </row>
    <row r="81" spans="1:30">
      <c r="A81" s="2">
        <v>43490</v>
      </c>
      <c r="B81" s="2">
        <v>43490</v>
      </c>
      <c r="C81" s="2" t="s">
        <v>1048</v>
      </c>
      <c r="D81" s="3" t="s">
        <v>335</v>
      </c>
      <c r="E81" s="24" t="s">
        <v>923</v>
      </c>
      <c r="F81" s="24" t="s">
        <v>924</v>
      </c>
      <c r="G81" s="22" t="str">
        <f t="shared" si="7"/>
        <v>APGHKG19010004/158554/DWW1909</v>
      </c>
      <c r="H81" s="23">
        <f>IF(G81="","",VLOOKUP(G81,WMS!$E$3:$Q$2500,7,FALSE))</f>
        <v>19.6122448979592</v>
      </c>
      <c r="I81" s="23">
        <f>IF(G81="","",VLOOKUP(G81,WMS!$E$3:$Q$2500,8,FALSE))</f>
        <v>10.82</v>
      </c>
      <c r="J81" s="23">
        <f>IF(G81="","",VLOOKUP(G81,WMS!$E$3:$Q$2500,13,FALSE))</f>
        <v>0.048</v>
      </c>
      <c r="K81" s="29" t="b">
        <f t="shared" si="8"/>
        <v>1</v>
      </c>
      <c r="L81" s="7">
        <v>49</v>
      </c>
      <c r="M81" s="7">
        <v>961</v>
      </c>
      <c r="N81" s="30">
        <f>IF(G81="","",VLOOKUP(G81,WMS!$E$3:$U$2500,17,0))</f>
        <v>0</v>
      </c>
      <c r="O81" s="31">
        <f t="shared" si="9"/>
        <v>530.18</v>
      </c>
      <c r="P81" s="31">
        <f t="shared" si="10"/>
        <v>2.352</v>
      </c>
      <c r="Q81" s="36" t="str">
        <f>IF(G81="","",VLOOKUP(G81,WMS!$E$3:$G$2500,2,FALSE))</f>
        <v>APG19011902</v>
      </c>
      <c r="R81" s="36" t="str">
        <f>IF(G81="","",VLOOKUP(G81,WMS!$E$3:$G$2500,3,FALSE))</f>
        <v>APG1901190203</v>
      </c>
      <c r="S81" s="37">
        <f>IF(R81="","",VLOOKUP(R81,CUSTOMS!$E$3:$N$2500,2,FALSE))</f>
        <v>6204620000</v>
      </c>
      <c r="T81" s="38" t="str">
        <f>IF(R81="","",VLOOKUP(R81,CUSTOMS!$E$3:$N$2500,3,FALSE))</f>
        <v>女装长裤</v>
      </c>
      <c r="U81" s="39">
        <f t="shared" si="11"/>
        <v>961</v>
      </c>
      <c r="V81" s="39" t="str">
        <f>IF(R81="","",VLOOKUP(R81,CUSTOMS!$E$3:$N$2500,5,FALSE))</f>
        <v>条</v>
      </c>
      <c r="W81" s="40">
        <f>IF(R81="","",VLOOKUP(R81,CUSTOMS!$E$3:$N$2500,6,FALSE))</f>
        <v>7</v>
      </c>
      <c r="X81" s="40">
        <f t="shared" si="12"/>
        <v>6727</v>
      </c>
      <c r="Y81" s="39" t="str">
        <f>IF(R81="","",VLOOKUP(R81,CUSTOMS!$E$3:$N$2500,8,FALSE))</f>
        <v>美元</v>
      </c>
      <c r="Z81" s="39" t="str">
        <f>IF(R81="","",VLOOKUP(R81,CUSTOMS!$E$3:$N$2500,9,FALSE))</f>
        <v>中国</v>
      </c>
      <c r="AA81" s="39" t="str">
        <f>IF(R81="","",VLOOKUP(R81,CUSTOMS!$E$3:$N$2500,10,FALSE))</f>
        <v>澳大利亚</v>
      </c>
      <c r="AB81" s="40">
        <f>IF(R81="","",VLOOKUP(G81,WMS!$E$3:$T$2500,15,FALSE))</f>
        <v>0.501</v>
      </c>
      <c r="AC81" s="40">
        <f t="shared" si="13"/>
        <v>481.461</v>
      </c>
      <c r="AD81" s="37" t="e">
        <f>IF(S81="","",VLOOKUP(S81,海关监管条件!$A$1:$B$2000,2,FALSE))</f>
        <v>#N/A</v>
      </c>
    </row>
    <row r="82" spans="1:30">
      <c r="A82" s="2">
        <v>43490</v>
      </c>
      <c r="B82" s="2">
        <v>43490</v>
      </c>
      <c r="C82" s="2" t="s">
        <v>1048</v>
      </c>
      <c r="D82" s="3" t="s">
        <v>335</v>
      </c>
      <c r="E82" s="24" t="s">
        <v>919</v>
      </c>
      <c r="F82" s="24" t="s">
        <v>920</v>
      </c>
      <c r="G82" s="22" t="str">
        <f t="shared" si="7"/>
        <v>APGHKG19010004/159279/DWW1910</v>
      </c>
      <c r="H82" s="23">
        <f>IF(G82="","",VLOOKUP(G82,WMS!$E$3:$Q$2500,7,FALSE))</f>
        <v>19.8163265306122</v>
      </c>
      <c r="I82" s="23">
        <f>IF(G82="","",VLOOKUP(G82,WMS!$E$3:$Q$2500,8,FALSE))</f>
        <v>10.9</v>
      </c>
      <c r="J82" s="23">
        <f>IF(G82="","",VLOOKUP(G82,WMS!$E$3:$Q$2500,13,FALSE))</f>
        <v>0.048</v>
      </c>
      <c r="K82" s="29" t="b">
        <f t="shared" si="8"/>
        <v>1</v>
      </c>
      <c r="L82" s="7">
        <v>49</v>
      </c>
      <c r="M82" s="7">
        <v>971</v>
      </c>
      <c r="N82" s="30">
        <f>IF(G82="","",VLOOKUP(G82,WMS!$E$3:$U$2500,17,0))</f>
        <v>0</v>
      </c>
      <c r="O82" s="31">
        <f t="shared" si="9"/>
        <v>534.1</v>
      </c>
      <c r="P82" s="31">
        <f t="shared" si="10"/>
        <v>2.352</v>
      </c>
      <c r="Q82" s="36" t="str">
        <f>IF(G82="","",VLOOKUP(G82,WMS!$E$3:$G$2500,2,FALSE))</f>
        <v>APG19011902</v>
      </c>
      <c r="R82" s="36" t="str">
        <f>IF(G82="","",VLOOKUP(G82,WMS!$E$3:$G$2500,3,FALSE))</f>
        <v>APG1901190201</v>
      </c>
      <c r="S82" s="37">
        <f>IF(R82="","",VLOOKUP(R82,CUSTOMS!$E$3:$N$2500,2,FALSE))</f>
        <v>6204620000</v>
      </c>
      <c r="T82" s="38" t="str">
        <f>IF(R82="","",VLOOKUP(R82,CUSTOMS!$E$3:$N$2500,3,FALSE))</f>
        <v>女装长裤</v>
      </c>
      <c r="U82" s="39">
        <f t="shared" si="11"/>
        <v>971</v>
      </c>
      <c r="V82" s="39" t="str">
        <f>IF(R82="","",VLOOKUP(R82,CUSTOMS!$E$3:$N$2500,5,FALSE))</f>
        <v>条</v>
      </c>
      <c r="W82" s="40">
        <f>IF(R82="","",VLOOKUP(R82,CUSTOMS!$E$3:$N$2500,6,FALSE))</f>
        <v>7</v>
      </c>
      <c r="X82" s="40">
        <f t="shared" si="12"/>
        <v>6797</v>
      </c>
      <c r="Y82" s="39" t="str">
        <f>IF(R82="","",VLOOKUP(R82,CUSTOMS!$E$3:$N$2500,8,FALSE))</f>
        <v>美元</v>
      </c>
      <c r="Z82" s="39" t="str">
        <f>IF(R82="","",VLOOKUP(R82,CUSTOMS!$E$3:$N$2500,9,FALSE))</f>
        <v>中国</v>
      </c>
      <c r="AA82" s="39" t="str">
        <f>IF(R82="","",VLOOKUP(R82,CUSTOMS!$E$3:$N$2500,10,FALSE))</f>
        <v>澳大利亚</v>
      </c>
      <c r="AB82" s="40">
        <f>IF(R82="","",VLOOKUP(G82,WMS!$E$3:$T$2500,15,FALSE))</f>
        <v>0.501</v>
      </c>
      <c r="AC82" s="40">
        <f t="shared" si="13"/>
        <v>486.471</v>
      </c>
      <c r="AD82" s="37" t="e">
        <f>IF(S82="","",VLOOKUP(S82,海关监管条件!$A$1:$B$2000,2,FALSE))</f>
        <v>#N/A</v>
      </c>
    </row>
    <row r="83" spans="1:30">
      <c r="A83" s="2">
        <v>43490</v>
      </c>
      <c r="B83" s="2">
        <v>43490</v>
      </c>
      <c r="C83" s="2" t="s">
        <v>1048</v>
      </c>
      <c r="D83" s="3" t="s">
        <v>329</v>
      </c>
      <c r="E83" s="24" t="s">
        <v>917</v>
      </c>
      <c r="F83" s="24" t="s">
        <v>918</v>
      </c>
      <c r="G83" s="22" t="str">
        <f t="shared" si="7"/>
        <v>APGHKG19010003/157474/WW19224</v>
      </c>
      <c r="H83" s="23">
        <f>IF(G83="","",VLOOKUP(G83,WMS!$E$3:$Q$2500,7,FALSE))</f>
        <v>19.7368421052632</v>
      </c>
      <c r="I83" s="23">
        <f>IF(G83="","",VLOOKUP(G83,WMS!$E$3:$Q$2500,8,FALSE))</f>
        <v>14.45</v>
      </c>
      <c r="J83" s="23">
        <f>IF(G83="","",VLOOKUP(G83,WMS!$E$3:$Q$2500,13,FALSE))</f>
        <v>0.076</v>
      </c>
      <c r="K83" s="29" t="b">
        <f t="shared" si="8"/>
        <v>1</v>
      </c>
      <c r="L83" s="7">
        <v>38</v>
      </c>
      <c r="M83" s="7">
        <v>750</v>
      </c>
      <c r="N83" s="30">
        <f>IF(G83="","",VLOOKUP(G83,WMS!$E$3:$U$2500,17,0))</f>
        <v>0</v>
      </c>
      <c r="O83" s="31">
        <f t="shared" si="9"/>
        <v>549.1</v>
      </c>
      <c r="P83" s="31">
        <f t="shared" si="10"/>
        <v>2.888</v>
      </c>
      <c r="Q83" s="36" t="str">
        <f>IF(G83="","",VLOOKUP(G83,WMS!$E$3:$G$2500,2,FALSE))</f>
        <v>APG19011801</v>
      </c>
      <c r="R83" s="36" t="str">
        <f>IF(G83="","",VLOOKUP(G83,WMS!$E$3:$G$2500,3,FALSE))</f>
        <v>APG1901180103</v>
      </c>
      <c r="S83" s="37" t="str">
        <f>IF(R83="","",VLOOKUP(R83,CUSTOMS!$E$3:$N$2500,2,FALSE))</f>
        <v>6104440000</v>
      </c>
      <c r="T83" s="38" t="str">
        <f>IF(R83="","",VLOOKUP(R83,CUSTOMS!$E$3:$N$2500,3,FALSE))</f>
        <v>针织连衣裙</v>
      </c>
      <c r="U83" s="39">
        <f t="shared" si="11"/>
        <v>750</v>
      </c>
      <c r="V83" s="39" t="str">
        <f>IF(R83="","",VLOOKUP(R83,CUSTOMS!$E$3:$N$2500,5,FALSE))</f>
        <v>件</v>
      </c>
      <c r="W83" s="40">
        <f>IF(R83="","",VLOOKUP(R83,CUSTOMS!$E$3:$N$2500,6,FALSE))</f>
        <v>30</v>
      </c>
      <c r="X83" s="40">
        <f t="shared" si="12"/>
        <v>22500</v>
      </c>
      <c r="Y83" s="39" t="str">
        <f>IF(R83="","",VLOOKUP(R83,CUSTOMS!$E$3:$N$2500,8,FALSE))</f>
        <v>港币</v>
      </c>
      <c r="Z83" s="39" t="str">
        <f>IF(R83="","",VLOOKUP(R83,CUSTOMS!$E$3:$N$2500,9,FALSE))</f>
        <v>中国</v>
      </c>
      <c r="AA83" s="39" t="str">
        <f>IF(R83="","",VLOOKUP(R83,CUSTOMS!$E$3:$N$2500,10,FALSE))</f>
        <v>澳大利亚</v>
      </c>
      <c r="AB83" s="40">
        <f>IF(R83="","",VLOOKUP(G83,WMS!$E$3:$T$2500,15,FALSE))</f>
        <v>0.671</v>
      </c>
      <c r="AC83" s="40">
        <f t="shared" si="13"/>
        <v>503.25</v>
      </c>
      <c r="AD83" s="37">
        <f>IF(S83="","",VLOOKUP(S83,海关监管条件!$A$1:$B$2000,2,FALSE))</f>
        <v>0</v>
      </c>
    </row>
    <row r="84" spans="1:30">
      <c r="A84" s="2">
        <v>43490</v>
      </c>
      <c r="B84" s="2">
        <v>43490</v>
      </c>
      <c r="C84" s="2" t="s">
        <v>1048</v>
      </c>
      <c r="D84" s="3" t="s">
        <v>329</v>
      </c>
      <c r="E84" s="24" t="s">
        <v>913</v>
      </c>
      <c r="F84" s="24" t="s">
        <v>914</v>
      </c>
      <c r="G84" s="22" t="str">
        <f t="shared" si="7"/>
        <v>APGHKG19010003/157802/WW19821</v>
      </c>
      <c r="H84" s="23">
        <f>IF(G84="","",VLOOKUP(G84,WMS!$E$3:$Q$2500,7,FALSE))</f>
        <v>32</v>
      </c>
      <c r="I84" s="23">
        <f>IF(G84="","",VLOOKUP(G84,WMS!$E$3:$Q$2500,8,FALSE))</f>
        <v>14.445</v>
      </c>
      <c r="J84" s="23">
        <f>IF(G84="","",VLOOKUP(G84,WMS!$E$3:$Q$2500,13,FALSE))</f>
        <v>0.076</v>
      </c>
      <c r="K84" s="29" t="b">
        <f t="shared" si="8"/>
        <v>1</v>
      </c>
      <c r="L84" s="7">
        <v>20</v>
      </c>
      <c r="M84" s="7">
        <v>640</v>
      </c>
      <c r="N84" s="30">
        <f>IF(G84="","",VLOOKUP(G84,WMS!$E$3:$U$2500,17,0))</f>
        <v>0</v>
      </c>
      <c r="O84" s="31">
        <f t="shared" si="9"/>
        <v>288.9</v>
      </c>
      <c r="P84" s="31">
        <f t="shared" si="10"/>
        <v>1.52</v>
      </c>
      <c r="Q84" s="36" t="str">
        <f>IF(G84="","",VLOOKUP(G84,WMS!$E$3:$G$2500,2,FALSE))</f>
        <v>APG19011801</v>
      </c>
      <c r="R84" s="36" t="str">
        <f>IF(G84="","",VLOOKUP(G84,WMS!$E$3:$G$2500,3,FALSE))</f>
        <v>APG1901180101</v>
      </c>
      <c r="S84" s="37" t="str">
        <f>IF(R84="","",VLOOKUP(R84,CUSTOMS!$E$3:$N$2500,2,FALSE))</f>
        <v>6104590000</v>
      </c>
      <c r="T84" s="38" t="str">
        <f>IF(R84="","",VLOOKUP(R84,CUSTOMS!$E$3:$N$2500,3,FALSE))</f>
        <v>针织半身裙</v>
      </c>
      <c r="U84" s="39">
        <f t="shared" si="11"/>
        <v>640</v>
      </c>
      <c r="V84" s="39" t="str">
        <f>IF(R84="","",VLOOKUP(R84,CUSTOMS!$E$3:$N$2500,5,FALSE))</f>
        <v>件</v>
      </c>
      <c r="W84" s="40">
        <f>IF(R84="","",VLOOKUP(R84,CUSTOMS!$E$3:$N$2500,6,FALSE))</f>
        <v>30</v>
      </c>
      <c r="X84" s="40">
        <f t="shared" si="12"/>
        <v>19200</v>
      </c>
      <c r="Y84" s="39" t="str">
        <f>IF(R84="","",VLOOKUP(R84,CUSTOMS!$E$3:$N$2500,8,FALSE))</f>
        <v>港币</v>
      </c>
      <c r="Z84" s="39" t="str">
        <f>IF(R84="","",VLOOKUP(R84,CUSTOMS!$E$3:$N$2500,9,FALSE))</f>
        <v>中国</v>
      </c>
      <c r="AA84" s="39" t="str">
        <f>IF(R84="","",VLOOKUP(R84,CUSTOMS!$E$3:$N$2500,10,FALSE))</f>
        <v>澳大利亚</v>
      </c>
      <c r="AB84" s="40">
        <f>IF(R84="","",VLOOKUP(G84,WMS!$E$3:$T$2500,15,FALSE))</f>
        <v>0.378</v>
      </c>
      <c r="AC84" s="40">
        <f t="shared" si="13"/>
        <v>241.92</v>
      </c>
      <c r="AD84" s="37">
        <f>IF(S84="","",VLOOKUP(S84,海关监管条件!$A$1:$B$2000,2,FALSE))</f>
        <v>0</v>
      </c>
    </row>
    <row r="85" spans="1:30">
      <c r="A85" s="2">
        <v>43490</v>
      </c>
      <c r="B85" s="2">
        <v>43490</v>
      </c>
      <c r="C85" s="2" t="s">
        <v>1048</v>
      </c>
      <c r="D85" s="3" t="s">
        <v>329</v>
      </c>
      <c r="E85" s="24" t="s">
        <v>915</v>
      </c>
      <c r="F85" s="24" t="s">
        <v>916</v>
      </c>
      <c r="G85" s="22" t="str">
        <f t="shared" si="7"/>
        <v>APGHKG19010003/157803/WW19505</v>
      </c>
      <c r="H85" s="23">
        <f>IF(G85="","",VLOOKUP(G85,WMS!$E$3:$Q$2500,7,FALSE))</f>
        <v>36.1764705882353</v>
      </c>
      <c r="I85" s="23">
        <f>IF(G85="","",VLOOKUP(G85,WMS!$E$3:$Q$2500,8,FALSE))</f>
        <v>13.883</v>
      </c>
      <c r="J85" s="23">
        <f>IF(G85="","",VLOOKUP(G85,WMS!$E$3:$Q$2500,13,FALSE))</f>
        <v>0.076</v>
      </c>
      <c r="K85" s="29" t="b">
        <f t="shared" si="8"/>
        <v>1</v>
      </c>
      <c r="L85" s="7">
        <v>17</v>
      </c>
      <c r="M85" s="7">
        <v>615</v>
      </c>
      <c r="N85" s="30">
        <f>IF(G85="","",VLOOKUP(G85,WMS!$E$3:$U$2500,17,0))</f>
        <v>0</v>
      </c>
      <c r="O85" s="31">
        <f t="shared" si="9"/>
        <v>236.011</v>
      </c>
      <c r="P85" s="31">
        <f t="shared" si="10"/>
        <v>1.292</v>
      </c>
      <c r="Q85" s="36" t="str">
        <f>IF(G85="","",VLOOKUP(G85,WMS!$E$3:$G$2500,2,FALSE))</f>
        <v>APG19011801</v>
      </c>
      <c r="R85" s="36" t="str">
        <f>IF(G85="","",VLOOKUP(G85,WMS!$E$3:$G$2500,3,FALSE))</f>
        <v>APG1901180102</v>
      </c>
      <c r="S85" s="37" t="str">
        <f>IF(R85="","",VLOOKUP(R85,CUSTOMS!$E$3:$N$2500,2,FALSE))</f>
        <v>6110300090</v>
      </c>
      <c r="T85" s="38" t="str">
        <f>IF(R85="","",VLOOKUP(R85,CUSTOMS!$E$3:$N$2500,3,FALSE))</f>
        <v>针织套头衫</v>
      </c>
      <c r="U85" s="39">
        <f t="shared" si="11"/>
        <v>615</v>
      </c>
      <c r="V85" s="39" t="str">
        <f>IF(R85="","",VLOOKUP(R85,CUSTOMS!$E$3:$N$2500,5,FALSE))</f>
        <v>件</v>
      </c>
      <c r="W85" s="40">
        <f>IF(R85="","",VLOOKUP(R85,CUSTOMS!$E$3:$N$2500,6,FALSE))</f>
        <v>30</v>
      </c>
      <c r="X85" s="40">
        <f t="shared" si="12"/>
        <v>18450</v>
      </c>
      <c r="Y85" s="39" t="str">
        <f>IF(R85="","",VLOOKUP(R85,CUSTOMS!$E$3:$N$2500,8,FALSE))</f>
        <v>港币</v>
      </c>
      <c r="Z85" s="39" t="str">
        <f>IF(R85="","",VLOOKUP(R85,CUSTOMS!$E$3:$N$2500,9,FALSE))</f>
        <v>中国</v>
      </c>
      <c r="AA85" s="39" t="str">
        <f>IF(R85="","",VLOOKUP(R85,CUSTOMS!$E$3:$N$2500,10,FALSE))</f>
        <v>澳大利亚</v>
      </c>
      <c r="AB85" s="40">
        <f>IF(R85="","",VLOOKUP(G85,WMS!$E$3:$T$2500,15,FALSE))</f>
        <v>0.35</v>
      </c>
      <c r="AC85" s="40">
        <f t="shared" si="13"/>
        <v>215.25</v>
      </c>
      <c r="AD85" s="37" t="e">
        <f>IF(S85="","",VLOOKUP(S85,海关监管条件!$A$1:$B$2000,2,FALSE))</f>
        <v>#N/A</v>
      </c>
    </row>
    <row r="86" spans="1:30">
      <c r="A86" s="2">
        <v>43490</v>
      </c>
      <c r="B86" s="2">
        <v>43490</v>
      </c>
      <c r="C86" s="2" t="s">
        <v>1048</v>
      </c>
      <c r="D86" s="3" t="s">
        <v>321</v>
      </c>
      <c r="E86" s="24">
        <v>157525</v>
      </c>
      <c r="F86" s="24">
        <v>114405</v>
      </c>
      <c r="G86" s="22" t="str">
        <f t="shared" si="7"/>
        <v>APGHKG18120024/157525/114405</v>
      </c>
      <c r="H86" s="23">
        <f>IF(G86="","",VLOOKUP(G86,WMS!$E$3:$Q$2500,7,FALSE))</f>
        <v>17.8846153846154</v>
      </c>
      <c r="I86" s="23">
        <f>IF(G86="","",VLOOKUP(G86,WMS!$E$3:$Q$2500,8,FALSE))</f>
        <v>8.82</v>
      </c>
      <c r="J86" s="23">
        <f>IF(G86="","",VLOOKUP(G86,WMS!$E$3:$Q$2500,13,FALSE))</f>
        <v>0.061</v>
      </c>
      <c r="K86" s="29" t="b">
        <f t="shared" si="8"/>
        <v>1</v>
      </c>
      <c r="L86" s="7">
        <v>52</v>
      </c>
      <c r="M86" s="7">
        <v>930</v>
      </c>
      <c r="N86" s="30">
        <f>IF(G86="","",VLOOKUP(G86,WMS!$E$3:$U$2500,17,0))</f>
        <v>0</v>
      </c>
      <c r="O86" s="31">
        <f t="shared" si="9"/>
        <v>458.64</v>
      </c>
      <c r="P86" s="31">
        <f t="shared" si="10"/>
        <v>3.172</v>
      </c>
      <c r="Q86" s="36" t="str">
        <f>IF(G86="","",VLOOKUP(G86,WMS!$E$3:$G$2500,2,FALSE))</f>
        <v>APG19011701</v>
      </c>
      <c r="R86" s="36" t="str">
        <f>IF(G86="","",VLOOKUP(G86,WMS!$E$3:$G$2500,3,FALSE))</f>
        <v>APG1901170101</v>
      </c>
      <c r="S86" s="37" t="str">
        <f>IF(R86="","",VLOOKUP(R86,CUSTOMS!$E$3:$N$2500,2,FALSE))</f>
        <v>6110200090</v>
      </c>
      <c r="T86" s="38" t="str">
        <f>IF(R86="","",VLOOKUP(R86,CUSTOMS!$E$3:$N$2500,3,FALSE))</f>
        <v>女装针织套头衫</v>
      </c>
      <c r="U86" s="39">
        <f t="shared" si="11"/>
        <v>930</v>
      </c>
      <c r="V86" s="39" t="str">
        <f>IF(R86="","",VLOOKUP(R86,CUSTOMS!$E$3:$N$2500,5,FALSE))</f>
        <v>件</v>
      </c>
      <c r="W86" s="40">
        <f>IF(R86="","",VLOOKUP(R86,CUSTOMS!$E$3:$N$2500,6,FALSE))</f>
        <v>6.6</v>
      </c>
      <c r="X86" s="40">
        <f t="shared" si="12"/>
        <v>6138</v>
      </c>
      <c r="Y86" s="39" t="str">
        <f>IF(R86="","",VLOOKUP(R86,CUSTOMS!$E$3:$N$2500,8,FALSE))</f>
        <v>美元</v>
      </c>
      <c r="Z86" s="39" t="str">
        <f>IF(R86="","",VLOOKUP(R86,CUSTOMS!$E$3:$N$2500,9,FALSE))</f>
        <v>中国</v>
      </c>
      <c r="AA86" s="39" t="str">
        <f>IF(R86="","",VLOOKUP(R86,CUSTOMS!$E$3:$N$2500,10,FALSE))</f>
        <v>澳大利亚</v>
      </c>
      <c r="AB86" s="40">
        <f>IF(R86="","",VLOOKUP(G86,WMS!$E$3:$T$2500,15,FALSE))</f>
        <v>0.419</v>
      </c>
      <c r="AC86" s="40">
        <f t="shared" si="13"/>
        <v>389.67</v>
      </c>
      <c r="AD86" s="37" t="e">
        <f>IF(S86="","",VLOOKUP(S86,海关监管条件!$A$1:$B$2000,2,FALSE))</f>
        <v>#N/A</v>
      </c>
    </row>
    <row r="87" spans="1:30">
      <c r="A87" s="2">
        <v>43490</v>
      </c>
      <c r="B87" s="2">
        <v>43490</v>
      </c>
      <c r="C87" s="2" t="s">
        <v>1048</v>
      </c>
      <c r="D87" s="3" t="s">
        <v>325</v>
      </c>
      <c r="E87" s="24" t="s">
        <v>911</v>
      </c>
      <c r="F87" s="24" t="s">
        <v>912</v>
      </c>
      <c r="G87" s="22" t="str">
        <f t="shared" si="7"/>
        <v>APGHKG19010007/158094/114454</v>
      </c>
      <c r="H87" s="23">
        <f>IF(G87="","",VLOOKUP(G87,WMS!$E$3:$Q$2500,7,FALSE))</f>
        <v>27.65</v>
      </c>
      <c r="I87" s="23">
        <f>IF(G87="","",VLOOKUP(G87,WMS!$E$3:$Q$2500,8,FALSE))</f>
        <v>11.8</v>
      </c>
      <c r="J87" s="23">
        <f>IF(G87="","",VLOOKUP(G87,WMS!$E$3:$Q$2500,13,FALSE))</f>
        <v>0.064</v>
      </c>
      <c r="K87" s="29" t="b">
        <f t="shared" si="8"/>
        <v>1</v>
      </c>
      <c r="L87" s="7">
        <v>20</v>
      </c>
      <c r="M87" s="7">
        <v>553</v>
      </c>
      <c r="N87" s="30">
        <f>IF(G87="","",VLOOKUP(G87,WMS!$E$3:$U$2500,17,0))</f>
        <v>0</v>
      </c>
      <c r="O87" s="31">
        <f t="shared" si="9"/>
        <v>236</v>
      </c>
      <c r="P87" s="31">
        <f t="shared" si="10"/>
        <v>1.28</v>
      </c>
      <c r="Q87" s="36" t="str">
        <f>IF(G87="","",VLOOKUP(G87,WMS!$E$3:$G$2500,2,FALSE))</f>
        <v>APG19011901</v>
      </c>
      <c r="R87" s="36" t="str">
        <f>IF(G87="","",VLOOKUP(G87,WMS!$E$3:$G$2500,3,FALSE))</f>
        <v>APG1901190101</v>
      </c>
      <c r="S87" s="37" t="str">
        <f>IF(R87="","",VLOOKUP(R87,CUSTOMS!$E$3:$N$2500,2,FALSE))</f>
        <v>6204440090</v>
      </c>
      <c r="T87" s="38" t="str">
        <f>IF(R87="","",VLOOKUP(R87,CUSTOMS!$E$3:$N$2500,3,FALSE))</f>
        <v>化纤连衣裙</v>
      </c>
      <c r="U87" s="39">
        <f t="shared" si="11"/>
        <v>553</v>
      </c>
      <c r="V87" s="39" t="str">
        <f>IF(R87="","",VLOOKUP(R87,CUSTOMS!$E$3:$N$2500,5,FALSE))</f>
        <v>件</v>
      </c>
      <c r="W87" s="40">
        <f>IF(R87="","",VLOOKUP(R87,CUSTOMS!$E$3:$N$2500,6,FALSE))</f>
        <v>18.9</v>
      </c>
      <c r="X87" s="40">
        <f t="shared" si="12"/>
        <v>10451.7</v>
      </c>
      <c r="Y87" s="39" t="str">
        <f>IF(R87="","",VLOOKUP(R87,CUSTOMS!$E$3:$N$2500,8,FALSE))</f>
        <v>美元</v>
      </c>
      <c r="Z87" s="39" t="str">
        <f>IF(R87="","",VLOOKUP(R87,CUSTOMS!$E$3:$N$2500,9,FALSE))</f>
        <v>中国</v>
      </c>
      <c r="AA87" s="39" t="str">
        <f>IF(R87="","",VLOOKUP(R87,CUSTOMS!$E$3:$N$2500,10,FALSE))</f>
        <v>澳大利亚</v>
      </c>
      <c r="AB87" s="40">
        <f>IF(R87="","",VLOOKUP(G87,WMS!$E$3:$T$2500,15,FALSE))</f>
        <v>0.34</v>
      </c>
      <c r="AC87" s="40">
        <f t="shared" si="13"/>
        <v>188.02</v>
      </c>
      <c r="AD87" s="37" t="e">
        <f>IF(S87="","",VLOOKUP(S87,海关监管条件!$A$1:$B$2000,2,FALSE))</f>
        <v>#N/A</v>
      </c>
    </row>
    <row r="88" spans="1:30">
      <c r="A88" s="2">
        <v>43514</v>
      </c>
      <c r="B88" s="2">
        <v>43515</v>
      </c>
      <c r="C88" s="2" t="s">
        <v>1049</v>
      </c>
      <c r="D88" s="24" t="s">
        <v>350</v>
      </c>
      <c r="E88" s="24">
        <v>159177</v>
      </c>
      <c r="F88" s="24" t="s">
        <v>929</v>
      </c>
      <c r="G88" s="22" t="str">
        <f t="shared" si="7"/>
        <v>APGHKG19010015/159177/JWW192430</v>
      </c>
      <c r="H88" s="23">
        <f>IF(G88="","",VLOOKUP(G88,WMS!$E$3:$Q$2500,7,FALSE))</f>
        <v>20.2121212121212</v>
      </c>
      <c r="I88" s="23">
        <f>IF(G88="","",VLOOKUP(G88,WMS!$E$3:$Q$2500,8,FALSE))</f>
        <v>11.1222</v>
      </c>
      <c r="J88" s="23">
        <f>IF(G88="","",VLOOKUP(G88,WMS!$E$3:$Q$2500,13,FALSE))</f>
        <v>0.048</v>
      </c>
      <c r="K88" s="29" t="b">
        <f t="shared" si="8"/>
        <v>1</v>
      </c>
      <c r="L88" s="7">
        <v>33</v>
      </c>
      <c r="M88" s="7">
        <v>667</v>
      </c>
      <c r="N88" s="30">
        <f>IF(G88="","",VLOOKUP(G88,WMS!$E$3:$U$2500,17,0))</f>
        <v>0</v>
      </c>
      <c r="O88" s="31">
        <f t="shared" si="9"/>
        <v>367.0326</v>
      </c>
      <c r="P88" s="31">
        <f t="shared" si="10"/>
        <v>1.584</v>
      </c>
      <c r="Q88" s="36" t="str">
        <f>IF(G88="","",VLOOKUP(G88,WMS!$E$3:$G$2500,2,FALSE))</f>
        <v>APG19012901</v>
      </c>
      <c r="R88" s="36" t="str">
        <f>IF(G88="","",VLOOKUP(G88,WMS!$E$3:$G$2500,3,FALSE))</f>
        <v>APG1901290101</v>
      </c>
      <c r="S88" s="37">
        <f>IF(R88="","",VLOOKUP(R88,CUSTOMS!$E$3:$N$2500,2,FALSE))</f>
        <v>6204620000</v>
      </c>
      <c r="T88" s="38" t="str">
        <f>IF(R88="","",VLOOKUP(R88,CUSTOMS!$E$3:$N$2500,3,FALSE))</f>
        <v>女装长裤</v>
      </c>
      <c r="U88" s="39">
        <f t="shared" si="11"/>
        <v>667</v>
      </c>
      <c r="V88" s="39" t="str">
        <f>IF(R88="","",VLOOKUP(R88,CUSTOMS!$E$3:$N$2500,5,FALSE))</f>
        <v>条</v>
      </c>
      <c r="W88" s="40">
        <f>IF(R88="","",VLOOKUP(R88,CUSTOMS!$E$3:$N$2500,6,FALSE))</f>
        <v>7</v>
      </c>
      <c r="X88" s="40">
        <f t="shared" si="12"/>
        <v>4669</v>
      </c>
      <c r="Y88" s="39" t="str">
        <f>IF(R88="","",VLOOKUP(R88,CUSTOMS!$E$3:$N$2500,8,FALSE))</f>
        <v>美元</v>
      </c>
      <c r="Z88" s="39" t="str">
        <f>IF(R88="","",VLOOKUP(R88,CUSTOMS!$E$3:$N$2500,9,FALSE))</f>
        <v>中国</v>
      </c>
      <c r="AA88" s="39" t="str">
        <f>IF(R88="","",VLOOKUP(R88,CUSTOMS!$E$3:$N$2500,10,FALSE))</f>
        <v>澳大利亚</v>
      </c>
      <c r="AB88" s="40">
        <f>IF(R88="","",VLOOKUP(G88,WMS!$E$3:$T$2500,15,FALSE))</f>
        <v>0.501</v>
      </c>
      <c r="AC88" s="40">
        <f t="shared" si="13"/>
        <v>334.167</v>
      </c>
      <c r="AD88" s="37" t="e">
        <f>IF(S88="","",VLOOKUP(S88,海关监管条件!$A$1:$B$2000,2,FALSE))</f>
        <v>#N/A</v>
      </c>
    </row>
    <row r="89" spans="1:30">
      <c r="A89" s="2">
        <v>43514</v>
      </c>
      <c r="B89" s="2">
        <v>43515</v>
      </c>
      <c r="C89" s="2" t="s">
        <v>1049</v>
      </c>
      <c r="D89" s="24" t="s">
        <v>350</v>
      </c>
      <c r="E89" s="24">
        <v>159178</v>
      </c>
      <c r="F89" s="24" t="s">
        <v>929</v>
      </c>
      <c r="G89" s="22" t="str">
        <f t="shared" si="7"/>
        <v>APGHKG19010015/159178/JWW192430</v>
      </c>
      <c r="H89" s="23">
        <f>IF(G89="","",VLOOKUP(G89,WMS!$E$3:$Q$2500,7,FALSE))</f>
        <v>18.75</v>
      </c>
      <c r="I89" s="23">
        <f>IF(G89="","",VLOOKUP(G89,WMS!$E$3:$Q$2500,8,FALSE))</f>
        <v>10.5</v>
      </c>
      <c r="J89" s="23">
        <f>IF(G89="","",VLOOKUP(G89,WMS!$E$3:$Q$2500,13,FALSE))</f>
        <v>0.048</v>
      </c>
      <c r="K89" s="29" t="b">
        <f t="shared" si="8"/>
        <v>1</v>
      </c>
      <c r="L89" s="7">
        <v>8</v>
      </c>
      <c r="M89" s="7">
        <v>150</v>
      </c>
      <c r="N89" s="30">
        <f>IF(G89="","",VLOOKUP(G89,WMS!$E$3:$U$2500,17,0))</f>
        <v>0</v>
      </c>
      <c r="O89" s="31">
        <f t="shared" si="9"/>
        <v>84</v>
      </c>
      <c r="P89" s="31">
        <f t="shared" si="10"/>
        <v>0.384</v>
      </c>
      <c r="Q89" s="36" t="str">
        <f>IF(G89="","",VLOOKUP(G89,WMS!$E$3:$G$2500,2,FALSE))</f>
        <v>APG19012901</v>
      </c>
      <c r="R89" s="36" t="str">
        <f>IF(G89="","",VLOOKUP(G89,WMS!$E$3:$G$2500,3,FALSE))</f>
        <v>APG1901290102</v>
      </c>
      <c r="S89" s="37">
        <f>IF(R89="","",VLOOKUP(R89,CUSTOMS!$E$3:$N$2500,2,FALSE))</f>
        <v>6204620000</v>
      </c>
      <c r="T89" s="38" t="str">
        <f>IF(R89="","",VLOOKUP(R89,CUSTOMS!$E$3:$N$2500,3,FALSE))</f>
        <v>女装长裤</v>
      </c>
      <c r="U89" s="39">
        <f t="shared" si="11"/>
        <v>150</v>
      </c>
      <c r="V89" s="39" t="str">
        <f>IF(R89="","",VLOOKUP(R89,CUSTOMS!$E$3:$N$2500,5,FALSE))</f>
        <v>条</v>
      </c>
      <c r="W89" s="40">
        <f>IF(R89="","",VLOOKUP(R89,CUSTOMS!$E$3:$N$2500,6,FALSE))</f>
        <v>7</v>
      </c>
      <c r="X89" s="40">
        <f t="shared" si="12"/>
        <v>1050</v>
      </c>
      <c r="Y89" s="39" t="str">
        <f>IF(R89="","",VLOOKUP(R89,CUSTOMS!$E$3:$N$2500,8,FALSE))</f>
        <v>美元</v>
      </c>
      <c r="Z89" s="39" t="str">
        <f>IF(R89="","",VLOOKUP(R89,CUSTOMS!$E$3:$N$2500,9,FALSE))</f>
        <v>中国</v>
      </c>
      <c r="AA89" s="39" t="str">
        <f>IF(R89="","",VLOOKUP(R89,CUSTOMS!$E$3:$N$2500,10,FALSE))</f>
        <v>澳大利亚</v>
      </c>
      <c r="AB89" s="40">
        <f>IF(R89="","",VLOOKUP(G89,WMS!$E$3:$T$2500,15,FALSE))</f>
        <v>0.507</v>
      </c>
      <c r="AC89" s="40">
        <f t="shared" si="13"/>
        <v>76.05</v>
      </c>
      <c r="AD89" s="37" t="e">
        <f>IF(S89="","",VLOOKUP(S89,海关监管条件!$A$1:$B$2000,2,FALSE))</f>
        <v>#N/A</v>
      </c>
    </row>
    <row r="90" spans="1:30">
      <c r="A90" s="2">
        <v>43514</v>
      </c>
      <c r="B90" s="2">
        <v>43515</v>
      </c>
      <c r="C90" s="2" t="s">
        <v>1049</v>
      </c>
      <c r="D90" s="3" t="s">
        <v>316</v>
      </c>
      <c r="E90" s="24">
        <v>157485</v>
      </c>
      <c r="F90" s="24" t="s">
        <v>909</v>
      </c>
      <c r="G90" s="22" t="str">
        <f t="shared" si="7"/>
        <v>APGHKG19010005/157485/WW19320</v>
      </c>
      <c r="H90" s="23">
        <f>IF(G90="","",VLOOKUP(G90,WMS!$E$3:$Q$2500,7,FALSE))</f>
        <v>9.96774193548387</v>
      </c>
      <c r="I90" s="23">
        <f>IF(G90="","",VLOOKUP(G90,WMS!$E$3:$Q$2500,8,FALSE))</f>
        <v>11.62</v>
      </c>
      <c r="J90" s="23">
        <f>IF(G90="","",VLOOKUP(G90,WMS!$E$3:$Q$2500,13,FALSE))</f>
        <v>0.09</v>
      </c>
      <c r="K90" s="29" t="b">
        <f t="shared" si="8"/>
        <v>1</v>
      </c>
      <c r="L90" s="7">
        <v>31</v>
      </c>
      <c r="M90" s="7">
        <v>309</v>
      </c>
      <c r="N90" s="30">
        <f>IF(G90="","",VLOOKUP(G90,WMS!$E$3:$U$2500,17,0))</f>
        <v>0</v>
      </c>
      <c r="O90" s="31">
        <f t="shared" si="9"/>
        <v>360.22</v>
      </c>
      <c r="P90" s="31">
        <f t="shared" si="10"/>
        <v>2.79</v>
      </c>
      <c r="Q90" s="36" t="str">
        <f>IF(G90="","",VLOOKUP(G90,WMS!$E$3:$G$2500,2,FALSE))</f>
        <v>APG19011402B</v>
      </c>
      <c r="R90" s="36" t="str">
        <f>IF(G90="","",VLOOKUP(G90,WMS!$E$3:$G$2500,3,FALSE))</f>
        <v>APG19011402B01</v>
      </c>
      <c r="S90" s="37" t="str">
        <f>IF(R90="","",VLOOKUP(R90,CUSTOMS!$E$3:$N$2500,2,FALSE))</f>
        <v>4203100090</v>
      </c>
      <c r="T90" s="38" t="str">
        <f>IF(R90="","",VLOOKUP(R90,CUSTOMS!$E$3:$N$2500,3,FALSE))</f>
        <v>女装羊皮短褛</v>
      </c>
      <c r="U90" s="39">
        <f t="shared" si="11"/>
        <v>309</v>
      </c>
      <c r="V90" s="39" t="str">
        <f>IF(R90="","",VLOOKUP(R90,CUSTOMS!$E$3:$N$2500,5,FALSE))</f>
        <v>件</v>
      </c>
      <c r="W90" s="40">
        <f>IF(R90="","",VLOOKUP(R90,CUSTOMS!$E$3:$N$2500,6,FALSE))</f>
        <v>93.45</v>
      </c>
      <c r="X90" s="40">
        <f t="shared" si="12"/>
        <v>28876.05</v>
      </c>
      <c r="Y90" s="39" t="str">
        <f>IF(R90="","",VLOOKUP(R90,CUSTOMS!$E$3:$N$2500,8,FALSE))</f>
        <v>美元</v>
      </c>
      <c r="Z90" s="39" t="str">
        <f>IF(R90="","",VLOOKUP(R90,CUSTOMS!$E$3:$N$2500,9,FALSE))</f>
        <v>中国</v>
      </c>
      <c r="AA90" s="39" t="str">
        <f>IF(R90="","",VLOOKUP(R90,CUSTOMS!$E$3:$N$2500,10,FALSE))</f>
        <v>澳大利亚</v>
      </c>
      <c r="AB90" s="40">
        <f>IF(R90="","",VLOOKUP(G90,WMS!$E$3:$T$2500,15,FALSE))</f>
        <v>0.864</v>
      </c>
      <c r="AC90" s="40">
        <f t="shared" si="13"/>
        <v>266.976</v>
      </c>
      <c r="AD90" s="37" t="e">
        <f>IF(S90="","",VLOOKUP(S90,海关监管条件!$A$1:$B$2000,2,FALSE))</f>
        <v>#N/A</v>
      </c>
    </row>
    <row r="91" spans="1:30">
      <c r="A91" s="2">
        <v>43514</v>
      </c>
      <c r="B91" s="2">
        <v>43515</v>
      </c>
      <c r="C91" s="2" t="s">
        <v>1049</v>
      </c>
      <c r="D91" s="3" t="s">
        <v>316</v>
      </c>
      <c r="E91" s="24">
        <v>157468</v>
      </c>
      <c r="F91" s="24" t="s">
        <v>910</v>
      </c>
      <c r="G91" s="22" t="str">
        <f t="shared" si="7"/>
        <v>APGHKG19010005/157468/WW19815</v>
      </c>
      <c r="H91" s="23">
        <f>IF(G91="","",VLOOKUP(G91,WMS!$E$3:$Q$2500,7,FALSE))</f>
        <v>15</v>
      </c>
      <c r="I91" s="23">
        <f>IF(G91="","",VLOOKUP(G91,WMS!$E$3:$Q$2500,8,FALSE))</f>
        <v>12.05</v>
      </c>
      <c r="J91" s="23">
        <f>IF(G91="","",VLOOKUP(G91,WMS!$E$3:$Q$2500,13,FALSE))</f>
        <v>0.074</v>
      </c>
      <c r="K91" s="29" t="b">
        <f t="shared" si="8"/>
        <v>1</v>
      </c>
      <c r="L91" s="7">
        <v>20</v>
      </c>
      <c r="M91" s="7">
        <v>300</v>
      </c>
      <c r="N91" s="30">
        <f>IF(G91="","",VLOOKUP(G91,WMS!$E$3:$U$2500,17,0))</f>
        <v>0</v>
      </c>
      <c r="O91" s="31">
        <f t="shared" si="9"/>
        <v>241</v>
      </c>
      <c r="P91" s="31">
        <f t="shared" si="10"/>
        <v>1.48</v>
      </c>
      <c r="Q91" s="36" t="str">
        <f>IF(G91="","",VLOOKUP(G91,WMS!$E$3:$G$2500,2,FALSE))</f>
        <v>APG19011402B</v>
      </c>
      <c r="R91" s="36" t="str">
        <f>IF(G91="","",VLOOKUP(G91,WMS!$E$3:$G$2500,3,FALSE))</f>
        <v>APG19011402B02</v>
      </c>
      <c r="S91" s="37" t="str">
        <f>IF(R91="","",VLOOKUP(R91,CUSTOMS!$E$3:$N$2500,2,FALSE))</f>
        <v>4203100090</v>
      </c>
      <c r="T91" s="38" t="str">
        <f>IF(R91="","",VLOOKUP(R91,CUSTOMS!$E$3:$N$2500,3,FALSE))</f>
        <v>女装羊皮裙</v>
      </c>
      <c r="U91" s="39">
        <f t="shared" si="11"/>
        <v>300</v>
      </c>
      <c r="V91" s="39" t="str">
        <f>IF(R91="","",VLOOKUP(R91,CUSTOMS!$E$3:$N$2500,5,FALSE))</f>
        <v>件</v>
      </c>
      <c r="W91" s="40">
        <f>IF(R91="","",VLOOKUP(R91,CUSTOMS!$E$3:$N$2500,6,FALSE))</f>
        <v>69.6</v>
      </c>
      <c r="X91" s="40">
        <f t="shared" si="12"/>
        <v>20880</v>
      </c>
      <c r="Y91" s="39" t="str">
        <f>IF(R91="","",VLOOKUP(R91,CUSTOMS!$E$3:$N$2500,8,FALSE))</f>
        <v>美元</v>
      </c>
      <c r="Z91" s="39" t="str">
        <f>IF(R91="","",VLOOKUP(R91,CUSTOMS!$E$3:$N$2500,9,FALSE))</f>
        <v>中国</v>
      </c>
      <c r="AA91" s="39" t="str">
        <f>IF(R91="","",VLOOKUP(R91,CUSTOMS!$E$3:$N$2500,10,FALSE))</f>
        <v>澳大利亚</v>
      </c>
      <c r="AB91" s="40">
        <f>IF(R91="","",VLOOKUP(G91,WMS!$E$3:$T$2500,15,FALSE))</f>
        <v>0.577</v>
      </c>
      <c r="AC91" s="40">
        <f t="shared" si="13"/>
        <v>173.1</v>
      </c>
      <c r="AD91" s="37" t="e">
        <f>IF(S91="","",VLOOKUP(S91,海关监管条件!$A$1:$B$2000,2,FALSE))</f>
        <v>#N/A</v>
      </c>
    </row>
    <row r="92" spans="1:30">
      <c r="A92" s="2">
        <v>43514</v>
      </c>
      <c r="B92" s="2">
        <v>43515</v>
      </c>
      <c r="C92" s="2" t="s">
        <v>1049</v>
      </c>
      <c r="D92" s="3" t="s">
        <v>341</v>
      </c>
      <c r="E92" s="24">
        <v>157811</v>
      </c>
      <c r="F92" s="24" t="s">
        <v>925</v>
      </c>
      <c r="G92" s="22" t="str">
        <f t="shared" si="7"/>
        <v>APGHKG19010014/157811/WW19510</v>
      </c>
      <c r="H92" s="23">
        <f>IF(G92="","",VLOOKUP(G92,WMS!$E$3:$Q$2500,7,FALSE))</f>
        <v>29.3469387755102</v>
      </c>
      <c r="I92" s="23">
        <f>IF(G92="","",VLOOKUP(G92,WMS!$E$3:$Q$2500,8,FALSE))</f>
        <v>6.63</v>
      </c>
      <c r="J92" s="23">
        <f>IF(G92="","",VLOOKUP(G92,WMS!$E$3:$Q$2500,13,FALSE))</f>
        <v>0.047</v>
      </c>
      <c r="K92" s="29" t="b">
        <f t="shared" si="8"/>
        <v>1</v>
      </c>
      <c r="L92" s="7">
        <v>49</v>
      </c>
      <c r="M92" s="7">
        <v>1438</v>
      </c>
      <c r="N92" s="30">
        <f>IF(G92="","",VLOOKUP(G92,WMS!$E$3:$U$2500,17,0))</f>
        <v>0</v>
      </c>
      <c r="O92" s="31">
        <f t="shared" si="9"/>
        <v>324.87</v>
      </c>
      <c r="P92" s="31">
        <f t="shared" si="10"/>
        <v>2.303</v>
      </c>
      <c r="Q92" s="36" t="str">
        <f>IF(G92="","",VLOOKUP(G92,WMS!$E$3:$G$2500,2,FALSE))</f>
        <v>APG19012601</v>
      </c>
      <c r="R92" s="36" t="str">
        <f>IF(G92="","",VLOOKUP(G92,WMS!$E$3:$G$2500,3,FALSE))</f>
        <v>APG1901260101</v>
      </c>
      <c r="S92" s="37" t="str">
        <f>IF(R92="","",VLOOKUP(R92,CUSTOMS!$E$3:$N$2500,2,FALSE))</f>
        <v>6110300090</v>
      </c>
      <c r="T92" s="38" t="str">
        <f>IF(R92="","",VLOOKUP(R92,CUSTOMS!$E$3:$N$2500,3,FALSE))</f>
        <v>女装针织圆领长袖套头衫</v>
      </c>
      <c r="U92" s="39">
        <f t="shared" si="11"/>
        <v>1438</v>
      </c>
      <c r="V92" s="39" t="str">
        <f>IF(R92="","",VLOOKUP(R92,CUSTOMS!$E$3:$N$2500,5,FALSE))</f>
        <v>件</v>
      </c>
      <c r="W92" s="40">
        <f>IF(R92="","",VLOOKUP(R92,CUSTOMS!$E$3:$N$2500,6,FALSE))</f>
        <v>12</v>
      </c>
      <c r="X92" s="40">
        <f t="shared" si="12"/>
        <v>17256</v>
      </c>
      <c r="Y92" s="39" t="str">
        <f>IF(R92="","",VLOOKUP(R92,CUSTOMS!$E$3:$N$2500,8,FALSE))</f>
        <v>美元</v>
      </c>
      <c r="Z92" s="39" t="str">
        <f>IF(R92="","",VLOOKUP(R92,CUSTOMS!$E$3:$N$2500,9,FALSE))</f>
        <v>中国</v>
      </c>
      <c r="AA92" s="39" t="str">
        <f>IF(R92="","",VLOOKUP(R92,CUSTOMS!$E$3:$N$2500,10,FALSE))</f>
        <v>澳大利亚</v>
      </c>
      <c r="AB92" s="40">
        <f>IF(R92="","",VLOOKUP(G92,WMS!$E$3:$T$2500,15,FALSE))</f>
        <v>0.192</v>
      </c>
      <c r="AC92" s="40">
        <f t="shared" si="13"/>
        <v>276.096</v>
      </c>
      <c r="AD92" s="37" t="e">
        <f>IF(S92="","",VLOOKUP(S92,海关监管条件!$A$1:$B$2000,2,FALSE))</f>
        <v>#N/A</v>
      </c>
    </row>
    <row r="93" spans="1:30">
      <c r="A93" s="2">
        <v>43514</v>
      </c>
      <c r="B93" s="2">
        <v>43515</v>
      </c>
      <c r="C93" s="2" t="s">
        <v>1049</v>
      </c>
      <c r="D93" s="3" t="s">
        <v>341</v>
      </c>
      <c r="E93" s="24">
        <v>157815</v>
      </c>
      <c r="F93" s="24" t="s">
        <v>926</v>
      </c>
      <c r="G93" s="22" t="str">
        <f t="shared" si="7"/>
        <v>APGHKG19010014/157815/WW19511</v>
      </c>
      <c r="H93" s="23">
        <f>IF(G93="","",VLOOKUP(G93,WMS!$E$3:$Q$2500,7,FALSE))</f>
        <v>29.1363636363636</v>
      </c>
      <c r="I93" s="23">
        <f>IF(G93="","",VLOOKUP(G93,WMS!$E$3:$Q$2500,8,FALSE))</f>
        <v>6.612</v>
      </c>
      <c r="J93" s="23">
        <f>IF(G93="","",VLOOKUP(G93,WMS!$E$3:$Q$2500,13,FALSE))</f>
        <v>0.047</v>
      </c>
      <c r="K93" s="29" t="b">
        <f t="shared" si="8"/>
        <v>1</v>
      </c>
      <c r="L93" s="7">
        <v>22</v>
      </c>
      <c r="M93" s="7">
        <v>641</v>
      </c>
      <c r="N93" s="30">
        <f>IF(G93="","",VLOOKUP(G93,WMS!$E$3:$U$2500,17,0))</f>
        <v>0</v>
      </c>
      <c r="O93" s="31">
        <f t="shared" si="9"/>
        <v>145.464</v>
      </c>
      <c r="P93" s="31">
        <f t="shared" si="10"/>
        <v>1.034</v>
      </c>
      <c r="Q93" s="36" t="str">
        <f>IF(G93="","",VLOOKUP(G93,WMS!$E$3:$G$2500,2,FALSE))</f>
        <v>APG19012601</v>
      </c>
      <c r="R93" s="36" t="str">
        <f>IF(G93="","",VLOOKUP(G93,WMS!$E$3:$G$2500,3,FALSE))</f>
        <v>APG1901260102</v>
      </c>
      <c r="S93" s="37" t="str">
        <f>IF(R93="","",VLOOKUP(R93,CUSTOMS!$E$3:$N$2500,2,FALSE))</f>
        <v>6110300090</v>
      </c>
      <c r="T93" s="38" t="str">
        <f>IF(R93="","",VLOOKUP(R93,CUSTOMS!$E$3:$N$2500,3,FALSE))</f>
        <v>女装针织高领长袖套头衫</v>
      </c>
      <c r="U93" s="39">
        <f t="shared" si="11"/>
        <v>641</v>
      </c>
      <c r="V93" s="39" t="str">
        <f>IF(R93="","",VLOOKUP(R93,CUSTOMS!$E$3:$N$2500,5,FALSE))</f>
        <v>件</v>
      </c>
      <c r="W93" s="40">
        <f>IF(R93="","",VLOOKUP(R93,CUSTOMS!$E$3:$N$2500,6,FALSE))</f>
        <v>12</v>
      </c>
      <c r="X93" s="40">
        <f t="shared" si="12"/>
        <v>7692</v>
      </c>
      <c r="Y93" s="39" t="str">
        <f>IF(R93="","",VLOOKUP(R93,CUSTOMS!$E$3:$N$2500,8,FALSE))</f>
        <v>美元</v>
      </c>
      <c r="Z93" s="39" t="str">
        <f>IF(R93="","",VLOOKUP(R93,CUSTOMS!$E$3:$N$2500,9,FALSE))</f>
        <v>中国</v>
      </c>
      <c r="AA93" s="39" t="str">
        <f>IF(R93="","",VLOOKUP(R93,CUSTOMS!$E$3:$N$2500,10,FALSE))</f>
        <v>澳大利亚</v>
      </c>
      <c r="AB93" s="40">
        <f>IF(R93="","",VLOOKUP(G93,WMS!$E$3:$T$2500,15,FALSE))</f>
        <v>0.193</v>
      </c>
      <c r="AC93" s="40">
        <f t="shared" si="13"/>
        <v>123.713</v>
      </c>
      <c r="AD93" s="37" t="e">
        <f>IF(S93="","",VLOOKUP(S93,海关监管条件!$A$1:$B$2000,2,FALSE))</f>
        <v>#N/A</v>
      </c>
    </row>
    <row r="94" spans="1:30">
      <c r="A94" s="2">
        <v>43514</v>
      </c>
      <c r="B94" s="2">
        <v>43515</v>
      </c>
      <c r="C94" s="2" t="s">
        <v>1049</v>
      </c>
      <c r="D94" s="3" t="s">
        <v>341</v>
      </c>
      <c r="E94" s="24">
        <v>157816</v>
      </c>
      <c r="F94" s="24" t="s">
        <v>927</v>
      </c>
      <c r="G94" s="22" t="str">
        <f t="shared" si="7"/>
        <v>APGHKG19010014/157816/WW19551</v>
      </c>
      <c r="H94" s="23">
        <f>IF(G94="","",VLOOKUP(G94,WMS!$E$3:$Q$2500,7,FALSE))</f>
        <v>35.3676470588235</v>
      </c>
      <c r="I94" s="23">
        <f>IF(G94="","",VLOOKUP(G94,WMS!$E$3:$Q$2500,8,FALSE))</f>
        <v>8.88</v>
      </c>
      <c r="J94" s="23">
        <f>IF(G94="","",VLOOKUP(G94,WMS!$E$3:$Q$2500,13,FALSE))</f>
        <v>0.055</v>
      </c>
      <c r="K94" s="29" t="b">
        <f t="shared" si="8"/>
        <v>1</v>
      </c>
      <c r="L94" s="7">
        <v>68</v>
      </c>
      <c r="M94" s="7">
        <v>2405</v>
      </c>
      <c r="N94" s="30">
        <f>IF(G94="","",VLOOKUP(G94,WMS!$E$3:$U$2500,17,0))</f>
        <v>0</v>
      </c>
      <c r="O94" s="31">
        <f t="shared" si="9"/>
        <v>603.84</v>
      </c>
      <c r="P94" s="31">
        <f t="shared" si="10"/>
        <v>3.74</v>
      </c>
      <c r="Q94" s="36" t="str">
        <f>IF(G94="","",VLOOKUP(G94,WMS!$E$3:$G$2500,2,FALSE))</f>
        <v>APG19012601</v>
      </c>
      <c r="R94" s="36" t="str">
        <f>IF(G94="","",VLOOKUP(G94,WMS!$E$3:$G$2500,3,FALSE))</f>
        <v>APG1901260103</v>
      </c>
      <c r="S94" s="37" t="str">
        <f>IF(R94="","",VLOOKUP(R94,CUSTOMS!$E$3:$N$2500,2,FALSE))</f>
        <v>6110300090</v>
      </c>
      <c r="T94" s="38" t="str">
        <f>IF(R94="","",VLOOKUP(R94,CUSTOMS!$E$3:$N$2500,3,FALSE))</f>
        <v>女装针织圆领长袖套头衫</v>
      </c>
      <c r="U94" s="39">
        <f t="shared" si="11"/>
        <v>2405</v>
      </c>
      <c r="V94" s="39" t="str">
        <f>IF(R94="","",VLOOKUP(R94,CUSTOMS!$E$3:$N$2500,5,FALSE))</f>
        <v>件</v>
      </c>
      <c r="W94" s="40">
        <f>IF(R94="","",VLOOKUP(R94,CUSTOMS!$E$3:$N$2500,6,FALSE))</f>
        <v>12</v>
      </c>
      <c r="X94" s="40">
        <f t="shared" si="12"/>
        <v>28860</v>
      </c>
      <c r="Y94" s="39" t="str">
        <f>IF(R94="","",VLOOKUP(R94,CUSTOMS!$E$3:$N$2500,8,FALSE))</f>
        <v>美元</v>
      </c>
      <c r="Z94" s="39" t="str">
        <f>IF(R94="","",VLOOKUP(R94,CUSTOMS!$E$3:$N$2500,9,FALSE))</f>
        <v>中国</v>
      </c>
      <c r="AA94" s="39" t="str">
        <f>IF(R94="","",VLOOKUP(R94,CUSTOMS!$E$3:$N$2500,10,FALSE))</f>
        <v>澳大利亚</v>
      </c>
      <c r="AB94" s="40">
        <f>IF(R94="","",VLOOKUP(G94,WMS!$E$3:$T$2500,15,FALSE))</f>
        <v>0.223</v>
      </c>
      <c r="AC94" s="40">
        <f t="shared" si="13"/>
        <v>536.315</v>
      </c>
      <c r="AD94" s="37" t="e">
        <f>IF(S94="","",VLOOKUP(S94,海关监管条件!$A$1:$B$2000,2,FALSE))</f>
        <v>#N/A</v>
      </c>
    </row>
    <row r="95" spans="1:30">
      <c r="A95" s="2">
        <v>43514</v>
      </c>
      <c r="B95" s="2">
        <v>43515</v>
      </c>
      <c r="C95" s="2" t="s">
        <v>1049</v>
      </c>
      <c r="D95" s="3" t="s">
        <v>341</v>
      </c>
      <c r="E95" s="24">
        <v>157812</v>
      </c>
      <c r="F95" s="24" t="s">
        <v>928</v>
      </c>
      <c r="G95" s="22" t="str">
        <f t="shared" si="7"/>
        <v>APGHKG19010014/157812/WW19552</v>
      </c>
      <c r="H95" s="23">
        <f>IF(G95="","",VLOOKUP(G95,WMS!$E$3:$Q$2500,7,FALSE))</f>
        <v>35.5555555555556</v>
      </c>
      <c r="I95" s="23">
        <f>IF(G95="","",VLOOKUP(G95,WMS!$E$3:$Q$2500,8,FALSE))</f>
        <v>8.63</v>
      </c>
      <c r="J95" s="23">
        <f>IF(G95="","",VLOOKUP(G95,WMS!$E$3:$Q$2500,13,FALSE))</f>
        <v>0.058</v>
      </c>
      <c r="K95" s="29" t="b">
        <f t="shared" si="8"/>
        <v>1</v>
      </c>
      <c r="L95" s="7">
        <v>18</v>
      </c>
      <c r="M95" s="7">
        <v>640</v>
      </c>
      <c r="N95" s="30">
        <f>IF(G95="","",VLOOKUP(G95,WMS!$E$3:$U$2500,17,0))</f>
        <v>0</v>
      </c>
      <c r="O95" s="31">
        <f t="shared" si="9"/>
        <v>155.34</v>
      </c>
      <c r="P95" s="31">
        <f t="shared" si="10"/>
        <v>1.044</v>
      </c>
      <c r="Q95" s="36" t="str">
        <f>IF(G95="","",VLOOKUP(G95,WMS!$E$3:$G$2500,2,FALSE))</f>
        <v>APG19012601</v>
      </c>
      <c r="R95" s="36" t="str">
        <f>IF(G95="","",VLOOKUP(G95,WMS!$E$3:$G$2500,3,FALSE))</f>
        <v>APG1901260104</v>
      </c>
      <c r="S95" s="37" t="str">
        <f>IF(R95="","",VLOOKUP(R95,CUSTOMS!$E$3:$N$2500,2,FALSE))</f>
        <v>6110300090</v>
      </c>
      <c r="T95" s="38" t="str">
        <f>IF(R95="","",VLOOKUP(R95,CUSTOMS!$E$3:$N$2500,3,FALSE))</f>
        <v>女装针织开襟长袖衫</v>
      </c>
      <c r="U95" s="39">
        <f t="shared" si="11"/>
        <v>640</v>
      </c>
      <c r="V95" s="39" t="str">
        <f>IF(R95="","",VLOOKUP(R95,CUSTOMS!$E$3:$N$2500,5,FALSE))</f>
        <v>件</v>
      </c>
      <c r="W95" s="40">
        <f>IF(R95="","",VLOOKUP(R95,CUSTOMS!$E$3:$N$2500,6,FALSE))</f>
        <v>12</v>
      </c>
      <c r="X95" s="40">
        <f t="shared" si="12"/>
        <v>7680</v>
      </c>
      <c r="Y95" s="39" t="str">
        <f>IF(R95="","",VLOOKUP(R95,CUSTOMS!$E$3:$N$2500,8,FALSE))</f>
        <v>美元</v>
      </c>
      <c r="Z95" s="39" t="str">
        <f>IF(R95="","",VLOOKUP(R95,CUSTOMS!$E$3:$N$2500,9,FALSE))</f>
        <v>中国</v>
      </c>
      <c r="AA95" s="39" t="str">
        <f>IF(R95="","",VLOOKUP(R95,CUSTOMS!$E$3:$N$2500,10,FALSE))</f>
        <v>澳大利亚</v>
      </c>
      <c r="AB95" s="40">
        <f>IF(R95="","",VLOOKUP(G95,WMS!$E$3:$T$2500,15,FALSE))</f>
        <v>0.215</v>
      </c>
      <c r="AC95" s="40">
        <f t="shared" si="13"/>
        <v>137.6</v>
      </c>
      <c r="AD95" s="37" t="e">
        <f>IF(S95="","",VLOOKUP(S95,海关监管条件!$A$1:$B$2000,2,FALSE))</f>
        <v>#N/A</v>
      </c>
    </row>
    <row r="96" spans="1:30">
      <c r="A96" s="2">
        <v>43523</v>
      </c>
      <c r="B96" s="2">
        <v>43524</v>
      </c>
      <c r="C96" s="2" t="s">
        <v>1050</v>
      </c>
      <c r="D96" s="3" t="s">
        <v>363</v>
      </c>
      <c r="E96" s="3">
        <v>157512</v>
      </c>
      <c r="F96" s="3" t="s">
        <v>930</v>
      </c>
      <c r="G96" s="22" t="str">
        <f t="shared" si="7"/>
        <v>APGHKG19010012/157512/JWW192316</v>
      </c>
      <c r="H96" s="23">
        <f>IF(G96="","",VLOOKUP(G96,WMS!$E$3:$Q$2500,7,FALSE))</f>
        <v>19.1176470588235</v>
      </c>
      <c r="I96" s="23">
        <f>IF(G96="","",VLOOKUP(G96,WMS!$E$3:$Q$2500,8,FALSE))</f>
        <v>10.56</v>
      </c>
      <c r="J96" s="23">
        <f>IF(G96="","",VLOOKUP(G96,WMS!$E$3:$Q$2500,13,FALSE))</f>
        <v>0.048</v>
      </c>
      <c r="K96" s="29" t="b">
        <f t="shared" si="8"/>
        <v>1</v>
      </c>
      <c r="L96" s="7">
        <v>34</v>
      </c>
      <c r="M96" s="7">
        <v>650</v>
      </c>
      <c r="N96" s="30">
        <f>IF(G96="","",VLOOKUP(G96,WMS!$E$3:$U$2500,17,0))</f>
        <v>0</v>
      </c>
      <c r="O96" s="31">
        <f t="shared" si="9"/>
        <v>359.04</v>
      </c>
      <c r="P96" s="31">
        <f t="shared" si="10"/>
        <v>1.632</v>
      </c>
      <c r="Q96" s="36" t="str">
        <f>IF(G96="","",VLOOKUP(G96,WMS!$E$3:$G$2500,2,FALSE))</f>
        <v>APG19021802A</v>
      </c>
      <c r="R96" s="36" t="str">
        <f>IF(G96="","",VLOOKUP(G96,WMS!$E$3:$G$2500,3,FALSE))</f>
        <v>APG19021802A01</v>
      </c>
      <c r="S96" s="37">
        <f>IF(R96="","",VLOOKUP(R96,CUSTOMS!$E$3:$N$2500,2,FALSE))</f>
        <v>6204620000</v>
      </c>
      <c r="T96" s="38" t="str">
        <f>IF(R96="","",VLOOKUP(R96,CUSTOMS!$E$3:$N$2500,3,FALSE))</f>
        <v>女装长裤</v>
      </c>
      <c r="U96" s="39">
        <f t="shared" si="11"/>
        <v>650</v>
      </c>
      <c r="V96" s="39" t="str">
        <f>IF(R96="","",VLOOKUP(R96,CUSTOMS!$E$3:$N$2500,5,FALSE))</f>
        <v>条</v>
      </c>
      <c r="W96" s="40">
        <f>IF(R96="","",VLOOKUP(R96,CUSTOMS!$E$3:$N$2500,6,FALSE))</f>
        <v>7</v>
      </c>
      <c r="X96" s="40">
        <f t="shared" si="12"/>
        <v>4550</v>
      </c>
      <c r="Y96" s="39" t="str">
        <f>IF(R96="","",VLOOKUP(R96,CUSTOMS!$E$3:$N$2500,8,FALSE))</f>
        <v>美元</v>
      </c>
      <c r="Z96" s="39" t="str">
        <f>IF(R96="","",VLOOKUP(R96,CUSTOMS!$E$3:$N$2500,9,FALSE))</f>
        <v>中国</v>
      </c>
      <c r="AA96" s="39" t="str">
        <f>IF(R96="","",VLOOKUP(R96,CUSTOMS!$E$3:$N$2500,10,FALSE))</f>
        <v>澳大利亚</v>
      </c>
      <c r="AB96" s="40">
        <f>IF(R96="","",VLOOKUP(G96,WMS!$E$3:$T$2500,15,FALSE))</f>
        <v>0.5</v>
      </c>
      <c r="AC96" s="40">
        <f t="shared" si="13"/>
        <v>325</v>
      </c>
      <c r="AD96" s="37" t="e">
        <f>IF(S96="","",VLOOKUP(S96,海关监管条件!$A$1:$B$2000,2,FALSE))</f>
        <v>#N/A</v>
      </c>
    </row>
    <row r="97" spans="1:30">
      <c r="A97" s="2">
        <v>43523</v>
      </c>
      <c r="B97" s="2">
        <v>43524</v>
      </c>
      <c r="C97" s="2" t="s">
        <v>1050</v>
      </c>
      <c r="D97" s="3" t="s">
        <v>363</v>
      </c>
      <c r="E97" s="24">
        <v>157513</v>
      </c>
      <c r="F97" s="24" t="s">
        <v>931</v>
      </c>
      <c r="G97" s="22" t="str">
        <f t="shared" si="7"/>
        <v>APGHKG19010012/157513/JWW192317</v>
      </c>
      <c r="H97" s="23">
        <f>IF(G97="","",VLOOKUP(G97,WMS!$E$3:$Q$2500,7,FALSE))</f>
        <v>20</v>
      </c>
      <c r="I97" s="23">
        <f>IF(G97="","",VLOOKUP(G97,WMS!$E$3:$Q$2500,8,FALSE))</f>
        <v>11</v>
      </c>
      <c r="J97" s="23">
        <f>IF(G97="","",VLOOKUP(G97,WMS!$E$3:$Q$2500,13,FALSE))</f>
        <v>0.048</v>
      </c>
      <c r="K97" s="29" t="b">
        <f t="shared" si="8"/>
        <v>1</v>
      </c>
      <c r="L97" s="7">
        <v>37</v>
      </c>
      <c r="M97" s="7">
        <v>740</v>
      </c>
      <c r="N97" s="30">
        <f>IF(G97="","",VLOOKUP(G97,WMS!$E$3:$U$2500,17,0))</f>
        <v>0</v>
      </c>
      <c r="O97" s="31">
        <f t="shared" si="9"/>
        <v>407</v>
      </c>
      <c r="P97" s="31">
        <f t="shared" si="10"/>
        <v>1.776</v>
      </c>
      <c r="Q97" s="36" t="str">
        <f>IF(G97="","",VLOOKUP(G97,WMS!$E$3:$G$2500,2,FALSE))</f>
        <v>APG19021802A</v>
      </c>
      <c r="R97" s="36" t="str">
        <f>IF(G97="","",VLOOKUP(G97,WMS!$E$3:$G$2500,3,FALSE))</f>
        <v>APG19021802A02</v>
      </c>
      <c r="S97" s="37">
        <f>IF(R97="","",VLOOKUP(R97,CUSTOMS!$E$3:$N$2500,2,FALSE))</f>
        <v>6204620000</v>
      </c>
      <c r="T97" s="38" t="str">
        <f>IF(R97="","",VLOOKUP(R97,CUSTOMS!$E$3:$N$2500,3,FALSE))</f>
        <v>女装长裤</v>
      </c>
      <c r="U97" s="39">
        <f t="shared" si="11"/>
        <v>740</v>
      </c>
      <c r="V97" s="39" t="str">
        <f>IF(R97="","",VLOOKUP(R97,CUSTOMS!$E$3:$N$2500,5,FALSE))</f>
        <v>条</v>
      </c>
      <c r="W97" s="40">
        <f>IF(R97="","",VLOOKUP(R97,CUSTOMS!$E$3:$N$2500,6,FALSE))</f>
        <v>7</v>
      </c>
      <c r="X97" s="40">
        <f t="shared" si="12"/>
        <v>5180</v>
      </c>
      <c r="Y97" s="39" t="str">
        <f>IF(R97="","",VLOOKUP(R97,CUSTOMS!$E$3:$N$2500,8,FALSE))</f>
        <v>美元</v>
      </c>
      <c r="Z97" s="39" t="str">
        <f>IF(R97="","",VLOOKUP(R97,CUSTOMS!$E$3:$N$2500,9,FALSE))</f>
        <v>中国</v>
      </c>
      <c r="AA97" s="39" t="str">
        <f>IF(R97="","",VLOOKUP(R97,CUSTOMS!$E$3:$N$2500,10,FALSE))</f>
        <v>澳大利亚</v>
      </c>
      <c r="AB97" s="40">
        <f>IF(R97="","",VLOOKUP(G97,WMS!$E$3:$T$2500,15,FALSE))</f>
        <v>0.5</v>
      </c>
      <c r="AC97" s="40">
        <f t="shared" si="13"/>
        <v>370</v>
      </c>
      <c r="AD97" s="37" t="e">
        <f>IF(S97="","",VLOOKUP(S97,海关监管条件!$A$1:$B$2000,2,FALSE))</f>
        <v>#N/A</v>
      </c>
    </row>
    <row r="98" spans="1:30">
      <c r="A98" s="2">
        <v>43523</v>
      </c>
      <c r="B98" s="2">
        <v>43524</v>
      </c>
      <c r="C98" s="2" t="s">
        <v>1050</v>
      </c>
      <c r="D98" s="3" t="s">
        <v>398</v>
      </c>
      <c r="E98" s="24">
        <v>158404</v>
      </c>
      <c r="F98" s="24">
        <v>114954</v>
      </c>
      <c r="G98" s="22" t="str">
        <f t="shared" si="7"/>
        <v>APGHKG19010009/158404/114954</v>
      </c>
      <c r="H98" s="23">
        <f>IF(G98="","",VLOOKUP(G98,WMS!$E$3:$Q$2500,7,FALSE))</f>
        <v>18.225</v>
      </c>
      <c r="I98" s="23">
        <f>IF(G98="","",VLOOKUP(G98,WMS!$E$3:$Q$2500,8,FALSE))</f>
        <v>13.15</v>
      </c>
      <c r="J98" s="23">
        <f>IF(G98="","",VLOOKUP(G98,WMS!$E$3:$Q$2500,13,FALSE))</f>
        <v>0.046</v>
      </c>
      <c r="K98" s="29" t="b">
        <f t="shared" si="8"/>
        <v>1</v>
      </c>
      <c r="L98" s="7">
        <v>40</v>
      </c>
      <c r="M98" s="7">
        <v>729</v>
      </c>
      <c r="N98" s="30">
        <f>IF(G98="","",VLOOKUP(G98,WMS!$E$3:$U$2500,17,0))</f>
        <v>0</v>
      </c>
      <c r="O98" s="31">
        <f t="shared" si="9"/>
        <v>526</v>
      </c>
      <c r="P98" s="31">
        <f t="shared" si="10"/>
        <v>1.84</v>
      </c>
      <c r="Q98" s="36" t="str">
        <f>IF(G98="","",VLOOKUP(G98,WMS!$E$3:$G$2500,2,FALSE))</f>
        <v>APG19022502</v>
      </c>
      <c r="R98" s="36" t="str">
        <f>IF(G98="","",VLOOKUP(G98,WMS!$E$3:$G$2500,3,FALSE))</f>
        <v>APG1902250201</v>
      </c>
      <c r="S98" s="37" t="str">
        <f>IF(R98="","",VLOOKUP(R98,CUSTOMS!$E$3:$N$2500,2,FALSE))</f>
        <v>6204620000</v>
      </c>
      <c r="T98" s="38" t="str">
        <f>IF(R98="","",VLOOKUP(R98,CUSTOMS!$E$3:$N$2500,3,FALSE))</f>
        <v>女装棉制长裤</v>
      </c>
      <c r="U98" s="39">
        <f t="shared" si="11"/>
        <v>729</v>
      </c>
      <c r="V98" s="39" t="str">
        <f>IF(R98="","",VLOOKUP(R98,CUSTOMS!$E$3:$N$2500,5,FALSE))</f>
        <v>条</v>
      </c>
      <c r="W98" s="40">
        <f>IF(R98="","",VLOOKUP(R98,CUSTOMS!$E$3:$N$2500,6,FALSE))</f>
        <v>12.26</v>
      </c>
      <c r="X98" s="40">
        <f t="shared" si="12"/>
        <v>8937.54</v>
      </c>
      <c r="Y98" s="39" t="str">
        <f>IF(R98="","",VLOOKUP(R98,CUSTOMS!$E$3:$N$2500,8,FALSE))</f>
        <v>美元</v>
      </c>
      <c r="Z98" s="39" t="str">
        <f>IF(R98="","",VLOOKUP(R98,CUSTOMS!$E$3:$N$2500,9,FALSE))</f>
        <v>中国</v>
      </c>
      <c r="AA98" s="39" t="str">
        <f>IF(R98="","",VLOOKUP(R98,CUSTOMS!$E$3:$N$2500,10,FALSE))</f>
        <v>澳大利亚</v>
      </c>
      <c r="AB98" s="40">
        <f>IF(R98="","",VLOOKUP(G98,WMS!$E$3:$T$2500,15,FALSE))</f>
        <v>0.639</v>
      </c>
      <c r="AC98" s="40">
        <f t="shared" si="13"/>
        <v>465.831</v>
      </c>
      <c r="AD98" s="37">
        <f>IF(S98="","",VLOOKUP(S98,海关监管条件!$A$1:$B$2000,2,FALSE))</f>
        <v>0</v>
      </c>
    </row>
    <row r="99" spans="1:30">
      <c r="A99" s="2">
        <v>43523</v>
      </c>
      <c r="B99" s="2">
        <v>43524</v>
      </c>
      <c r="C99" s="2" t="s">
        <v>1050</v>
      </c>
      <c r="D99" s="3" t="s">
        <v>355</v>
      </c>
      <c r="E99" s="24">
        <v>158767</v>
      </c>
      <c r="F99" s="24">
        <v>114583</v>
      </c>
      <c r="G99" s="22" t="str">
        <f t="shared" si="7"/>
        <v>APGHKG19010010/158767/114583</v>
      </c>
      <c r="H99" s="23">
        <f>IF(G99="","",VLOOKUP(G99,WMS!$E$3:$Q$2500,7,FALSE))</f>
        <v>23.6086956521739</v>
      </c>
      <c r="I99" s="23">
        <f>IF(G99="","",VLOOKUP(G99,WMS!$E$3:$Q$2500,8,FALSE))</f>
        <v>8.95</v>
      </c>
      <c r="J99" s="23">
        <f>IF(G99="","",VLOOKUP(G99,WMS!$E$3:$Q$2500,13,FALSE))</f>
        <v>0.073</v>
      </c>
      <c r="K99" s="29" t="b">
        <f t="shared" si="8"/>
        <v>1</v>
      </c>
      <c r="L99" s="7">
        <v>23</v>
      </c>
      <c r="M99" s="7">
        <v>543</v>
      </c>
      <c r="N99" s="30">
        <f>IF(G99="","",VLOOKUP(G99,WMS!$E$3:$U$2500,17,0))</f>
        <v>0</v>
      </c>
      <c r="O99" s="31">
        <f t="shared" si="9"/>
        <v>205.85</v>
      </c>
      <c r="P99" s="31">
        <f t="shared" si="10"/>
        <v>1.679</v>
      </c>
      <c r="Q99" s="36" t="str">
        <f>IF(G99="","",VLOOKUP(G99,WMS!$E$3:$G$2500,2,FALSE))</f>
        <v>APG19021801</v>
      </c>
      <c r="R99" s="36" t="str">
        <f>IF(G99="","",VLOOKUP(G99,WMS!$E$3:$G$2500,3,FALSE))</f>
        <v>APG1902180101</v>
      </c>
      <c r="S99" s="37" t="str">
        <f>IF(R99="","",VLOOKUP(R99,CUSTOMS!$E$3:$N$2500,2,FALSE))</f>
        <v>6110300090</v>
      </c>
      <c r="T99" s="38" t="str">
        <f>IF(R99="","",VLOOKUP(R99,CUSTOMS!$E$3:$N$2500,3,FALSE))</f>
        <v>女装针织套头衫</v>
      </c>
      <c r="U99" s="39">
        <f t="shared" si="11"/>
        <v>543</v>
      </c>
      <c r="V99" s="39" t="str">
        <f>IF(R99="","",VLOOKUP(R99,CUSTOMS!$E$3:$N$2500,5,FALSE))</f>
        <v>件</v>
      </c>
      <c r="W99" s="40">
        <f>IF(R99="","",VLOOKUP(R99,CUSTOMS!$E$3:$N$2500,6,FALSE))</f>
        <v>14.7</v>
      </c>
      <c r="X99" s="40">
        <f t="shared" si="12"/>
        <v>7982.1</v>
      </c>
      <c r="Y99" s="39" t="str">
        <f>IF(R99="","",VLOOKUP(R99,CUSTOMS!$E$3:$N$2500,8,FALSE))</f>
        <v>美元</v>
      </c>
      <c r="Z99" s="39" t="str">
        <f>IF(R99="","",VLOOKUP(R99,CUSTOMS!$E$3:$N$2500,9,FALSE))</f>
        <v>中国</v>
      </c>
      <c r="AA99" s="39" t="str">
        <f>IF(R99="","",VLOOKUP(R99,CUSTOMS!$E$3:$N$2500,10,FALSE))</f>
        <v>澳大利亚</v>
      </c>
      <c r="AB99" s="40">
        <f>IF(R99="","",VLOOKUP(G99,WMS!$E$3:$T$2500,15,FALSE))</f>
        <v>0.328</v>
      </c>
      <c r="AC99" s="40">
        <f t="shared" si="13"/>
        <v>178.104</v>
      </c>
      <c r="AD99" s="37" t="e">
        <f>IF(S99="","",VLOOKUP(S99,海关监管条件!$A$1:$B$2000,2,FALSE))</f>
        <v>#N/A</v>
      </c>
    </row>
    <row r="100" spans="1:30">
      <c r="A100" s="2">
        <v>43523</v>
      </c>
      <c r="B100" s="2">
        <v>43524</v>
      </c>
      <c r="C100" s="2" t="s">
        <v>1050</v>
      </c>
      <c r="D100" s="3" t="s">
        <v>355</v>
      </c>
      <c r="E100" s="24">
        <v>158967</v>
      </c>
      <c r="F100" s="24">
        <v>114601</v>
      </c>
      <c r="G100" s="22" t="str">
        <f t="shared" si="7"/>
        <v>APGHKG19010010/158967/114601</v>
      </c>
      <c r="H100" s="23">
        <f>IF(G100="","",VLOOKUP(G100,WMS!$E$3:$Q$2500,7,FALSE))</f>
        <v>14.64</v>
      </c>
      <c r="I100" s="23">
        <f>IF(G100="","",VLOOKUP(G100,WMS!$E$3:$Q$2500,8,FALSE))</f>
        <v>8.6755</v>
      </c>
      <c r="J100" s="23">
        <f>IF(G100="","",VLOOKUP(G100,WMS!$E$3:$Q$2500,13,FALSE))</f>
        <v>0.068</v>
      </c>
      <c r="K100" s="29" t="b">
        <f t="shared" si="8"/>
        <v>1</v>
      </c>
      <c r="L100" s="7">
        <v>100</v>
      </c>
      <c r="M100" s="7">
        <v>1464</v>
      </c>
      <c r="N100" s="30">
        <f>IF(G100="","",VLOOKUP(G100,WMS!$E$3:$U$2500,17,0))</f>
        <v>0</v>
      </c>
      <c r="O100" s="31">
        <f t="shared" si="9"/>
        <v>867.55</v>
      </c>
      <c r="P100" s="31">
        <f t="shared" si="10"/>
        <v>6.8</v>
      </c>
      <c r="Q100" s="36" t="str">
        <f>IF(G100="","",VLOOKUP(G100,WMS!$E$3:$G$2500,2,FALSE))</f>
        <v>APG19021801</v>
      </c>
      <c r="R100" s="36" t="str">
        <f>IF(G100="","",VLOOKUP(G100,WMS!$E$3:$G$2500,3,FALSE))</f>
        <v>APG1902180102</v>
      </c>
      <c r="S100" s="37" t="str">
        <f>IF(R100="","",VLOOKUP(R100,CUSTOMS!$E$3:$N$2500,2,FALSE))</f>
        <v>6110300090</v>
      </c>
      <c r="T100" s="38" t="str">
        <f>IF(R100="","",VLOOKUP(R100,CUSTOMS!$E$3:$N$2500,3,FALSE))</f>
        <v>女装针织套头衫</v>
      </c>
      <c r="U100" s="39">
        <f t="shared" si="11"/>
        <v>1464</v>
      </c>
      <c r="V100" s="39" t="str">
        <f>IF(R100="","",VLOOKUP(R100,CUSTOMS!$E$3:$N$2500,5,FALSE))</f>
        <v>件</v>
      </c>
      <c r="W100" s="40">
        <f>IF(R100="","",VLOOKUP(R100,CUSTOMS!$E$3:$N$2500,6,FALSE))</f>
        <v>14.7</v>
      </c>
      <c r="X100" s="40">
        <f t="shared" si="12"/>
        <v>21520.8</v>
      </c>
      <c r="Y100" s="39" t="str">
        <f>IF(R100="","",VLOOKUP(R100,CUSTOMS!$E$3:$N$2500,8,FALSE))</f>
        <v>美元</v>
      </c>
      <c r="Z100" s="39" t="str">
        <f>IF(R100="","",VLOOKUP(R100,CUSTOMS!$E$3:$N$2500,9,FALSE))</f>
        <v>中国</v>
      </c>
      <c r="AA100" s="39" t="str">
        <f>IF(R100="","",VLOOKUP(R100,CUSTOMS!$E$3:$N$2500,10,FALSE))</f>
        <v>澳大利亚</v>
      </c>
      <c r="AB100" s="40">
        <f>IF(R100="","",VLOOKUP(G100,WMS!$E$3:$T$2500,15,FALSE))</f>
        <v>0.524</v>
      </c>
      <c r="AC100" s="40">
        <f t="shared" si="13"/>
        <v>767.136</v>
      </c>
      <c r="AD100" s="37" t="e">
        <f>IF(S100="","",VLOOKUP(S100,海关监管条件!$A$1:$B$2000,2,FALSE))</f>
        <v>#N/A</v>
      </c>
    </row>
    <row r="101" spans="1:30">
      <c r="A101" s="2">
        <v>43523</v>
      </c>
      <c r="B101" s="2">
        <v>43524</v>
      </c>
      <c r="C101" s="2" t="s">
        <v>1050</v>
      </c>
      <c r="D101" s="3" t="s">
        <v>355</v>
      </c>
      <c r="E101" s="24">
        <v>158748</v>
      </c>
      <c r="F101" s="24">
        <v>114708</v>
      </c>
      <c r="G101" s="22" t="str">
        <f t="shared" si="7"/>
        <v>APGHKG19010010/158748/114708</v>
      </c>
      <c r="H101" s="23">
        <f>IF(G101="","",VLOOKUP(G101,WMS!$E$3:$Q$2500,7,FALSE))</f>
        <v>18.9411764705882</v>
      </c>
      <c r="I101" s="23">
        <f>IF(G101="","",VLOOKUP(G101,WMS!$E$3:$Q$2500,8,FALSE))</f>
        <v>6.32</v>
      </c>
      <c r="J101" s="23">
        <f>IF(G101="","",VLOOKUP(G101,WMS!$E$3:$Q$2500,13,FALSE))</f>
        <v>0.061</v>
      </c>
      <c r="K101" s="29" t="b">
        <f t="shared" si="8"/>
        <v>1</v>
      </c>
      <c r="L101" s="7">
        <v>17</v>
      </c>
      <c r="M101" s="7">
        <v>322</v>
      </c>
      <c r="N101" s="30">
        <f>IF(G101="","",VLOOKUP(G101,WMS!$E$3:$U$2500,17,0))</f>
        <v>0</v>
      </c>
      <c r="O101" s="31">
        <f t="shared" si="9"/>
        <v>107.44</v>
      </c>
      <c r="P101" s="31">
        <f t="shared" si="10"/>
        <v>1.037</v>
      </c>
      <c r="Q101" s="36" t="str">
        <f>IF(G101="","",VLOOKUP(G101,WMS!$E$3:$G$2500,2,FALSE))</f>
        <v>APG19021801</v>
      </c>
      <c r="R101" s="36" t="str">
        <f>IF(G101="","",VLOOKUP(G101,WMS!$E$3:$G$2500,3,FALSE))</f>
        <v>APG1902180103</v>
      </c>
      <c r="S101" s="37" t="str">
        <f>IF(R101="","",VLOOKUP(R101,CUSTOMS!$E$3:$N$2500,2,FALSE))</f>
        <v>6110300090</v>
      </c>
      <c r="T101" s="38" t="str">
        <f>IF(R101="","",VLOOKUP(R101,CUSTOMS!$E$3:$N$2500,3,FALSE))</f>
        <v>女装针织套头衫</v>
      </c>
      <c r="U101" s="39">
        <f t="shared" si="11"/>
        <v>322</v>
      </c>
      <c r="V101" s="39" t="str">
        <f>IF(R101="","",VLOOKUP(R101,CUSTOMS!$E$3:$N$2500,5,FALSE))</f>
        <v>件</v>
      </c>
      <c r="W101" s="40">
        <f>IF(R101="","",VLOOKUP(R101,CUSTOMS!$E$3:$N$2500,6,FALSE))</f>
        <v>10.3</v>
      </c>
      <c r="X101" s="40">
        <f t="shared" si="12"/>
        <v>3316.6</v>
      </c>
      <c r="Y101" s="39" t="str">
        <f>IF(R101="","",VLOOKUP(R101,CUSTOMS!$E$3:$N$2500,8,FALSE))</f>
        <v>美元</v>
      </c>
      <c r="Z101" s="39" t="str">
        <f>IF(R101="","",VLOOKUP(R101,CUSTOMS!$E$3:$N$2500,9,FALSE))</f>
        <v>中国</v>
      </c>
      <c r="AA101" s="39" t="str">
        <f>IF(R101="","",VLOOKUP(R101,CUSTOMS!$E$3:$N$2500,10,FALSE))</f>
        <v>澳大利亚</v>
      </c>
      <c r="AB101" s="40">
        <f>IF(R101="","",VLOOKUP(G101,WMS!$E$3:$T$2500,15,FALSE))</f>
        <v>0.27</v>
      </c>
      <c r="AC101" s="40">
        <f t="shared" si="13"/>
        <v>86.94</v>
      </c>
      <c r="AD101" s="37" t="e">
        <f>IF(S101="","",VLOOKUP(S101,海关监管条件!$A$1:$B$2000,2,FALSE))</f>
        <v>#N/A</v>
      </c>
    </row>
    <row r="102" spans="1:30">
      <c r="A102" s="2">
        <v>43523</v>
      </c>
      <c r="B102" s="2">
        <v>43524</v>
      </c>
      <c r="C102" s="2" t="s">
        <v>1050</v>
      </c>
      <c r="D102" s="3" t="s">
        <v>355</v>
      </c>
      <c r="E102" s="24">
        <v>158766</v>
      </c>
      <c r="F102" s="24">
        <v>114749</v>
      </c>
      <c r="G102" s="22" t="str">
        <f t="shared" si="7"/>
        <v>APGHKG19010010/158766/114749</v>
      </c>
      <c r="H102" s="23">
        <f>IF(G102="","",VLOOKUP(G102,WMS!$E$3:$Q$2500,7,FALSE))</f>
        <v>12.6996197718631</v>
      </c>
      <c r="I102" s="23">
        <f>IF(G102="","",VLOOKUP(G102,WMS!$E$3:$Q$2500,8,FALSE))</f>
        <v>8.9444</v>
      </c>
      <c r="J102" s="23">
        <f>IF(G102="","",VLOOKUP(G102,WMS!$E$3:$Q$2500,13,FALSE))</f>
        <v>0.074</v>
      </c>
      <c r="K102" s="29" t="b">
        <f t="shared" si="8"/>
        <v>1</v>
      </c>
      <c r="L102" s="7">
        <v>263</v>
      </c>
      <c r="M102" s="7">
        <v>3340</v>
      </c>
      <c r="N102" s="30">
        <f>IF(G102="","",VLOOKUP(G102,WMS!$E$3:$U$2500,17,0))</f>
        <v>0</v>
      </c>
      <c r="O102" s="31">
        <f t="shared" si="9"/>
        <v>2352.3772</v>
      </c>
      <c r="P102" s="31">
        <f t="shared" si="10"/>
        <v>19.462</v>
      </c>
      <c r="Q102" s="36" t="str">
        <f>IF(G102="","",VLOOKUP(G102,WMS!$E$3:$G$2500,2,FALSE))</f>
        <v>APG19021801</v>
      </c>
      <c r="R102" s="36" t="str">
        <f>IF(G102="","",VLOOKUP(G102,WMS!$E$3:$G$2500,3,FALSE))</f>
        <v>APG1902180104</v>
      </c>
      <c r="S102" s="37" t="str">
        <f>IF(R102="","",VLOOKUP(R102,CUSTOMS!$E$3:$N$2500,2,FALSE))</f>
        <v>6110110000</v>
      </c>
      <c r="T102" s="38" t="str">
        <f>IF(R102="","",VLOOKUP(R102,CUSTOMS!$E$3:$N$2500,3,FALSE))</f>
        <v>女装针织套头衫</v>
      </c>
      <c r="U102" s="39">
        <f t="shared" si="11"/>
        <v>3340</v>
      </c>
      <c r="V102" s="39" t="str">
        <f>IF(R102="","",VLOOKUP(R102,CUSTOMS!$E$3:$N$2500,5,FALSE))</f>
        <v>件</v>
      </c>
      <c r="W102" s="40">
        <f>IF(R102="","",VLOOKUP(R102,CUSTOMS!$E$3:$N$2500,6,FALSE))</f>
        <v>26.8</v>
      </c>
      <c r="X102" s="40">
        <f t="shared" si="12"/>
        <v>89512</v>
      </c>
      <c r="Y102" s="39" t="str">
        <f>IF(R102="","",VLOOKUP(R102,CUSTOMS!$E$3:$N$2500,8,FALSE))</f>
        <v>美元</v>
      </c>
      <c r="Z102" s="39" t="str">
        <f>IF(R102="","",VLOOKUP(R102,CUSTOMS!$E$3:$N$2500,9,FALSE))</f>
        <v>中国</v>
      </c>
      <c r="AA102" s="39" t="str">
        <f>IF(R102="","",VLOOKUP(R102,CUSTOMS!$E$3:$N$2500,10,FALSE))</f>
        <v>澳大利亚</v>
      </c>
      <c r="AB102" s="40">
        <f>IF(R102="","",VLOOKUP(G102,WMS!$E$3:$T$2500,15,FALSE))</f>
        <v>0.609</v>
      </c>
      <c r="AC102" s="40">
        <f t="shared" si="13"/>
        <v>2034.06</v>
      </c>
      <c r="AD102" s="37" t="e">
        <f>IF(S102="","",VLOOKUP(S102,海关监管条件!$A$1:$B$2000,2,FALSE))</f>
        <v>#N/A</v>
      </c>
    </row>
    <row r="103" spans="1:30">
      <c r="A103" s="2">
        <v>43523</v>
      </c>
      <c r="B103" s="2">
        <v>43524</v>
      </c>
      <c r="C103" s="2" t="s">
        <v>1050</v>
      </c>
      <c r="D103" s="24" t="s">
        <v>388</v>
      </c>
      <c r="E103" s="24">
        <v>158768</v>
      </c>
      <c r="F103" s="24">
        <v>114750</v>
      </c>
      <c r="G103" s="22" t="str">
        <f t="shared" si="7"/>
        <v>APGHKG19010016/158768/114750</v>
      </c>
      <c r="H103" s="23">
        <f>IF(G103="","",VLOOKUP(G103,WMS!$E$3:$Q$2500,7,FALSE))</f>
        <v>35.0363636363636</v>
      </c>
      <c r="I103" s="23">
        <f>IF(G103="","",VLOOKUP(G103,WMS!$E$3:$Q$2500,8,FALSE))</f>
        <v>9.61</v>
      </c>
      <c r="J103" s="23">
        <f>IF(G103="","",VLOOKUP(G103,WMS!$E$3:$Q$2500,13,FALSE))</f>
        <v>0.065</v>
      </c>
      <c r="K103" s="29" t="b">
        <f t="shared" si="8"/>
        <v>1</v>
      </c>
      <c r="L103" s="7">
        <v>110</v>
      </c>
      <c r="M103" s="7">
        <v>3854</v>
      </c>
      <c r="N103" s="30">
        <f>IF(G103="","",VLOOKUP(G103,WMS!$E$3:$U$2500,17,0))</f>
        <v>0</v>
      </c>
      <c r="O103" s="31">
        <f t="shared" si="9"/>
        <v>1057.1</v>
      </c>
      <c r="P103" s="31">
        <f t="shared" si="10"/>
        <v>7.15</v>
      </c>
      <c r="Q103" s="36" t="str">
        <f>IF(G103="","",VLOOKUP(G103,WMS!$E$3:$G$2500,2,FALSE))</f>
        <v>APG19022103</v>
      </c>
      <c r="R103" s="36" t="str">
        <f>IF(G103="","",VLOOKUP(G103,WMS!$E$3:$G$2500,3,FALSE))</f>
        <v>APG1902210303</v>
      </c>
      <c r="S103" s="37" t="str">
        <f>IF(R103="","",VLOOKUP(R103,CUSTOMS!$E$3:$N$2500,2,FALSE))</f>
        <v>6110191000</v>
      </c>
      <c r="T103" s="38" t="str">
        <f>IF(R103="","",VLOOKUP(R103,CUSTOMS!$E$3:$N$2500,3,FALSE))</f>
        <v>女装针织圆领长袖套头衫</v>
      </c>
      <c r="U103" s="39">
        <f t="shared" si="11"/>
        <v>3854</v>
      </c>
      <c r="V103" s="39" t="str">
        <f>IF(R103="","",VLOOKUP(R103,CUSTOMS!$E$3:$N$2500,5,FALSE))</f>
        <v>件</v>
      </c>
      <c r="W103" s="40">
        <f>IF(R103="","",VLOOKUP(R103,CUSTOMS!$E$3:$N$2500,6,FALSE))</f>
        <v>16</v>
      </c>
      <c r="X103" s="40">
        <f t="shared" si="12"/>
        <v>61664</v>
      </c>
      <c r="Y103" s="39" t="str">
        <f>IF(R103="","",VLOOKUP(R103,CUSTOMS!$E$3:$N$2500,8,FALSE))</f>
        <v>美元</v>
      </c>
      <c r="Z103" s="39" t="str">
        <f>IF(R103="","",VLOOKUP(R103,CUSTOMS!$E$3:$N$2500,9,FALSE))</f>
        <v>中国</v>
      </c>
      <c r="AA103" s="39" t="str">
        <f>IF(R103="","",VLOOKUP(R103,CUSTOMS!$E$3:$N$2500,10,FALSE))</f>
        <v>澳大利亚</v>
      </c>
      <c r="AB103" s="40">
        <f>IF(R103="","",VLOOKUP(G103,WMS!$E$3:$T$2500,15,FALSE))</f>
        <v>0.24</v>
      </c>
      <c r="AC103" s="40">
        <f t="shared" si="13"/>
        <v>924.96</v>
      </c>
      <c r="AD103" s="37" t="e">
        <f>IF(S103="","",VLOOKUP(S103,海关监管条件!$A$1:$B$2000,2,FALSE))</f>
        <v>#N/A</v>
      </c>
    </row>
    <row r="104" spans="1:30">
      <c r="A104" s="2">
        <v>43523</v>
      </c>
      <c r="B104" s="2">
        <v>43524</v>
      </c>
      <c r="C104" s="2" t="s">
        <v>1050</v>
      </c>
      <c r="D104" s="24" t="s">
        <v>388</v>
      </c>
      <c r="E104" s="24">
        <v>158864</v>
      </c>
      <c r="F104" s="24">
        <v>114594</v>
      </c>
      <c r="G104" s="22" t="str">
        <f t="shared" si="7"/>
        <v>APGHKG19010016/158864/114594</v>
      </c>
      <c r="H104" s="23">
        <f>IF(G104="","",VLOOKUP(G104,WMS!$E$3:$Q$2500,7,FALSE))</f>
        <v>28.5369127516779</v>
      </c>
      <c r="I104" s="23">
        <f>IF(G104="","",VLOOKUP(G104,WMS!$E$3:$Q$2500,8,FALSE))</f>
        <v>9.36</v>
      </c>
      <c r="J104" s="23">
        <f>IF(G104="","",VLOOKUP(G104,WMS!$E$3:$Q$2500,13,FALSE))</f>
        <v>0.064</v>
      </c>
      <c r="K104" s="29" t="b">
        <f t="shared" si="8"/>
        <v>1</v>
      </c>
      <c r="L104" s="7">
        <v>149</v>
      </c>
      <c r="M104" s="7">
        <v>4252</v>
      </c>
      <c r="N104" s="30">
        <f>IF(G104="","",VLOOKUP(G104,WMS!$E$3:$U$2500,17,0))</f>
        <v>0</v>
      </c>
      <c r="O104" s="31">
        <f t="shared" si="9"/>
        <v>1394.64</v>
      </c>
      <c r="P104" s="31">
        <f t="shared" si="10"/>
        <v>9.536</v>
      </c>
      <c r="Q104" s="36" t="str">
        <f>IF(G104="","",VLOOKUP(G104,WMS!$E$3:$G$2500,2,FALSE))</f>
        <v>APG19022103</v>
      </c>
      <c r="R104" s="36" t="str">
        <f>IF(G104="","",VLOOKUP(G104,WMS!$E$3:$G$2500,3,FALSE))</f>
        <v>APG1902210305</v>
      </c>
      <c r="S104" s="37" t="str">
        <f>IF(R104="","",VLOOKUP(R104,CUSTOMS!$E$3:$N$2500,2,FALSE))</f>
        <v>6110300090</v>
      </c>
      <c r="T104" s="38" t="str">
        <f>IF(R104="","",VLOOKUP(R104,CUSTOMS!$E$3:$N$2500,3,FALSE))</f>
        <v>女装针织圆领长袖套头衫</v>
      </c>
      <c r="U104" s="39">
        <f t="shared" si="11"/>
        <v>4252</v>
      </c>
      <c r="V104" s="39" t="str">
        <f>IF(R104="","",VLOOKUP(R104,CUSTOMS!$E$3:$N$2500,5,FALSE))</f>
        <v>件</v>
      </c>
      <c r="W104" s="40">
        <f>IF(R104="","",VLOOKUP(R104,CUSTOMS!$E$3:$N$2500,6,FALSE))</f>
        <v>15</v>
      </c>
      <c r="X104" s="40">
        <f t="shared" si="12"/>
        <v>63780</v>
      </c>
      <c r="Y104" s="39" t="str">
        <f>IF(R104="","",VLOOKUP(R104,CUSTOMS!$E$3:$N$2500,8,FALSE))</f>
        <v>美元</v>
      </c>
      <c r="Z104" s="39" t="str">
        <f>IF(R104="","",VLOOKUP(R104,CUSTOMS!$E$3:$N$2500,9,FALSE))</f>
        <v>中国</v>
      </c>
      <c r="AA104" s="39" t="str">
        <f>IF(R104="","",VLOOKUP(R104,CUSTOMS!$E$3:$N$2500,10,FALSE))</f>
        <v>澳大利亚</v>
      </c>
      <c r="AB104" s="40">
        <f>IF(R104="","",VLOOKUP(G104,WMS!$E$3:$T$2500,15,FALSE))</f>
        <v>0.286</v>
      </c>
      <c r="AC104" s="40">
        <f t="shared" si="13"/>
        <v>1216.072</v>
      </c>
      <c r="AD104" s="37" t="e">
        <f>IF(S104="","",VLOOKUP(S104,海关监管条件!$A$1:$B$2000,2,FALSE))</f>
        <v>#N/A</v>
      </c>
    </row>
    <row r="105" spans="1:30">
      <c r="A105" s="2">
        <v>43523</v>
      </c>
      <c r="B105" s="2">
        <v>43524</v>
      </c>
      <c r="C105" s="2" t="s">
        <v>1050</v>
      </c>
      <c r="D105" s="24" t="s">
        <v>388</v>
      </c>
      <c r="E105" s="24">
        <v>158982</v>
      </c>
      <c r="F105" s="24">
        <v>114584</v>
      </c>
      <c r="G105" s="22" t="str">
        <f t="shared" si="7"/>
        <v>APGHKG19010016/158982/114584</v>
      </c>
      <c r="H105" s="23">
        <f>IF(G105="","",VLOOKUP(G105,WMS!$E$3:$Q$2500,7,FALSE))</f>
        <v>13.4390243902439</v>
      </c>
      <c r="I105" s="23">
        <f>IF(G105="","",VLOOKUP(G105,WMS!$E$3:$Q$2500,8,FALSE))</f>
        <v>4.45</v>
      </c>
      <c r="J105" s="23">
        <f>IF(G105="","",VLOOKUP(G105,WMS!$E$3:$Q$2500,13,FALSE))</f>
        <v>0.071</v>
      </c>
      <c r="K105" s="29" t="b">
        <f t="shared" si="8"/>
        <v>1</v>
      </c>
      <c r="L105" s="7">
        <v>41</v>
      </c>
      <c r="M105" s="7">
        <v>551</v>
      </c>
      <c r="N105" s="30">
        <f>IF(G105="","",VLOOKUP(G105,WMS!$E$3:$U$2500,17,0))</f>
        <v>0</v>
      </c>
      <c r="O105" s="31">
        <f t="shared" si="9"/>
        <v>182.45</v>
      </c>
      <c r="P105" s="31">
        <f t="shared" si="10"/>
        <v>2.911</v>
      </c>
      <c r="Q105" s="36" t="str">
        <f>IF(G105="","",VLOOKUP(G105,WMS!$E$3:$G$2500,2,FALSE))</f>
        <v>APG19022103</v>
      </c>
      <c r="R105" s="36" t="str">
        <f>IF(G105="","",VLOOKUP(G105,WMS!$E$3:$G$2500,3,FALSE))</f>
        <v>APG1902210304</v>
      </c>
      <c r="S105" s="37" t="str">
        <f>IF(R105="","",VLOOKUP(R105,CUSTOMS!$E$3:$N$2500,2,FALSE))</f>
        <v>6110199000</v>
      </c>
      <c r="T105" s="38" t="str">
        <f>IF(R105="","",VLOOKUP(R105,CUSTOMS!$E$3:$N$2500,3,FALSE))</f>
        <v>女装针织V领长袖套头衫</v>
      </c>
      <c r="U105" s="39">
        <f t="shared" si="11"/>
        <v>551</v>
      </c>
      <c r="V105" s="39" t="str">
        <f>IF(R105="","",VLOOKUP(R105,CUSTOMS!$E$3:$N$2500,5,FALSE))</f>
        <v>件</v>
      </c>
      <c r="W105" s="40">
        <f>IF(R105="","",VLOOKUP(R105,CUSTOMS!$E$3:$N$2500,6,FALSE))</f>
        <v>35</v>
      </c>
      <c r="X105" s="40">
        <f t="shared" si="12"/>
        <v>19285</v>
      </c>
      <c r="Y105" s="39" t="str">
        <f>IF(R105="","",VLOOKUP(R105,CUSTOMS!$E$3:$N$2500,8,FALSE))</f>
        <v>美元</v>
      </c>
      <c r="Z105" s="39" t="str">
        <f>IF(R105="","",VLOOKUP(R105,CUSTOMS!$E$3:$N$2500,9,FALSE))</f>
        <v>中国</v>
      </c>
      <c r="AA105" s="39" t="str">
        <f>IF(R105="","",VLOOKUP(R105,CUSTOMS!$E$3:$N$2500,10,FALSE))</f>
        <v>澳大利亚</v>
      </c>
      <c r="AB105" s="40">
        <f>IF(R105="","",VLOOKUP(G105,WMS!$E$3:$T$2500,15,FALSE))</f>
        <v>0.242</v>
      </c>
      <c r="AC105" s="40">
        <f t="shared" si="13"/>
        <v>133.342</v>
      </c>
      <c r="AD105" s="37" t="e">
        <f>IF(S105="","",VLOOKUP(S105,海关监管条件!$A$1:$B$2000,2,FALSE))</f>
        <v>#N/A</v>
      </c>
    </row>
    <row r="106" spans="1:30">
      <c r="A106" s="2">
        <v>43530</v>
      </c>
      <c r="B106" s="2">
        <v>43531</v>
      </c>
      <c r="C106" s="2" t="s">
        <v>1051</v>
      </c>
      <c r="D106" s="3" t="s">
        <v>381</v>
      </c>
      <c r="E106" s="24">
        <v>159502</v>
      </c>
      <c r="F106" s="24" t="s">
        <v>765</v>
      </c>
      <c r="G106" s="22" t="str">
        <f t="shared" si="7"/>
        <v>APGHKG19010008/159502/WS18838</v>
      </c>
      <c r="H106" s="23">
        <f>IF(G106="","",VLOOKUP(G106,WMS!$E$3:$Q$2500,7,FALSE))</f>
        <v>31.9565217391304</v>
      </c>
      <c r="I106" s="23">
        <f>IF(G106="","",VLOOKUP(G106,WMS!$E$3:$Q$2500,8,FALSE))</f>
        <v>14.4</v>
      </c>
      <c r="J106" s="23">
        <f>IF(G106="","",VLOOKUP(G106,WMS!$E$3:$Q$2500,13,FALSE))</f>
        <v>0.076</v>
      </c>
      <c r="K106" s="29" t="b">
        <f t="shared" si="8"/>
        <v>1</v>
      </c>
      <c r="L106" s="7">
        <v>23</v>
      </c>
      <c r="M106" s="7">
        <v>735</v>
      </c>
      <c r="N106" s="30">
        <f>IF(G106="","",VLOOKUP(G106,WMS!$E$3:$U$2500,17,0))</f>
        <v>0</v>
      </c>
      <c r="O106" s="31">
        <f t="shared" si="9"/>
        <v>331.2</v>
      </c>
      <c r="P106" s="31">
        <f t="shared" si="10"/>
        <v>1.748</v>
      </c>
      <c r="Q106" s="36" t="str">
        <f>IF(G106="","",VLOOKUP(G106,WMS!$E$3:$G$2500,2,FALSE))</f>
        <v>APG19022102</v>
      </c>
      <c r="R106" s="36" t="str">
        <f>IF(G106="","",VLOOKUP(G106,WMS!$E$3:$G$2500,3,FALSE))</f>
        <v>APG1902210204</v>
      </c>
      <c r="S106" s="37">
        <f>IF(R106="","",VLOOKUP(R106,CUSTOMS!$E$3:$N$2500,2,FALSE))</f>
        <v>6104590000</v>
      </c>
      <c r="T106" s="38" t="str">
        <f>IF(R106="","",VLOOKUP(R106,CUSTOMS!$E$3:$N$2500,3,FALSE))</f>
        <v>针织半身裙</v>
      </c>
      <c r="U106" s="39">
        <f t="shared" si="11"/>
        <v>735</v>
      </c>
      <c r="V106" s="39" t="str">
        <f>IF(R106="","",VLOOKUP(R106,CUSTOMS!$E$3:$N$2500,5,FALSE))</f>
        <v>件</v>
      </c>
      <c r="W106" s="40">
        <f>IF(R106="","",VLOOKUP(R106,CUSTOMS!$E$3:$N$2500,6,FALSE))</f>
        <v>30</v>
      </c>
      <c r="X106" s="40">
        <f t="shared" si="12"/>
        <v>22050</v>
      </c>
      <c r="Y106" s="39" t="str">
        <f>IF(R106="","",VLOOKUP(R106,CUSTOMS!$E$3:$N$2500,8,FALSE))</f>
        <v>港币</v>
      </c>
      <c r="Z106" s="39" t="str">
        <f>IF(R106="","",VLOOKUP(R106,CUSTOMS!$E$3:$N$2500,9,FALSE))</f>
        <v>中国</v>
      </c>
      <c r="AA106" s="39" t="str">
        <f>IF(R106="","",VLOOKUP(R106,CUSTOMS!$E$3:$N$2500,10,FALSE))</f>
        <v>澳大利亚</v>
      </c>
      <c r="AB106" s="40">
        <f>IF(R106="","",VLOOKUP(G106,WMS!$E$3:$T$2500,15,FALSE))</f>
        <v>0.416</v>
      </c>
      <c r="AC106" s="40">
        <f t="shared" si="13"/>
        <v>305.76</v>
      </c>
      <c r="AD106" s="37" t="e">
        <f>IF(S106="","",VLOOKUP(S106,海关监管条件!$A$1:$B$2000,2,FALSE))</f>
        <v>#N/A</v>
      </c>
    </row>
    <row r="107" spans="1:30">
      <c r="A107" s="2">
        <v>43530</v>
      </c>
      <c r="B107" s="2">
        <v>43531</v>
      </c>
      <c r="C107" s="2" t="s">
        <v>1051</v>
      </c>
      <c r="D107" s="24" t="s">
        <v>372</v>
      </c>
      <c r="E107" s="24">
        <v>157466</v>
      </c>
      <c r="F107" s="24" t="s">
        <v>796</v>
      </c>
      <c r="G107" s="22" t="str">
        <f t="shared" si="7"/>
        <v>APGHKG19020001/157466/WW18343</v>
      </c>
      <c r="H107" s="23">
        <f>IF(G107="","",VLOOKUP(G107,WMS!$E$3:$Q$2500,7,FALSE))</f>
        <v>10</v>
      </c>
      <c r="I107" s="23">
        <f>IF(G107="","",VLOOKUP(G107,WMS!$E$3:$Q$2500,8,FALSE))</f>
        <v>10.3</v>
      </c>
      <c r="J107" s="23">
        <f>IF(G107="","",VLOOKUP(G107,WMS!$E$3:$Q$2500,13,FALSE))</f>
        <v>0.069</v>
      </c>
      <c r="K107" s="29" t="b">
        <f t="shared" si="8"/>
        <v>1</v>
      </c>
      <c r="L107" s="7">
        <v>20</v>
      </c>
      <c r="M107" s="7">
        <v>200</v>
      </c>
      <c r="N107" s="30">
        <f>IF(G107="","",VLOOKUP(G107,WMS!$E$3:$U$2500,17,0))</f>
        <v>0</v>
      </c>
      <c r="O107" s="31">
        <f t="shared" si="9"/>
        <v>206</v>
      </c>
      <c r="P107" s="31">
        <f t="shared" si="10"/>
        <v>1.38</v>
      </c>
      <c r="Q107" s="36" t="str">
        <f>IF(G107="","",VLOOKUP(G107,WMS!$E$3:$G$2500,2,FALSE))</f>
        <v>APG19022501</v>
      </c>
      <c r="R107" s="36" t="str">
        <f>IF(G107="","",VLOOKUP(G107,WMS!$E$3:$G$2500,3,FALSE))</f>
        <v>APG1902250101</v>
      </c>
      <c r="S107" s="37" t="str">
        <f>IF(R107="","",VLOOKUP(R107,CUSTOMS!$E$3:$N$2500,2,FALSE))</f>
        <v>4203100090</v>
      </c>
      <c r="T107" s="38" t="str">
        <f>IF(R107="","",VLOOKUP(R107,CUSTOMS!$E$3:$N$2500,3,FALSE))</f>
        <v>女装羊皮短褛</v>
      </c>
      <c r="U107" s="39">
        <f t="shared" si="11"/>
        <v>200</v>
      </c>
      <c r="V107" s="39" t="str">
        <f>IF(R107="","",VLOOKUP(R107,CUSTOMS!$E$3:$N$2500,5,FALSE))</f>
        <v>件</v>
      </c>
      <c r="W107" s="40">
        <f>IF(R107="","",VLOOKUP(R107,CUSTOMS!$E$3:$N$2500,6,FALSE))</f>
        <v>93.45</v>
      </c>
      <c r="X107" s="40">
        <f t="shared" si="12"/>
        <v>18690</v>
      </c>
      <c r="Y107" s="39" t="str">
        <f>IF(R107="","",VLOOKUP(R107,CUSTOMS!$E$3:$N$2500,8,FALSE))</f>
        <v>美元</v>
      </c>
      <c r="Z107" s="39" t="str">
        <f>IF(R107="","",VLOOKUP(R107,CUSTOMS!$E$3:$N$2500,9,FALSE))</f>
        <v>中国</v>
      </c>
      <c r="AA107" s="39" t="str">
        <f>IF(R107="","",VLOOKUP(R107,CUSTOMS!$E$3:$N$2500,10,FALSE))</f>
        <v>澳大利亚</v>
      </c>
      <c r="AB107" s="40">
        <f>IF(R107="","",VLOOKUP(G107,WMS!$E$3:$T$2500,15,FALSE))</f>
        <v>0.785</v>
      </c>
      <c r="AC107" s="40">
        <f t="shared" si="13"/>
        <v>157</v>
      </c>
      <c r="AD107" s="37" t="e">
        <f>IF(S107="","",VLOOKUP(S107,海关监管条件!$A$1:$B$2000,2,FALSE))</f>
        <v>#N/A</v>
      </c>
    </row>
    <row r="108" spans="1:30">
      <c r="A108" s="2">
        <v>43530</v>
      </c>
      <c r="B108" s="2">
        <v>43531</v>
      </c>
      <c r="C108" s="2" t="s">
        <v>1051</v>
      </c>
      <c r="D108" s="3" t="s">
        <v>377</v>
      </c>
      <c r="E108" s="24">
        <v>158636</v>
      </c>
      <c r="F108" s="24" t="s">
        <v>934</v>
      </c>
      <c r="G108" s="22" t="str">
        <f t="shared" si="7"/>
        <v>APGHKG19010011/158636/WW19540</v>
      </c>
      <c r="H108" s="23">
        <f>IF(G108="","",VLOOKUP(G108,WMS!$E$3:$Q$2500,7,FALSE))</f>
        <v>15.7142857142857</v>
      </c>
      <c r="I108" s="23">
        <f>IF(G108="","",VLOOKUP(G108,WMS!$E$3:$Q$2500,8,FALSE))</f>
        <v>7.83</v>
      </c>
      <c r="J108" s="23">
        <f>IF(G108="","",VLOOKUP(G108,WMS!$E$3:$Q$2500,13,FALSE))</f>
        <v>0.067</v>
      </c>
      <c r="K108" s="29" t="b">
        <f t="shared" si="8"/>
        <v>1</v>
      </c>
      <c r="L108" s="7">
        <v>49</v>
      </c>
      <c r="M108" s="7">
        <v>770</v>
      </c>
      <c r="N108" s="30">
        <f>IF(G108="","",VLOOKUP(G108,WMS!$E$3:$U$2500,17,0))</f>
        <v>0</v>
      </c>
      <c r="O108" s="31">
        <f t="shared" si="9"/>
        <v>383.67</v>
      </c>
      <c r="P108" s="31">
        <f t="shared" si="10"/>
        <v>3.283</v>
      </c>
      <c r="Q108" s="36" t="str">
        <f>IF(G108="","",VLOOKUP(G108,WMS!$E$3:$G$2500,2,FALSE))</f>
        <v>APG19022101</v>
      </c>
      <c r="R108" s="36" t="str">
        <f>IF(G108="","",VLOOKUP(G108,WMS!$E$3:$G$2500,3,FALSE))</f>
        <v>APG1902210101</v>
      </c>
      <c r="S108" s="37" t="str">
        <f>IF(R108="","",VLOOKUP(R108,CUSTOMS!$E$3:$N$2500,2,FALSE))</f>
        <v>6110110000</v>
      </c>
      <c r="T108" s="38" t="str">
        <f>IF(R108="","",VLOOKUP(R108,CUSTOMS!$E$3:$N$2500,3,FALSE))</f>
        <v>女装针织套头衫</v>
      </c>
      <c r="U108" s="39">
        <f t="shared" si="11"/>
        <v>770</v>
      </c>
      <c r="V108" s="39" t="str">
        <f>IF(R108="","",VLOOKUP(R108,CUSTOMS!$E$3:$N$2500,5,FALSE))</f>
        <v>件</v>
      </c>
      <c r="W108" s="40">
        <f>IF(R108="","",VLOOKUP(R108,CUSTOMS!$E$3:$N$2500,6,FALSE))</f>
        <v>14</v>
      </c>
      <c r="X108" s="40">
        <f t="shared" si="12"/>
        <v>10780</v>
      </c>
      <c r="Y108" s="39" t="str">
        <f>IF(R108="","",VLOOKUP(R108,CUSTOMS!$E$3:$N$2500,8,FALSE))</f>
        <v>美元</v>
      </c>
      <c r="Z108" s="39" t="str">
        <f>IF(R108="","",VLOOKUP(R108,CUSTOMS!$E$3:$N$2500,9,FALSE))</f>
        <v>中国</v>
      </c>
      <c r="AA108" s="39" t="str">
        <f>IF(R108="","",VLOOKUP(R108,CUSTOMS!$E$3:$N$2500,10,FALSE))</f>
        <v>澳大利亚</v>
      </c>
      <c r="AB108" s="40">
        <f>IF(R108="","",VLOOKUP(G108,WMS!$E$3:$T$2500,15,FALSE))</f>
        <v>0.435</v>
      </c>
      <c r="AC108" s="40">
        <f t="shared" si="13"/>
        <v>334.95</v>
      </c>
      <c r="AD108" s="37" t="e">
        <f>IF(S108="","",VLOOKUP(S108,海关监管条件!$A$1:$B$2000,2,FALSE))</f>
        <v>#N/A</v>
      </c>
    </row>
    <row r="109" spans="1:30">
      <c r="A109" s="2">
        <v>43530</v>
      </c>
      <c r="B109" s="2">
        <v>43531</v>
      </c>
      <c r="C109" s="2" t="s">
        <v>1051</v>
      </c>
      <c r="D109" s="24" t="s">
        <v>388</v>
      </c>
      <c r="E109" s="24">
        <v>157814</v>
      </c>
      <c r="F109" s="24" t="s">
        <v>926</v>
      </c>
      <c r="G109" s="22" t="str">
        <f t="shared" si="7"/>
        <v>APGHKG19010016/157814/WW19511</v>
      </c>
      <c r="H109" s="23">
        <f>IF(G109="","",VLOOKUP(G109,WMS!$E$3:$Q$2500,7,FALSE))</f>
        <v>28.9166666666667</v>
      </c>
      <c r="I109" s="23">
        <f>IF(G109="","",VLOOKUP(G109,WMS!$E$3:$Q$2500,8,FALSE))</f>
        <v>6.566</v>
      </c>
      <c r="J109" s="23">
        <f>IF(G109="","",VLOOKUP(G109,WMS!$E$3:$Q$2500,13,FALSE))</f>
        <v>0.047</v>
      </c>
      <c r="K109" s="29" t="b">
        <f t="shared" si="8"/>
        <v>1</v>
      </c>
      <c r="L109" s="7">
        <v>24</v>
      </c>
      <c r="M109" s="7">
        <v>694</v>
      </c>
      <c r="N109" s="30">
        <f>IF(G109="","",VLOOKUP(G109,WMS!$E$3:$U$2500,17,0))</f>
        <v>0</v>
      </c>
      <c r="O109" s="31">
        <f t="shared" si="9"/>
        <v>157.584</v>
      </c>
      <c r="P109" s="31">
        <f t="shared" si="10"/>
        <v>1.128</v>
      </c>
      <c r="Q109" s="36" t="str">
        <f>IF(G109="","",VLOOKUP(G109,WMS!$E$3:$G$2500,2,FALSE))</f>
        <v>APG19022103</v>
      </c>
      <c r="R109" s="36" t="str">
        <f>IF(G109="","",VLOOKUP(G109,WMS!$E$3:$G$2500,3,FALSE))</f>
        <v>APG1902210301</v>
      </c>
      <c r="S109" s="37" t="str">
        <f>IF(R109="","",VLOOKUP(R109,CUSTOMS!$E$3:$N$2500,2,FALSE))</f>
        <v>6110300090</v>
      </c>
      <c r="T109" s="38" t="str">
        <f>IF(R109="","",VLOOKUP(R109,CUSTOMS!$E$3:$N$2500,3,FALSE))</f>
        <v>女装针织高领长袖套头衫</v>
      </c>
      <c r="U109" s="39">
        <f t="shared" si="11"/>
        <v>694</v>
      </c>
      <c r="V109" s="39" t="str">
        <f>IF(R109="","",VLOOKUP(R109,CUSTOMS!$E$3:$N$2500,5,FALSE))</f>
        <v>件</v>
      </c>
      <c r="W109" s="40">
        <f>IF(R109="","",VLOOKUP(R109,CUSTOMS!$E$3:$N$2500,6,FALSE))</f>
        <v>12</v>
      </c>
      <c r="X109" s="40">
        <f t="shared" si="12"/>
        <v>8328</v>
      </c>
      <c r="Y109" s="39" t="str">
        <f>IF(R109="","",VLOOKUP(R109,CUSTOMS!$E$3:$N$2500,8,FALSE))</f>
        <v>美元</v>
      </c>
      <c r="Z109" s="39" t="str">
        <f>IF(R109="","",VLOOKUP(R109,CUSTOMS!$E$3:$N$2500,9,FALSE))</f>
        <v>中国</v>
      </c>
      <c r="AA109" s="39" t="str">
        <f>IF(R109="","",VLOOKUP(R109,CUSTOMS!$E$3:$N$2500,10,FALSE))</f>
        <v>澳大利亚</v>
      </c>
      <c r="AB109" s="40">
        <f>IF(R109="","",VLOOKUP(G109,WMS!$E$3:$T$2500,15,FALSE))</f>
        <v>0.193</v>
      </c>
      <c r="AC109" s="40">
        <f t="shared" si="13"/>
        <v>133.942</v>
      </c>
      <c r="AD109" s="37" t="e">
        <f>IF(S109="","",VLOOKUP(S109,海关监管条件!$A$1:$B$2000,2,FALSE))</f>
        <v>#N/A</v>
      </c>
    </row>
    <row r="110" spans="1:30">
      <c r="A110" s="2">
        <v>43530</v>
      </c>
      <c r="B110" s="2">
        <v>43531</v>
      </c>
      <c r="C110" s="2" t="s">
        <v>1051</v>
      </c>
      <c r="D110" s="24" t="s">
        <v>388</v>
      </c>
      <c r="E110" s="24">
        <v>157938</v>
      </c>
      <c r="F110" s="24" t="s">
        <v>927</v>
      </c>
      <c r="G110" s="22" t="str">
        <f t="shared" si="7"/>
        <v>APGHKG19010016/157938/WW19551</v>
      </c>
      <c r="H110" s="23">
        <f>IF(G110="","",VLOOKUP(G110,WMS!$E$3:$Q$2500,7,FALSE))</f>
        <v>34.64</v>
      </c>
      <c r="I110" s="23">
        <f>IF(G110="","",VLOOKUP(G110,WMS!$E$3:$Q$2500,8,FALSE))</f>
        <v>8.66</v>
      </c>
      <c r="J110" s="23">
        <f>IF(G110="","",VLOOKUP(G110,WMS!$E$3:$Q$2500,13,FALSE))</f>
        <v>0.055</v>
      </c>
      <c r="K110" s="29" t="b">
        <f t="shared" si="8"/>
        <v>1</v>
      </c>
      <c r="L110" s="7">
        <v>25</v>
      </c>
      <c r="M110" s="7">
        <v>866</v>
      </c>
      <c r="N110" s="30">
        <f>IF(G110="","",VLOOKUP(G110,WMS!$E$3:$U$2500,17,0))</f>
        <v>0</v>
      </c>
      <c r="O110" s="31">
        <f t="shared" si="9"/>
        <v>216.5</v>
      </c>
      <c r="P110" s="31">
        <f t="shared" si="10"/>
        <v>1.375</v>
      </c>
      <c r="Q110" s="36" t="str">
        <f>IF(G110="","",VLOOKUP(G110,WMS!$E$3:$G$2500,2,FALSE))</f>
        <v>APG19022103</v>
      </c>
      <c r="R110" s="36" t="str">
        <f>IF(G110="","",VLOOKUP(G110,WMS!$E$3:$G$2500,3,FALSE))</f>
        <v>APG1902210302</v>
      </c>
      <c r="S110" s="37" t="str">
        <f>IF(R110="","",VLOOKUP(R110,CUSTOMS!$E$3:$N$2500,2,FALSE))</f>
        <v>6110300090</v>
      </c>
      <c r="T110" s="38" t="str">
        <f>IF(R110="","",VLOOKUP(R110,CUSTOMS!$E$3:$N$2500,3,FALSE))</f>
        <v>女装针织圆领长袖套头衫</v>
      </c>
      <c r="U110" s="39">
        <f t="shared" si="11"/>
        <v>866</v>
      </c>
      <c r="V110" s="39" t="str">
        <f>IF(R110="","",VLOOKUP(R110,CUSTOMS!$E$3:$N$2500,5,FALSE))</f>
        <v>件</v>
      </c>
      <c r="W110" s="40">
        <f>IF(R110="","",VLOOKUP(R110,CUSTOMS!$E$3:$N$2500,6,FALSE))</f>
        <v>12</v>
      </c>
      <c r="X110" s="40">
        <f t="shared" si="12"/>
        <v>10392</v>
      </c>
      <c r="Y110" s="39" t="str">
        <f>IF(R110="","",VLOOKUP(R110,CUSTOMS!$E$3:$N$2500,8,FALSE))</f>
        <v>美元</v>
      </c>
      <c r="Z110" s="39" t="str">
        <f>IF(R110="","",VLOOKUP(R110,CUSTOMS!$E$3:$N$2500,9,FALSE))</f>
        <v>中国</v>
      </c>
      <c r="AA110" s="39" t="str">
        <f>IF(R110="","",VLOOKUP(R110,CUSTOMS!$E$3:$N$2500,10,FALSE))</f>
        <v>澳大利亚</v>
      </c>
      <c r="AB110" s="40">
        <f>IF(R110="","",VLOOKUP(G110,WMS!$E$3:$T$2500,15,FALSE))</f>
        <v>0.221</v>
      </c>
      <c r="AC110" s="40">
        <f t="shared" si="13"/>
        <v>191.386</v>
      </c>
      <c r="AD110" s="37" t="e">
        <f>IF(S110="","",VLOOKUP(S110,海关监管条件!$A$1:$B$2000,2,FALSE))</f>
        <v>#N/A</v>
      </c>
    </row>
    <row r="111" spans="1:30">
      <c r="A111" s="2">
        <v>43530</v>
      </c>
      <c r="B111" s="2">
        <v>43531</v>
      </c>
      <c r="C111" s="2" t="s">
        <v>1051</v>
      </c>
      <c r="D111" s="3" t="s">
        <v>381</v>
      </c>
      <c r="E111" s="24">
        <v>157800</v>
      </c>
      <c r="F111" s="24" t="s">
        <v>936</v>
      </c>
      <c r="G111" s="22" t="str">
        <f t="shared" si="7"/>
        <v>APGHKG19010008/157800/WW19823</v>
      </c>
      <c r="H111" s="23">
        <f>IF(G111="","",VLOOKUP(G111,WMS!$E$3:$Q$2500,7,FALSE))</f>
        <v>37.1176470588235</v>
      </c>
      <c r="I111" s="23">
        <f>IF(G111="","",VLOOKUP(G111,WMS!$E$3:$Q$2500,8,FALSE))</f>
        <v>15.58</v>
      </c>
      <c r="J111" s="23">
        <f>IF(G111="","",VLOOKUP(G111,WMS!$E$3:$Q$2500,13,FALSE))</f>
        <v>0.076</v>
      </c>
      <c r="K111" s="29" t="b">
        <f t="shared" si="8"/>
        <v>1</v>
      </c>
      <c r="L111" s="7">
        <v>17</v>
      </c>
      <c r="M111" s="7">
        <v>631</v>
      </c>
      <c r="N111" s="30">
        <f>IF(G111="","",VLOOKUP(G111,WMS!$E$3:$U$2500,17,0))</f>
        <v>0</v>
      </c>
      <c r="O111" s="31">
        <f t="shared" si="9"/>
        <v>264.86</v>
      </c>
      <c r="P111" s="31">
        <f t="shared" si="10"/>
        <v>1.292</v>
      </c>
      <c r="Q111" s="36" t="str">
        <f>IF(G111="","",VLOOKUP(G111,WMS!$E$3:$G$2500,2,FALSE))</f>
        <v>APG19022102</v>
      </c>
      <c r="R111" s="36" t="str">
        <f>IF(G111="","",VLOOKUP(G111,WMS!$E$3:$G$2500,3,FALSE))</f>
        <v>APG1902210202</v>
      </c>
      <c r="S111" s="37">
        <f>IF(R111="","",VLOOKUP(R111,CUSTOMS!$E$3:$N$2500,2,FALSE))</f>
        <v>6104590000</v>
      </c>
      <c r="T111" s="38" t="str">
        <f>IF(R111="","",VLOOKUP(R111,CUSTOMS!$E$3:$N$2500,3,FALSE))</f>
        <v>针织半身裙</v>
      </c>
      <c r="U111" s="39">
        <f t="shared" si="11"/>
        <v>631</v>
      </c>
      <c r="V111" s="39" t="str">
        <f>IF(R111="","",VLOOKUP(R111,CUSTOMS!$E$3:$N$2500,5,FALSE))</f>
        <v>件</v>
      </c>
      <c r="W111" s="40">
        <f>IF(R111="","",VLOOKUP(R111,CUSTOMS!$E$3:$N$2500,6,FALSE))</f>
        <v>30</v>
      </c>
      <c r="X111" s="40">
        <f t="shared" si="12"/>
        <v>18930</v>
      </c>
      <c r="Y111" s="39" t="str">
        <f>IF(R111="","",VLOOKUP(R111,CUSTOMS!$E$3:$N$2500,8,FALSE))</f>
        <v>港币</v>
      </c>
      <c r="Z111" s="39" t="str">
        <f>IF(R111="","",VLOOKUP(R111,CUSTOMS!$E$3:$N$2500,9,FALSE))</f>
        <v>中国</v>
      </c>
      <c r="AA111" s="39" t="str">
        <f>IF(R111="","",VLOOKUP(R111,CUSTOMS!$E$3:$N$2500,10,FALSE))</f>
        <v>澳大利亚</v>
      </c>
      <c r="AB111" s="40">
        <f>IF(R111="","",VLOOKUP(G111,WMS!$E$3:$T$2500,15,FALSE))</f>
        <v>0.393</v>
      </c>
      <c r="AC111" s="40">
        <f t="shared" si="13"/>
        <v>247.983</v>
      </c>
      <c r="AD111" s="37" t="e">
        <f>IF(S111="","",VLOOKUP(S111,海关监管条件!$A$1:$B$2000,2,FALSE))</f>
        <v>#N/A</v>
      </c>
    </row>
    <row r="112" spans="1:30">
      <c r="A112" s="2">
        <v>43530</v>
      </c>
      <c r="B112" s="2">
        <v>43531</v>
      </c>
      <c r="C112" s="2" t="s">
        <v>1051</v>
      </c>
      <c r="D112" s="3" t="s">
        <v>381</v>
      </c>
      <c r="E112" s="24">
        <v>157801</v>
      </c>
      <c r="F112" s="24" t="s">
        <v>935</v>
      </c>
      <c r="G112" s="22" t="str">
        <f t="shared" si="7"/>
        <v>APGHKG19010008/157801/WW19515</v>
      </c>
      <c r="H112" s="23">
        <f>IF(G112="","",VLOOKUP(G112,WMS!$E$3:$Q$2500,7,FALSE))</f>
        <v>27.5909090909091</v>
      </c>
      <c r="I112" s="23">
        <f>IF(G112="","",VLOOKUP(G112,WMS!$E$3:$Q$2500,8,FALSE))</f>
        <v>14.44</v>
      </c>
      <c r="J112" s="23">
        <f>IF(G112="","",VLOOKUP(G112,WMS!$E$3:$Q$2500,13,FALSE))</f>
        <v>0.076</v>
      </c>
      <c r="K112" s="29" t="b">
        <f t="shared" si="8"/>
        <v>1</v>
      </c>
      <c r="L112" s="7">
        <v>22</v>
      </c>
      <c r="M112" s="7">
        <v>607</v>
      </c>
      <c r="N112" s="30">
        <f>IF(G112="","",VLOOKUP(G112,WMS!$E$3:$U$2500,17,0))</f>
        <v>0</v>
      </c>
      <c r="O112" s="31">
        <f t="shared" si="9"/>
        <v>317.68</v>
      </c>
      <c r="P112" s="31">
        <f t="shared" si="10"/>
        <v>1.672</v>
      </c>
      <c r="Q112" s="36" t="str">
        <f>IF(G112="","",VLOOKUP(G112,WMS!$E$3:$G$2500,2,FALSE))</f>
        <v>APG19022102</v>
      </c>
      <c r="R112" s="36" t="str">
        <f>IF(G112="","",VLOOKUP(G112,WMS!$E$3:$G$2500,3,FALSE))</f>
        <v>APG1902210201</v>
      </c>
      <c r="S112" s="37">
        <f>IF(R112="","",VLOOKUP(R112,CUSTOMS!$E$3:$N$2500,2,FALSE))</f>
        <v>6110300090</v>
      </c>
      <c r="T112" s="38" t="str">
        <f>IF(R112="","",VLOOKUP(R112,CUSTOMS!$E$3:$N$2500,3,FALSE))</f>
        <v>针织套头衫</v>
      </c>
      <c r="U112" s="39">
        <f t="shared" si="11"/>
        <v>607</v>
      </c>
      <c r="V112" s="39" t="str">
        <f>IF(R112="","",VLOOKUP(R112,CUSTOMS!$E$3:$N$2500,5,FALSE))</f>
        <v>件</v>
      </c>
      <c r="W112" s="40">
        <f>IF(R112="","",VLOOKUP(R112,CUSTOMS!$E$3:$N$2500,6,FALSE))</f>
        <v>30</v>
      </c>
      <c r="X112" s="40">
        <f t="shared" si="12"/>
        <v>18210</v>
      </c>
      <c r="Y112" s="39" t="str">
        <f>IF(R112="","",VLOOKUP(R112,CUSTOMS!$E$3:$N$2500,8,FALSE))</f>
        <v>港币</v>
      </c>
      <c r="Z112" s="39" t="str">
        <f>IF(R112="","",VLOOKUP(R112,CUSTOMS!$E$3:$N$2500,9,FALSE))</f>
        <v>中国</v>
      </c>
      <c r="AA112" s="39" t="str">
        <f>IF(R112="","",VLOOKUP(R112,CUSTOMS!$E$3:$N$2500,10,FALSE))</f>
        <v>澳大利亚</v>
      </c>
      <c r="AB112" s="40">
        <f>IF(R112="","",VLOOKUP(G112,WMS!$E$3:$T$2500,15,FALSE))</f>
        <v>0.486</v>
      </c>
      <c r="AC112" s="40">
        <f t="shared" si="13"/>
        <v>295.002</v>
      </c>
      <c r="AD112" s="37" t="e">
        <f>IF(S112="","",VLOOKUP(S112,海关监管条件!$A$1:$B$2000,2,FALSE))</f>
        <v>#N/A</v>
      </c>
    </row>
    <row r="113" spans="1:30">
      <c r="A113" s="2">
        <v>43530</v>
      </c>
      <c r="B113" s="2">
        <v>43531</v>
      </c>
      <c r="C113" s="2" t="s">
        <v>1051</v>
      </c>
      <c r="D113" s="3" t="s">
        <v>381</v>
      </c>
      <c r="E113" s="24">
        <v>158899</v>
      </c>
      <c r="F113" s="24" t="s">
        <v>937</v>
      </c>
      <c r="G113" s="22" t="str">
        <f t="shared" si="7"/>
        <v>APGHKG19010008/158899/WW19824</v>
      </c>
      <c r="H113" s="23">
        <f>IF(G113="","",VLOOKUP(G113,WMS!$E$3:$Q$2500,7,FALSE))</f>
        <v>28.1428571428571</v>
      </c>
      <c r="I113" s="23">
        <f>IF(G113="","",VLOOKUP(G113,WMS!$E$3:$Q$2500,8,FALSE))</f>
        <v>14.43</v>
      </c>
      <c r="J113" s="23">
        <f>IF(G113="","",VLOOKUP(G113,WMS!$E$3:$Q$2500,13,FALSE))</f>
        <v>0.076</v>
      </c>
      <c r="K113" s="29" t="b">
        <f t="shared" si="8"/>
        <v>1</v>
      </c>
      <c r="L113" s="7">
        <v>14</v>
      </c>
      <c r="M113" s="7">
        <v>394</v>
      </c>
      <c r="N113" s="30">
        <f>IF(G113="","",VLOOKUP(G113,WMS!$E$3:$U$2500,17,0))</f>
        <v>0</v>
      </c>
      <c r="O113" s="31">
        <f t="shared" si="9"/>
        <v>202.02</v>
      </c>
      <c r="P113" s="31">
        <f t="shared" si="10"/>
        <v>1.064</v>
      </c>
      <c r="Q113" s="36" t="str">
        <f>IF(G113="","",VLOOKUP(G113,WMS!$E$3:$G$2500,2,FALSE))</f>
        <v>APG19022102</v>
      </c>
      <c r="R113" s="36" t="str">
        <f>IF(G113="","",VLOOKUP(G113,WMS!$E$3:$G$2500,3,FALSE))</f>
        <v>APG1902210203</v>
      </c>
      <c r="S113" s="37">
        <f>IF(R113="","",VLOOKUP(R113,CUSTOMS!$E$3:$N$2500,2,FALSE))</f>
        <v>6104590000</v>
      </c>
      <c r="T113" s="38" t="str">
        <f>IF(R113="","",VLOOKUP(R113,CUSTOMS!$E$3:$N$2500,3,FALSE))</f>
        <v>针织半身裙</v>
      </c>
      <c r="U113" s="39">
        <f t="shared" si="11"/>
        <v>394</v>
      </c>
      <c r="V113" s="39" t="str">
        <f>IF(R113="","",VLOOKUP(R113,CUSTOMS!$E$3:$N$2500,5,FALSE))</f>
        <v>件</v>
      </c>
      <c r="W113" s="40">
        <f>IF(R113="","",VLOOKUP(R113,CUSTOMS!$E$3:$N$2500,6,FALSE))</f>
        <v>30</v>
      </c>
      <c r="X113" s="40">
        <f t="shared" si="12"/>
        <v>11820</v>
      </c>
      <c r="Y113" s="39" t="str">
        <f>IF(R113="","",VLOOKUP(R113,CUSTOMS!$E$3:$N$2500,8,FALSE))</f>
        <v>港币</v>
      </c>
      <c r="Z113" s="39" t="str">
        <f>IF(R113="","",VLOOKUP(R113,CUSTOMS!$E$3:$N$2500,9,FALSE))</f>
        <v>中国</v>
      </c>
      <c r="AA113" s="39" t="str">
        <f>IF(R113="","",VLOOKUP(R113,CUSTOMS!$E$3:$N$2500,10,FALSE))</f>
        <v>澳大利亚</v>
      </c>
      <c r="AB113" s="40">
        <f>IF(R113="","",VLOOKUP(G113,WMS!$E$3:$T$2500,15,FALSE))</f>
        <v>0.477</v>
      </c>
      <c r="AC113" s="40">
        <f t="shared" si="13"/>
        <v>187.938</v>
      </c>
      <c r="AD113" s="37" t="e">
        <f>IF(S113="","",VLOOKUP(S113,海关监管条件!$A$1:$B$2000,2,FALSE))</f>
        <v>#N/A</v>
      </c>
    </row>
    <row r="114" spans="1:30">
      <c r="A114" s="2">
        <v>43530</v>
      </c>
      <c r="B114" s="2">
        <v>43531</v>
      </c>
      <c r="C114" s="2" t="s">
        <v>1051</v>
      </c>
      <c r="D114" s="24" t="s">
        <v>372</v>
      </c>
      <c r="E114" s="24">
        <v>157353</v>
      </c>
      <c r="F114" s="24" t="s">
        <v>933</v>
      </c>
      <c r="G114" s="22" t="str">
        <f t="shared" si="7"/>
        <v>APGHKG19020001/157353/WW19816</v>
      </c>
      <c r="H114" s="23">
        <f>IF(G114="","",VLOOKUP(G114,WMS!$E$3:$Q$2500,7,FALSE))</f>
        <v>15.2857142857143</v>
      </c>
      <c r="I114" s="23">
        <f>IF(G114="","",VLOOKUP(G114,WMS!$E$3:$Q$2500,8,FALSE))</f>
        <v>8.15</v>
      </c>
      <c r="J114" s="23">
        <f>IF(G114="","",VLOOKUP(G114,WMS!$E$3:$Q$2500,13,FALSE))</f>
        <v>0.057</v>
      </c>
      <c r="K114" s="29" t="b">
        <f t="shared" si="8"/>
        <v>1</v>
      </c>
      <c r="L114" s="7">
        <v>14</v>
      </c>
      <c r="M114" s="7">
        <v>214</v>
      </c>
      <c r="N114" s="30">
        <f>IF(G114="","",VLOOKUP(G114,WMS!$E$3:$U$2500,17,0))</f>
        <v>0</v>
      </c>
      <c r="O114" s="31">
        <f t="shared" si="9"/>
        <v>114.1</v>
      </c>
      <c r="P114" s="31">
        <f t="shared" si="10"/>
        <v>0.798</v>
      </c>
      <c r="Q114" s="36" t="str">
        <f>IF(G114="","",VLOOKUP(G114,WMS!$E$3:$G$2500,2,FALSE))</f>
        <v>APG19022501</v>
      </c>
      <c r="R114" s="36" t="str">
        <f>IF(G114="","",VLOOKUP(G114,WMS!$E$3:$G$2500,3,FALSE))</f>
        <v>APG1902250102</v>
      </c>
      <c r="S114" s="37" t="str">
        <f>IF(R114="","",VLOOKUP(R114,CUSTOMS!$E$3:$N$2500,2,FALSE))</f>
        <v>4203100090</v>
      </c>
      <c r="T114" s="38" t="str">
        <f>IF(R114="","",VLOOKUP(R114,CUSTOMS!$E$3:$N$2500,3,FALSE))</f>
        <v>女装羊皮裙</v>
      </c>
      <c r="U114" s="39">
        <f t="shared" si="11"/>
        <v>214</v>
      </c>
      <c r="V114" s="39" t="str">
        <f>IF(R114="","",VLOOKUP(R114,CUSTOMS!$E$3:$N$2500,5,FALSE))</f>
        <v>件</v>
      </c>
      <c r="W114" s="40">
        <f>IF(R114="","",VLOOKUP(R114,CUSTOMS!$E$3:$N$2500,6,FALSE))</f>
        <v>69.6</v>
      </c>
      <c r="X114" s="40">
        <f t="shared" si="12"/>
        <v>14894.4</v>
      </c>
      <c r="Y114" s="39" t="str">
        <f>IF(R114="","",VLOOKUP(R114,CUSTOMS!$E$3:$N$2500,8,FALSE))</f>
        <v>美元</v>
      </c>
      <c r="Z114" s="39" t="str">
        <f>IF(R114="","",VLOOKUP(R114,CUSTOMS!$E$3:$N$2500,9,FALSE))</f>
        <v>中国</v>
      </c>
      <c r="AA114" s="39" t="str">
        <f>IF(R114="","",VLOOKUP(R114,CUSTOMS!$E$3:$N$2500,10,FALSE))</f>
        <v>澳大利亚</v>
      </c>
      <c r="AB114" s="40">
        <f>IF(R114="","",VLOOKUP(G114,WMS!$E$3:$T$2500,15,FALSE))</f>
        <v>0.397</v>
      </c>
      <c r="AC114" s="40">
        <f t="shared" si="13"/>
        <v>84.958</v>
      </c>
      <c r="AD114" s="37" t="e">
        <f>IF(S114="","",VLOOKUP(S114,海关监管条件!$A$1:$B$2000,2,FALSE))</f>
        <v>#N/A</v>
      </c>
    </row>
    <row r="115" spans="1:30">
      <c r="A115" s="2">
        <v>43530</v>
      </c>
      <c r="B115" s="2">
        <v>43531</v>
      </c>
      <c r="C115" s="2" t="s">
        <v>1051</v>
      </c>
      <c r="D115" s="3" t="s">
        <v>402</v>
      </c>
      <c r="E115" s="24">
        <v>157786</v>
      </c>
      <c r="F115" s="24" t="s">
        <v>938</v>
      </c>
      <c r="G115" s="22" t="str">
        <f t="shared" si="7"/>
        <v>APGHKG19020002/157786/WW19537</v>
      </c>
      <c r="H115" s="23">
        <f>IF(G115="","",VLOOKUP(G115,WMS!$E$3:$Q$2500,7,FALSE))</f>
        <v>14.8461538461538</v>
      </c>
      <c r="I115" s="23">
        <f>IF(G115="","",VLOOKUP(G115,WMS!$E$3:$Q$2500,8,FALSE))</f>
        <v>9.65</v>
      </c>
      <c r="J115" s="23">
        <f>IF(G115="","",VLOOKUP(G115,WMS!$E$3:$Q$2500,13,FALSE))</f>
        <v>0.076</v>
      </c>
      <c r="K115" s="29" t="b">
        <f t="shared" si="8"/>
        <v>1</v>
      </c>
      <c r="L115" s="7">
        <v>26</v>
      </c>
      <c r="M115" s="7">
        <v>386</v>
      </c>
      <c r="N115" s="30">
        <f>IF(G115="","",VLOOKUP(G115,WMS!$E$3:$U$2500,17,0))</f>
        <v>0</v>
      </c>
      <c r="O115" s="31">
        <f t="shared" si="9"/>
        <v>250.9</v>
      </c>
      <c r="P115" s="31">
        <f t="shared" si="10"/>
        <v>1.976</v>
      </c>
      <c r="Q115" s="36" t="str">
        <f>IF(G115="","",VLOOKUP(G115,WMS!$E$3:$G$2500,2,FALSE))</f>
        <v>APG19030101A</v>
      </c>
      <c r="R115" s="36" t="str">
        <f>IF(G115="","",VLOOKUP(G115,WMS!$E$3:$G$2500,3,FALSE))</f>
        <v>APG19030101A02</v>
      </c>
      <c r="S115" s="37" t="str">
        <f>IF(R115="","",VLOOKUP(R115,CUSTOMS!$E$3:$N$2500,2,FALSE))</f>
        <v>6110110000</v>
      </c>
      <c r="T115" s="38" t="str">
        <f>IF(R115="","",VLOOKUP(R115,CUSTOMS!$E$3:$N$2500,3,FALSE))</f>
        <v>女装针织套头衫</v>
      </c>
      <c r="U115" s="39">
        <f t="shared" si="11"/>
        <v>386</v>
      </c>
      <c r="V115" s="39" t="str">
        <f>IF(R115="","",VLOOKUP(R115,CUSTOMS!$E$3:$N$2500,5,FALSE))</f>
        <v>件</v>
      </c>
      <c r="W115" s="40">
        <f>IF(R115="","",VLOOKUP(R115,CUSTOMS!$E$3:$N$2500,6,FALSE))</f>
        <v>20.4</v>
      </c>
      <c r="X115" s="40">
        <f t="shared" si="12"/>
        <v>7874.4</v>
      </c>
      <c r="Y115" s="39" t="str">
        <f>IF(R115="","",VLOOKUP(R115,CUSTOMS!$E$3:$N$2500,8,FALSE))</f>
        <v>美元</v>
      </c>
      <c r="Z115" s="39" t="str">
        <f>IF(R115="","",VLOOKUP(R115,CUSTOMS!$E$3:$N$2500,9,FALSE))</f>
        <v>中国</v>
      </c>
      <c r="AA115" s="39" t="str">
        <f>IF(R115="","",VLOOKUP(R115,CUSTOMS!$E$3:$N$2500,10,FALSE))</f>
        <v>澳大利亚</v>
      </c>
      <c r="AB115" s="40">
        <f>IF(R115="","",VLOOKUP(G115,WMS!$E$3:$T$2500,15,FALSE))</f>
        <v>0.569</v>
      </c>
      <c r="AC115" s="40">
        <f t="shared" si="13"/>
        <v>219.634</v>
      </c>
      <c r="AD115" s="37" t="e">
        <f>IF(S115="","",VLOOKUP(S115,海关监管条件!$A$1:$B$2000,2,FALSE))</f>
        <v>#N/A</v>
      </c>
    </row>
    <row r="116" spans="1:30">
      <c r="A116" s="2">
        <v>43530</v>
      </c>
      <c r="B116" s="2">
        <v>43531</v>
      </c>
      <c r="C116" s="2" t="s">
        <v>1051</v>
      </c>
      <c r="D116" s="3" t="s">
        <v>402</v>
      </c>
      <c r="E116" s="24">
        <v>158582</v>
      </c>
      <c r="F116" s="24" t="s">
        <v>934</v>
      </c>
      <c r="G116" s="22" t="str">
        <f t="shared" si="7"/>
        <v>APGHKG19020002/158582/WW19540</v>
      </c>
      <c r="H116" s="23">
        <f>IF(G116="","",VLOOKUP(G116,WMS!$E$3:$Q$2500,7,FALSE))</f>
        <v>15.6727272727273</v>
      </c>
      <c r="I116" s="23">
        <f>IF(G116="","",VLOOKUP(G116,WMS!$E$3:$Q$2500,8,FALSE))</f>
        <v>8.057</v>
      </c>
      <c r="J116" s="23">
        <f>IF(G116="","",VLOOKUP(G116,WMS!$E$3:$Q$2500,13,FALSE))</f>
        <v>0.067</v>
      </c>
      <c r="K116" s="29" t="b">
        <f t="shared" si="8"/>
        <v>1</v>
      </c>
      <c r="L116" s="7">
        <v>55</v>
      </c>
      <c r="M116" s="7">
        <v>862</v>
      </c>
      <c r="N116" s="30">
        <f>IF(G116="","",VLOOKUP(G116,WMS!$E$3:$U$2500,17,0))</f>
        <v>0</v>
      </c>
      <c r="O116" s="31">
        <f t="shared" si="9"/>
        <v>443.135</v>
      </c>
      <c r="P116" s="31">
        <f t="shared" si="10"/>
        <v>3.685</v>
      </c>
      <c r="Q116" s="36" t="str">
        <f>IF(G116="","",VLOOKUP(G116,WMS!$E$3:$G$2500,2,FALSE))</f>
        <v>APG19030101A</v>
      </c>
      <c r="R116" s="36" t="str">
        <f>IF(G116="","",VLOOKUP(G116,WMS!$E$3:$G$2500,3,FALSE))</f>
        <v>APG19030101A01</v>
      </c>
      <c r="S116" s="37" t="str">
        <f>IF(R116="","",VLOOKUP(R116,CUSTOMS!$E$3:$N$2500,2,FALSE))</f>
        <v>6110110000</v>
      </c>
      <c r="T116" s="38" t="str">
        <f>IF(R116="","",VLOOKUP(R116,CUSTOMS!$E$3:$N$2500,3,FALSE))</f>
        <v>女装针织套头衫</v>
      </c>
      <c r="U116" s="39">
        <f t="shared" si="11"/>
        <v>862</v>
      </c>
      <c r="V116" s="39" t="str">
        <f>IF(R116="","",VLOOKUP(R116,CUSTOMS!$E$3:$N$2500,5,FALSE))</f>
        <v>件</v>
      </c>
      <c r="W116" s="40">
        <f>IF(R116="","",VLOOKUP(R116,CUSTOMS!$E$3:$N$2500,6,FALSE))</f>
        <v>15.6</v>
      </c>
      <c r="X116" s="40">
        <f t="shared" si="12"/>
        <v>13447.2</v>
      </c>
      <c r="Y116" s="39" t="str">
        <f>IF(R116="","",VLOOKUP(R116,CUSTOMS!$E$3:$N$2500,8,FALSE))</f>
        <v>美元</v>
      </c>
      <c r="Z116" s="39" t="str">
        <f>IF(R116="","",VLOOKUP(R116,CUSTOMS!$E$3:$N$2500,9,FALSE))</f>
        <v>中国</v>
      </c>
      <c r="AA116" s="39" t="str">
        <f>IF(R116="","",VLOOKUP(R116,CUSTOMS!$E$3:$N$2500,10,FALSE))</f>
        <v>澳大利亚</v>
      </c>
      <c r="AB116" s="40">
        <f>IF(R116="","",VLOOKUP(G116,WMS!$E$3:$T$2500,15,FALSE))</f>
        <v>0.438</v>
      </c>
      <c r="AC116" s="40">
        <f t="shared" si="13"/>
        <v>377.556</v>
      </c>
      <c r="AD116" s="37" t="e">
        <f>IF(S116="","",VLOOKUP(S116,海关监管条件!$A$1:$B$2000,2,FALSE))</f>
        <v>#N/A</v>
      </c>
    </row>
    <row r="117" spans="1:30">
      <c r="A117" s="2">
        <v>43535</v>
      </c>
      <c r="B117" s="44">
        <v>43536</v>
      </c>
      <c r="C117" s="2" t="s">
        <v>1052</v>
      </c>
      <c r="D117" s="3" t="s">
        <v>368</v>
      </c>
      <c r="E117" s="3">
        <v>157905</v>
      </c>
      <c r="F117" s="3" t="s">
        <v>932</v>
      </c>
      <c r="G117" s="22" t="str">
        <f t="shared" si="7"/>
        <v>APGHKG19010013/157905/DWW1913</v>
      </c>
      <c r="H117" s="23">
        <f>IF(G117="","",VLOOKUP(G117,WMS!$E$3:$Q$2500,7,FALSE))</f>
        <v>19.734693877551</v>
      </c>
      <c r="I117" s="23">
        <f>IF(G117="","",VLOOKUP(G117,WMS!$E$3:$Q$2500,8,FALSE))</f>
        <v>10.8766666</v>
      </c>
      <c r="J117" s="23">
        <f>IF(G117="","",VLOOKUP(G117,WMS!$E$3:$Q$2500,13,FALSE))</f>
        <v>0.048</v>
      </c>
      <c r="K117" s="29" t="b">
        <f t="shared" si="8"/>
        <v>1</v>
      </c>
      <c r="L117" s="7">
        <v>49</v>
      </c>
      <c r="M117" s="7">
        <v>967</v>
      </c>
      <c r="N117" s="30">
        <f>IF(G117="","",VLOOKUP(G117,WMS!$E$3:$U$2500,17,0))</f>
        <v>0</v>
      </c>
      <c r="O117" s="31">
        <f t="shared" si="9"/>
        <v>532.9566634</v>
      </c>
      <c r="P117" s="31">
        <f t="shared" si="10"/>
        <v>2.352</v>
      </c>
      <c r="Q117" s="36" t="str">
        <f>IF(G117="","",VLOOKUP(G117,WMS!$E$3:$G$2500,2,FALSE))</f>
        <v>APG19021802B</v>
      </c>
      <c r="R117" s="36" t="str">
        <f>IF(G117="","",VLOOKUP(G117,WMS!$E$3:$G$2500,3,FALSE))</f>
        <v>APG19021802B01</v>
      </c>
      <c r="S117" s="37">
        <f>IF(R117="","",VLOOKUP(R117,CUSTOMS!$E$3:$N$2500,2,FALSE))</f>
        <v>6204620000</v>
      </c>
      <c r="T117" s="38" t="str">
        <f>IF(R117="","",VLOOKUP(R117,CUSTOMS!$E$3:$N$2500,3,FALSE))</f>
        <v>女装长裤</v>
      </c>
      <c r="U117" s="39">
        <f t="shared" si="11"/>
        <v>967</v>
      </c>
      <c r="V117" s="39" t="str">
        <f>IF(R117="","",VLOOKUP(R117,CUSTOMS!$E$3:$N$2500,5,FALSE))</f>
        <v>条</v>
      </c>
      <c r="W117" s="40">
        <f>IF(R117="","",VLOOKUP(R117,CUSTOMS!$E$3:$N$2500,6,FALSE))</f>
        <v>7</v>
      </c>
      <c r="X117" s="40">
        <f t="shared" si="12"/>
        <v>6769</v>
      </c>
      <c r="Y117" s="39" t="str">
        <f>IF(R117="","",VLOOKUP(R117,CUSTOMS!$E$3:$N$2500,8,FALSE))</f>
        <v>美元</v>
      </c>
      <c r="Z117" s="39" t="str">
        <f>IF(R117="","",VLOOKUP(R117,CUSTOMS!$E$3:$N$2500,9,FALSE))</f>
        <v>中国</v>
      </c>
      <c r="AA117" s="39" t="str">
        <f>IF(R117="","",VLOOKUP(R117,CUSTOMS!$E$3:$N$2500,10,FALSE))</f>
        <v>澳大利亚</v>
      </c>
      <c r="AB117" s="40">
        <f>IF(R117="","",VLOOKUP(G117,WMS!$E$3:$T$2500,15,FALSE))</f>
        <v>0.501</v>
      </c>
      <c r="AC117" s="40">
        <f t="shared" si="13"/>
        <v>484.467</v>
      </c>
      <c r="AD117" s="37" t="e">
        <f>IF(S117="","",VLOOKUP(S117,海关监管条件!$A$1:$B$2000,2,FALSE))</f>
        <v>#N/A</v>
      </c>
    </row>
    <row r="118" spans="1:30">
      <c r="A118" s="2">
        <v>43535</v>
      </c>
      <c r="B118" s="2">
        <v>43536</v>
      </c>
      <c r="C118" s="2" t="s">
        <v>1052</v>
      </c>
      <c r="D118" s="3" t="s">
        <v>407</v>
      </c>
      <c r="E118" s="3">
        <v>158771</v>
      </c>
      <c r="F118" s="3">
        <v>114599</v>
      </c>
      <c r="G118" s="22" t="str">
        <f t="shared" si="7"/>
        <v>APGHKG19020003/158771/114599</v>
      </c>
      <c r="H118" s="23">
        <f>IF(G118="","",VLOOKUP(G118,WMS!$E$3:$Q$2500,7,FALSE))</f>
        <v>24.8055555555556</v>
      </c>
      <c r="I118" s="23">
        <f>IF(G118="","",VLOOKUP(G118,WMS!$E$3:$Q$2500,8,FALSE))</f>
        <v>9.855</v>
      </c>
      <c r="J118" s="23">
        <f>IF(G118="","",VLOOKUP(G118,WMS!$E$3:$Q$2500,13,FALSE))</f>
        <v>0.067</v>
      </c>
      <c r="K118" s="29" t="b">
        <f t="shared" si="8"/>
        <v>1</v>
      </c>
      <c r="L118" s="7">
        <v>36</v>
      </c>
      <c r="M118" s="7">
        <v>893</v>
      </c>
      <c r="N118" s="30">
        <f>IF(G118="","",VLOOKUP(G118,WMS!$E$3:$U$2500,17,0))</f>
        <v>0</v>
      </c>
      <c r="O118" s="31">
        <f t="shared" si="9"/>
        <v>354.78</v>
      </c>
      <c r="P118" s="31">
        <f t="shared" si="10"/>
        <v>2.412</v>
      </c>
      <c r="Q118" s="36" t="str">
        <f>IF(G118="","",VLOOKUP(G118,WMS!$E$3:$G$2500,2,FALSE))</f>
        <v>APG19030101B</v>
      </c>
      <c r="R118" s="36" t="str">
        <f>IF(G118="","",VLOOKUP(G118,WMS!$E$3:$G$2500,3,FALSE))</f>
        <v>APG19030101B01</v>
      </c>
      <c r="S118" s="37" t="str">
        <f>IF(R118="","",VLOOKUP(R118,CUSTOMS!$E$3:$N$2500,2,FALSE))</f>
        <v>6110200090</v>
      </c>
      <c r="T118" s="38" t="str">
        <f>IF(R118="","",VLOOKUP(R118,CUSTOMS!$E$3:$N$2500,3,FALSE))</f>
        <v>女装针织套头衫</v>
      </c>
      <c r="U118" s="39">
        <f t="shared" si="11"/>
        <v>893</v>
      </c>
      <c r="V118" s="39" t="str">
        <f>IF(R118="","",VLOOKUP(R118,CUSTOMS!$E$3:$N$2500,5,FALSE))</f>
        <v>件</v>
      </c>
      <c r="W118" s="40">
        <f>IF(R118="","",VLOOKUP(R118,CUSTOMS!$E$3:$N$2500,6,FALSE))</f>
        <v>6.2</v>
      </c>
      <c r="X118" s="40">
        <f t="shared" si="12"/>
        <v>5536.6</v>
      </c>
      <c r="Y118" s="39" t="str">
        <f>IF(R118="","",VLOOKUP(R118,CUSTOMS!$E$3:$N$2500,8,FALSE))</f>
        <v>美元</v>
      </c>
      <c r="Z118" s="39" t="str">
        <f>IF(R118="","",VLOOKUP(R118,CUSTOMS!$E$3:$N$2500,9,FALSE))</f>
        <v>中国</v>
      </c>
      <c r="AA118" s="39" t="str">
        <f>IF(R118="","",VLOOKUP(R118,CUSTOMS!$E$3:$N$2500,10,FALSE))</f>
        <v>澳大利亚</v>
      </c>
      <c r="AB118" s="40">
        <f>IF(R118="","",VLOOKUP(G118,WMS!$E$3:$T$2500,15,FALSE))</f>
        <v>0.349</v>
      </c>
      <c r="AC118" s="40">
        <f t="shared" si="13"/>
        <v>311.657</v>
      </c>
      <c r="AD118" s="37" t="e">
        <f>IF(S118="","",VLOOKUP(S118,海关监管条件!$A$1:$B$2000,2,FALSE))</f>
        <v>#N/A</v>
      </c>
    </row>
    <row r="119" spans="1:30">
      <c r="A119" s="2">
        <v>43543</v>
      </c>
      <c r="B119" s="2">
        <v>43544</v>
      </c>
      <c r="C119" s="2" t="s">
        <v>1053</v>
      </c>
      <c r="D119" s="3" t="s">
        <v>411</v>
      </c>
      <c r="E119" s="3">
        <v>158979</v>
      </c>
      <c r="F119" s="3" t="s">
        <v>939</v>
      </c>
      <c r="G119" s="22" t="str">
        <f t="shared" si="7"/>
        <v>APGHKG19030001/158979/WW19541</v>
      </c>
      <c r="H119" s="23">
        <f>IF(G119="","",VLOOKUP(G119,WMS!$E$3:$Q$2500,7,FALSE))</f>
        <v>28.8571428571429</v>
      </c>
      <c r="I119" s="23">
        <f>IF(G119="","",VLOOKUP(G119,WMS!$E$3:$Q$2500,8,FALSE))</f>
        <v>9.18</v>
      </c>
      <c r="J119" s="23">
        <f>IF(G119="","",VLOOKUP(G119,WMS!$E$3:$Q$2500,13,FALSE))</f>
        <v>0.082</v>
      </c>
      <c r="K119" s="29" t="b">
        <f t="shared" si="8"/>
        <v>1</v>
      </c>
      <c r="L119" s="7">
        <v>14</v>
      </c>
      <c r="M119" s="7">
        <v>404</v>
      </c>
      <c r="N119" s="30">
        <f>IF(G119="","",VLOOKUP(G119,WMS!$E$3:$U$2500,17,0))</f>
        <v>0</v>
      </c>
      <c r="O119" s="31">
        <f t="shared" si="9"/>
        <v>128.52</v>
      </c>
      <c r="P119" s="31">
        <f t="shared" si="10"/>
        <v>1.148</v>
      </c>
      <c r="Q119" s="36" t="str">
        <f>IF(G119="","",VLOOKUP(G119,WMS!$E$3:$G$2500,2,FALSE))</f>
        <v>APG19030801</v>
      </c>
      <c r="R119" s="36" t="str">
        <f>IF(G119="","",VLOOKUP(G119,WMS!$E$3:$G$2500,3,FALSE))</f>
        <v>APG1903080101</v>
      </c>
      <c r="S119" s="37" t="str">
        <f>IF(R119="","",VLOOKUP(R119,CUSTOMS!$E$3:$N$2500,2,FALSE))</f>
        <v>6110110000</v>
      </c>
      <c r="T119" s="38" t="str">
        <f>IF(R119="","",VLOOKUP(R119,CUSTOMS!$E$3:$N$2500,3,FALSE))</f>
        <v>女装针织圆领长袖套头衫</v>
      </c>
      <c r="U119" s="39">
        <f t="shared" si="11"/>
        <v>404</v>
      </c>
      <c r="V119" s="39" t="str">
        <f>IF(R119="","",VLOOKUP(R119,CUSTOMS!$E$3:$N$2500,5,FALSE))</f>
        <v>件</v>
      </c>
      <c r="W119" s="40">
        <f>IF(R119="","",VLOOKUP(R119,CUSTOMS!$E$3:$N$2500,6,FALSE))</f>
        <v>26</v>
      </c>
      <c r="X119" s="40">
        <f t="shared" si="12"/>
        <v>10504</v>
      </c>
      <c r="Y119" s="39" t="str">
        <f>IF(R119="","",VLOOKUP(R119,CUSTOMS!$E$3:$N$2500,8,FALSE))</f>
        <v>美元</v>
      </c>
      <c r="Z119" s="39" t="str">
        <f>IF(R119="","",VLOOKUP(R119,CUSTOMS!$E$3:$N$2500,9,FALSE))</f>
        <v>中国</v>
      </c>
      <c r="AA119" s="39" t="str">
        <f>IF(R119="","",VLOOKUP(R119,CUSTOMS!$E$3:$N$2500,10,FALSE))</f>
        <v>澳大利亚</v>
      </c>
      <c r="AB119" s="40">
        <f>IF(R119="","",VLOOKUP(G119,WMS!$E$3:$T$2500,15,FALSE))</f>
        <v>0.273</v>
      </c>
      <c r="AC119" s="40">
        <f t="shared" si="13"/>
        <v>110.292</v>
      </c>
      <c r="AD119" s="37" t="e">
        <f>IF(S119="","",VLOOKUP(S119,海关监管条件!$A$1:$B$2000,2,FALSE))</f>
        <v>#N/A</v>
      </c>
    </row>
    <row r="120" spans="1:30">
      <c r="A120" s="2">
        <v>43543</v>
      </c>
      <c r="B120" s="2">
        <v>43544</v>
      </c>
      <c r="C120" s="2" t="s">
        <v>1053</v>
      </c>
      <c r="D120" s="3" t="s">
        <v>411</v>
      </c>
      <c r="E120" s="3">
        <v>158977</v>
      </c>
      <c r="F120" s="3" t="s">
        <v>940</v>
      </c>
      <c r="G120" s="22" t="str">
        <f t="shared" si="7"/>
        <v>APGHKG19030001/158977/WW19525</v>
      </c>
      <c r="H120" s="23">
        <f>IF(G120="","",VLOOKUP(G120,WMS!$E$3:$Q$2500,7,FALSE))</f>
        <v>17.2777777777778</v>
      </c>
      <c r="I120" s="23">
        <f>IF(G120="","",VLOOKUP(G120,WMS!$E$3:$Q$2500,8,FALSE))</f>
        <v>6.52</v>
      </c>
      <c r="J120" s="23">
        <f>IF(G120="","",VLOOKUP(G120,WMS!$E$3:$Q$2500,13,FALSE))</f>
        <v>0.073</v>
      </c>
      <c r="K120" s="29" t="b">
        <f t="shared" si="8"/>
        <v>1</v>
      </c>
      <c r="L120" s="7">
        <v>36</v>
      </c>
      <c r="M120" s="7">
        <v>622</v>
      </c>
      <c r="N120" s="30">
        <f>IF(G120="","",VLOOKUP(G120,WMS!$E$3:$U$2500,17,0))</f>
        <v>0</v>
      </c>
      <c r="O120" s="31">
        <f t="shared" si="9"/>
        <v>234.72</v>
      </c>
      <c r="P120" s="31">
        <f t="shared" si="10"/>
        <v>2.628</v>
      </c>
      <c r="Q120" s="36" t="str">
        <f>IF(G120="","",VLOOKUP(G120,WMS!$E$3:$G$2500,2,FALSE))</f>
        <v>APG19030801</v>
      </c>
      <c r="R120" s="36" t="str">
        <f>IF(G120="","",VLOOKUP(G120,WMS!$E$3:$G$2500,3,FALSE))</f>
        <v>APG1903080102</v>
      </c>
      <c r="S120" s="37" t="str">
        <f>IF(R120="","",VLOOKUP(R120,CUSTOMS!$E$3:$N$2500,2,FALSE))</f>
        <v>6110199000</v>
      </c>
      <c r="T120" s="38" t="str">
        <f>IF(R120="","",VLOOKUP(R120,CUSTOMS!$E$3:$N$2500,3,FALSE))</f>
        <v>女装针织圆领长袖套头衫</v>
      </c>
      <c r="U120" s="39">
        <f t="shared" si="11"/>
        <v>622</v>
      </c>
      <c r="V120" s="39" t="str">
        <f>IF(R120="","",VLOOKUP(R120,CUSTOMS!$E$3:$N$2500,5,FALSE))</f>
        <v>件</v>
      </c>
      <c r="W120" s="40">
        <f>IF(R120="","",VLOOKUP(R120,CUSTOMS!$E$3:$N$2500,6,FALSE))</f>
        <v>35</v>
      </c>
      <c r="X120" s="40">
        <f t="shared" si="12"/>
        <v>21770</v>
      </c>
      <c r="Y120" s="39" t="str">
        <f>IF(R120="","",VLOOKUP(R120,CUSTOMS!$E$3:$N$2500,8,FALSE))</f>
        <v>美元</v>
      </c>
      <c r="Z120" s="39" t="str">
        <f>IF(R120="","",VLOOKUP(R120,CUSTOMS!$E$3:$N$2500,9,FALSE))</f>
        <v>中国</v>
      </c>
      <c r="AA120" s="39" t="str">
        <f>IF(R120="","",VLOOKUP(R120,CUSTOMS!$E$3:$N$2500,10,FALSE))</f>
        <v>澳大利亚</v>
      </c>
      <c r="AB120" s="40">
        <f>IF(R120="","",VLOOKUP(G120,WMS!$E$3:$T$2500,15,FALSE))</f>
        <v>0.314</v>
      </c>
      <c r="AC120" s="40">
        <f t="shared" si="13"/>
        <v>195.308</v>
      </c>
      <c r="AD120" s="37" t="e">
        <f>IF(S120="","",VLOOKUP(S120,海关监管条件!$A$1:$B$2000,2,FALSE))</f>
        <v>#N/A</v>
      </c>
    </row>
    <row r="121" spans="1:30">
      <c r="A121" s="2">
        <v>43543</v>
      </c>
      <c r="B121" s="2">
        <v>43544</v>
      </c>
      <c r="C121" s="2" t="s">
        <v>1053</v>
      </c>
      <c r="D121" s="3" t="s">
        <v>411</v>
      </c>
      <c r="E121" s="3">
        <v>159035</v>
      </c>
      <c r="F121" s="3" t="s">
        <v>941</v>
      </c>
      <c r="G121" s="22" t="str">
        <f t="shared" si="7"/>
        <v>APGHKG19030001/159035/WW19538</v>
      </c>
      <c r="H121" s="23">
        <f>IF(G121="","",VLOOKUP(G121,WMS!$E$3:$Q$2500,7,FALSE))</f>
        <v>18</v>
      </c>
      <c r="I121" s="23">
        <f>IF(G121="","",VLOOKUP(G121,WMS!$E$3:$Q$2500,8,FALSE))</f>
        <v>9.96</v>
      </c>
      <c r="J121" s="23">
        <f>IF(G121="","",VLOOKUP(G121,WMS!$E$3:$Q$2500,13,FALSE))</f>
        <v>0.109</v>
      </c>
      <c r="K121" s="29" t="b">
        <f t="shared" si="8"/>
        <v>1</v>
      </c>
      <c r="L121" s="7">
        <v>18</v>
      </c>
      <c r="M121" s="7">
        <v>324</v>
      </c>
      <c r="N121" s="30">
        <f>IF(G121="","",VLOOKUP(G121,WMS!$E$3:$U$2500,17,0))</f>
        <v>0</v>
      </c>
      <c r="O121" s="31">
        <f t="shared" si="9"/>
        <v>179.28</v>
      </c>
      <c r="P121" s="31">
        <f t="shared" si="10"/>
        <v>1.962</v>
      </c>
      <c r="Q121" s="36" t="str">
        <f>IF(G121="","",VLOOKUP(G121,WMS!$E$3:$G$2500,2,FALSE))</f>
        <v>APG19030801</v>
      </c>
      <c r="R121" s="36" t="str">
        <f>IF(G121="","",VLOOKUP(G121,WMS!$E$3:$G$2500,3,FALSE))</f>
        <v>APG1903080103</v>
      </c>
      <c r="S121" s="37" t="str">
        <f>IF(R121="","",VLOOKUP(R121,CUSTOMS!$E$3:$N$2500,2,FALSE))</f>
        <v>6110199000</v>
      </c>
      <c r="T121" s="38" t="str">
        <f>IF(R121="","",VLOOKUP(R121,CUSTOMS!$E$3:$N$2500,3,FALSE))</f>
        <v>女装针织开襟长袖衫</v>
      </c>
      <c r="U121" s="39">
        <f t="shared" si="11"/>
        <v>324</v>
      </c>
      <c r="V121" s="39" t="str">
        <f>IF(R121="","",VLOOKUP(R121,CUSTOMS!$E$3:$N$2500,5,FALSE))</f>
        <v>件</v>
      </c>
      <c r="W121" s="40">
        <f>IF(R121="","",VLOOKUP(R121,CUSTOMS!$E$3:$N$2500,6,FALSE))</f>
        <v>47</v>
      </c>
      <c r="X121" s="40">
        <f t="shared" si="12"/>
        <v>15228</v>
      </c>
      <c r="Y121" s="39" t="str">
        <f>IF(R121="","",VLOOKUP(R121,CUSTOMS!$E$3:$N$2500,8,FALSE))</f>
        <v>美元</v>
      </c>
      <c r="Z121" s="39" t="str">
        <f>IF(R121="","",VLOOKUP(R121,CUSTOMS!$E$3:$N$2500,9,FALSE))</f>
        <v>中国</v>
      </c>
      <c r="AA121" s="39" t="str">
        <f>IF(R121="","",VLOOKUP(R121,CUSTOMS!$E$3:$N$2500,10,FALSE))</f>
        <v>澳大利亚</v>
      </c>
      <c r="AB121" s="40">
        <f>IF(R121="","",VLOOKUP(G121,WMS!$E$3:$T$2500,15,FALSE))</f>
        <v>0.47</v>
      </c>
      <c r="AC121" s="40">
        <f t="shared" si="13"/>
        <v>152.28</v>
      </c>
      <c r="AD121" s="37" t="e">
        <f>IF(S121="","",VLOOKUP(S121,海关监管条件!$A$1:$B$2000,2,FALSE))</f>
        <v>#N/A</v>
      </c>
    </row>
    <row r="122" spans="1:30">
      <c r="A122" s="2">
        <v>43543</v>
      </c>
      <c r="B122" s="2">
        <v>43544</v>
      </c>
      <c r="C122" s="2" t="s">
        <v>1053</v>
      </c>
      <c r="D122" s="3" t="s">
        <v>411</v>
      </c>
      <c r="E122" s="3">
        <v>159239</v>
      </c>
      <c r="F122" s="3" t="s">
        <v>942</v>
      </c>
      <c r="G122" s="22" t="str">
        <f t="shared" si="7"/>
        <v>APGHKG19030001/159239/WW19557</v>
      </c>
      <c r="H122" s="23">
        <f>IF(G122="","",VLOOKUP(G122,WMS!$E$3:$Q$2500,7,FALSE))</f>
        <v>22.1111111111111</v>
      </c>
      <c r="I122" s="23">
        <f>IF(G122="","",VLOOKUP(G122,WMS!$E$3:$Q$2500,8,FALSE))</f>
        <v>6.22</v>
      </c>
      <c r="J122" s="23">
        <f>IF(G122="","",VLOOKUP(G122,WMS!$E$3:$Q$2500,13,FALSE))</f>
        <v>0.067</v>
      </c>
      <c r="K122" s="29" t="b">
        <f t="shared" si="8"/>
        <v>1</v>
      </c>
      <c r="L122" s="7">
        <v>18</v>
      </c>
      <c r="M122" s="7">
        <v>398</v>
      </c>
      <c r="N122" s="30">
        <f>IF(G122="","",VLOOKUP(G122,WMS!$E$3:$U$2500,17,0))</f>
        <v>0</v>
      </c>
      <c r="O122" s="31">
        <f t="shared" si="9"/>
        <v>111.96</v>
      </c>
      <c r="P122" s="31">
        <f t="shared" si="10"/>
        <v>1.206</v>
      </c>
      <c r="Q122" s="36" t="str">
        <f>IF(G122="","",VLOOKUP(G122,WMS!$E$3:$G$2500,2,FALSE))</f>
        <v>APG19030801</v>
      </c>
      <c r="R122" s="36" t="str">
        <f>IF(G122="","",VLOOKUP(G122,WMS!$E$3:$G$2500,3,FALSE))</f>
        <v>APG1903080104</v>
      </c>
      <c r="S122" s="37" t="str">
        <f>IF(R122="","",VLOOKUP(R122,CUSTOMS!$E$3:$N$2500,2,FALSE))</f>
        <v>6110199000</v>
      </c>
      <c r="T122" s="38" t="str">
        <f>IF(R122="","",VLOOKUP(R122,CUSTOMS!$E$3:$N$2500,3,FALSE))</f>
        <v>女装针织V领短袖套头衫</v>
      </c>
      <c r="U122" s="39">
        <f t="shared" si="11"/>
        <v>398</v>
      </c>
      <c r="V122" s="39" t="str">
        <f>IF(R122="","",VLOOKUP(R122,CUSTOMS!$E$3:$N$2500,5,FALSE))</f>
        <v>件</v>
      </c>
      <c r="W122" s="40">
        <f>IF(R122="","",VLOOKUP(R122,CUSTOMS!$E$3:$N$2500,6,FALSE))</f>
        <v>30</v>
      </c>
      <c r="X122" s="40">
        <f t="shared" si="12"/>
        <v>11940</v>
      </c>
      <c r="Y122" s="39" t="str">
        <f>IF(R122="","",VLOOKUP(R122,CUSTOMS!$E$3:$N$2500,8,FALSE))</f>
        <v>美元</v>
      </c>
      <c r="Z122" s="39" t="str">
        <f>IF(R122="","",VLOOKUP(R122,CUSTOMS!$E$3:$N$2500,9,FALSE))</f>
        <v>中国</v>
      </c>
      <c r="AA122" s="39" t="str">
        <f>IF(R122="","",VLOOKUP(R122,CUSTOMS!$E$3:$N$2500,10,FALSE))</f>
        <v>澳大利亚</v>
      </c>
      <c r="AB122" s="40">
        <f>IF(R122="","",VLOOKUP(G122,WMS!$E$3:$T$2500,15,FALSE))</f>
        <v>0.232</v>
      </c>
      <c r="AC122" s="40">
        <f t="shared" si="13"/>
        <v>92.336</v>
      </c>
      <c r="AD122" s="37" t="e">
        <f>IF(S122="","",VLOOKUP(S122,海关监管条件!$A$1:$B$2000,2,FALSE))</f>
        <v>#N/A</v>
      </c>
    </row>
    <row r="123" spans="1:30">
      <c r="A123" s="2">
        <v>43551</v>
      </c>
      <c r="B123" s="2">
        <v>43552</v>
      </c>
      <c r="C123" s="2" t="s">
        <v>1054</v>
      </c>
      <c r="D123" s="3" t="s">
        <v>429</v>
      </c>
      <c r="E123" s="24">
        <v>157561</v>
      </c>
      <c r="F123" s="24" t="s">
        <v>860</v>
      </c>
      <c r="G123" s="22" t="str">
        <f t="shared" si="7"/>
        <v>APGHKG19030002/157561/JDW182178</v>
      </c>
      <c r="H123" s="23">
        <f>IF(G123="","",VLOOKUP(G123,WMS!$E$3:$Q$2500,7,FALSE))</f>
        <v>19.4210526315789</v>
      </c>
      <c r="I123" s="23">
        <f>IF(G123="","",VLOOKUP(G123,WMS!$E$3:$Q$2500,8,FALSE))</f>
        <v>10.71</v>
      </c>
      <c r="J123" s="23">
        <f>IF(G123="","",VLOOKUP(G123,WMS!$E$3:$Q$2500,13,FALSE))</f>
        <v>0.048</v>
      </c>
      <c r="K123" s="29" t="b">
        <f t="shared" si="8"/>
        <v>1</v>
      </c>
      <c r="L123" s="7">
        <v>38</v>
      </c>
      <c r="M123" s="7">
        <v>738</v>
      </c>
      <c r="N123" s="30">
        <f>IF(G123="","",VLOOKUP(G123,WMS!$E$3:$U$2500,17,0))</f>
        <v>0</v>
      </c>
      <c r="O123" s="31">
        <f t="shared" si="9"/>
        <v>406.98</v>
      </c>
      <c r="P123" s="31">
        <f t="shared" si="10"/>
        <v>1.824</v>
      </c>
      <c r="Q123" s="36" t="str">
        <f>IF(G123="","",VLOOKUP(G123,WMS!$E$3:$G$2500,2,FALSE))</f>
        <v>APG19031503</v>
      </c>
      <c r="R123" s="36" t="str">
        <f>IF(G123="","",VLOOKUP(G123,WMS!$E$3:$G$2500,3,FALSE))</f>
        <v>APG1903150301</v>
      </c>
      <c r="S123" s="37">
        <f>IF(R123="","",VLOOKUP(R123,CUSTOMS!$E$3:$N$2500,2,FALSE))</f>
        <v>6204620000</v>
      </c>
      <c r="T123" s="38" t="str">
        <f>IF(R123="","",VLOOKUP(R123,CUSTOMS!$E$3:$N$2500,3,FALSE))</f>
        <v>女装长裤</v>
      </c>
      <c r="U123" s="39">
        <f t="shared" si="11"/>
        <v>738</v>
      </c>
      <c r="V123" s="39" t="str">
        <f>IF(R123="","",VLOOKUP(R123,CUSTOMS!$E$3:$N$2500,5,FALSE))</f>
        <v>条</v>
      </c>
      <c r="W123" s="40">
        <f>IF(R123="","",VLOOKUP(R123,CUSTOMS!$E$3:$N$2500,6,FALSE))</f>
        <v>7</v>
      </c>
      <c r="X123" s="40">
        <f t="shared" si="12"/>
        <v>5166</v>
      </c>
      <c r="Y123" s="39" t="str">
        <f>IF(R123="","",VLOOKUP(R123,CUSTOMS!$E$3:$N$2500,8,FALSE))</f>
        <v>美元</v>
      </c>
      <c r="Z123" s="39" t="str">
        <f>IF(R123="","",VLOOKUP(R123,CUSTOMS!$E$3:$N$2500,9,FALSE))</f>
        <v>中国</v>
      </c>
      <c r="AA123" s="39" t="str">
        <f>IF(R123="","",VLOOKUP(R123,CUSTOMS!$E$3:$N$2500,10,FALSE))</f>
        <v>澳大利亚</v>
      </c>
      <c r="AB123" s="40">
        <f>IF(R123="","",VLOOKUP(G123,WMS!$E$3:$T$2500,15,FALSE))</f>
        <v>0.5</v>
      </c>
      <c r="AC123" s="40">
        <f t="shared" si="13"/>
        <v>369</v>
      </c>
      <c r="AD123" s="37" t="e">
        <f>IF(S123="","",VLOOKUP(S123,海关监管条件!$A$1:$B$2000,2,FALSE))</f>
        <v>#N/A</v>
      </c>
    </row>
    <row r="124" spans="1:30">
      <c r="A124" s="2">
        <v>43551</v>
      </c>
      <c r="B124" s="2">
        <v>43552</v>
      </c>
      <c r="C124" s="2" t="s">
        <v>1054</v>
      </c>
      <c r="D124" s="3" t="s">
        <v>429</v>
      </c>
      <c r="E124" s="24">
        <v>157598</v>
      </c>
      <c r="F124" s="24" t="s">
        <v>779</v>
      </c>
      <c r="G124" s="22" t="str">
        <f t="shared" si="7"/>
        <v>APGHKG19030002/157598/JWS185103</v>
      </c>
      <c r="H124" s="23">
        <f>IF(G124="","",VLOOKUP(G124,WMS!$E$3:$Q$2500,7,FALSE))</f>
        <v>20</v>
      </c>
      <c r="I124" s="23">
        <f>IF(G124="","",VLOOKUP(G124,WMS!$E$3:$Q$2500,8,FALSE))</f>
        <v>11</v>
      </c>
      <c r="J124" s="23">
        <f>IF(G124="","",VLOOKUP(G124,WMS!$E$3:$Q$2500,13,FALSE))</f>
        <v>0.044</v>
      </c>
      <c r="K124" s="29" t="b">
        <f t="shared" si="8"/>
        <v>1</v>
      </c>
      <c r="L124" s="7">
        <v>10</v>
      </c>
      <c r="M124" s="7">
        <v>200</v>
      </c>
      <c r="N124" s="30">
        <f>IF(G124="","",VLOOKUP(G124,WMS!$E$3:$U$2500,17,0))</f>
        <v>0</v>
      </c>
      <c r="O124" s="31">
        <f t="shared" si="9"/>
        <v>110</v>
      </c>
      <c r="P124" s="31">
        <f t="shared" si="10"/>
        <v>0.44</v>
      </c>
      <c r="Q124" s="36" t="str">
        <f>IF(G124="","",VLOOKUP(G124,WMS!$E$3:$G$2500,2,FALSE))</f>
        <v>APG19031503</v>
      </c>
      <c r="R124" s="36" t="str">
        <f>IF(G124="","",VLOOKUP(G124,WMS!$E$3:$G$2500,3,FALSE))</f>
        <v>APG1903150302</v>
      </c>
      <c r="S124" s="37">
        <f>IF(R124="","",VLOOKUP(R124,CUSTOMS!$E$3:$N$2500,2,FALSE))</f>
        <v>6204520000</v>
      </c>
      <c r="T124" s="38" t="str">
        <f>IF(R124="","",VLOOKUP(R124,CUSTOMS!$E$3:$N$2500,3,FALSE))</f>
        <v>女装裙</v>
      </c>
      <c r="U124" s="39">
        <f t="shared" si="11"/>
        <v>200</v>
      </c>
      <c r="V124" s="39" t="str">
        <f>IF(R124="","",VLOOKUP(R124,CUSTOMS!$E$3:$N$2500,5,FALSE))</f>
        <v>件</v>
      </c>
      <c r="W124" s="40">
        <f>IF(R124="","",VLOOKUP(R124,CUSTOMS!$E$3:$N$2500,6,FALSE))</f>
        <v>7</v>
      </c>
      <c r="X124" s="40">
        <f t="shared" si="12"/>
        <v>1400</v>
      </c>
      <c r="Y124" s="39" t="str">
        <f>IF(R124="","",VLOOKUP(R124,CUSTOMS!$E$3:$N$2500,8,FALSE))</f>
        <v>美元</v>
      </c>
      <c r="Z124" s="39" t="str">
        <f>IF(R124="","",VLOOKUP(R124,CUSTOMS!$E$3:$N$2500,9,FALSE))</f>
        <v>中国</v>
      </c>
      <c r="AA124" s="39" t="str">
        <f>IF(R124="","",VLOOKUP(R124,CUSTOMS!$E$3:$N$2500,10,FALSE))</f>
        <v>澳大利亚</v>
      </c>
      <c r="AB124" s="40">
        <f>IF(R124="","",VLOOKUP(G124,WMS!$E$3:$T$2500,15,FALSE))</f>
        <v>0.5</v>
      </c>
      <c r="AC124" s="40">
        <f t="shared" si="13"/>
        <v>100</v>
      </c>
      <c r="AD124" s="37" t="e">
        <f>IF(S124="","",VLOOKUP(S124,海关监管条件!$A$1:$B$2000,2,FALSE))</f>
        <v>#N/A</v>
      </c>
    </row>
    <row r="125" spans="1:30">
      <c r="A125" s="2">
        <v>43551</v>
      </c>
      <c r="B125" s="2">
        <v>43552</v>
      </c>
      <c r="C125" s="2" t="s">
        <v>1054</v>
      </c>
      <c r="D125" s="24" t="s">
        <v>442</v>
      </c>
      <c r="E125" s="24">
        <v>158970</v>
      </c>
      <c r="F125" s="24" t="s">
        <v>943</v>
      </c>
      <c r="G125" s="22" t="str">
        <f t="shared" si="7"/>
        <v>APGHKG19030004/158970/JWW192402</v>
      </c>
      <c r="H125" s="23">
        <f>IF(G125="","",VLOOKUP(G125,WMS!$E$3:$Q$2500,7,FALSE))</f>
        <v>20.48</v>
      </c>
      <c r="I125" s="23">
        <f>IF(G125="","",VLOOKUP(G125,WMS!$E$3:$Q$2500,8,FALSE))</f>
        <v>11.24</v>
      </c>
      <c r="J125" s="23">
        <f>IF(G125="","",VLOOKUP(G125,WMS!$E$3:$Q$2500,13,FALSE))</f>
        <v>0.048</v>
      </c>
      <c r="K125" s="29" t="b">
        <f t="shared" si="8"/>
        <v>1</v>
      </c>
      <c r="L125" s="7">
        <v>25</v>
      </c>
      <c r="M125" s="7">
        <v>512</v>
      </c>
      <c r="N125" s="30">
        <f>IF(G125="","",VLOOKUP(G125,WMS!$E$3:$U$2500,17,0))</f>
        <v>0</v>
      </c>
      <c r="O125" s="31">
        <f t="shared" si="9"/>
        <v>281</v>
      </c>
      <c r="P125" s="31">
        <f t="shared" si="10"/>
        <v>1.2</v>
      </c>
      <c r="Q125" s="36" t="str">
        <f>IF(G125="","",VLOOKUP(G125,WMS!$E$3:$G$2500,2,FALSE))</f>
        <v>APG19032201</v>
      </c>
      <c r="R125" s="36" t="str">
        <f>IF(G125="","",VLOOKUP(G125,WMS!$E$3:$G$2500,3,FALSE))</f>
        <v>APG1903220101</v>
      </c>
      <c r="S125" s="37">
        <f>IF(R125="","",VLOOKUP(R125,CUSTOMS!$E$3:$N$2500,2,FALSE))</f>
        <v>6204620000</v>
      </c>
      <c r="T125" s="38" t="str">
        <f>IF(R125="","",VLOOKUP(R125,CUSTOMS!$E$3:$N$2500,3,FALSE))</f>
        <v>女装长裤</v>
      </c>
      <c r="U125" s="39">
        <f t="shared" si="11"/>
        <v>512</v>
      </c>
      <c r="V125" s="39" t="str">
        <f>IF(R125="","",VLOOKUP(R125,CUSTOMS!$E$3:$N$2500,5,FALSE))</f>
        <v>条</v>
      </c>
      <c r="W125" s="40">
        <f>IF(R125="","",VLOOKUP(R125,CUSTOMS!$E$3:$N$2500,6,FALSE))</f>
        <v>7</v>
      </c>
      <c r="X125" s="40">
        <f t="shared" si="12"/>
        <v>3584</v>
      </c>
      <c r="Y125" s="39" t="str">
        <f>IF(R125="","",VLOOKUP(R125,CUSTOMS!$E$3:$N$2500,8,FALSE))</f>
        <v>美元</v>
      </c>
      <c r="Z125" s="39" t="str">
        <f>IF(R125="","",VLOOKUP(R125,CUSTOMS!$E$3:$N$2500,9,FALSE))</f>
        <v>中国</v>
      </c>
      <c r="AA125" s="39" t="str">
        <f>IF(R125="","",VLOOKUP(R125,CUSTOMS!$E$3:$N$2500,10,FALSE))</f>
        <v>澳大利亚</v>
      </c>
      <c r="AB125" s="40">
        <f>IF(R125="","",VLOOKUP(G125,WMS!$E$3:$T$2500,15,FALSE))</f>
        <v>0.5</v>
      </c>
      <c r="AC125" s="40">
        <f t="shared" si="13"/>
        <v>256</v>
      </c>
      <c r="AD125" s="37" t="e">
        <f>IF(S125="","",VLOOKUP(S125,海关监管条件!$A$1:$B$2000,2,FALSE))</f>
        <v>#N/A</v>
      </c>
    </row>
    <row r="126" spans="1:30">
      <c r="A126" s="2">
        <v>43551</v>
      </c>
      <c r="B126" s="2">
        <v>43552</v>
      </c>
      <c r="C126" s="2" t="s">
        <v>1054</v>
      </c>
      <c r="D126" s="3" t="s">
        <v>449</v>
      </c>
      <c r="E126" s="24">
        <v>159898</v>
      </c>
      <c r="F126" s="24" t="s">
        <v>946</v>
      </c>
      <c r="G126" s="22" t="str">
        <f t="shared" si="7"/>
        <v>APGHKG19030006/159898/WW19249</v>
      </c>
      <c r="H126" s="23">
        <f>IF(G126="","",VLOOKUP(G126,WMS!$E$3:$Q$2500,7,FALSE))</f>
        <v>14</v>
      </c>
      <c r="I126" s="23">
        <f>IF(G126="","",VLOOKUP(G126,WMS!$E$3:$Q$2500,8,FALSE))</f>
        <v>10.95</v>
      </c>
      <c r="J126" s="23">
        <f>IF(G126="","",VLOOKUP(G126,WMS!$E$3:$Q$2500,13,FALSE))</f>
        <v>0.058</v>
      </c>
      <c r="K126" s="29" t="b">
        <f t="shared" si="8"/>
        <v>1</v>
      </c>
      <c r="L126" s="7">
        <v>18</v>
      </c>
      <c r="M126" s="7">
        <v>252</v>
      </c>
      <c r="N126" s="30">
        <f>IF(G126="","",VLOOKUP(G126,WMS!$E$3:$U$2500,17,0))</f>
        <v>0</v>
      </c>
      <c r="O126" s="31">
        <f t="shared" si="9"/>
        <v>197.1</v>
      </c>
      <c r="P126" s="31">
        <f t="shared" si="10"/>
        <v>1.044</v>
      </c>
      <c r="Q126" s="36" t="str">
        <f>IF(G126="","",VLOOKUP(G126,WMS!$E$3:$G$2500,2,FALSE))</f>
        <v>APG19032501</v>
      </c>
      <c r="R126" s="36" t="str">
        <f>IF(G126="","",VLOOKUP(G126,WMS!$E$3:$G$2500,3,FALSE))</f>
        <v>APG1903250101</v>
      </c>
      <c r="S126" s="37" t="str">
        <f>IF(R126="","",VLOOKUP(R126,CUSTOMS!$E$3:$N$2500,2,FALSE))</f>
        <v>6104440000</v>
      </c>
      <c r="T126" s="38" t="str">
        <f>IF(R126="","",VLOOKUP(R126,CUSTOMS!$E$3:$N$2500,3,FALSE))</f>
        <v>女装针织连身裙</v>
      </c>
      <c r="U126" s="39">
        <f t="shared" si="11"/>
        <v>252</v>
      </c>
      <c r="V126" s="39" t="str">
        <f>IF(R126="","",VLOOKUP(R126,CUSTOMS!$E$3:$N$2500,5,FALSE))</f>
        <v>件</v>
      </c>
      <c r="W126" s="40">
        <f>IF(R126="","",VLOOKUP(R126,CUSTOMS!$E$3:$N$2500,6,FALSE))</f>
        <v>13.7</v>
      </c>
      <c r="X126" s="40">
        <f t="shared" si="12"/>
        <v>3452.4</v>
      </c>
      <c r="Y126" s="39" t="str">
        <f>IF(R126="","",VLOOKUP(R126,CUSTOMS!$E$3:$N$2500,8,FALSE))</f>
        <v>美元</v>
      </c>
      <c r="Z126" s="39" t="str">
        <f>IF(R126="","",VLOOKUP(R126,CUSTOMS!$E$3:$N$2500,9,FALSE))</f>
        <v>中国</v>
      </c>
      <c r="AA126" s="39" t="str">
        <f>IF(R126="","",VLOOKUP(R126,CUSTOMS!$E$3:$N$2500,10,FALSE))</f>
        <v>澳大利亚</v>
      </c>
      <c r="AB126" s="40">
        <f>IF(R126="","",VLOOKUP(G126,WMS!$E$3:$T$2500,15,FALSE))</f>
        <v>0.71</v>
      </c>
      <c r="AC126" s="40">
        <f t="shared" si="13"/>
        <v>178.92</v>
      </c>
      <c r="AD126" s="37">
        <f>IF(S126="","",VLOOKUP(S126,海关监管条件!$A$1:$B$2000,2,FALSE))</f>
        <v>0</v>
      </c>
    </row>
    <row r="127" spans="1:30">
      <c r="A127" s="2">
        <v>43551</v>
      </c>
      <c r="B127" s="2">
        <v>43552</v>
      </c>
      <c r="C127" s="2" t="s">
        <v>1054</v>
      </c>
      <c r="D127" s="3" t="s">
        <v>454</v>
      </c>
      <c r="E127" s="24">
        <v>160139</v>
      </c>
      <c r="F127" s="24" t="s">
        <v>942</v>
      </c>
      <c r="G127" s="22" t="str">
        <f t="shared" si="7"/>
        <v>APGHKG19030007/160139/WW19557</v>
      </c>
      <c r="H127" s="23">
        <f>IF(G127="","",VLOOKUP(G127,WMS!$E$3:$Q$2500,7,FALSE))</f>
        <v>22.2857142857143</v>
      </c>
      <c r="I127" s="23">
        <f>IF(G127="","",VLOOKUP(G127,WMS!$E$3:$Q$2500,8,FALSE))</f>
        <v>6.29</v>
      </c>
      <c r="J127" s="23">
        <f>IF(G127="","",VLOOKUP(G127,WMS!$E$3:$Q$2500,13,FALSE))</f>
        <v>0.067</v>
      </c>
      <c r="K127" s="29" t="b">
        <f t="shared" si="8"/>
        <v>1</v>
      </c>
      <c r="L127" s="7">
        <v>14</v>
      </c>
      <c r="M127" s="7">
        <v>312</v>
      </c>
      <c r="N127" s="30">
        <f>IF(G127="","",VLOOKUP(G127,WMS!$E$3:$U$2500,17,0))</f>
        <v>0</v>
      </c>
      <c r="O127" s="31">
        <f t="shared" si="9"/>
        <v>88.06</v>
      </c>
      <c r="P127" s="31">
        <f t="shared" si="10"/>
        <v>0.938</v>
      </c>
      <c r="Q127" s="36" t="str">
        <f>IF(G127="","",VLOOKUP(G127,WMS!$E$3:$G$2500,2,FALSE))</f>
        <v>APG19032502</v>
      </c>
      <c r="R127" s="36" t="str">
        <f>IF(G127="","",VLOOKUP(G127,WMS!$E$3:$G$2500,3,FALSE))</f>
        <v>APG1903250204</v>
      </c>
      <c r="S127" s="37" t="str">
        <f>IF(R127="","",VLOOKUP(R127,CUSTOMS!$E$3:$N$2500,2,FALSE))</f>
        <v>6110199000</v>
      </c>
      <c r="T127" s="38" t="str">
        <f>IF(R127="","",VLOOKUP(R127,CUSTOMS!$E$3:$N$2500,3,FALSE))</f>
        <v>女装针织V领短袖套头衫</v>
      </c>
      <c r="U127" s="39">
        <f t="shared" si="11"/>
        <v>312</v>
      </c>
      <c r="V127" s="39" t="str">
        <f>IF(R127="","",VLOOKUP(R127,CUSTOMS!$E$3:$N$2500,5,FALSE))</f>
        <v>件</v>
      </c>
      <c r="W127" s="40">
        <f>IF(R127="","",VLOOKUP(R127,CUSTOMS!$E$3:$N$2500,6,FALSE))</f>
        <v>23</v>
      </c>
      <c r="X127" s="40">
        <f t="shared" si="12"/>
        <v>7176</v>
      </c>
      <c r="Y127" s="39" t="str">
        <f>IF(R127="","",VLOOKUP(R127,CUSTOMS!$E$3:$N$2500,8,FALSE))</f>
        <v>美元</v>
      </c>
      <c r="Z127" s="39" t="str">
        <f>IF(R127="","",VLOOKUP(R127,CUSTOMS!$E$3:$N$2500,9,FALSE))</f>
        <v>中国</v>
      </c>
      <c r="AA127" s="39" t="str">
        <f>IF(R127="","",VLOOKUP(R127,CUSTOMS!$E$3:$N$2500,10,FALSE))</f>
        <v>澳大利亚</v>
      </c>
      <c r="AB127" s="40">
        <f>IF(R127="","",VLOOKUP(G127,WMS!$E$3:$T$2500,15,FALSE))</f>
        <v>0.233</v>
      </c>
      <c r="AC127" s="40">
        <f t="shared" si="13"/>
        <v>72.696</v>
      </c>
      <c r="AD127" s="37" t="e">
        <f>IF(S127="","",VLOOKUP(S127,海关监管条件!$A$1:$B$2000,2,FALSE))</f>
        <v>#N/A</v>
      </c>
    </row>
    <row r="128" spans="1:30">
      <c r="A128" s="2">
        <v>43551</v>
      </c>
      <c r="B128" s="2">
        <v>43552</v>
      </c>
      <c r="C128" s="2" t="s">
        <v>1054</v>
      </c>
      <c r="D128" s="3" t="s">
        <v>454</v>
      </c>
      <c r="E128" s="24">
        <v>158869</v>
      </c>
      <c r="F128" s="24">
        <v>114396</v>
      </c>
      <c r="G128" s="22" t="str">
        <f t="shared" si="7"/>
        <v>APGHKG19030007/158869/114396</v>
      </c>
      <c r="H128" s="23">
        <f>IF(G128="","",VLOOKUP(G128,WMS!$E$3:$Q$2500,7,FALSE))</f>
        <v>19.843137254902</v>
      </c>
      <c r="I128" s="23">
        <f>IF(G128="","",VLOOKUP(G128,WMS!$E$3:$Q$2500,8,FALSE))</f>
        <v>14.09</v>
      </c>
      <c r="J128" s="23">
        <f>IF(G128="","",VLOOKUP(G128,WMS!$E$3:$Q$2500,13,FALSE))</f>
        <v>0.096</v>
      </c>
      <c r="K128" s="29" t="b">
        <f t="shared" si="8"/>
        <v>1</v>
      </c>
      <c r="L128" s="7">
        <v>51</v>
      </c>
      <c r="M128" s="7">
        <v>1012</v>
      </c>
      <c r="N128" s="30">
        <f>IF(G128="","",VLOOKUP(G128,WMS!$E$3:$U$2500,17,0))</f>
        <v>0</v>
      </c>
      <c r="O128" s="31">
        <f t="shared" si="9"/>
        <v>718.59</v>
      </c>
      <c r="P128" s="31">
        <f t="shared" si="10"/>
        <v>4.896</v>
      </c>
      <c r="Q128" s="36" t="str">
        <f>IF(G128="","",VLOOKUP(G128,WMS!$E$3:$G$2500,2,FALSE))</f>
        <v>APG19032502</v>
      </c>
      <c r="R128" s="36" t="str">
        <f>IF(G128="","",VLOOKUP(G128,WMS!$E$3:$G$2500,3,FALSE))</f>
        <v>APG1903250206</v>
      </c>
      <c r="S128" s="37" t="str">
        <f>IF(R128="","",VLOOKUP(R128,CUSTOMS!$E$3:$N$2500,2,FALSE))</f>
        <v>6110200090</v>
      </c>
      <c r="T128" s="38" t="str">
        <f>IF(R128="","",VLOOKUP(R128,CUSTOMS!$E$3:$N$2500,3,FALSE))</f>
        <v>女装针织反领开襟长袖衫</v>
      </c>
      <c r="U128" s="39">
        <f t="shared" si="11"/>
        <v>1012</v>
      </c>
      <c r="V128" s="39" t="str">
        <f>IF(R128="","",VLOOKUP(R128,CUSTOMS!$E$3:$N$2500,5,FALSE))</f>
        <v>件</v>
      </c>
      <c r="W128" s="40">
        <f>IF(R128="","",VLOOKUP(R128,CUSTOMS!$E$3:$N$2500,6,FALSE))</f>
        <v>11</v>
      </c>
      <c r="X128" s="40">
        <f t="shared" si="12"/>
        <v>11132</v>
      </c>
      <c r="Y128" s="39" t="str">
        <f>IF(R128="","",VLOOKUP(R128,CUSTOMS!$E$3:$N$2500,8,FALSE))</f>
        <v>美元</v>
      </c>
      <c r="Z128" s="39" t="str">
        <f>IF(R128="","",VLOOKUP(R128,CUSTOMS!$E$3:$N$2500,9,FALSE))</f>
        <v>中国</v>
      </c>
      <c r="AA128" s="39" t="str">
        <f>IF(R128="","",VLOOKUP(R128,CUSTOMS!$E$3:$N$2500,10,FALSE))</f>
        <v>澳大利亚</v>
      </c>
      <c r="AB128" s="40">
        <f>IF(R128="","",VLOOKUP(G128,WMS!$E$3:$T$2500,15,FALSE))</f>
        <v>0.64</v>
      </c>
      <c r="AC128" s="40">
        <f t="shared" si="13"/>
        <v>647.68</v>
      </c>
      <c r="AD128" s="37" t="e">
        <f>IF(S128="","",VLOOKUP(S128,海关监管条件!$A$1:$B$2000,2,FALSE))</f>
        <v>#N/A</v>
      </c>
    </row>
    <row r="129" spans="1:30">
      <c r="A129" s="2">
        <v>43551</v>
      </c>
      <c r="B129" s="2">
        <v>43552</v>
      </c>
      <c r="C129" s="2" t="s">
        <v>1054</v>
      </c>
      <c r="D129" s="3" t="s">
        <v>419</v>
      </c>
      <c r="E129" s="24">
        <v>158764</v>
      </c>
      <c r="F129" s="24">
        <v>114933</v>
      </c>
      <c r="G129" s="22" t="str">
        <f t="shared" si="7"/>
        <v>APGHKG19030003/158764/114933</v>
      </c>
      <c r="H129" s="23">
        <f>IF(G129="","",VLOOKUP(G129,WMS!$E$3:$Q$2500,7,FALSE))</f>
        <v>9.93548387096774</v>
      </c>
      <c r="I129" s="23">
        <f>IF(G129="","",VLOOKUP(G129,WMS!$E$3:$Q$2500,8,FALSE))</f>
        <v>11.62</v>
      </c>
      <c r="J129" s="23">
        <f>IF(G129="","",VLOOKUP(G129,WMS!$E$3:$Q$2500,13,FALSE))</f>
        <v>0.071</v>
      </c>
      <c r="K129" s="29" t="b">
        <f t="shared" si="8"/>
        <v>1</v>
      </c>
      <c r="L129" s="7">
        <v>31</v>
      </c>
      <c r="M129" s="7">
        <v>308</v>
      </c>
      <c r="N129" s="30">
        <f>IF(G129="","",VLOOKUP(G129,WMS!$E$3:$U$2500,17,0))</f>
        <v>0</v>
      </c>
      <c r="O129" s="31">
        <f t="shared" si="9"/>
        <v>360.22</v>
      </c>
      <c r="P129" s="31">
        <f t="shared" si="10"/>
        <v>2.201</v>
      </c>
      <c r="Q129" s="36" t="str">
        <f>IF(G129="","",VLOOKUP(G129,WMS!$E$3:$G$2500,2,FALSE))</f>
        <v>APG19031501</v>
      </c>
      <c r="R129" s="36" t="str">
        <f>IF(G129="","",VLOOKUP(G129,WMS!$E$3:$G$2500,3,FALSE))</f>
        <v>APG1903150101</v>
      </c>
      <c r="S129" s="37" t="str">
        <f>IF(R129="","",VLOOKUP(R129,CUSTOMS!$E$3:$N$2500,2,FALSE))</f>
        <v>4203100090</v>
      </c>
      <c r="T129" s="38" t="str">
        <f>IF(R129="","",VLOOKUP(R129,CUSTOMS!$E$3:$N$2500,3,FALSE))</f>
        <v>女装羊皮短褛</v>
      </c>
      <c r="U129" s="39">
        <f t="shared" si="11"/>
        <v>308</v>
      </c>
      <c r="V129" s="39" t="str">
        <f>IF(R129="","",VLOOKUP(R129,CUSTOMS!$E$3:$N$2500,5,FALSE))</f>
        <v>件</v>
      </c>
      <c r="W129" s="40">
        <f>IF(R129="","",VLOOKUP(R129,CUSTOMS!$E$3:$N$2500,6,FALSE))</f>
        <v>93.45</v>
      </c>
      <c r="X129" s="40">
        <f t="shared" si="12"/>
        <v>28782.6</v>
      </c>
      <c r="Y129" s="39" t="str">
        <f>IF(R129="","",VLOOKUP(R129,CUSTOMS!$E$3:$N$2500,8,FALSE))</f>
        <v>美元</v>
      </c>
      <c r="Z129" s="39" t="str">
        <f>IF(R129="","",VLOOKUP(R129,CUSTOMS!$E$3:$N$2500,9,FALSE))</f>
        <v>中国</v>
      </c>
      <c r="AA129" s="39" t="str">
        <f>IF(R129="","",VLOOKUP(R129,CUSTOMS!$E$3:$N$2500,10,FALSE))</f>
        <v>澳大利亚</v>
      </c>
      <c r="AB129" s="40">
        <f>IF(R129="","",VLOOKUP(G129,WMS!$E$3:$T$2500,15,FALSE))</f>
        <v>0.873</v>
      </c>
      <c r="AC129" s="40">
        <f t="shared" si="13"/>
        <v>268.884</v>
      </c>
      <c r="AD129" s="37" t="e">
        <f>IF(S129="","",VLOOKUP(S129,海关监管条件!$A$1:$B$2000,2,FALSE))</f>
        <v>#N/A</v>
      </c>
    </row>
    <row r="130" spans="1:30">
      <c r="A130" s="2">
        <v>43551</v>
      </c>
      <c r="B130" s="2">
        <v>43552</v>
      </c>
      <c r="C130" s="2" t="s">
        <v>1054</v>
      </c>
      <c r="D130" s="3" t="s">
        <v>435</v>
      </c>
      <c r="E130" s="24">
        <v>158777</v>
      </c>
      <c r="F130" s="24">
        <v>114597</v>
      </c>
      <c r="G130" s="22" t="str">
        <f t="shared" si="7"/>
        <v>APGHKG19020007/158777/114597</v>
      </c>
      <c r="H130" s="23">
        <f>IF(G130="","",VLOOKUP(G130,WMS!$E$3:$Q$2500,7,FALSE))</f>
        <v>17.9107142857143</v>
      </c>
      <c r="I130" s="23">
        <f>IF(G130="","",VLOOKUP(G130,WMS!$E$3:$Q$2500,8,FALSE))</f>
        <v>7.11</v>
      </c>
      <c r="J130" s="23">
        <f>IF(G130="","",VLOOKUP(G130,WMS!$E$3:$Q$2500,13,FALSE))</f>
        <v>0.061</v>
      </c>
      <c r="K130" s="29" t="b">
        <f t="shared" si="8"/>
        <v>1</v>
      </c>
      <c r="L130" s="7">
        <v>56</v>
      </c>
      <c r="M130" s="7">
        <v>1003</v>
      </c>
      <c r="N130" s="30">
        <f>IF(G130="","",VLOOKUP(G130,WMS!$E$3:$U$2500,17,0))</f>
        <v>0</v>
      </c>
      <c r="O130" s="31">
        <f t="shared" si="9"/>
        <v>398.16</v>
      </c>
      <c r="P130" s="31">
        <f t="shared" si="10"/>
        <v>3.416</v>
      </c>
      <c r="Q130" s="36" t="str">
        <f>IF(G130="","",VLOOKUP(G130,WMS!$E$3:$G$2500,2,FALSE))</f>
        <v>APG19031801</v>
      </c>
      <c r="R130" s="36" t="str">
        <f>IF(G130="","",VLOOKUP(G130,WMS!$E$3:$G$2500,3,FALSE))</f>
        <v>APG1903180101</v>
      </c>
      <c r="S130" s="37" t="str">
        <f>IF(R130="","",VLOOKUP(R130,CUSTOMS!$E$3:$N$2500,2,FALSE))</f>
        <v>6110300090</v>
      </c>
      <c r="T130" s="38" t="str">
        <f>IF(R130="","",VLOOKUP(R130,CUSTOMS!$E$3:$N$2500,3,FALSE))</f>
        <v>女装针织套头衫</v>
      </c>
      <c r="U130" s="39">
        <f t="shared" si="11"/>
        <v>1003</v>
      </c>
      <c r="V130" s="39" t="str">
        <f>IF(R130="","",VLOOKUP(R130,CUSTOMS!$E$3:$N$2500,5,FALSE))</f>
        <v>件</v>
      </c>
      <c r="W130" s="40">
        <f>IF(R130="","",VLOOKUP(R130,CUSTOMS!$E$3:$N$2500,6,FALSE))</f>
        <v>8.2</v>
      </c>
      <c r="X130" s="40">
        <f t="shared" si="12"/>
        <v>8224.6</v>
      </c>
      <c r="Y130" s="39" t="str">
        <f>IF(R130="","",VLOOKUP(R130,CUSTOMS!$E$3:$N$2500,8,FALSE))</f>
        <v>美元</v>
      </c>
      <c r="Z130" s="39" t="str">
        <f>IF(R130="","",VLOOKUP(R130,CUSTOMS!$E$3:$N$2500,9,FALSE))</f>
        <v>中国</v>
      </c>
      <c r="AA130" s="39" t="str">
        <f>IF(R130="","",VLOOKUP(R130,CUSTOMS!$E$3:$N$2500,10,FALSE))</f>
        <v>澳大利亚</v>
      </c>
      <c r="AB130" s="40">
        <f>IF(R130="","",VLOOKUP(G130,WMS!$E$3:$T$2500,15,FALSE))</f>
        <v>0.33</v>
      </c>
      <c r="AC130" s="40">
        <f t="shared" si="13"/>
        <v>330.99</v>
      </c>
      <c r="AD130" s="37" t="e">
        <f>IF(S130="","",VLOOKUP(S130,海关监管条件!$A$1:$B$2000,2,FALSE))</f>
        <v>#N/A</v>
      </c>
    </row>
    <row r="131" spans="1:30">
      <c r="A131" s="2">
        <v>43551</v>
      </c>
      <c r="B131" s="2">
        <v>43552</v>
      </c>
      <c r="C131" s="2" t="s">
        <v>1054</v>
      </c>
      <c r="D131" s="3" t="s">
        <v>435</v>
      </c>
      <c r="E131" s="24">
        <v>158790</v>
      </c>
      <c r="F131" s="24">
        <v>114707</v>
      </c>
      <c r="G131" s="22" t="str">
        <f t="shared" si="7"/>
        <v>APGHKG19020007/158790/114707</v>
      </c>
      <c r="H131" s="23">
        <f>IF(G131="","",VLOOKUP(G131,WMS!$E$3:$Q$2500,7,FALSE))</f>
        <v>28.6428571428571</v>
      </c>
      <c r="I131" s="23">
        <f>IF(G131="","",VLOOKUP(G131,WMS!$E$3:$Q$2500,8,FALSE))</f>
        <v>10.61</v>
      </c>
      <c r="J131" s="23">
        <f>IF(G131="","",VLOOKUP(G131,WMS!$E$3:$Q$2500,13,FALSE))</f>
        <v>0.104</v>
      </c>
      <c r="K131" s="29" t="b">
        <f t="shared" si="8"/>
        <v>1</v>
      </c>
      <c r="L131" s="7">
        <v>14</v>
      </c>
      <c r="M131" s="7">
        <v>401</v>
      </c>
      <c r="N131" s="30">
        <f>IF(G131="","",VLOOKUP(G131,WMS!$E$3:$U$2500,17,0))</f>
        <v>0</v>
      </c>
      <c r="O131" s="31">
        <f t="shared" si="9"/>
        <v>148.54</v>
      </c>
      <c r="P131" s="31">
        <f t="shared" si="10"/>
        <v>1.456</v>
      </c>
      <c r="Q131" s="36" t="str">
        <f>IF(G131="","",VLOOKUP(G131,WMS!$E$3:$G$2500,2,FALSE))</f>
        <v>APG19031801</v>
      </c>
      <c r="R131" s="36" t="str">
        <f>IF(G131="","",VLOOKUP(G131,WMS!$E$3:$G$2500,3,FALSE))</f>
        <v>APG1903180102</v>
      </c>
      <c r="S131" s="37" t="str">
        <f>IF(R131="","",VLOOKUP(R131,CUSTOMS!$E$3:$N$2500,2,FALSE))</f>
        <v>6110300090</v>
      </c>
      <c r="T131" s="38" t="str">
        <f>IF(R131="","",VLOOKUP(R131,CUSTOMS!$E$3:$N$2500,3,FALSE))</f>
        <v>女装针织套头衫</v>
      </c>
      <c r="U131" s="39">
        <f t="shared" si="11"/>
        <v>401</v>
      </c>
      <c r="V131" s="39" t="str">
        <f>IF(R131="","",VLOOKUP(R131,CUSTOMS!$E$3:$N$2500,5,FALSE))</f>
        <v>件</v>
      </c>
      <c r="W131" s="40">
        <f>IF(R131="","",VLOOKUP(R131,CUSTOMS!$E$3:$N$2500,6,FALSE))</f>
        <v>2.9</v>
      </c>
      <c r="X131" s="40">
        <f t="shared" si="12"/>
        <v>1162.9</v>
      </c>
      <c r="Y131" s="39" t="str">
        <f>IF(R131="","",VLOOKUP(R131,CUSTOMS!$E$3:$N$2500,8,FALSE))</f>
        <v>美元</v>
      </c>
      <c r="Z131" s="39" t="str">
        <f>IF(R131="","",VLOOKUP(R131,CUSTOMS!$E$3:$N$2500,9,FALSE))</f>
        <v>中国</v>
      </c>
      <c r="AA131" s="39" t="str">
        <f>IF(R131="","",VLOOKUP(R131,CUSTOMS!$E$3:$N$2500,10,FALSE))</f>
        <v>澳大利亚</v>
      </c>
      <c r="AB131" s="40">
        <f>IF(R131="","",VLOOKUP(G131,WMS!$E$3:$T$2500,15,FALSE))</f>
        <v>0.328</v>
      </c>
      <c r="AC131" s="40">
        <f t="shared" si="13"/>
        <v>131.528</v>
      </c>
      <c r="AD131" s="37" t="e">
        <f>IF(S131="","",VLOOKUP(S131,海关监管条件!$A$1:$B$2000,2,FALSE))</f>
        <v>#N/A</v>
      </c>
    </row>
    <row r="132" spans="1:30">
      <c r="A132" s="2">
        <v>43551</v>
      </c>
      <c r="B132" s="2">
        <v>43552</v>
      </c>
      <c r="C132" s="2" t="s">
        <v>1054</v>
      </c>
      <c r="D132" s="3" t="s">
        <v>435</v>
      </c>
      <c r="E132" s="24">
        <v>158791</v>
      </c>
      <c r="F132" s="24">
        <v>114706</v>
      </c>
      <c r="G132" s="22" t="str">
        <f t="shared" ref="G132:G195" si="14">IF(F132="","",D132&amp;"/"&amp;E132&amp;"/"&amp;F132)</f>
        <v>APGHKG19020007/158791/114706</v>
      </c>
      <c r="H132" s="23">
        <f>IF(G132="","",VLOOKUP(G132,WMS!$E$3:$Q$2500,7,FALSE))</f>
        <v>27.4</v>
      </c>
      <c r="I132" s="23">
        <f>IF(G132="","",VLOOKUP(G132,WMS!$E$3:$Q$2500,8,FALSE))</f>
        <v>10.58</v>
      </c>
      <c r="J132" s="23">
        <f>IF(G132="","",VLOOKUP(G132,WMS!$E$3:$Q$2500,13,FALSE))</f>
        <v>0.079</v>
      </c>
      <c r="K132" s="29" t="b">
        <f t="shared" ref="K132:K195" si="15">IF(M132="","",EXACT(H132,M132/L132))</f>
        <v>1</v>
      </c>
      <c r="L132" s="7">
        <v>15</v>
      </c>
      <c r="M132" s="7">
        <v>411</v>
      </c>
      <c r="N132" s="30">
        <f>IF(G132="","",VLOOKUP(G132,WMS!$E$3:$U$2500,17,0))</f>
        <v>0</v>
      </c>
      <c r="O132" s="31">
        <f t="shared" ref="O132:O195" si="16">IF(L132="","",I132*L132)</f>
        <v>158.7</v>
      </c>
      <c r="P132" s="31">
        <f t="shared" ref="P132:P195" si="17">IF(L132="","",J132*L132)</f>
        <v>1.185</v>
      </c>
      <c r="Q132" s="36" t="str">
        <f>IF(G132="","",VLOOKUP(G132,WMS!$E$3:$G$2500,2,FALSE))</f>
        <v>APG19031801</v>
      </c>
      <c r="R132" s="36" t="str">
        <f>IF(G132="","",VLOOKUP(G132,WMS!$E$3:$G$2500,3,FALSE))</f>
        <v>APG1903180103</v>
      </c>
      <c r="S132" s="37" t="str">
        <f>IF(R132="","",VLOOKUP(R132,CUSTOMS!$E$3:$N$2500,2,FALSE))</f>
        <v>6110300090</v>
      </c>
      <c r="T132" s="38" t="str">
        <f>IF(R132="","",VLOOKUP(R132,CUSTOMS!$E$3:$N$2500,3,FALSE))</f>
        <v>女装针织套头衫</v>
      </c>
      <c r="U132" s="39">
        <f t="shared" ref="U132:U195" si="18">IF(V132="","",IF(V132="千克",M132*AB132,M132))</f>
        <v>411</v>
      </c>
      <c r="V132" s="39" t="str">
        <f>IF(R132="","",VLOOKUP(R132,CUSTOMS!$E$3:$N$2500,5,FALSE))</f>
        <v>件</v>
      </c>
      <c r="W132" s="40">
        <f>IF(R132="","",VLOOKUP(R132,CUSTOMS!$E$3:$N$2500,6,FALSE))</f>
        <v>3</v>
      </c>
      <c r="X132" s="40">
        <f t="shared" ref="X132:X195" si="19">IF(W132="","",U132*W132)</f>
        <v>1233</v>
      </c>
      <c r="Y132" s="39" t="str">
        <f>IF(R132="","",VLOOKUP(R132,CUSTOMS!$E$3:$N$2500,8,FALSE))</f>
        <v>美元</v>
      </c>
      <c r="Z132" s="39" t="str">
        <f>IF(R132="","",VLOOKUP(R132,CUSTOMS!$E$3:$N$2500,9,FALSE))</f>
        <v>中国</v>
      </c>
      <c r="AA132" s="39" t="str">
        <f>IF(R132="","",VLOOKUP(R132,CUSTOMS!$E$3:$N$2500,10,FALSE))</f>
        <v>澳大利亚</v>
      </c>
      <c r="AB132" s="40">
        <f>IF(R132="","",VLOOKUP(G132,WMS!$E$3:$T$2500,15,FALSE))</f>
        <v>0.339</v>
      </c>
      <c r="AC132" s="40">
        <f t="shared" ref="AC132:AC195" si="20">IF(AB132="","",M132*AB132)</f>
        <v>139.329</v>
      </c>
      <c r="AD132" s="37" t="e">
        <f>IF(S132="","",VLOOKUP(S132,海关监管条件!$A$1:$B$2000,2,FALSE))</f>
        <v>#N/A</v>
      </c>
    </row>
    <row r="133" spans="1:30">
      <c r="A133" s="2">
        <v>43551</v>
      </c>
      <c r="B133" s="2">
        <v>43552</v>
      </c>
      <c r="C133" s="2" t="s">
        <v>1054</v>
      </c>
      <c r="D133" s="3" t="s">
        <v>435</v>
      </c>
      <c r="E133" s="24">
        <v>159078</v>
      </c>
      <c r="F133" s="24">
        <v>114586</v>
      </c>
      <c r="G133" s="22" t="str">
        <f t="shared" si="14"/>
        <v>APGHKG19020007/159078/114586</v>
      </c>
      <c r="H133" s="23">
        <f>IF(G133="","",VLOOKUP(G133,WMS!$E$3:$Q$2500,7,FALSE))</f>
        <v>14.5</v>
      </c>
      <c r="I133" s="23">
        <f>IF(G133="","",VLOOKUP(G133,WMS!$E$3:$Q$2500,8,FALSE))</f>
        <v>7.79</v>
      </c>
      <c r="J133" s="23">
        <f>IF(G133="","",VLOOKUP(G133,WMS!$E$3:$Q$2500,13,FALSE))</f>
        <v>0.067</v>
      </c>
      <c r="K133" s="29" t="b">
        <f t="shared" si="15"/>
        <v>1</v>
      </c>
      <c r="L133" s="7">
        <v>34</v>
      </c>
      <c r="M133" s="7">
        <v>493</v>
      </c>
      <c r="N133" s="30">
        <f>IF(G133="","",VLOOKUP(G133,WMS!$E$3:$U$2500,17,0))</f>
        <v>0</v>
      </c>
      <c r="O133" s="31">
        <f t="shared" si="16"/>
        <v>264.86</v>
      </c>
      <c r="P133" s="31">
        <f t="shared" si="17"/>
        <v>2.278</v>
      </c>
      <c r="Q133" s="36" t="str">
        <f>IF(G133="","",VLOOKUP(G133,WMS!$E$3:$G$2500,2,FALSE))</f>
        <v>APG19031801</v>
      </c>
      <c r="R133" s="36" t="str">
        <f>IF(G133="","",VLOOKUP(G133,WMS!$E$3:$G$2500,3,FALSE))</f>
        <v>APG1903180104</v>
      </c>
      <c r="S133" s="37" t="str">
        <f>IF(R133="","",VLOOKUP(R133,CUSTOMS!$E$3:$N$2500,2,FALSE))</f>
        <v>6110300090</v>
      </c>
      <c r="T133" s="38" t="str">
        <f>IF(R133="","",VLOOKUP(R133,CUSTOMS!$E$3:$N$2500,3,FALSE))</f>
        <v>女装针织套头衫</v>
      </c>
      <c r="U133" s="39">
        <f t="shared" si="18"/>
        <v>493</v>
      </c>
      <c r="V133" s="39" t="str">
        <f>IF(R133="","",VLOOKUP(R133,CUSTOMS!$E$3:$N$2500,5,FALSE))</f>
        <v>件</v>
      </c>
      <c r="W133" s="40">
        <f>IF(R133="","",VLOOKUP(R133,CUSTOMS!$E$3:$N$2500,6,FALSE))</f>
        <v>4.1</v>
      </c>
      <c r="X133" s="40">
        <f t="shared" si="19"/>
        <v>2021.3</v>
      </c>
      <c r="Y133" s="39" t="str">
        <f>IF(R133="","",VLOOKUP(R133,CUSTOMS!$E$3:$N$2500,8,FALSE))</f>
        <v>美元</v>
      </c>
      <c r="Z133" s="39" t="str">
        <f>IF(R133="","",VLOOKUP(R133,CUSTOMS!$E$3:$N$2500,9,FALSE))</f>
        <v>中国</v>
      </c>
      <c r="AA133" s="39" t="str">
        <f>IF(R133="","",VLOOKUP(R133,CUSTOMS!$E$3:$N$2500,10,FALSE))</f>
        <v>澳大利亚</v>
      </c>
      <c r="AB133" s="40">
        <f>IF(R133="","",VLOOKUP(G133,WMS!$E$3:$T$2500,15,FALSE))</f>
        <v>0.462</v>
      </c>
      <c r="AC133" s="40">
        <f t="shared" si="20"/>
        <v>227.766</v>
      </c>
      <c r="AD133" s="37" t="e">
        <f>IF(S133="","",VLOOKUP(S133,海关监管条件!$A$1:$B$2000,2,FALSE))</f>
        <v>#N/A</v>
      </c>
    </row>
    <row r="134" spans="1:30">
      <c r="A134" s="2">
        <v>43551</v>
      </c>
      <c r="B134" s="2">
        <v>43552</v>
      </c>
      <c r="C134" s="2" t="s">
        <v>1054</v>
      </c>
      <c r="D134" s="3" t="s">
        <v>423</v>
      </c>
      <c r="E134" s="24">
        <v>158783</v>
      </c>
      <c r="F134" s="24">
        <v>114591</v>
      </c>
      <c r="G134" s="22" t="str">
        <f t="shared" si="14"/>
        <v>APGHKG19030005/158783/114591</v>
      </c>
      <c r="H134" s="23">
        <f>IF(G134="","",VLOOKUP(G134,WMS!$E$3:$Q$2500,7,FALSE))</f>
        <v>23.219512195122</v>
      </c>
      <c r="I134" s="23">
        <f>IF(G134="","",VLOOKUP(G134,WMS!$E$3:$Q$2500,8,FALSE))</f>
        <v>11.05</v>
      </c>
      <c r="J134" s="23">
        <f>IF(G134="","",VLOOKUP(G134,WMS!$E$3:$Q$2500,13,FALSE))</f>
        <v>0.09</v>
      </c>
      <c r="K134" s="29" t="b">
        <f t="shared" si="15"/>
        <v>1</v>
      </c>
      <c r="L134" s="7">
        <v>82</v>
      </c>
      <c r="M134" s="7">
        <v>1904</v>
      </c>
      <c r="N134" s="30">
        <f>IF(G134="","",VLOOKUP(G134,WMS!$E$3:$U$2500,17,0))</f>
        <v>0</v>
      </c>
      <c r="O134" s="31">
        <f t="shared" si="16"/>
        <v>906.1</v>
      </c>
      <c r="P134" s="31">
        <f t="shared" si="17"/>
        <v>7.38</v>
      </c>
      <c r="Q134" s="36" t="str">
        <f>IF(G134="","",VLOOKUP(G134,WMS!$E$3:$G$2500,2,FALSE))</f>
        <v>APG19031502</v>
      </c>
      <c r="R134" s="36" t="str">
        <f>IF(G134="","",VLOOKUP(G134,WMS!$E$3:$G$2500,3,FALSE))</f>
        <v>APG1903150201</v>
      </c>
      <c r="S134" s="37" t="str">
        <f>IF(R134="","",VLOOKUP(R134,CUSTOMS!$E$3:$N$2500,2,FALSE))</f>
        <v>6110110000</v>
      </c>
      <c r="T134" s="38" t="str">
        <f>IF(R134="","",VLOOKUP(R134,CUSTOMS!$E$3:$N$2500,3,FALSE))</f>
        <v>女装针织高领长袖套头衫</v>
      </c>
      <c r="U134" s="39">
        <f t="shared" si="18"/>
        <v>1904</v>
      </c>
      <c r="V134" s="39" t="str">
        <f>IF(R134="","",VLOOKUP(R134,CUSTOMS!$E$3:$N$2500,5,FALSE))</f>
        <v>件</v>
      </c>
      <c r="W134" s="40">
        <f>IF(R134="","",VLOOKUP(R134,CUSTOMS!$E$3:$N$2500,6,FALSE))</f>
        <v>21</v>
      </c>
      <c r="X134" s="40">
        <f t="shared" si="19"/>
        <v>39984</v>
      </c>
      <c r="Y134" s="39" t="str">
        <f>IF(R134="","",VLOOKUP(R134,CUSTOMS!$E$3:$N$2500,8,FALSE))</f>
        <v>美元</v>
      </c>
      <c r="Z134" s="39" t="str">
        <f>IF(R134="","",VLOOKUP(R134,CUSTOMS!$E$3:$N$2500,9,FALSE))</f>
        <v>中国</v>
      </c>
      <c r="AA134" s="39" t="str">
        <f>IF(R134="","",VLOOKUP(R134,CUSTOMS!$E$3:$N$2500,10,FALSE))</f>
        <v>澳大利亚</v>
      </c>
      <c r="AB134" s="40">
        <f>IF(R134="","",VLOOKUP(G134,WMS!$E$3:$T$2500,15,FALSE))</f>
        <v>0.42</v>
      </c>
      <c r="AC134" s="40">
        <f t="shared" si="20"/>
        <v>799.68</v>
      </c>
      <c r="AD134" s="37" t="e">
        <f>IF(S134="","",VLOOKUP(S134,海关监管条件!$A$1:$B$2000,2,FALSE))</f>
        <v>#N/A</v>
      </c>
    </row>
    <row r="135" spans="1:30">
      <c r="A135" s="2">
        <v>43551</v>
      </c>
      <c r="B135" s="2">
        <v>43552</v>
      </c>
      <c r="C135" s="2" t="s">
        <v>1054</v>
      </c>
      <c r="D135" s="3" t="s">
        <v>423</v>
      </c>
      <c r="E135" s="24">
        <v>158981</v>
      </c>
      <c r="F135" s="24">
        <v>114598</v>
      </c>
      <c r="G135" s="22" t="str">
        <f t="shared" si="14"/>
        <v>APGHKG19030005/158981/114598</v>
      </c>
      <c r="H135" s="23">
        <f>IF(G135="","",VLOOKUP(G135,WMS!$E$3:$Q$2500,7,FALSE))</f>
        <v>19.6428571428571</v>
      </c>
      <c r="I135" s="23">
        <f>IF(G135="","",VLOOKUP(G135,WMS!$E$3:$Q$2500,8,FALSE))</f>
        <v>7.32</v>
      </c>
      <c r="J135" s="23">
        <f>IF(G135="","",VLOOKUP(G135,WMS!$E$3:$Q$2500,13,FALSE))</f>
        <v>0.09</v>
      </c>
      <c r="K135" s="29" t="b">
        <f t="shared" si="15"/>
        <v>1</v>
      </c>
      <c r="L135" s="7">
        <v>28</v>
      </c>
      <c r="M135" s="7">
        <v>550</v>
      </c>
      <c r="N135" s="30">
        <f>IF(G135="","",VLOOKUP(G135,WMS!$E$3:$U$2500,17,0))</f>
        <v>0</v>
      </c>
      <c r="O135" s="31">
        <f t="shared" si="16"/>
        <v>204.96</v>
      </c>
      <c r="P135" s="31">
        <f t="shared" si="17"/>
        <v>2.52</v>
      </c>
      <c r="Q135" s="36" t="str">
        <f>IF(G135="","",VLOOKUP(G135,WMS!$E$3:$G$2500,2,FALSE))</f>
        <v>APG19031502</v>
      </c>
      <c r="R135" s="36" t="str">
        <f>IF(G135="","",VLOOKUP(G135,WMS!$E$3:$G$2500,3,FALSE))</f>
        <v>APG1903150202</v>
      </c>
      <c r="S135" s="37" t="str">
        <f>IF(R135="","",VLOOKUP(R135,CUSTOMS!$E$3:$N$2500,2,FALSE))</f>
        <v>6110199000</v>
      </c>
      <c r="T135" s="38" t="str">
        <f>IF(R135="","",VLOOKUP(R135,CUSTOMS!$E$3:$N$2500,3,FALSE))</f>
        <v>女装针织圆领长袖套头衫</v>
      </c>
      <c r="U135" s="39">
        <f t="shared" si="18"/>
        <v>550</v>
      </c>
      <c r="V135" s="39" t="str">
        <f>IF(R135="","",VLOOKUP(R135,CUSTOMS!$E$3:$N$2500,5,FALSE))</f>
        <v>件</v>
      </c>
      <c r="W135" s="40">
        <f>IF(R135="","",VLOOKUP(R135,CUSTOMS!$E$3:$N$2500,6,FALSE))</f>
        <v>33</v>
      </c>
      <c r="X135" s="40">
        <f t="shared" si="19"/>
        <v>18150</v>
      </c>
      <c r="Y135" s="39" t="str">
        <f>IF(R135="","",VLOOKUP(R135,CUSTOMS!$E$3:$N$2500,8,FALSE))</f>
        <v>美元</v>
      </c>
      <c r="Z135" s="39" t="str">
        <f>IF(R135="","",VLOOKUP(R135,CUSTOMS!$E$3:$N$2500,9,FALSE))</f>
        <v>中国</v>
      </c>
      <c r="AA135" s="39" t="str">
        <f>IF(R135="","",VLOOKUP(R135,CUSTOMS!$E$3:$N$2500,10,FALSE))</f>
        <v>澳大利亚</v>
      </c>
      <c r="AB135" s="40">
        <f>IF(R135="","",VLOOKUP(G135,WMS!$E$3:$T$2500,15,FALSE))</f>
        <v>0.312</v>
      </c>
      <c r="AC135" s="40">
        <f t="shared" si="20"/>
        <v>171.6</v>
      </c>
      <c r="AD135" s="37" t="e">
        <f>IF(S135="","",VLOOKUP(S135,海关监管条件!$A$1:$B$2000,2,FALSE))</f>
        <v>#N/A</v>
      </c>
    </row>
    <row r="136" spans="1:30">
      <c r="A136" s="2">
        <v>43551</v>
      </c>
      <c r="B136" s="2">
        <v>43552</v>
      </c>
      <c r="C136" s="2" t="s">
        <v>1054</v>
      </c>
      <c r="D136" s="3" t="s">
        <v>423</v>
      </c>
      <c r="E136" s="24">
        <v>158782</v>
      </c>
      <c r="F136" s="24">
        <v>114961</v>
      </c>
      <c r="G136" s="22" t="str">
        <f t="shared" si="14"/>
        <v>APGHKG19030005/158782/114961</v>
      </c>
      <c r="H136" s="23">
        <f>IF(G136="","",VLOOKUP(G136,WMS!$E$3:$Q$2500,7,FALSE))</f>
        <v>23.4454545454545</v>
      </c>
      <c r="I136" s="23">
        <f>IF(G136="","",VLOOKUP(G136,WMS!$E$3:$Q$2500,8,FALSE))</f>
        <v>7.29</v>
      </c>
      <c r="J136" s="23">
        <f>IF(G136="","",VLOOKUP(G136,WMS!$E$3:$Q$2500,13,FALSE))</f>
        <v>0.07</v>
      </c>
      <c r="K136" s="29" t="b">
        <f t="shared" si="15"/>
        <v>1</v>
      </c>
      <c r="L136" s="7">
        <v>110</v>
      </c>
      <c r="M136" s="7">
        <v>2579</v>
      </c>
      <c r="N136" s="30">
        <f>IF(G136="","",VLOOKUP(G136,WMS!$E$3:$U$2500,17,0))</f>
        <v>0</v>
      </c>
      <c r="O136" s="31">
        <f t="shared" si="16"/>
        <v>801.9</v>
      </c>
      <c r="P136" s="31">
        <f t="shared" si="17"/>
        <v>7.7</v>
      </c>
      <c r="Q136" s="36" t="str">
        <f>IF(G136="","",VLOOKUP(G136,WMS!$E$3:$G$2500,2,FALSE))</f>
        <v>APG19031502</v>
      </c>
      <c r="R136" s="36" t="str">
        <f>IF(G136="","",VLOOKUP(G136,WMS!$E$3:$G$2500,3,FALSE))</f>
        <v>APG1903150203</v>
      </c>
      <c r="S136" s="37" t="str">
        <f>IF(R136="","",VLOOKUP(R136,CUSTOMS!$E$3:$N$2500,2,FALSE))</f>
        <v>6110110000</v>
      </c>
      <c r="T136" s="38" t="str">
        <f>IF(R136="","",VLOOKUP(R136,CUSTOMS!$E$3:$N$2500,3,FALSE))</f>
        <v>女装针织高领长袖套头衫</v>
      </c>
      <c r="U136" s="39">
        <f t="shared" si="18"/>
        <v>2579</v>
      </c>
      <c r="V136" s="39" t="str">
        <f>IF(R136="","",VLOOKUP(R136,CUSTOMS!$E$3:$N$2500,5,FALSE))</f>
        <v>件</v>
      </c>
      <c r="W136" s="40">
        <f>IF(R136="","",VLOOKUP(R136,CUSTOMS!$E$3:$N$2500,6,FALSE))</f>
        <v>25</v>
      </c>
      <c r="X136" s="40">
        <f t="shared" si="19"/>
        <v>64475</v>
      </c>
      <c r="Y136" s="39" t="str">
        <f>IF(R136="","",VLOOKUP(R136,CUSTOMS!$E$3:$N$2500,8,FALSE))</f>
        <v>美元</v>
      </c>
      <c r="Z136" s="39" t="str">
        <f>IF(R136="","",VLOOKUP(R136,CUSTOMS!$E$3:$N$2500,9,FALSE))</f>
        <v>中国</v>
      </c>
      <c r="AA136" s="39" t="str">
        <f>IF(R136="","",VLOOKUP(R136,CUSTOMS!$E$3:$N$2500,10,FALSE))</f>
        <v>澳大利亚</v>
      </c>
      <c r="AB136" s="40">
        <f>IF(R136="","",VLOOKUP(G136,WMS!$E$3:$T$2500,15,FALSE))</f>
        <v>0.26</v>
      </c>
      <c r="AC136" s="40">
        <f t="shared" si="20"/>
        <v>670.54</v>
      </c>
      <c r="AD136" s="37" t="e">
        <f>IF(S136="","",VLOOKUP(S136,海关监管条件!$A$1:$B$2000,2,FALSE))</f>
        <v>#N/A</v>
      </c>
    </row>
    <row r="137" spans="1:30">
      <c r="A137" s="2">
        <v>43557</v>
      </c>
      <c r="B137" s="2">
        <v>43558</v>
      </c>
      <c r="C137" s="2" t="s">
        <v>1055</v>
      </c>
      <c r="D137" s="24" t="s">
        <v>442</v>
      </c>
      <c r="E137" s="24">
        <v>157914</v>
      </c>
      <c r="F137" s="24" t="s">
        <v>944</v>
      </c>
      <c r="G137" s="22" t="str">
        <f t="shared" si="14"/>
        <v>APGHKG19030004/157914/JWW192399</v>
      </c>
      <c r="H137" s="23">
        <f>IF(G137="","",VLOOKUP(G137,WMS!$E$3:$Q$2500,7,FALSE))</f>
        <v>14.72</v>
      </c>
      <c r="I137" s="23">
        <f>IF(G137="","",VLOOKUP(G137,WMS!$E$3:$Q$2500,8,FALSE))</f>
        <v>12.76</v>
      </c>
      <c r="J137" s="23">
        <f>IF(G137="","",VLOOKUP(G137,WMS!$E$3:$Q$2500,13,FALSE))</f>
        <v>0.051</v>
      </c>
      <c r="K137" s="29" t="b">
        <f t="shared" si="15"/>
        <v>1</v>
      </c>
      <c r="L137" s="7">
        <v>25</v>
      </c>
      <c r="M137" s="7">
        <v>368</v>
      </c>
      <c r="N137" s="30">
        <f>IF(G137="","",VLOOKUP(G137,WMS!$E$3:$U$2500,17,0))</f>
        <v>0</v>
      </c>
      <c r="O137" s="31">
        <f t="shared" si="16"/>
        <v>319</v>
      </c>
      <c r="P137" s="31">
        <f t="shared" si="17"/>
        <v>1.275</v>
      </c>
      <c r="Q137" s="36" t="str">
        <f>IF(G137="","",VLOOKUP(G137,WMS!$E$3:$G$2500,2,FALSE))</f>
        <v>APG19032201</v>
      </c>
      <c r="R137" s="36" t="str">
        <f>IF(G137="","",VLOOKUP(G137,WMS!$E$3:$G$2500,3,FALSE))</f>
        <v>APG1903220102</v>
      </c>
      <c r="S137" s="37">
        <f>IF(R137="","",VLOOKUP(R137,CUSTOMS!$E$3:$N$2500,2,FALSE))</f>
        <v>6204320090</v>
      </c>
      <c r="T137" s="38" t="str">
        <f>IF(R137="","",VLOOKUP(R137,CUSTOMS!$E$3:$N$2500,3,FALSE))</f>
        <v>女装夹克</v>
      </c>
      <c r="U137" s="39">
        <f t="shared" si="18"/>
        <v>368</v>
      </c>
      <c r="V137" s="39" t="str">
        <f>IF(R137="","",VLOOKUP(R137,CUSTOMS!$E$3:$N$2500,5,FALSE))</f>
        <v>件</v>
      </c>
      <c r="W137" s="40">
        <f>IF(R137="","",VLOOKUP(R137,CUSTOMS!$E$3:$N$2500,6,FALSE))</f>
        <v>7</v>
      </c>
      <c r="X137" s="40">
        <f t="shared" si="19"/>
        <v>2576</v>
      </c>
      <c r="Y137" s="39" t="str">
        <f>IF(R137="","",VLOOKUP(R137,CUSTOMS!$E$3:$N$2500,8,FALSE))</f>
        <v>美元</v>
      </c>
      <c r="Z137" s="39" t="str">
        <f>IF(R137="","",VLOOKUP(R137,CUSTOMS!$E$3:$N$2500,9,FALSE))</f>
        <v>中国</v>
      </c>
      <c r="AA137" s="39" t="str">
        <f>IF(R137="","",VLOOKUP(R137,CUSTOMS!$E$3:$N$2500,10,FALSE))</f>
        <v>澳大利亚</v>
      </c>
      <c r="AB137" s="40">
        <f>IF(R137="","",VLOOKUP(G137,WMS!$E$3:$T$2500,15,FALSE))</f>
        <v>0.799</v>
      </c>
      <c r="AC137" s="40">
        <f t="shared" si="20"/>
        <v>294.032</v>
      </c>
      <c r="AD137" s="37" t="e">
        <f>IF(S137="","",VLOOKUP(S137,海关监管条件!$A$1:$B$2000,2,FALSE))</f>
        <v>#N/A</v>
      </c>
    </row>
    <row r="138" spans="1:30">
      <c r="A138" s="2">
        <v>43557</v>
      </c>
      <c r="B138" s="2">
        <v>43558</v>
      </c>
      <c r="C138" s="2" t="s">
        <v>1055</v>
      </c>
      <c r="D138" s="24" t="s">
        <v>442</v>
      </c>
      <c r="E138" s="24">
        <v>159610</v>
      </c>
      <c r="F138" s="24" t="s">
        <v>945</v>
      </c>
      <c r="G138" s="22" t="str">
        <f t="shared" si="14"/>
        <v>APGHKG19030004/159610/JWW192439</v>
      </c>
      <c r="H138" s="23">
        <f>IF(G138="","",VLOOKUP(G138,WMS!$E$3:$Q$2500,7,FALSE))</f>
        <v>25.2083333333333</v>
      </c>
      <c r="I138" s="23">
        <f>IF(G138="","",VLOOKUP(G138,WMS!$E$3:$Q$2500,8,FALSE))</f>
        <v>13.63</v>
      </c>
      <c r="J138" s="23">
        <f>IF(G138="","",VLOOKUP(G138,WMS!$E$3:$Q$2500,13,FALSE))</f>
        <v>0.047</v>
      </c>
      <c r="K138" s="29" t="b">
        <f t="shared" si="15"/>
        <v>1</v>
      </c>
      <c r="L138" s="7">
        <v>24</v>
      </c>
      <c r="M138" s="7">
        <v>605</v>
      </c>
      <c r="N138" s="30">
        <f>IF(G138="","",VLOOKUP(G138,WMS!$E$3:$U$2500,17,0))</f>
        <v>0</v>
      </c>
      <c r="O138" s="31">
        <f t="shared" si="16"/>
        <v>327.12</v>
      </c>
      <c r="P138" s="31">
        <f t="shared" si="17"/>
        <v>1.128</v>
      </c>
      <c r="Q138" s="36" t="str">
        <f>IF(G138="","",VLOOKUP(G138,WMS!$E$3:$G$2500,2,FALSE))</f>
        <v>APG19032201</v>
      </c>
      <c r="R138" s="36" t="str">
        <f>IF(G138="","",VLOOKUP(G138,WMS!$E$3:$G$2500,3,FALSE))</f>
        <v>APG1903220103</v>
      </c>
      <c r="S138" s="37">
        <f>IF(R138="","",VLOOKUP(R138,CUSTOMS!$E$3:$N$2500,2,FALSE))</f>
        <v>6204520000</v>
      </c>
      <c r="T138" s="38" t="str">
        <f>IF(R138="","",VLOOKUP(R138,CUSTOMS!$E$3:$N$2500,3,FALSE))</f>
        <v>女装裙</v>
      </c>
      <c r="U138" s="39">
        <f t="shared" si="18"/>
        <v>605</v>
      </c>
      <c r="V138" s="39" t="str">
        <f>IF(R138="","",VLOOKUP(R138,CUSTOMS!$E$3:$N$2500,5,FALSE))</f>
        <v>件</v>
      </c>
      <c r="W138" s="40">
        <f>IF(R138="","",VLOOKUP(R138,CUSTOMS!$E$3:$N$2500,6,FALSE))</f>
        <v>7</v>
      </c>
      <c r="X138" s="40">
        <f t="shared" si="19"/>
        <v>4235</v>
      </c>
      <c r="Y138" s="39" t="str">
        <f>IF(R138="","",VLOOKUP(R138,CUSTOMS!$E$3:$N$2500,8,FALSE))</f>
        <v>美元</v>
      </c>
      <c r="Z138" s="39" t="str">
        <f>IF(R138="","",VLOOKUP(R138,CUSTOMS!$E$3:$N$2500,9,FALSE))</f>
        <v>中国</v>
      </c>
      <c r="AA138" s="39" t="str">
        <f>IF(R138="","",VLOOKUP(R138,CUSTOMS!$E$3:$N$2500,10,FALSE))</f>
        <v>澳大利亚</v>
      </c>
      <c r="AB138" s="40">
        <f>IF(R138="","",VLOOKUP(G138,WMS!$E$3:$T$2500,15,FALSE))</f>
        <v>0.501</v>
      </c>
      <c r="AC138" s="40">
        <f t="shared" si="20"/>
        <v>303.105</v>
      </c>
      <c r="AD138" s="37" t="e">
        <f>IF(S138="","",VLOOKUP(S138,海关监管条件!$A$1:$B$2000,2,FALSE))</f>
        <v>#N/A</v>
      </c>
    </row>
    <row r="139" spans="1:30">
      <c r="A139" s="2">
        <v>43557</v>
      </c>
      <c r="B139" s="2">
        <v>43558</v>
      </c>
      <c r="C139" s="2" t="s">
        <v>1055</v>
      </c>
      <c r="D139" s="3" t="s">
        <v>468</v>
      </c>
      <c r="E139" s="24">
        <v>158441</v>
      </c>
      <c r="F139" s="24">
        <v>114954</v>
      </c>
      <c r="G139" s="22" t="str">
        <f t="shared" si="14"/>
        <v>APGHKG19030012/158441/114954</v>
      </c>
      <c r="H139" s="23">
        <f>IF(G139="","",VLOOKUP(G139,WMS!$E$3:$Q$2500,7,FALSE))</f>
        <v>19.65</v>
      </c>
      <c r="I139" s="23">
        <f>IF(G139="","",VLOOKUP(G139,WMS!$E$3:$Q$2500,8,FALSE))</f>
        <v>12.6</v>
      </c>
      <c r="J139" s="23">
        <f>IF(G139="","",VLOOKUP(G139,WMS!$E$3:$Q$2500,13,FALSE))</f>
        <v>0.046</v>
      </c>
      <c r="K139" s="29" t="b">
        <f t="shared" si="15"/>
        <v>1</v>
      </c>
      <c r="L139" s="7">
        <v>40</v>
      </c>
      <c r="M139" s="7">
        <v>786</v>
      </c>
      <c r="N139" s="30">
        <f>IF(G139="","",VLOOKUP(G139,WMS!$E$3:$U$2500,17,0))</f>
        <v>0</v>
      </c>
      <c r="O139" s="31">
        <f t="shared" si="16"/>
        <v>504</v>
      </c>
      <c r="P139" s="31">
        <f t="shared" si="17"/>
        <v>1.84</v>
      </c>
      <c r="Q139" s="36" t="str">
        <f>IF(G139="","",VLOOKUP(G139,WMS!$E$3:$G$2500,2,FALSE))</f>
        <v>APG19040101</v>
      </c>
      <c r="R139" s="36" t="str">
        <f>IF(G139="","",VLOOKUP(G139,WMS!$E$3:$G$2500,3,FALSE))</f>
        <v>APG1904010101</v>
      </c>
      <c r="S139" s="37" t="str">
        <f>IF(R139="","",VLOOKUP(R139,CUSTOMS!$E$3:$N$2500,2,FALSE))</f>
        <v>6204620000</v>
      </c>
      <c r="T139" s="38" t="str">
        <f>IF(R139="","",VLOOKUP(R139,CUSTOMS!$E$3:$N$2500,3,FALSE))</f>
        <v>女装棉制长裤</v>
      </c>
      <c r="U139" s="39">
        <f t="shared" si="18"/>
        <v>786</v>
      </c>
      <c r="V139" s="39" t="str">
        <f>IF(R139="","",VLOOKUP(R139,CUSTOMS!$E$3:$N$2500,5,FALSE))</f>
        <v>条</v>
      </c>
      <c r="W139" s="40">
        <f>IF(R139="","",VLOOKUP(R139,CUSTOMS!$E$3:$N$2500,6,FALSE))</f>
        <v>13.5</v>
      </c>
      <c r="X139" s="40">
        <f t="shared" si="19"/>
        <v>10611</v>
      </c>
      <c r="Y139" s="39" t="str">
        <f>IF(R139="","",VLOOKUP(R139,CUSTOMS!$E$3:$N$2500,8,FALSE))</f>
        <v>美元</v>
      </c>
      <c r="Z139" s="39" t="str">
        <f>IF(R139="","",VLOOKUP(R139,CUSTOMS!$E$3:$N$2500,9,FALSE))</f>
        <v>中国</v>
      </c>
      <c r="AA139" s="39" t="str">
        <f>IF(R139="","",VLOOKUP(R139,CUSTOMS!$E$3:$N$2500,10,FALSE))</f>
        <v>澳大利亚</v>
      </c>
      <c r="AB139" s="40">
        <f>IF(R139="","",VLOOKUP(G139,WMS!$E$3:$T$2500,15,FALSE))</f>
        <v>0.565</v>
      </c>
      <c r="AC139" s="40">
        <f t="shared" si="20"/>
        <v>444.09</v>
      </c>
      <c r="AD139" s="37">
        <f>IF(S139="","",VLOOKUP(S139,海关监管条件!$A$1:$B$2000,2,FALSE))</f>
        <v>0</v>
      </c>
    </row>
    <row r="140" spans="1:30">
      <c r="A140" s="2">
        <v>43557</v>
      </c>
      <c r="B140" s="2">
        <v>43558</v>
      </c>
      <c r="C140" s="2" t="s">
        <v>1055</v>
      </c>
      <c r="D140" s="3" t="s">
        <v>449</v>
      </c>
      <c r="E140" s="24">
        <v>158583</v>
      </c>
      <c r="F140" s="24" t="s">
        <v>947</v>
      </c>
      <c r="G140" s="22" t="str">
        <f t="shared" si="14"/>
        <v>APGHKG19030006/158583/WW19533</v>
      </c>
      <c r="H140" s="23">
        <f>IF(G140="","",VLOOKUP(G140,WMS!$E$3:$Q$2500,7,FALSE))</f>
        <v>11.9375</v>
      </c>
      <c r="I140" s="23">
        <f>IF(G140="","",VLOOKUP(G140,WMS!$E$3:$Q$2500,8,FALSE))</f>
        <v>5.45</v>
      </c>
      <c r="J140" s="23">
        <f>IF(G140="","",VLOOKUP(G140,WMS!$E$3:$Q$2500,13,FALSE))</f>
        <v>0.057</v>
      </c>
      <c r="K140" s="29" t="b">
        <f t="shared" si="15"/>
        <v>1</v>
      </c>
      <c r="L140" s="7">
        <v>32</v>
      </c>
      <c r="M140" s="7">
        <v>382</v>
      </c>
      <c r="N140" s="30">
        <f>IF(G140="","",VLOOKUP(G140,WMS!$E$3:$U$2500,17,0))</f>
        <v>0</v>
      </c>
      <c r="O140" s="31">
        <f t="shared" si="16"/>
        <v>174.4</v>
      </c>
      <c r="P140" s="31">
        <f t="shared" si="17"/>
        <v>1.824</v>
      </c>
      <c r="Q140" s="36" t="str">
        <f>IF(G140="","",VLOOKUP(G140,WMS!$E$3:$G$2500,2,FALSE))</f>
        <v>APG19032501</v>
      </c>
      <c r="R140" s="36" t="str">
        <f>IF(G140="","",VLOOKUP(G140,WMS!$E$3:$G$2500,3,FALSE))</f>
        <v>APG1903250102</v>
      </c>
      <c r="S140" s="37" t="str">
        <f>IF(R140="","",VLOOKUP(R140,CUSTOMS!$E$3:$N$2500,2,FALSE))</f>
        <v>6110300090</v>
      </c>
      <c r="T140" s="38" t="str">
        <f>IF(R140="","",VLOOKUP(R140,CUSTOMS!$E$3:$N$2500,3,FALSE))</f>
        <v>女装针织套头衫</v>
      </c>
      <c r="U140" s="39">
        <f t="shared" si="18"/>
        <v>382</v>
      </c>
      <c r="V140" s="39" t="str">
        <f>IF(R140="","",VLOOKUP(R140,CUSTOMS!$E$3:$N$2500,5,FALSE))</f>
        <v>件</v>
      </c>
      <c r="W140" s="40">
        <f>IF(R140="","",VLOOKUP(R140,CUSTOMS!$E$3:$N$2500,6,FALSE))</f>
        <v>8.18</v>
      </c>
      <c r="X140" s="40">
        <f t="shared" si="19"/>
        <v>3124.76</v>
      </c>
      <c r="Y140" s="39" t="str">
        <f>IF(R140="","",VLOOKUP(R140,CUSTOMS!$E$3:$N$2500,8,FALSE))</f>
        <v>美元</v>
      </c>
      <c r="Z140" s="39" t="str">
        <f>IF(R140="","",VLOOKUP(R140,CUSTOMS!$E$3:$N$2500,9,FALSE))</f>
        <v>中国</v>
      </c>
      <c r="AA140" s="39" t="str">
        <f>IF(R140="","",VLOOKUP(R140,CUSTOMS!$E$3:$N$2500,10,FALSE))</f>
        <v>澳大利亚</v>
      </c>
      <c r="AB140" s="40">
        <f>IF(R140="","",VLOOKUP(G140,WMS!$E$3:$T$2500,15,FALSE))</f>
        <v>0.371</v>
      </c>
      <c r="AC140" s="40">
        <f t="shared" si="20"/>
        <v>141.722</v>
      </c>
      <c r="AD140" s="37" t="e">
        <f>IF(S140="","",VLOOKUP(S140,海关监管条件!$A$1:$B$2000,2,FALSE))</f>
        <v>#N/A</v>
      </c>
    </row>
    <row r="141" spans="1:30">
      <c r="A141" s="2">
        <v>43557</v>
      </c>
      <c r="B141" s="2">
        <v>43558</v>
      </c>
      <c r="C141" s="2" t="s">
        <v>1055</v>
      </c>
      <c r="D141" s="3" t="s">
        <v>454</v>
      </c>
      <c r="E141" s="24">
        <v>158937</v>
      </c>
      <c r="F141" s="24" t="s">
        <v>948</v>
      </c>
      <c r="G141" s="22" t="str">
        <f t="shared" si="14"/>
        <v>APGHKG19030007/158937/WW19524</v>
      </c>
      <c r="H141" s="23">
        <f>IF(G141="","",VLOOKUP(G141,WMS!$E$3:$Q$2500,7,FALSE))</f>
        <v>29.3928571428571</v>
      </c>
      <c r="I141" s="23">
        <f>IF(G141="","",VLOOKUP(G141,WMS!$E$3:$Q$2500,8,FALSE))</f>
        <v>9</v>
      </c>
      <c r="J141" s="23">
        <f>IF(G141="","",VLOOKUP(G141,WMS!$E$3:$Q$2500,13,FALSE))</f>
        <v>0.062</v>
      </c>
      <c r="K141" s="29" t="b">
        <f t="shared" si="15"/>
        <v>1</v>
      </c>
      <c r="L141" s="7">
        <v>56</v>
      </c>
      <c r="M141" s="7">
        <v>1646</v>
      </c>
      <c r="N141" s="30">
        <f>IF(G141="","",VLOOKUP(G141,WMS!$E$3:$U$2500,17,0))</f>
        <v>0</v>
      </c>
      <c r="O141" s="31">
        <f t="shared" si="16"/>
        <v>504</v>
      </c>
      <c r="P141" s="31">
        <f t="shared" si="17"/>
        <v>3.472</v>
      </c>
      <c r="Q141" s="36" t="str">
        <f>IF(G141="","",VLOOKUP(G141,WMS!$E$3:$G$2500,2,FALSE))</f>
        <v>APG19032502</v>
      </c>
      <c r="R141" s="36" t="str">
        <f>IF(G141="","",VLOOKUP(G141,WMS!$E$3:$G$2500,3,FALSE))</f>
        <v>APG1903250201</v>
      </c>
      <c r="S141" s="37" t="str">
        <f>IF(R141="","",VLOOKUP(R141,CUSTOMS!$E$3:$N$2500,2,FALSE))</f>
        <v>6110300090</v>
      </c>
      <c r="T141" s="38" t="str">
        <f>IF(R141="","",VLOOKUP(R141,CUSTOMS!$E$3:$N$2500,3,FALSE))</f>
        <v>女装针织高领长袖套头衫</v>
      </c>
      <c r="U141" s="39">
        <f t="shared" si="18"/>
        <v>1646</v>
      </c>
      <c r="V141" s="39" t="str">
        <f>IF(R141="","",VLOOKUP(R141,CUSTOMS!$E$3:$N$2500,5,FALSE))</f>
        <v>件</v>
      </c>
      <c r="W141" s="40">
        <f>IF(R141="","",VLOOKUP(R141,CUSTOMS!$E$3:$N$2500,6,FALSE))</f>
        <v>11</v>
      </c>
      <c r="X141" s="40">
        <f t="shared" si="19"/>
        <v>18106</v>
      </c>
      <c r="Y141" s="39" t="str">
        <f>IF(R141="","",VLOOKUP(R141,CUSTOMS!$E$3:$N$2500,8,FALSE))</f>
        <v>美元</v>
      </c>
      <c r="Z141" s="39" t="str">
        <f>IF(R141="","",VLOOKUP(R141,CUSTOMS!$E$3:$N$2500,9,FALSE))</f>
        <v>中国</v>
      </c>
      <c r="AA141" s="39" t="str">
        <f>IF(R141="","",VLOOKUP(R141,CUSTOMS!$E$3:$N$2500,10,FALSE))</f>
        <v>澳大利亚</v>
      </c>
      <c r="AB141" s="40">
        <f>IF(R141="","",VLOOKUP(G141,WMS!$E$3:$T$2500,15,FALSE))</f>
        <v>0.272</v>
      </c>
      <c r="AC141" s="40">
        <f t="shared" si="20"/>
        <v>447.712</v>
      </c>
      <c r="AD141" s="37" t="e">
        <f>IF(S141="","",VLOOKUP(S141,海关监管条件!$A$1:$B$2000,2,FALSE))</f>
        <v>#N/A</v>
      </c>
    </row>
    <row r="142" spans="1:30">
      <c r="A142" s="2">
        <v>43557</v>
      </c>
      <c r="B142" s="2">
        <v>43558</v>
      </c>
      <c r="C142" s="2" t="s">
        <v>1055</v>
      </c>
      <c r="D142" s="3" t="s">
        <v>454</v>
      </c>
      <c r="E142" s="24">
        <v>158938</v>
      </c>
      <c r="F142" s="24" t="s">
        <v>949</v>
      </c>
      <c r="G142" s="22" t="str">
        <f t="shared" si="14"/>
        <v>APGHKG19030007/158938/WW19528</v>
      </c>
      <c r="H142" s="23">
        <f>IF(G142="","",VLOOKUP(G142,WMS!$E$3:$Q$2500,7,FALSE))</f>
        <v>19.1176470588235</v>
      </c>
      <c r="I142" s="23">
        <f>IF(G142="","",VLOOKUP(G142,WMS!$E$3:$Q$2500,8,FALSE))</f>
        <v>8.14</v>
      </c>
      <c r="J142" s="23">
        <f>IF(G142="","",VLOOKUP(G142,WMS!$E$3:$Q$2500,13,FALSE))</f>
        <v>0.073</v>
      </c>
      <c r="K142" s="29" t="b">
        <f t="shared" si="15"/>
        <v>1</v>
      </c>
      <c r="L142" s="7">
        <v>17</v>
      </c>
      <c r="M142" s="7">
        <v>325</v>
      </c>
      <c r="N142" s="30">
        <f>IF(G142="","",VLOOKUP(G142,WMS!$E$3:$U$2500,17,0))</f>
        <v>0</v>
      </c>
      <c r="O142" s="31">
        <f t="shared" si="16"/>
        <v>138.38</v>
      </c>
      <c r="P142" s="31">
        <f t="shared" si="17"/>
        <v>1.241</v>
      </c>
      <c r="Q142" s="36" t="str">
        <f>IF(G142="","",VLOOKUP(G142,WMS!$E$3:$G$2500,2,FALSE))</f>
        <v>APG19032502</v>
      </c>
      <c r="R142" s="36" t="str">
        <f>IF(G142="","",VLOOKUP(G142,WMS!$E$3:$G$2500,3,FALSE))</f>
        <v>APG1903250202</v>
      </c>
      <c r="S142" s="37" t="str">
        <f>IF(R142="","",VLOOKUP(R142,CUSTOMS!$E$3:$N$2500,2,FALSE))</f>
        <v>6110300090</v>
      </c>
      <c r="T142" s="38" t="str">
        <f>IF(R142="","",VLOOKUP(R142,CUSTOMS!$E$3:$N$2500,3,FALSE))</f>
        <v>女装针织高领长袖套头衫</v>
      </c>
      <c r="U142" s="39">
        <f t="shared" si="18"/>
        <v>325</v>
      </c>
      <c r="V142" s="39" t="str">
        <f>IF(R142="","",VLOOKUP(R142,CUSTOMS!$E$3:$N$2500,5,FALSE))</f>
        <v>件</v>
      </c>
      <c r="W142" s="40">
        <f>IF(R142="","",VLOOKUP(R142,CUSTOMS!$E$3:$N$2500,6,FALSE))</f>
        <v>12</v>
      </c>
      <c r="X142" s="40">
        <f t="shared" si="19"/>
        <v>3900</v>
      </c>
      <c r="Y142" s="39" t="str">
        <f>IF(R142="","",VLOOKUP(R142,CUSTOMS!$E$3:$N$2500,8,FALSE))</f>
        <v>美元</v>
      </c>
      <c r="Z142" s="39" t="str">
        <f>IF(R142="","",VLOOKUP(R142,CUSTOMS!$E$3:$N$2500,9,FALSE))</f>
        <v>中国</v>
      </c>
      <c r="AA142" s="39" t="str">
        <f>IF(R142="","",VLOOKUP(R142,CUSTOMS!$E$3:$N$2500,10,FALSE))</f>
        <v>澳大利亚</v>
      </c>
      <c r="AB142" s="40">
        <f>IF(R142="","",VLOOKUP(G142,WMS!$E$3:$T$2500,15,FALSE))</f>
        <v>0.363</v>
      </c>
      <c r="AC142" s="40">
        <f t="shared" si="20"/>
        <v>117.975</v>
      </c>
      <c r="AD142" s="37" t="e">
        <f>IF(S142="","",VLOOKUP(S142,海关监管条件!$A$1:$B$2000,2,FALSE))</f>
        <v>#N/A</v>
      </c>
    </row>
    <row r="143" spans="1:30">
      <c r="A143" s="2">
        <v>43557</v>
      </c>
      <c r="B143" s="2">
        <v>43558</v>
      </c>
      <c r="C143" s="2" t="s">
        <v>1055</v>
      </c>
      <c r="D143" s="3" t="s">
        <v>454</v>
      </c>
      <c r="E143" s="24">
        <v>159044</v>
      </c>
      <c r="F143" s="24" t="s">
        <v>950</v>
      </c>
      <c r="G143" s="22" t="str">
        <f t="shared" si="14"/>
        <v>APGHKG19030007/159044/WW19531</v>
      </c>
      <c r="H143" s="23">
        <f>IF(G143="","",VLOOKUP(G143,WMS!$E$3:$Q$2500,7,FALSE))</f>
        <v>13.625</v>
      </c>
      <c r="I143" s="23">
        <f>IF(G143="","",VLOOKUP(G143,WMS!$E$3:$Q$2500,8,FALSE))</f>
        <v>6.44</v>
      </c>
      <c r="J143" s="23">
        <f>IF(G143="","",VLOOKUP(G143,WMS!$E$3:$Q$2500,13,FALSE))</f>
        <v>0.067</v>
      </c>
      <c r="K143" s="29" t="b">
        <f t="shared" si="15"/>
        <v>1</v>
      </c>
      <c r="L143" s="7">
        <v>32</v>
      </c>
      <c r="M143" s="7">
        <v>436</v>
      </c>
      <c r="N143" s="30">
        <f>IF(G143="","",VLOOKUP(G143,WMS!$E$3:$U$2500,17,0))</f>
        <v>0</v>
      </c>
      <c r="O143" s="31">
        <f t="shared" si="16"/>
        <v>206.08</v>
      </c>
      <c r="P143" s="31">
        <f t="shared" si="17"/>
        <v>2.144</v>
      </c>
      <c r="Q143" s="36" t="str">
        <f>IF(G143="","",VLOOKUP(G143,WMS!$E$3:$G$2500,2,FALSE))</f>
        <v>APG19032502</v>
      </c>
      <c r="R143" s="36" t="str">
        <f>IF(G143="","",VLOOKUP(G143,WMS!$E$3:$G$2500,3,FALSE))</f>
        <v>APG1903250203</v>
      </c>
      <c r="S143" s="37" t="str">
        <f>IF(R143="","",VLOOKUP(R143,CUSTOMS!$E$3:$N$2500,2,FALSE))</f>
        <v>6110110000</v>
      </c>
      <c r="T143" s="38" t="str">
        <f>IF(R143="","",VLOOKUP(R143,CUSTOMS!$E$3:$N$2500,3,FALSE))</f>
        <v>女装针织V领长袖套头衫</v>
      </c>
      <c r="U143" s="39">
        <f t="shared" si="18"/>
        <v>436</v>
      </c>
      <c r="V143" s="39" t="str">
        <f>IF(R143="","",VLOOKUP(R143,CUSTOMS!$E$3:$N$2500,5,FALSE))</f>
        <v>件</v>
      </c>
      <c r="W143" s="40">
        <f>IF(R143="","",VLOOKUP(R143,CUSTOMS!$E$3:$N$2500,6,FALSE))</f>
        <v>30</v>
      </c>
      <c r="X143" s="40">
        <f t="shared" si="19"/>
        <v>13080</v>
      </c>
      <c r="Y143" s="39" t="str">
        <f>IF(R143="","",VLOOKUP(R143,CUSTOMS!$E$3:$N$2500,8,FALSE))</f>
        <v>美元</v>
      </c>
      <c r="Z143" s="39" t="str">
        <f>IF(R143="","",VLOOKUP(R143,CUSTOMS!$E$3:$N$2500,9,FALSE))</f>
        <v>中国</v>
      </c>
      <c r="AA143" s="39" t="str">
        <f>IF(R143="","",VLOOKUP(R143,CUSTOMS!$E$3:$N$2500,10,FALSE))</f>
        <v>澳大利亚</v>
      </c>
      <c r="AB143" s="40">
        <f>IF(R143="","",VLOOKUP(G143,WMS!$E$3:$T$2500,15,FALSE))</f>
        <v>0.389</v>
      </c>
      <c r="AC143" s="40">
        <f t="shared" si="20"/>
        <v>169.604</v>
      </c>
      <c r="AD143" s="37" t="e">
        <f>IF(S143="","",VLOOKUP(S143,海关监管条件!$A$1:$B$2000,2,FALSE))</f>
        <v>#N/A</v>
      </c>
    </row>
    <row r="144" spans="1:30">
      <c r="A144" s="2">
        <v>43557</v>
      </c>
      <c r="B144" s="2">
        <v>43558</v>
      </c>
      <c r="C144" s="2" t="s">
        <v>1055</v>
      </c>
      <c r="D144" s="3" t="s">
        <v>454</v>
      </c>
      <c r="E144" s="24">
        <v>159876</v>
      </c>
      <c r="F144" s="24" t="s">
        <v>951</v>
      </c>
      <c r="G144" s="22" t="str">
        <f t="shared" si="14"/>
        <v>APGHKG19030007/159876/WW19825</v>
      </c>
      <c r="H144" s="23">
        <f>IF(G144="","",VLOOKUP(G144,WMS!$E$3:$Q$2500,7,FALSE))</f>
        <v>18.85</v>
      </c>
      <c r="I144" s="23">
        <f>IF(G144="","",VLOOKUP(G144,WMS!$E$3:$Q$2500,8,FALSE))</f>
        <v>8.93</v>
      </c>
      <c r="J144" s="23">
        <f>IF(G144="","",VLOOKUP(G144,WMS!$E$3:$Q$2500,13,FALSE))</f>
        <v>0.086</v>
      </c>
      <c r="K144" s="29" t="b">
        <f t="shared" si="15"/>
        <v>1</v>
      </c>
      <c r="L144" s="7">
        <v>20</v>
      </c>
      <c r="M144" s="7">
        <v>377</v>
      </c>
      <c r="N144" s="30">
        <f>IF(G144="","",VLOOKUP(G144,WMS!$E$3:$U$2500,17,0))</f>
        <v>0</v>
      </c>
      <c r="O144" s="31">
        <f t="shared" si="16"/>
        <v>178.6</v>
      </c>
      <c r="P144" s="31">
        <f t="shared" si="17"/>
        <v>1.72</v>
      </c>
      <c r="Q144" s="36" t="str">
        <f>IF(G144="","",VLOOKUP(G144,WMS!$E$3:$G$2500,2,FALSE))</f>
        <v>APG19032502</v>
      </c>
      <c r="R144" s="36" t="str">
        <f>IF(G144="","",VLOOKUP(G144,WMS!$E$3:$G$2500,3,FALSE))</f>
        <v>APG1903250205</v>
      </c>
      <c r="S144" s="37" t="str">
        <f>IF(R144="","",VLOOKUP(R144,CUSTOMS!$E$3:$N$2500,2,FALSE))</f>
        <v>6104530000</v>
      </c>
      <c r="T144" s="38" t="str">
        <f>IF(R144="","",VLOOKUP(R144,CUSTOMS!$E$3:$N$2500,3,FALSE))</f>
        <v>女装针织半截裙</v>
      </c>
      <c r="U144" s="39">
        <f t="shared" si="18"/>
        <v>377</v>
      </c>
      <c r="V144" s="39" t="str">
        <f>IF(R144="","",VLOOKUP(R144,CUSTOMS!$E$3:$N$2500,5,FALSE))</f>
        <v>件</v>
      </c>
      <c r="W144" s="40">
        <f>IF(R144="","",VLOOKUP(R144,CUSTOMS!$E$3:$N$2500,6,FALSE))</f>
        <v>14</v>
      </c>
      <c r="X144" s="40">
        <f t="shared" si="19"/>
        <v>5278</v>
      </c>
      <c r="Y144" s="39" t="str">
        <f>IF(R144="","",VLOOKUP(R144,CUSTOMS!$E$3:$N$2500,8,FALSE))</f>
        <v>美元</v>
      </c>
      <c r="Z144" s="39" t="str">
        <f>IF(R144="","",VLOOKUP(R144,CUSTOMS!$E$3:$N$2500,9,FALSE))</f>
        <v>中国</v>
      </c>
      <c r="AA144" s="39" t="str">
        <f>IF(R144="","",VLOOKUP(R144,CUSTOMS!$E$3:$N$2500,10,FALSE))</f>
        <v>澳大利亚</v>
      </c>
      <c r="AB144" s="40">
        <f>IF(R144="","",VLOOKUP(G144,WMS!$E$3:$T$2500,15,FALSE))</f>
        <v>0.405</v>
      </c>
      <c r="AC144" s="40">
        <f t="shared" si="20"/>
        <v>152.685</v>
      </c>
      <c r="AD144" s="37" t="e">
        <f>IF(S144="","",VLOOKUP(S144,海关监管条件!$A$1:$B$2000,2,FALSE))</f>
        <v>#N/A</v>
      </c>
    </row>
    <row r="145" spans="1:30">
      <c r="A145" s="2">
        <v>43557</v>
      </c>
      <c r="B145" s="2">
        <v>43558</v>
      </c>
      <c r="C145" s="2" t="s">
        <v>1055</v>
      </c>
      <c r="D145" s="24" t="s">
        <v>464</v>
      </c>
      <c r="E145" s="24">
        <v>161721</v>
      </c>
      <c r="F145" s="24" t="s">
        <v>952</v>
      </c>
      <c r="G145" s="22" t="str">
        <f t="shared" si="14"/>
        <v>APGHKG19030013/161721/WW19847</v>
      </c>
      <c r="H145" s="23">
        <f>IF(G145="","",VLOOKUP(G145,WMS!$E$3:$Q$2500,7,FALSE))</f>
        <v>23.5</v>
      </c>
      <c r="I145" s="23">
        <f>IF(G145="","",VLOOKUP(G145,WMS!$E$3:$Q$2500,8,FALSE))</f>
        <v>13.48</v>
      </c>
      <c r="J145" s="23">
        <f>IF(G145="","",VLOOKUP(G145,WMS!$E$3:$Q$2500,13,FALSE))</f>
        <v>0.073</v>
      </c>
      <c r="K145" s="29" t="b">
        <f t="shared" si="15"/>
        <v>1</v>
      </c>
      <c r="L145" s="7">
        <v>18</v>
      </c>
      <c r="M145" s="7">
        <v>423</v>
      </c>
      <c r="N145" s="30">
        <f>IF(G145="","",VLOOKUP(G145,WMS!$E$3:$U$2500,17,0))</f>
        <v>0</v>
      </c>
      <c r="O145" s="31">
        <f t="shared" si="16"/>
        <v>242.64</v>
      </c>
      <c r="P145" s="31">
        <f t="shared" si="17"/>
        <v>1.314</v>
      </c>
      <c r="Q145" s="36" t="str">
        <f>IF(G145="","",VLOOKUP(G145,WMS!$E$3:$G$2500,2,FALSE))</f>
        <v>APG19032901</v>
      </c>
      <c r="R145" s="36" t="str">
        <f>IF(G145="","",VLOOKUP(G145,WMS!$E$3:$G$2500,3,FALSE))</f>
        <v>APG1903290101</v>
      </c>
      <c r="S145" s="37" t="str">
        <f>IF(R145="","",VLOOKUP(R145,CUSTOMS!$E$3:$N$2500,2,FALSE))</f>
        <v>6104530000</v>
      </c>
      <c r="T145" s="38" t="str">
        <f>IF(R145="","",VLOOKUP(R145,CUSTOMS!$E$3:$N$2500,3,FALSE))</f>
        <v>女装针织半截裙</v>
      </c>
      <c r="U145" s="39">
        <f t="shared" si="18"/>
        <v>423</v>
      </c>
      <c r="V145" s="39" t="str">
        <f>IF(R145="","",VLOOKUP(R145,CUSTOMS!$E$3:$N$2500,5,FALSE))</f>
        <v>件</v>
      </c>
      <c r="W145" s="40">
        <f>IF(R145="","",VLOOKUP(R145,CUSTOMS!$E$3:$N$2500,6,FALSE))</f>
        <v>7</v>
      </c>
      <c r="X145" s="40">
        <f t="shared" si="19"/>
        <v>2961</v>
      </c>
      <c r="Y145" s="39" t="str">
        <f>IF(R145="","",VLOOKUP(R145,CUSTOMS!$E$3:$N$2500,8,FALSE))</f>
        <v>美元</v>
      </c>
      <c r="Z145" s="39" t="str">
        <f>IF(R145="","",VLOOKUP(R145,CUSTOMS!$E$3:$N$2500,9,FALSE))</f>
        <v>中国</v>
      </c>
      <c r="AA145" s="39" t="str">
        <f>IF(R145="","",VLOOKUP(R145,CUSTOMS!$E$3:$N$2500,10,FALSE))</f>
        <v>澳大利亚</v>
      </c>
      <c r="AB145" s="40">
        <f>IF(R145="","",VLOOKUP(G145,WMS!$E$3:$T$2500,15,FALSE))</f>
        <v>0.523</v>
      </c>
      <c r="AC145" s="40">
        <f t="shared" si="20"/>
        <v>221.229</v>
      </c>
      <c r="AD145" s="37" t="e">
        <f>IF(S145="","",VLOOKUP(S145,海关监管条件!$A$1:$B$2000,2,FALSE))</f>
        <v>#N/A</v>
      </c>
    </row>
    <row r="146" spans="1:30">
      <c r="A146" s="2">
        <v>43572</v>
      </c>
      <c r="B146" s="2">
        <v>43573</v>
      </c>
      <c r="C146" s="2" t="s">
        <v>1056</v>
      </c>
      <c r="D146" s="3" t="s">
        <v>492</v>
      </c>
      <c r="E146" s="24">
        <v>157467</v>
      </c>
      <c r="F146" s="24" t="s">
        <v>796</v>
      </c>
      <c r="G146" s="22" t="str">
        <f t="shared" si="14"/>
        <v>APGHKG19040001/157467/WW18343</v>
      </c>
      <c r="H146" s="23">
        <f>IF(G146="","",VLOOKUP(G146,WMS!$E$3:$Q$2500,7,FALSE))</f>
        <v>10</v>
      </c>
      <c r="I146" s="23">
        <f>IF(G146="","",VLOOKUP(G146,WMS!$E$3:$Q$2500,8,FALSE))</f>
        <v>10.33</v>
      </c>
      <c r="J146" s="23">
        <f>IF(G146="","",VLOOKUP(G146,WMS!$E$3:$Q$2500,13,FALSE))</f>
        <v>0.069</v>
      </c>
      <c r="K146" s="29" t="b">
        <f t="shared" si="15"/>
        <v>1</v>
      </c>
      <c r="L146" s="7">
        <v>15</v>
      </c>
      <c r="M146" s="7">
        <v>150</v>
      </c>
      <c r="N146" s="30">
        <f>IF(G146="","",VLOOKUP(G146,WMS!$E$3:$U$2500,17,0))</f>
        <v>0</v>
      </c>
      <c r="O146" s="31">
        <f t="shared" si="16"/>
        <v>154.95</v>
      </c>
      <c r="P146" s="31">
        <f t="shared" si="17"/>
        <v>1.035</v>
      </c>
      <c r="Q146" s="36" t="str">
        <f>IF(G146="","",VLOOKUP(G146,WMS!$E$3:$G$2500,2,FALSE))</f>
        <v>APG19041501</v>
      </c>
      <c r="R146" s="36" t="str">
        <f>IF(G146="","",VLOOKUP(G146,WMS!$E$3:$G$2500,3,FALSE))</f>
        <v>APG1904150102</v>
      </c>
      <c r="S146" s="37" t="str">
        <f>IF(R146="","",VLOOKUP(R146,CUSTOMS!$E$3:$N$2500,2,FALSE))</f>
        <v>4203100090</v>
      </c>
      <c r="T146" s="38" t="str">
        <f>IF(R146="","",VLOOKUP(R146,CUSTOMS!$E$3:$N$2500,3,FALSE))</f>
        <v>女装羊皮短褛</v>
      </c>
      <c r="U146" s="39">
        <f t="shared" si="18"/>
        <v>150</v>
      </c>
      <c r="V146" s="39" t="str">
        <f>IF(R146="","",VLOOKUP(R146,CUSTOMS!$E$3:$N$2500,5,FALSE))</f>
        <v>件</v>
      </c>
      <c r="W146" s="40">
        <f>IF(R146="","",VLOOKUP(R146,CUSTOMS!$E$3:$N$2500,6,FALSE))</f>
        <v>93.45</v>
      </c>
      <c r="X146" s="40">
        <f t="shared" si="19"/>
        <v>14017.5</v>
      </c>
      <c r="Y146" s="39" t="str">
        <f>IF(R146="","",VLOOKUP(R146,CUSTOMS!$E$3:$N$2500,8,FALSE))</f>
        <v>美元</v>
      </c>
      <c r="Z146" s="39" t="str">
        <f>IF(R146="","",VLOOKUP(R146,CUSTOMS!$E$3:$N$2500,9,FALSE))</f>
        <v>中国</v>
      </c>
      <c r="AA146" s="39" t="str">
        <f>IF(R146="","",VLOOKUP(R146,CUSTOMS!$E$3:$N$2500,10,FALSE))</f>
        <v>澳大利亚</v>
      </c>
      <c r="AB146" s="40">
        <f>IF(R146="","",VLOOKUP(G146,WMS!$E$3:$T$2500,15,FALSE))</f>
        <v>0.78</v>
      </c>
      <c r="AC146" s="40">
        <f t="shared" si="20"/>
        <v>117</v>
      </c>
      <c r="AD146" s="37" t="e">
        <f>IF(S146="","",VLOOKUP(S146,海关监管条件!$A$1:$B$2000,2,FALSE))</f>
        <v>#N/A</v>
      </c>
    </row>
    <row r="147" spans="1:30">
      <c r="A147" s="2">
        <v>43572</v>
      </c>
      <c r="B147" s="2">
        <v>43573</v>
      </c>
      <c r="C147" s="2" t="s">
        <v>1056</v>
      </c>
      <c r="D147" s="3" t="s">
        <v>476</v>
      </c>
      <c r="E147" s="24">
        <v>158555</v>
      </c>
      <c r="F147" s="24" t="s">
        <v>924</v>
      </c>
      <c r="G147" s="22" t="str">
        <f t="shared" si="14"/>
        <v>APGHKG19030014/158555/DWW1909</v>
      </c>
      <c r="H147" s="23">
        <f>IF(G147="","",VLOOKUP(G147,WMS!$E$3:$Q$2500,7,FALSE))</f>
        <v>18.875</v>
      </c>
      <c r="I147" s="23">
        <f>IF(G147="","",VLOOKUP(G147,WMS!$E$3:$Q$2500,8,FALSE))</f>
        <v>10.43</v>
      </c>
      <c r="J147" s="23">
        <f>IF(G147="","",VLOOKUP(G147,WMS!$E$3:$Q$2500,13,FALSE))</f>
        <v>0.048</v>
      </c>
      <c r="K147" s="29" t="b">
        <f t="shared" si="15"/>
        <v>1</v>
      </c>
      <c r="L147" s="7">
        <v>16</v>
      </c>
      <c r="M147" s="7">
        <v>302</v>
      </c>
      <c r="N147" s="30">
        <f>IF(G147="","",VLOOKUP(G147,WMS!$E$3:$U$2500,17,0))</f>
        <v>0</v>
      </c>
      <c r="O147" s="31">
        <f t="shared" si="16"/>
        <v>166.88</v>
      </c>
      <c r="P147" s="31">
        <f t="shared" si="17"/>
        <v>0.768</v>
      </c>
      <c r="Q147" s="36" t="str">
        <f>IF(G147="","",VLOOKUP(G147,WMS!$E$3:$G$2500,2,FALSE))</f>
        <v>APG19041302</v>
      </c>
      <c r="R147" s="36" t="str">
        <f>IF(G147="","",VLOOKUP(G147,WMS!$E$3:$G$2500,3,FALSE))</f>
        <v>APG1904130201</v>
      </c>
      <c r="S147" s="37">
        <f>IF(R147="","",VLOOKUP(R147,CUSTOMS!$E$3:$N$2500,2,FALSE))</f>
        <v>6204620000</v>
      </c>
      <c r="T147" s="38" t="str">
        <f>IF(R147="","",VLOOKUP(R147,CUSTOMS!$E$3:$N$2500,3,FALSE))</f>
        <v>女装长裤</v>
      </c>
      <c r="U147" s="39">
        <f t="shared" si="18"/>
        <v>302</v>
      </c>
      <c r="V147" s="39" t="str">
        <f>IF(R147="","",VLOOKUP(R147,CUSTOMS!$E$3:$N$2500,5,FALSE))</f>
        <v>条</v>
      </c>
      <c r="W147" s="40">
        <f>IF(R147="","",VLOOKUP(R147,CUSTOMS!$E$3:$N$2500,6,FALSE))</f>
        <v>7</v>
      </c>
      <c r="X147" s="40">
        <f t="shared" si="19"/>
        <v>2114</v>
      </c>
      <c r="Y147" s="39" t="str">
        <f>IF(R147="","",VLOOKUP(R147,CUSTOMS!$E$3:$N$2500,8,FALSE))</f>
        <v>美元</v>
      </c>
      <c r="Z147" s="39" t="str">
        <f>IF(R147="","",VLOOKUP(R147,CUSTOMS!$E$3:$N$2500,9,FALSE))</f>
        <v>中国</v>
      </c>
      <c r="AA147" s="39" t="str">
        <f>IF(R147="","",VLOOKUP(R147,CUSTOMS!$E$3:$N$2500,10,FALSE))</f>
        <v>澳大利亚</v>
      </c>
      <c r="AB147" s="40">
        <f>IF(R147="","",VLOOKUP(G147,WMS!$E$3:$T$2500,15,FALSE))</f>
        <v>0.5</v>
      </c>
      <c r="AC147" s="40">
        <f t="shared" si="20"/>
        <v>151</v>
      </c>
      <c r="AD147" s="37" t="e">
        <f>IF(S147="","",VLOOKUP(S147,海关监管条件!$A$1:$B$2000,2,FALSE))</f>
        <v>#N/A</v>
      </c>
    </row>
    <row r="148" spans="1:30">
      <c r="A148" s="2">
        <v>43572</v>
      </c>
      <c r="B148" s="2">
        <v>43573</v>
      </c>
      <c r="C148" s="2" t="s">
        <v>1056</v>
      </c>
      <c r="D148" s="3" t="s">
        <v>476</v>
      </c>
      <c r="E148" s="24">
        <v>159278</v>
      </c>
      <c r="F148" s="24" t="s">
        <v>920</v>
      </c>
      <c r="G148" s="22" t="str">
        <f t="shared" si="14"/>
        <v>APGHKG19030014/159278/DWW1910</v>
      </c>
      <c r="H148" s="23">
        <f>IF(G148="","",VLOOKUP(G148,WMS!$E$3:$Q$2500,7,FALSE))</f>
        <v>19.2307692307692</v>
      </c>
      <c r="I148" s="23">
        <f>IF(G148="","",VLOOKUP(G148,WMS!$E$3:$Q$2500,8,FALSE))</f>
        <v>10.61</v>
      </c>
      <c r="J148" s="23">
        <f>IF(G148="","",VLOOKUP(G148,WMS!$E$3:$Q$2500,13,FALSE))</f>
        <v>0.048</v>
      </c>
      <c r="K148" s="29" t="b">
        <f t="shared" si="15"/>
        <v>1</v>
      </c>
      <c r="L148" s="7">
        <v>13</v>
      </c>
      <c r="M148" s="7">
        <v>250</v>
      </c>
      <c r="N148" s="30">
        <f>IF(G148="","",VLOOKUP(G148,WMS!$E$3:$U$2500,17,0))</f>
        <v>0</v>
      </c>
      <c r="O148" s="31">
        <f t="shared" si="16"/>
        <v>137.93</v>
      </c>
      <c r="P148" s="31">
        <f t="shared" si="17"/>
        <v>0.624</v>
      </c>
      <c r="Q148" s="36" t="str">
        <f>IF(G148="","",VLOOKUP(G148,WMS!$E$3:$G$2500,2,FALSE))</f>
        <v>APG19041302</v>
      </c>
      <c r="R148" s="36" t="str">
        <f>IF(G148="","",VLOOKUP(G148,WMS!$E$3:$G$2500,3,FALSE))</f>
        <v>APG1904130202</v>
      </c>
      <c r="S148" s="37">
        <f>IF(R148="","",VLOOKUP(R148,CUSTOMS!$E$3:$N$2500,2,FALSE))</f>
        <v>6204620000</v>
      </c>
      <c r="T148" s="38" t="str">
        <f>IF(R148="","",VLOOKUP(R148,CUSTOMS!$E$3:$N$2500,3,FALSE))</f>
        <v>女装长裤</v>
      </c>
      <c r="U148" s="39">
        <f t="shared" si="18"/>
        <v>250</v>
      </c>
      <c r="V148" s="39" t="str">
        <f>IF(R148="","",VLOOKUP(R148,CUSTOMS!$E$3:$N$2500,5,FALSE))</f>
        <v>条</v>
      </c>
      <c r="W148" s="40">
        <f>IF(R148="","",VLOOKUP(R148,CUSTOMS!$E$3:$N$2500,6,FALSE))</f>
        <v>7</v>
      </c>
      <c r="X148" s="40">
        <f t="shared" si="19"/>
        <v>1750</v>
      </c>
      <c r="Y148" s="39" t="str">
        <f>IF(R148="","",VLOOKUP(R148,CUSTOMS!$E$3:$N$2500,8,FALSE))</f>
        <v>美元</v>
      </c>
      <c r="Z148" s="39" t="str">
        <f>IF(R148="","",VLOOKUP(R148,CUSTOMS!$E$3:$N$2500,9,FALSE))</f>
        <v>中国</v>
      </c>
      <c r="AA148" s="39" t="str">
        <f>IF(R148="","",VLOOKUP(R148,CUSTOMS!$E$3:$N$2500,10,FALSE))</f>
        <v>澳大利亚</v>
      </c>
      <c r="AB148" s="40">
        <f>IF(R148="","",VLOOKUP(G148,WMS!$E$3:$T$2500,15,FALSE))</f>
        <v>0.5</v>
      </c>
      <c r="AC148" s="40">
        <f t="shared" si="20"/>
        <v>125</v>
      </c>
      <c r="AD148" s="37" t="e">
        <f>IF(S148="","",VLOOKUP(S148,海关监管条件!$A$1:$B$2000,2,FALSE))</f>
        <v>#N/A</v>
      </c>
    </row>
    <row r="149" spans="1:30">
      <c r="A149" s="2">
        <v>43572</v>
      </c>
      <c r="B149" s="2">
        <v>43573</v>
      </c>
      <c r="C149" s="2" t="s">
        <v>1056</v>
      </c>
      <c r="D149" s="3" t="s">
        <v>476</v>
      </c>
      <c r="E149" s="24">
        <v>158552</v>
      </c>
      <c r="F149" s="24" t="s">
        <v>922</v>
      </c>
      <c r="G149" s="22" t="str">
        <f t="shared" si="14"/>
        <v>APGHKG19030014/158552/DWW1912</v>
      </c>
      <c r="H149" s="23">
        <f>IF(G149="","",VLOOKUP(G149,WMS!$E$3:$Q$2500,7,FALSE))</f>
        <v>20.1333333333333</v>
      </c>
      <c r="I149" s="23">
        <f>IF(G149="","",VLOOKUP(G149,WMS!$E$3:$Q$2500,8,FALSE))</f>
        <v>11</v>
      </c>
      <c r="J149" s="23">
        <f>IF(G149="","",VLOOKUP(G149,WMS!$E$3:$Q$2500,13,FALSE))</f>
        <v>0.048</v>
      </c>
      <c r="K149" s="29" t="b">
        <f t="shared" si="15"/>
        <v>1</v>
      </c>
      <c r="L149" s="7">
        <v>15</v>
      </c>
      <c r="M149" s="7">
        <v>302</v>
      </c>
      <c r="N149" s="30">
        <f>IF(G149="","",VLOOKUP(G149,WMS!$E$3:$U$2500,17,0))</f>
        <v>0</v>
      </c>
      <c r="O149" s="31">
        <f t="shared" si="16"/>
        <v>165</v>
      </c>
      <c r="P149" s="31">
        <f t="shared" si="17"/>
        <v>0.72</v>
      </c>
      <c r="Q149" s="36" t="str">
        <f>IF(G149="","",VLOOKUP(G149,WMS!$E$3:$G$2500,2,FALSE))</f>
        <v>APG19041302</v>
      </c>
      <c r="R149" s="36" t="str">
        <f>IF(G149="","",VLOOKUP(G149,WMS!$E$3:$G$2500,3,FALSE))</f>
        <v>APG1904130203</v>
      </c>
      <c r="S149" s="37">
        <f>IF(R149="","",VLOOKUP(R149,CUSTOMS!$E$3:$N$2500,2,FALSE))</f>
        <v>6204620000</v>
      </c>
      <c r="T149" s="38" t="str">
        <f>IF(R149="","",VLOOKUP(R149,CUSTOMS!$E$3:$N$2500,3,FALSE))</f>
        <v>女装长裤</v>
      </c>
      <c r="U149" s="39">
        <f t="shared" si="18"/>
        <v>302</v>
      </c>
      <c r="V149" s="39" t="str">
        <f>IF(R149="","",VLOOKUP(R149,CUSTOMS!$E$3:$N$2500,5,FALSE))</f>
        <v>条</v>
      </c>
      <c r="W149" s="40">
        <f>IF(R149="","",VLOOKUP(R149,CUSTOMS!$E$3:$N$2500,6,FALSE))</f>
        <v>7</v>
      </c>
      <c r="X149" s="40">
        <f t="shared" si="19"/>
        <v>2114</v>
      </c>
      <c r="Y149" s="39" t="str">
        <f>IF(R149="","",VLOOKUP(R149,CUSTOMS!$E$3:$N$2500,8,FALSE))</f>
        <v>美元</v>
      </c>
      <c r="Z149" s="39" t="str">
        <f>IF(R149="","",VLOOKUP(R149,CUSTOMS!$E$3:$N$2500,9,FALSE))</f>
        <v>中国</v>
      </c>
      <c r="AA149" s="39" t="str">
        <f>IF(R149="","",VLOOKUP(R149,CUSTOMS!$E$3:$N$2500,10,FALSE))</f>
        <v>澳大利亚</v>
      </c>
      <c r="AB149" s="40">
        <f>IF(R149="","",VLOOKUP(G149,WMS!$E$3:$T$2500,15,FALSE))</f>
        <v>0.497</v>
      </c>
      <c r="AC149" s="40">
        <f t="shared" si="20"/>
        <v>150.094</v>
      </c>
      <c r="AD149" s="37" t="e">
        <f>IF(S149="","",VLOOKUP(S149,海关监管条件!$A$1:$B$2000,2,FALSE))</f>
        <v>#N/A</v>
      </c>
    </row>
    <row r="150" spans="1:30">
      <c r="A150" s="2">
        <v>43572</v>
      </c>
      <c r="B150" s="2">
        <v>43573</v>
      </c>
      <c r="C150" s="2" t="s">
        <v>1056</v>
      </c>
      <c r="D150" s="3" t="s">
        <v>492</v>
      </c>
      <c r="E150" s="24">
        <v>159333</v>
      </c>
      <c r="F150" s="24" t="s">
        <v>957</v>
      </c>
      <c r="G150" s="22" t="str">
        <f t="shared" si="14"/>
        <v>APGHKG19040001/159333/WW19308</v>
      </c>
      <c r="H150" s="23">
        <f>IF(G150="","",VLOOKUP(G150,WMS!$E$3:$Q$2500,7,FALSE))</f>
        <v>10.0645161290323</v>
      </c>
      <c r="I150" s="23">
        <f>IF(G150="","",VLOOKUP(G150,WMS!$E$3:$Q$2500,8,FALSE))</f>
        <v>12.7</v>
      </c>
      <c r="J150" s="23">
        <f>IF(G150="","",VLOOKUP(G150,WMS!$E$3:$Q$2500,13,FALSE))</f>
        <v>0.069</v>
      </c>
      <c r="K150" s="29" t="b">
        <f t="shared" si="15"/>
        <v>1</v>
      </c>
      <c r="L150" s="7">
        <v>31</v>
      </c>
      <c r="M150" s="7">
        <v>312</v>
      </c>
      <c r="N150" s="30">
        <f>IF(G150="","",VLOOKUP(G150,WMS!$E$3:$U$2500,17,0))</f>
        <v>0</v>
      </c>
      <c r="O150" s="31">
        <f t="shared" si="16"/>
        <v>393.7</v>
      </c>
      <c r="P150" s="31">
        <f t="shared" si="17"/>
        <v>2.139</v>
      </c>
      <c r="Q150" s="36" t="str">
        <f>IF(G150="","",VLOOKUP(G150,WMS!$E$3:$G$2500,2,FALSE))</f>
        <v>APG19041501</v>
      </c>
      <c r="R150" s="36" t="str">
        <f>IF(G150="","",VLOOKUP(G150,WMS!$E$3:$G$2500,3,FALSE))</f>
        <v>APG1904150101</v>
      </c>
      <c r="S150" s="37" t="str">
        <f>IF(R150="","",VLOOKUP(R150,CUSTOMS!$E$3:$N$2500,2,FALSE))</f>
        <v>4203100090</v>
      </c>
      <c r="T150" s="38" t="str">
        <f>IF(R150="","",VLOOKUP(R150,CUSTOMS!$E$3:$N$2500,3,FALSE))</f>
        <v>女装羊皮短褛</v>
      </c>
      <c r="U150" s="39">
        <f t="shared" si="18"/>
        <v>312</v>
      </c>
      <c r="V150" s="39" t="str">
        <f>IF(R150="","",VLOOKUP(R150,CUSTOMS!$E$3:$N$2500,5,FALSE))</f>
        <v>件</v>
      </c>
      <c r="W150" s="40">
        <f>IF(R150="","",VLOOKUP(R150,CUSTOMS!$E$3:$N$2500,6,FALSE))</f>
        <v>93.45</v>
      </c>
      <c r="X150" s="40">
        <f t="shared" si="19"/>
        <v>29156.4</v>
      </c>
      <c r="Y150" s="39" t="str">
        <f>IF(R150="","",VLOOKUP(R150,CUSTOMS!$E$3:$N$2500,8,FALSE))</f>
        <v>美元</v>
      </c>
      <c r="Z150" s="39" t="str">
        <f>IF(R150="","",VLOOKUP(R150,CUSTOMS!$E$3:$N$2500,9,FALSE))</f>
        <v>中国</v>
      </c>
      <c r="AA150" s="39" t="str">
        <f>IF(R150="","",VLOOKUP(R150,CUSTOMS!$E$3:$N$2500,10,FALSE))</f>
        <v>澳大利亚</v>
      </c>
      <c r="AB150" s="40">
        <f>IF(R150="","",VLOOKUP(G150,WMS!$E$3:$T$2500,15,FALSE))</f>
        <v>1.01</v>
      </c>
      <c r="AC150" s="40">
        <f t="shared" si="20"/>
        <v>315.12</v>
      </c>
      <c r="AD150" s="37" t="e">
        <f>IF(S150="","",VLOOKUP(S150,海关监管条件!$A$1:$B$2000,2,FALSE))</f>
        <v>#N/A</v>
      </c>
    </row>
    <row r="151" spans="1:30">
      <c r="A151" s="2">
        <v>43572</v>
      </c>
      <c r="B151" s="2">
        <v>43573</v>
      </c>
      <c r="C151" s="2" t="s">
        <v>1056</v>
      </c>
      <c r="D151" s="3" t="s">
        <v>484</v>
      </c>
      <c r="E151" s="24">
        <v>158973</v>
      </c>
      <c r="F151" s="24" t="s">
        <v>955</v>
      </c>
      <c r="G151" s="22" t="str">
        <f t="shared" si="14"/>
        <v>APGHKG19040002/158973/WW19312</v>
      </c>
      <c r="H151" s="23">
        <f>IF(G151="","",VLOOKUP(G151,WMS!$E$3:$Q$2500,7,FALSE))</f>
        <v>19.2380952380952</v>
      </c>
      <c r="I151" s="23">
        <f>IF(G151="","",VLOOKUP(G151,WMS!$E$3:$Q$2500,8,FALSE))</f>
        <v>16</v>
      </c>
      <c r="J151" s="23">
        <f>IF(G151="","",VLOOKUP(G151,WMS!$E$3:$Q$2500,13,FALSE))</f>
        <v>0.09</v>
      </c>
      <c r="K151" s="29" t="b">
        <f t="shared" si="15"/>
        <v>1</v>
      </c>
      <c r="L151" s="7">
        <v>21</v>
      </c>
      <c r="M151" s="7">
        <v>404</v>
      </c>
      <c r="N151" s="30">
        <f>IF(G151="","",VLOOKUP(G151,WMS!$E$3:$U$2500,17,0))</f>
        <v>0</v>
      </c>
      <c r="O151" s="31">
        <f t="shared" si="16"/>
        <v>336</v>
      </c>
      <c r="P151" s="31">
        <f t="shared" si="17"/>
        <v>1.89</v>
      </c>
      <c r="Q151" s="36" t="str">
        <f>IF(G151="","",VLOOKUP(G151,WMS!$E$3:$G$2500,2,FALSE))</f>
        <v>APG19041301</v>
      </c>
      <c r="R151" s="36" t="str">
        <f>IF(G151="","",VLOOKUP(G151,WMS!$E$3:$G$2500,3,FALSE))</f>
        <v>APG1904130101</v>
      </c>
      <c r="S151" s="37" t="str">
        <f>IF(R151="","",VLOOKUP(R151,CUSTOMS!$E$3:$N$2500,2,FALSE))</f>
        <v>6110300090</v>
      </c>
      <c r="T151" s="38" t="str">
        <f>IF(R151="","",VLOOKUP(R151,CUSTOMS!$E$3:$N$2500,3,FALSE))</f>
        <v>女装针织开襟长袖衫</v>
      </c>
      <c r="U151" s="39">
        <f t="shared" si="18"/>
        <v>404</v>
      </c>
      <c r="V151" s="39" t="str">
        <f>IF(R151="","",VLOOKUP(R151,CUSTOMS!$E$3:$N$2500,5,FALSE))</f>
        <v>件</v>
      </c>
      <c r="W151" s="40">
        <f>IF(R151="","",VLOOKUP(R151,CUSTOMS!$E$3:$N$2500,6,FALSE))</f>
        <v>30</v>
      </c>
      <c r="X151" s="40">
        <f t="shared" si="19"/>
        <v>12120</v>
      </c>
      <c r="Y151" s="39" t="str">
        <f>IF(R151="","",VLOOKUP(R151,CUSTOMS!$E$3:$N$2500,8,FALSE))</f>
        <v>美元</v>
      </c>
      <c r="Z151" s="39" t="str">
        <f>IF(R151="","",VLOOKUP(R151,CUSTOMS!$E$3:$N$2500,9,FALSE))</f>
        <v>中国</v>
      </c>
      <c r="AA151" s="39" t="str">
        <f>IF(R151="","",VLOOKUP(R151,CUSTOMS!$E$3:$N$2500,10,FALSE))</f>
        <v>澳大利亚</v>
      </c>
      <c r="AB151" s="40">
        <f>IF(R151="","",VLOOKUP(G151,WMS!$E$3:$T$2500,15,FALSE))</f>
        <v>0.765</v>
      </c>
      <c r="AC151" s="40">
        <f t="shared" si="20"/>
        <v>309.06</v>
      </c>
      <c r="AD151" s="37" t="e">
        <f>IF(S151="","",VLOOKUP(S151,海关监管条件!$A$1:$B$2000,2,FALSE))</f>
        <v>#N/A</v>
      </c>
    </row>
    <row r="152" spans="1:30">
      <c r="A152" s="2">
        <v>43572</v>
      </c>
      <c r="B152" s="2">
        <v>43573</v>
      </c>
      <c r="C152" s="2" t="s">
        <v>1056</v>
      </c>
      <c r="D152" s="3" t="s">
        <v>484</v>
      </c>
      <c r="E152" s="24">
        <v>158978</v>
      </c>
      <c r="F152" s="24" t="s">
        <v>939</v>
      </c>
      <c r="G152" s="22" t="str">
        <f t="shared" si="14"/>
        <v>APGHKG19040002/158978/WW19541</v>
      </c>
      <c r="H152" s="23">
        <f>IF(G152="","",VLOOKUP(G152,WMS!$E$3:$Q$2500,7,FALSE))</f>
        <v>29.1475409836066</v>
      </c>
      <c r="I152" s="23">
        <f>IF(G152="","",VLOOKUP(G152,WMS!$E$3:$Q$2500,8,FALSE))</f>
        <v>9.31</v>
      </c>
      <c r="J152" s="23">
        <f>IF(G152="","",VLOOKUP(G152,WMS!$E$3:$Q$2500,13,FALSE))</f>
        <v>0.082</v>
      </c>
      <c r="K152" s="29" t="b">
        <f t="shared" si="15"/>
        <v>1</v>
      </c>
      <c r="L152" s="7">
        <v>61</v>
      </c>
      <c r="M152" s="7">
        <v>1778</v>
      </c>
      <c r="N152" s="30">
        <f>IF(G152="","",VLOOKUP(G152,WMS!$E$3:$U$2500,17,0))</f>
        <v>0</v>
      </c>
      <c r="O152" s="31">
        <f t="shared" si="16"/>
        <v>567.91</v>
      </c>
      <c r="P152" s="31">
        <f t="shared" si="17"/>
        <v>5.002</v>
      </c>
      <c r="Q152" s="36" t="str">
        <f>IF(G152="","",VLOOKUP(G152,WMS!$E$3:$G$2500,2,FALSE))</f>
        <v>APG19041301</v>
      </c>
      <c r="R152" s="36" t="str">
        <f>IF(G152="","",VLOOKUP(G152,WMS!$E$3:$G$2500,3,FALSE))</f>
        <v>APG1904130102</v>
      </c>
      <c r="S152" s="37" t="str">
        <f>IF(R152="","",VLOOKUP(R152,CUSTOMS!$E$3:$N$2500,2,FALSE))</f>
        <v>6110110000</v>
      </c>
      <c r="T152" s="38" t="str">
        <f>IF(R152="","",VLOOKUP(R152,CUSTOMS!$E$3:$N$2500,3,FALSE))</f>
        <v>女装针织圆领长袖套头衫</v>
      </c>
      <c r="U152" s="39">
        <f t="shared" si="18"/>
        <v>1778</v>
      </c>
      <c r="V152" s="39" t="str">
        <f>IF(R152="","",VLOOKUP(R152,CUSTOMS!$E$3:$N$2500,5,FALSE))</f>
        <v>件</v>
      </c>
      <c r="W152" s="40">
        <f>IF(R152="","",VLOOKUP(R152,CUSTOMS!$E$3:$N$2500,6,FALSE))</f>
        <v>23</v>
      </c>
      <c r="X152" s="40">
        <f t="shared" si="19"/>
        <v>40894</v>
      </c>
      <c r="Y152" s="39" t="str">
        <f>IF(R152="","",VLOOKUP(R152,CUSTOMS!$E$3:$N$2500,8,FALSE))</f>
        <v>美元</v>
      </c>
      <c r="Z152" s="39" t="str">
        <f>IF(R152="","",VLOOKUP(R152,CUSTOMS!$E$3:$N$2500,9,FALSE))</f>
        <v>中国</v>
      </c>
      <c r="AA152" s="39" t="str">
        <f>IF(R152="","",VLOOKUP(R152,CUSTOMS!$E$3:$N$2500,10,FALSE))</f>
        <v>澳大利亚</v>
      </c>
      <c r="AB152" s="40">
        <f>IF(R152="","",VLOOKUP(G152,WMS!$E$3:$T$2500,15,FALSE))</f>
        <v>0.275</v>
      </c>
      <c r="AC152" s="40">
        <f t="shared" si="20"/>
        <v>488.95</v>
      </c>
      <c r="AD152" s="37" t="e">
        <f>IF(S152="","",VLOOKUP(S152,海关监管条件!$A$1:$B$2000,2,FALSE))</f>
        <v>#N/A</v>
      </c>
    </row>
    <row r="153" spans="1:30">
      <c r="A153" s="2">
        <v>43572</v>
      </c>
      <c r="B153" s="2">
        <v>43573</v>
      </c>
      <c r="C153" s="2" t="s">
        <v>1056</v>
      </c>
      <c r="D153" s="3" t="s">
        <v>484</v>
      </c>
      <c r="E153" s="24">
        <v>159095</v>
      </c>
      <c r="F153" s="24" t="s">
        <v>956</v>
      </c>
      <c r="G153" s="22" t="str">
        <f t="shared" si="14"/>
        <v>APGHKG19040002/159095/WW19549</v>
      </c>
      <c r="H153" s="23">
        <f>IF(G153="","",VLOOKUP(G153,WMS!$E$3:$Q$2500,7,FALSE))</f>
        <v>35.2777777777778</v>
      </c>
      <c r="I153" s="23">
        <f>IF(G153="","",VLOOKUP(G153,WMS!$E$3:$Q$2500,8,FALSE))</f>
        <v>6.6</v>
      </c>
      <c r="J153" s="23">
        <f>IF(G153="","",VLOOKUP(G153,WMS!$E$3:$Q$2500,13,FALSE))</f>
        <v>0.044</v>
      </c>
      <c r="K153" s="29" t="b">
        <f t="shared" si="15"/>
        <v>1</v>
      </c>
      <c r="L153" s="7">
        <v>18</v>
      </c>
      <c r="M153" s="7">
        <v>635</v>
      </c>
      <c r="N153" s="30">
        <f>IF(G153="","",VLOOKUP(G153,WMS!$E$3:$U$2500,17,0))</f>
        <v>0</v>
      </c>
      <c r="O153" s="31">
        <f t="shared" si="16"/>
        <v>118.8</v>
      </c>
      <c r="P153" s="31">
        <f t="shared" si="17"/>
        <v>0.792</v>
      </c>
      <c r="Q153" s="36" t="str">
        <f>IF(G153="","",VLOOKUP(G153,WMS!$E$3:$G$2500,2,FALSE))</f>
        <v>APG19041301</v>
      </c>
      <c r="R153" s="36" t="str">
        <f>IF(G153="","",VLOOKUP(G153,WMS!$E$3:$G$2500,3,FALSE))</f>
        <v>APG1904130103</v>
      </c>
      <c r="S153" s="37" t="str">
        <f>IF(R153="","",VLOOKUP(R153,CUSTOMS!$E$3:$N$2500,2,FALSE))</f>
        <v>6110300090</v>
      </c>
      <c r="T153" s="38" t="str">
        <f>IF(R153="","",VLOOKUP(R153,CUSTOMS!$E$3:$N$2500,3,FALSE))</f>
        <v>女装针织圆领中袖套头衫</v>
      </c>
      <c r="U153" s="39">
        <f t="shared" si="18"/>
        <v>635</v>
      </c>
      <c r="V153" s="39" t="str">
        <f>IF(R153="","",VLOOKUP(R153,CUSTOMS!$E$3:$N$2500,5,FALSE))</f>
        <v>件</v>
      </c>
      <c r="W153" s="40">
        <f>IF(R153="","",VLOOKUP(R153,CUSTOMS!$E$3:$N$2500,6,FALSE))</f>
        <v>8</v>
      </c>
      <c r="X153" s="40">
        <f t="shared" si="19"/>
        <v>5080</v>
      </c>
      <c r="Y153" s="39" t="str">
        <f>IF(R153="","",VLOOKUP(R153,CUSTOMS!$E$3:$N$2500,8,FALSE))</f>
        <v>美元</v>
      </c>
      <c r="Z153" s="39" t="str">
        <f>IF(R153="","",VLOOKUP(R153,CUSTOMS!$E$3:$N$2500,9,FALSE))</f>
        <v>中国</v>
      </c>
      <c r="AA153" s="39" t="str">
        <f>IF(R153="","",VLOOKUP(R153,CUSTOMS!$E$3:$N$2500,10,FALSE))</f>
        <v>澳大利亚</v>
      </c>
      <c r="AB153" s="40">
        <f>IF(R153="","",VLOOKUP(G153,WMS!$E$3:$T$2500,15,FALSE))</f>
        <v>0.168</v>
      </c>
      <c r="AC153" s="40">
        <f t="shared" si="20"/>
        <v>106.68</v>
      </c>
      <c r="AD153" s="37" t="e">
        <f>IF(S153="","",VLOOKUP(S153,海关监管条件!$A$1:$B$2000,2,FALSE))</f>
        <v>#N/A</v>
      </c>
    </row>
    <row r="154" spans="1:30">
      <c r="A154" s="2">
        <v>43572</v>
      </c>
      <c r="B154" s="2">
        <v>43573</v>
      </c>
      <c r="C154" s="2" t="s">
        <v>1056</v>
      </c>
      <c r="D154" s="3" t="s">
        <v>497</v>
      </c>
      <c r="E154" s="24">
        <v>159041</v>
      </c>
      <c r="F154" s="24" t="s">
        <v>958</v>
      </c>
      <c r="G154" s="22" t="str">
        <f t="shared" si="14"/>
        <v>APGHKG19030015/159041/WW19838</v>
      </c>
      <c r="H154" s="23">
        <f>IF(G154="","",VLOOKUP(G154,WMS!$E$3:$Q$2500,7,FALSE))</f>
        <v>33.4090909090909</v>
      </c>
      <c r="I154" s="23">
        <f>IF(G154="","",VLOOKUP(G154,WMS!$E$3:$Q$2500,8,FALSE))</f>
        <v>14.18</v>
      </c>
      <c r="J154" s="23">
        <f>IF(G154="","",VLOOKUP(G154,WMS!$E$3:$Q$2500,13,FALSE))</f>
        <v>0.076</v>
      </c>
      <c r="K154" s="29" t="b">
        <f t="shared" si="15"/>
        <v>1</v>
      </c>
      <c r="L154" s="7">
        <v>22</v>
      </c>
      <c r="M154" s="7">
        <v>735</v>
      </c>
      <c r="N154" s="30">
        <f>IF(G154="","",VLOOKUP(G154,WMS!$E$3:$U$2500,17,0))</f>
        <v>0</v>
      </c>
      <c r="O154" s="31">
        <f t="shared" si="16"/>
        <v>311.96</v>
      </c>
      <c r="P154" s="31">
        <f t="shared" si="17"/>
        <v>1.672</v>
      </c>
      <c r="Q154" s="36" t="str">
        <f>IF(G154="","",VLOOKUP(G154,WMS!$E$3:$G$2500,2,FALSE))</f>
        <v>APG19041202</v>
      </c>
      <c r="R154" s="36" t="str">
        <f>IF(G154="","",VLOOKUP(G154,WMS!$E$3:$G$2500,3,FALSE))</f>
        <v>APG1904120201</v>
      </c>
      <c r="S154" s="37">
        <f>IF(R154="","",VLOOKUP(R154,CUSTOMS!$E$3:$N$2500,2,FALSE))</f>
        <v>6104590000</v>
      </c>
      <c r="T154" s="38" t="str">
        <f>IF(R154="","",VLOOKUP(R154,CUSTOMS!$E$3:$N$2500,3,FALSE))</f>
        <v>针织半身裙</v>
      </c>
      <c r="U154" s="39">
        <f t="shared" si="18"/>
        <v>735</v>
      </c>
      <c r="V154" s="39" t="str">
        <f>IF(R154="","",VLOOKUP(R154,CUSTOMS!$E$3:$N$2500,5,FALSE))</f>
        <v>件</v>
      </c>
      <c r="W154" s="40">
        <f>IF(R154="","",VLOOKUP(R154,CUSTOMS!$E$3:$N$2500,6,FALSE))</f>
        <v>30</v>
      </c>
      <c r="X154" s="40">
        <f t="shared" si="19"/>
        <v>22050</v>
      </c>
      <c r="Y154" s="39" t="str">
        <f>IF(R154="","",VLOOKUP(R154,CUSTOMS!$E$3:$N$2500,8,FALSE))</f>
        <v>港币</v>
      </c>
      <c r="Z154" s="39" t="str">
        <f>IF(R154="","",VLOOKUP(R154,CUSTOMS!$E$3:$N$2500,9,FALSE))</f>
        <v>中国</v>
      </c>
      <c r="AA154" s="39" t="str">
        <f>IF(R154="","",VLOOKUP(R154,CUSTOMS!$E$3:$N$2500,10,FALSE))</f>
        <v>澳大利亚</v>
      </c>
      <c r="AB154" s="40">
        <f>IF(R154="","",VLOOKUP(G154,WMS!$E$3:$T$2500,15,FALSE))</f>
        <v>0.385</v>
      </c>
      <c r="AC154" s="40">
        <f t="shared" si="20"/>
        <v>282.975</v>
      </c>
      <c r="AD154" s="37" t="e">
        <f>IF(S154="","",VLOOKUP(S154,海关监管条件!$A$1:$B$2000,2,FALSE))</f>
        <v>#N/A</v>
      </c>
    </row>
    <row r="155" spans="1:30">
      <c r="A155" s="2">
        <v>43572</v>
      </c>
      <c r="B155" s="2">
        <v>43573</v>
      </c>
      <c r="C155" s="2" t="s">
        <v>1056</v>
      </c>
      <c r="D155" s="3" t="s">
        <v>497</v>
      </c>
      <c r="E155" s="24">
        <v>159043</v>
      </c>
      <c r="F155" s="24" t="s">
        <v>935</v>
      </c>
      <c r="G155" s="22" t="str">
        <f t="shared" si="14"/>
        <v>APGHKG19030015/159043/WW19515</v>
      </c>
      <c r="H155" s="23">
        <f>IF(G155="","",VLOOKUP(G155,WMS!$E$3:$Q$2500,7,FALSE))</f>
        <v>27.4782608695652</v>
      </c>
      <c r="I155" s="23">
        <f>IF(G155="","",VLOOKUP(G155,WMS!$E$3:$Q$2500,8,FALSE))</f>
        <v>14.04</v>
      </c>
      <c r="J155" s="23">
        <f>IF(G155="","",VLOOKUP(G155,WMS!$E$3:$Q$2500,13,FALSE))</f>
        <v>0.076</v>
      </c>
      <c r="K155" s="29" t="b">
        <f t="shared" si="15"/>
        <v>1</v>
      </c>
      <c r="L155" s="7">
        <v>23</v>
      </c>
      <c r="M155" s="7">
        <v>632</v>
      </c>
      <c r="N155" s="30">
        <f>IF(G155="","",VLOOKUP(G155,WMS!$E$3:$U$2500,17,0))</f>
        <v>0</v>
      </c>
      <c r="O155" s="31">
        <f t="shared" si="16"/>
        <v>322.92</v>
      </c>
      <c r="P155" s="31">
        <f t="shared" si="17"/>
        <v>1.748</v>
      </c>
      <c r="Q155" s="36" t="str">
        <f>IF(G155="","",VLOOKUP(G155,WMS!$E$3:$G$2500,2,FALSE))</f>
        <v>APG19041202</v>
      </c>
      <c r="R155" s="36" t="str">
        <f>IF(G155="","",VLOOKUP(G155,WMS!$E$3:$G$2500,3,FALSE))</f>
        <v>APG1904120202</v>
      </c>
      <c r="S155" s="37">
        <f>IF(R155="","",VLOOKUP(R155,CUSTOMS!$E$3:$N$2500,2,FALSE))</f>
        <v>6110300090</v>
      </c>
      <c r="T155" s="38" t="str">
        <f>IF(R155="","",VLOOKUP(R155,CUSTOMS!$E$3:$N$2500,3,FALSE))</f>
        <v>针织套头衫</v>
      </c>
      <c r="U155" s="39">
        <f t="shared" si="18"/>
        <v>632</v>
      </c>
      <c r="V155" s="39" t="str">
        <f>IF(R155="","",VLOOKUP(R155,CUSTOMS!$E$3:$N$2500,5,FALSE))</f>
        <v>件</v>
      </c>
      <c r="W155" s="40">
        <f>IF(R155="","",VLOOKUP(R155,CUSTOMS!$E$3:$N$2500,6,FALSE))</f>
        <v>30</v>
      </c>
      <c r="X155" s="40">
        <f t="shared" si="19"/>
        <v>18960</v>
      </c>
      <c r="Y155" s="39" t="str">
        <f>IF(R155="","",VLOOKUP(R155,CUSTOMS!$E$3:$N$2500,8,FALSE))</f>
        <v>港币</v>
      </c>
      <c r="Z155" s="39" t="str">
        <f>IF(R155="","",VLOOKUP(R155,CUSTOMS!$E$3:$N$2500,9,FALSE))</f>
        <v>中国</v>
      </c>
      <c r="AA155" s="39" t="str">
        <f>IF(R155="","",VLOOKUP(R155,CUSTOMS!$E$3:$N$2500,10,FALSE))</f>
        <v>澳大利亚</v>
      </c>
      <c r="AB155" s="40">
        <f>IF(R155="","",VLOOKUP(G155,WMS!$E$3:$T$2500,15,FALSE))</f>
        <v>0.467</v>
      </c>
      <c r="AC155" s="40">
        <f t="shared" si="20"/>
        <v>295.144</v>
      </c>
      <c r="AD155" s="37" t="e">
        <f>IF(S155="","",VLOOKUP(S155,海关监管条件!$A$1:$B$2000,2,FALSE))</f>
        <v>#N/A</v>
      </c>
    </row>
    <row r="156" spans="1:30">
      <c r="A156" s="2">
        <v>43572</v>
      </c>
      <c r="B156" s="2">
        <v>43573</v>
      </c>
      <c r="C156" s="2" t="s">
        <v>1056</v>
      </c>
      <c r="D156" s="3" t="s">
        <v>497</v>
      </c>
      <c r="E156" s="24">
        <v>159040</v>
      </c>
      <c r="F156" s="24" t="s">
        <v>959</v>
      </c>
      <c r="G156" s="22" t="str">
        <f t="shared" si="14"/>
        <v>APGHKG19030015/159040/WW19240</v>
      </c>
      <c r="H156" s="23">
        <f>IF(G156="","",VLOOKUP(G156,WMS!$E$3:$Q$2500,7,FALSE))</f>
        <v>17.6111111111111</v>
      </c>
      <c r="I156" s="23">
        <f>IF(G156="","",VLOOKUP(G156,WMS!$E$3:$Q$2500,8,FALSE))</f>
        <v>14.5</v>
      </c>
      <c r="J156" s="23">
        <f>IF(G156="","",VLOOKUP(G156,WMS!$E$3:$Q$2500,13,FALSE))</f>
        <v>0.076</v>
      </c>
      <c r="K156" s="29" t="b">
        <f t="shared" si="15"/>
        <v>1</v>
      </c>
      <c r="L156" s="7">
        <v>36</v>
      </c>
      <c r="M156" s="7">
        <v>634</v>
      </c>
      <c r="N156" s="30">
        <f>IF(G156="","",VLOOKUP(G156,WMS!$E$3:$U$2500,17,0))</f>
        <v>0</v>
      </c>
      <c r="O156" s="31">
        <f t="shared" si="16"/>
        <v>522</v>
      </c>
      <c r="P156" s="31">
        <f t="shared" si="17"/>
        <v>2.736</v>
      </c>
      <c r="Q156" s="36" t="str">
        <f>IF(G156="","",VLOOKUP(G156,WMS!$E$3:$G$2500,2,FALSE))</f>
        <v>APG19041202</v>
      </c>
      <c r="R156" s="36" t="str">
        <f>IF(G156="","",VLOOKUP(G156,WMS!$E$3:$G$2500,3,FALSE))</f>
        <v>APG1904120203</v>
      </c>
      <c r="S156" s="37">
        <f>IF(R156="","",VLOOKUP(R156,CUSTOMS!$E$3:$N$2500,2,FALSE))</f>
        <v>6104440000</v>
      </c>
      <c r="T156" s="38" t="str">
        <f>IF(R156="","",VLOOKUP(R156,CUSTOMS!$E$3:$N$2500,3,FALSE))</f>
        <v>针织连衣裙</v>
      </c>
      <c r="U156" s="39">
        <f t="shared" si="18"/>
        <v>634</v>
      </c>
      <c r="V156" s="39" t="str">
        <f>IF(R156="","",VLOOKUP(R156,CUSTOMS!$E$3:$N$2500,5,FALSE))</f>
        <v>件</v>
      </c>
      <c r="W156" s="40">
        <f>IF(R156="","",VLOOKUP(R156,CUSTOMS!$E$3:$N$2500,6,FALSE))</f>
        <v>30</v>
      </c>
      <c r="X156" s="40">
        <f t="shared" si="19"/>
        <v>19020</v>
      </c>
      <c r="Y156" s="39" t="str">
        <f>IF(R156="","",VLOOKUP(R156,CUSTOMS!$E$3:$N$2500,8,FALSE))</f>
        <v>港币</v>
      </c>
      <c r="Z156" s="39" t="str">
        <f>IF(R156="","",VLOOKUP(R156,CUSTOMS!$E$3:$N$2500,9,FALSE))</f>
        <v>中国</v>
      </c>
      <c r="AA156" s="39" t="str">
        <f>IF(R156="","",VLOOKUP(R156,CUSTOMS!$E$3:$N$2500,10,FALSE))</f>
        <v>澳大利亚</v>
      </c>
      <c r="AB156" s="40">
        <f>IF(R156="","",VLOOKUP(G156,WMS!$E$3:$T$2500,15,FALSE))</f>
        <v>0.751</v>
      </c>
      <c r="AC156" s="40">
        <f t="shared" si="20"/>
        <v>476.134</v>
      </c>
      <c r="AD156" s="37" t="e">
        <f>IF(S156="","",VLOOKUP(S156,海关监管条件!$A$1:$B$2000,2,FALSE))</f>
        <v>#N/A</v>
      </c>
    </row>
    <row r="157" spans="1:30">
      <c r="A157" s="2">
        <v>43578</v>
      </c>
      <c r="B157" s="2">
        <v>43578</v>
      </c>
      <c r="C157" s="2" t="s">
        <v>1057</v>
      </c>
      <c r="D157" s="3" t="s">
        <v>476</v>
      </c>
      <c r="E157" s="3">
        <v>159715</v>
      </c>
      <c r="F157" s="3" t="s">
        <v>953</v>
      </c>
      <c r="G157" s="22" t="str">
        <f t="shared" si="14"/>
        <v>APGHKG19030014/159715/JWW192423</v>
      </c>
      <c r="H157" s="23">
        <f>IF(G157="","",VLOOKUP(G157,WMS!$E$3:$Q$2500,7,FALSE))</f>
        <v>24.8</v>
      </c>
      <c r="I157" s="23">
        <f>IF(G157="","",VLOOKUP(G157,WMS!$E$3:$Q$2500,8,FALSE))</f>
        <v>16.06</v>
      </c>
      <c r="J157" s="23">
        <f>IF(G157="","",VLOOKUP(G157,WMS!$E$3:$Q$2500,13,FALSE))</f>
        <v>0.059</v>
      </c>
      <c r="K157" s="29" t="b">
        <f t="shared" si="15"/>
        <v>1</v>
      </c>
      <c r="L157" s="7">
        <v>15</v>
      </c>
      <c r="M157" s="7">
        <v>372</v>
      </c>
      <c r="N157" s="30">
        <f>IF(G157="","",VLOOKUP(G157,WMS!$E$3:$U$2500,17,0))</f>
        <v>0</v>
      </c>
      <c r="O157" s="31">
        <f t="shared" si="16"/>
        <v>240.9</v>
      </c>
      <c r="P157" s="31">
        <f t="shared" si="17"/>
        <v>0.885</v>
      </c>
      <c r="Q157" s="36" t="str">
        <f>IF(G157="","",VLOOKUP(G157,WMS!$E$3:$G$2500,2,FALSE))</f>
        <v>APG19041302</v>
      </c>
      <c r="R157" s="36" t="str">
        <f>IF(G157="","",VLOOKUP(G157,WMS!$E$3:$G$2500,3,FALSE))</f>
        <v>APG1904130204</v>
      </c>
      <c r="S157" s="37">
        <f>IF(R157="","",VLOOKUP(R157,CUSTOMS!$E$3:$N$2500,2,FALSE))</f>
        <v>6204520000</v>
      </c>
      <c r="T157" s="38" t="str">
        <f>IF(R157="","",VLOOKUP(R157,CUSTOMS!$E$3:$N$2500,3,FALSE))</f>
        <v>女装裙</v>
      </c>
      <c r="U157" s="39">
        <f t="shared" si="18"/>
        <v>372</v>
      </c>
      <c r="V157" s="39" t="str">
        <f>IF(R157="","",VLOOKUP(R157,CUSTOMS!$E$3:$N$2500,5,FALSE))</f>
        <v>件</v>
      </c>
      <c r="W157" s="40">
        <f>IF(R157="","",VLOOKUP(R157,CUSTOMS!$E$3:$N$2500,6,FALSE))</f>
        <v>7</v>
      </c>
      <c r="X157" s="40">
        <f t="shared" si="19"/>
        <v>2604</v>
      </c>
      <c r="Y157" s="39" t="str">
        <f>IF(R157="","",VLOOKUP(R157,CUSTOMS!$E$3:$N$2500,8,FALSE))</f>
        <v>美元</v>
      </c>
      <c r="Z157" s="39" t="str">
        <f>IF(R157="","",VLOOKUP(R157,CUSTOMS!$E$3:$N$2500,9,FALSE))</f>
        <v>中国</v>
      </c>
      <c r="AA157" s="39" t="str">
        <f>IF(R157="","",VLOOKUP(R157,CUSTOMS!$E$3:$N$2500,10,FALSE))</f>
        <v>澳大利亚</v>
      </c>
      <c r="AB157" s="40">
        <f>IF(R157="","",VLOOKUP(G157,WMS!$E$3:$T$2500,15,FALSE))</f>
        <v>0.608</v>
      </c>
      <c r="AC157" s="40">
        <f t="shared" si="20"/>
        <v>226.176</v>
      </c>
      <c r="AD157" s="37" t="e">
        <f>IF(S157="","",VLOOKUP(S157,海关监管条件!$A$1:$B$2000,2,FALSE))</f>
        <v>#N/A</v>
      </c>
    </row>
    <row r="158" spans="1:30">
      <c r="A158" s="2">
        <v>43578</v>
      </c>
      <c r="B158" s="2">
        <v>43578</v>
      </c>
      <c r="C158" s="2" t="s">
        <v>1057</v>
      </c>
      <c r="D158" s="3" t="s">
        <v>476</v>
      </c>
      <c r="E158" s="24">
        <v>159698</v>
      </c>
      <c r="F158" s="24" t="s">
        <v>954</v>
      </c>
      <c r="G158" s="22" t="str">
        <f t="shared" si="14"/>
        <v>APGHKG19030014/159698/JWW192425</v>
      </c>
      <c r="H158" s="23">
        <f>IF(G158="","",VLOOKUP(G158,WMS!$E$3:$Q$2500,7,FALSE))</f>
        <v>14.44</v>
      </c>
      <c r="I158" s="23">
        <f>IF(G158="","",VLOOKUP(G158,WMS!$E$3:$Q$2500,8,FALSE))</f>
        <v>11.12</v>
      </c>
      <c r="J158" s="23">
        <f>IF(G158="","",VLOOKUP(G158,WMS!$E$3:$Q$2500,13,FALSE))</f>
        <v>0.059</v>
      </c>
      <c r="K158" s="29" t="b">
        <f t="shared" si="15"/>
        <v>1</v>
      </c>
      <c r="L158" s="7">
        <v>25</v>
      </c>
      <c r="M158" s="7">
        <v>361</v>
      </c>
      <c r="N158" s="30">
        <f>IF(G158="","",VLOOKUP(G158,WMS!$E$3:$U$2500,17,0))</f>
        <v>0</v>
      </c>
      <c r="O158" s="31">
        <f t="shared" si="16"/>
        <v>278</v>
      </c>
      <c r="P158" s="31">
        <f t="shared" si="17"/>
        <v>1.475</v>
      </c>
      <c r="Q158" s="36" t="str">
        <f>IF(G158="","",VLOOKUP(G158,WMS!$E$3:$G$2500,2,FALSE))</f>
        <v>APG19041302</v>
      </c>
      <c r="R158" s="36" t="str">
        <f>IF(G158="","",VLOOKUP(G158,WMS!$E$3:$G$2500,3,FALSE))</f>
        <v>APG1904130205</v>
      </c>
      <c r="S158" s="37">
        <f>IF(R158="","",VLOOKUP(R158,CUSTOMS!$E$3:$N$2500,2,FALSE))</f>
        <v>6204320090</v>
      </c>
      <c r="T158" s="38" t="str">
        <f>IF(R158="","",VLOOKUP(R158,CUSTOMS!$E$3:$N$2500,3,FALSE))</f>
        <v>女装夹克</v>
      </c>
      <c r="U158" s="39">
        <f t="shared" si="18"/>
        <v>361</v>
      </c>
      <c r="V158" s="39" t="str">
        <f>IF(R158="","",VLOOKUP(R158,CUSTOMS!$E$3:$N$2500,5,FALSE))</f>
        <v>件</v>
      </c>
      <c r="W158" s="40">
        <f>IF(R158="","",VLOOKUP(R158,CUSTOMS!$E$3:$N$2500,6,FALSE))</f>
        <v>7</v>
      </c>
      <c r="X158" s="40">
        <f t="shared" si="19"/>
        <v>2527</v>
      </c>
      <c r="Y158" s="39" t="str">
        <f>IF(R158="","",VLOOKUP(R158,CUSTOMS!$E$3:$N$2500,8,FALSE))</f>
        <v>美元</v>
      </c>
      <c r="Z158" s="39" t="str">
        <f>IF(R158="","",VLOOKUP(R158,CUSTOMS!$E$3:$N$2500,9,FALSE))</f>
        <v>中国</v>
      </c>
      <c r="AA158" s="39" t="str">
        <f>IF(R158="","",VLOOKUP(R158,CUSTOMS!$E$3:$N$2500,10,FALSE))</f>
        <v>澳大利亚</v>
      </c>
      <c r="AB158" s="40">
        <f>IF(R158="","",VLOOKUP(G158,WMS!$E$3:$T$2500,15,FALSE))</f>
        <v>0.701</v>
      </c>
      <c r="AC158" s="40">
        <f t="shared" si="20"/>
        <v>253.061</v>
      </c>
      <c r="AD158" s="37" t="e">
        <f>IF(S158="","",VLOOKUP(S158,海关监管条件!$A$1:$B$2000,2,FALSE))</f>
        <v>#N/A</v>
      </c>
    </row>
    <row r="159" spans="1:30">
      <c r="A159" s="2">
        <v>43578</v>
      </c>
      <c r="B159" s="2">
        <v>43578</v>
      </c>
      <c r="C159" s="2" t="s">
        <v>1057</v>
      </c>
      <c r="D159" s="3" t="s">
        <v>472</v>
      </c>
      <c r="E159" s="24">
        <v>159611</v>
      </c>
      <c r="F159" s="24">
        <v>114741</v>
      </c>
      <c r="G159" s="22" t="str">
        <f t="shared" si="14"/>
        <v>APGHKG19030016/159611/114741</v>
      </c>
      <c r="H159" s="23">
        <f>IF(G159="","",VLOOKUP(G159,WMS!$E$3:$Q$2500,7,FALSE))</f>
        <v>20.0135135135135</v>
      </c>
      <c r="I159" s="23">
        <f>IF(G159="","",VLOOKUP(G159,WMS!$E$3:$Q$2500,8,FALSE))</f>
        <v>10.59</v>
      </c>
      <c r="J159" s="23">
        <f>IF(G159="","",VLOOKUP(G159,WMS!$E$3:$Q$2500,13,FALSE))</f>
        <v>0.079</v>
      </c>
      <c r="K159" s="29" t="b">
        <f t="shared" si="15"/>
        <v>1</v>
      </c>
      <c r="L159" s="7">
        <v>74</v>
      </c>
      <c r="M159" s="7">
        <v>1481</v>
      </c>
      <c r="N159" s="30">
        <f>IF(G159="","",VLOOKUP(G159,WMS!$E$3:$U$2500,17,0))</f>
        <v>0</v>
      </c>
      <c r="O159" s="31">
        <f t="shared" si="16"/>
        <v>783.66</v>
      </c>
      <c r="P159" s="31">
        <f t="shared" si="17"/>
        <v>5.846</v>
      </c>
      <c r="Q159" s="36" t="str">
        <f>IF(G159="","",VLOOKUP(G159,WMS!$E$3:$G$2500,2,FALSE))</f>
        <v>APG19041201</v>
      </c>
      <c r="R159" s="36" t="str">
        <f>IF(G159="","",VLOOKUP(G159,WMS!$E$3:$G$2500,3,FALSE))</f>
        <v>APG1904120101</v>
      </c>
      <c r="S159" s="37" t="str">
        <f>IF(R159="","",VLOOKUP(R159,CUSTOMS!$E$3:$N$2500,2,FALSE))</f>
        <v>6110110000</v>
      </c>
      <c r="T159" s="38" t="str">
        <f>IF(R159="","",VLOOKUP(R159,CUSTOMS!$E$3:$N$2500,3,FALSE))</f>
        <v>女装针织套头衫</v>
      </c>
      <c r="U159" s="39">
        <f t="shared" si="18"/>
        <v>1481</v>
      </c>
      <c r="V159" s="39" t="str">
        <f>IF(R159="","",VLOOKUP(R159,CUSTOMS!$E$3:$N$2500,5,FALSE))</f>
        <v>件</v>
      </c>
      <c r="W159" s="40">
        <f>IF(R159="","",VLOOKUP(R159,CUSTOMS!$E$3:$N$2500,6,FALSE))</f>
        <v>16.11</v>
      </c>
      <c r="X159" s="40">
        <f t="shared" si="19"/>
        <v>23858.91</v>
      </c>
      <c r="Y159" s="39" t="str">
        <f>IF(R159="","",VLOOKUP(R159,CUSTOMS!$E$3:$N$2500,8,FALSE))</f>
        <v>美元</v>
      </c>
      <c r="Z159" s="39" t="str">
        <f>IF(R159="","",VLOOKUP(R159,CUSTOMS!$E$3:$N$2500,9,FALSE))</f>
        <v>中国</v>
      </c>
      <c r="AA159" s="39" t="str">
        <f>IF(R159="","",VLOOKUP(R159,CUSTOMS!$E$3:$N$2500,10,FALSE))</f>
        <v>澳大利亚</v>
      </c>
      <c r="AB159" s="40">
        <f>IF(R159="","",VLOOKUP(G159,WMS!$E$3:$T$2500,15,FALSE))</f>
        <v>0.459</v>
      </c>
      <c r="AC159" s="40">
        <f t="shared" si="20"/>
        <v>679.779</v>
      </c>
      <c r="AD159" s="37" t="e">
        <f>IF(S159="","",VLOOKUP(S159,海关监管条件!$A$1:$B$2000,2,FALSE))</f>
        <v>#N/A</v>
      </c>
    </row>
    <row r="160" spans="1:30">
      <c r="A160" s="2">
        <v>43578</v>
      </c>
      <c r="B160" s="2">
        <v>43578</v>
      </c>
      <c r="C160" s="2" t="s">
        <v>1057</v>
      </c>
      <c r="D160" s="3" t="s">
        <v>484</v>
      </c>
      <c r="E160" s="24">
        <v>159576</v>
      </c>
      <c r="F160" s="24">
        <v>115057</v>
      </c>
      <c r="G160" s="22" t="str">
        <f t="shared" si="14"/>
        <v>APGHKG19040002/159576/115057</v>
      </c>
      <c r="H160" s="23">
        <f>IF(G160="","",VLOOKUP(G160,WMS!$E$3:$Q$2500,7,FALSE))</f>
        <v>25.421875</v>
      </c>
      <c r="I160" s="23">
        <f>IF(G160="","",VLOOKUP(G160,WMS!$E$3:$Q$2500,8,FALSE))</f>
        <v>10.65</v>
      </c>
      <c r="J160" s="23">
        <f>IF(G160="","",VLOOKUP(G160,WMS!$E$3:$Q$2500,13,FALSE))</f>
        <v>0.089</v>
      </c>
      <c r="K160" s="29" t="b">
        <f t="shared" si="15"/>
        <v>1</v>
      </c>
      <c r="L160" s="7">
        <v>64</v>
      </c>
      <c r="M160" s="7">
        <v>1627</v>
      </c>
      <c r="N160" s="30">
        <f>IF(G160="","",VLOOKUP(G160,WMS!$E$3:$U$2500,17,0))</f>
        <v>0</v>
      </c>
      <c r="O160" s="31">
        <f t="shared" si="16"/>
        <v>681.6</v>
      </c>
      <c r="P160" s="31">
        <f t="shared" si="17"/>
        <v>5.696</v>
      </c>
      <c r="Q160" s="36" t="str">
        <f>IF(G160="","",VLOOKUP(G160,WMS!$E$3:$G$2500,2,FALSE))</f>
        <v>APG19041301</v>
      </c>
      <c r="R160" s="36" t="str">
        <f>IF(G160="","",VLOOKUP(G160,WMS!$E$3:$G$2500,3,FALSE))</f>
        <v>APG1904130104</v>
      </c>
      <c r="S160" s="37" t="str">
        <f>IF(R160="","",VLOOKUP(R160,CUSTOMS!$E$3:$N$2500,2,FALSE))</f>
        <v>6110110000</v>
      </c>
      <c r="T160" s="38" t="str">
        <f>IF(R160="","",VLOOKUP(R160,CUSTOMS!$E$3:$N$2500,3,FALSE))</f>
        <v>女装针织圆领长袖套头衫</v>
      </c>
      <c r="U160" s="39">
        <f t="shared" si="18"/>
        <v>1627</v>
      </c>
      <c r="V160" s="39" t="str">
        <f>IF(R160="","",VLOOKUP(R160,CUSTOMS!$E$3:$N$2500,5,FALSE))</f>
        <v>件</v>
      </c>
      <c r="W160" s="40">
        <f>IF(R160="","",VLOOKUP(R160,CUSTOMS!$E$3:$N$2500,6,FALSE))</f>
        <v>18</v>
      </c>
      <c r="X160" s="40">
        <f t="shared" si="19"/>
        <v>29286</v>
      </c>
      <c r="Y160" s="39" t="str">
        <f>IF(R160="","",VLOOKUP(R160,CUSTOMS!$E$3:$N$2500,8,FALSE))</f>
        <v>美元</v>
      </c>
      <c r="Z160" s="39" t="str">
        <f>IF(R160="","",VLOOKUP(R160,CUSTOMS!$E$3:$N$2500,9,FALSE))</f>
        <v>中国</v>
      </c>
      <c r="AA160" s="39" t="str">
        <f>IF(R160="","",VLOOKUP(R160,CUSTOMS!$E$3:$N$2500,10,FALSE))</f>
        <v>澳大利亚</v>
      </c>
      <c r="AB160" s="40">
        <f>IF(R160="","",VLOOKUP(G160,WMS!$E$3:$T$2500,15,FALSE))</f>
        <v>0.368</v>
      </c>
      <c r="AC160" s="40">
        <f t="shared" si="20"/>
        <v>598.736</v>
      </c>
      <c r="AD160" s="37" t="e">
        <f>IF(S160="","",VLOOKUP(S160,海关监管条件!$A$1:$B$2000,2,FALSE))</f>
        <v>#N/A</v>
      </c>
    </row>
    <row r="161" spans="1:30">
      <c r="A161" s="2">
        <v>43592</v>
      </c>
      <c r="B161" s="2">
        <v>43593</v>
      </c>
      <c r="C161" s="2" t="s">
        <v>1058</v>
      </c>
      <c r="D161" s="3" t="s">
        <v>541</v>
      </c>
      <c r="E161" s="24">
        <v>162227</v>
      </c>
      <c r="F161" s="24" t="s">
        <v>914</v>
      </c>
      <c r="G161" s="22" t="str">
        <f t="shared" si="14"/>
        <v>APGHKG19040012/162227/WW19821</v>
      </c>
      <c r="H161" s="23">
        <f>IF(G161="","",VLOOKUP(G161,WMS!$E$3:$Q$2500,7,FALSE))</f>
        <v>30.3333333333333</v>
      </c>
      <c r="I161" s="23">
        <f>IF(G161="","",VLOOKUP(G161,WMS!$E$3:$Q$2500,8,FALSE))</f>
        <v>14.27</v>
      </c>
      <c r="J161" s="23">
        <f>IF(G161="","",VLOOKUP(G161,WMS!$E$3:$Q$2500,13,FALSE))</f>
        <v>0.076</v>
      </c>
      <c r="K161" s="29" t="b">
        <f t="shared" si="15"/>
        <v>1</v>
      </c>
      <c r="L161" s="7">
        <v>18</v>
      </c>
      <c r="M161" s="7">
        <v>546</v>
      </c>
      <c r="N161" s="30">
        <f>IF(G161="","",VLOOKUP(G161,WMS!$E$3:$U$2500,17,0))</f>
        <v>0</v>
      </c>
      <c r="O161" s="31">
        <f t="shared" si="16"/>
        <v>256.86</v>
      </c>
      <c r="P161" s="31">
        <f t="shared" si="17"/>
        <v>1.368</v>
      </c>
      <c r="Q161" s="36" t="str">
        <f>IF(G161="","",VLOOKUP(G161,WMS!$E$3:$G$2500,2,FALSE))</f>
        <v>APG19050605</v>
      </c>
      <c r="R161" s="36" t="str">
        <f>IF(G161="","",VLOOKUP(G161,WMS!$E$3:$G$2500,3,FALSE))</f>
        <v>APG1905060501</v>
      </c>
      <c r="S161" s="37">
        <f>IF(R161="","",VLOOKUP(R161,CUSTOMS!$E$3:$N$2500,2,FALSE))</f>
        <v>6104590000</v>
      </c>
      <c r="T161" s="38" t="str">
        <f>IF(R161="","",VLOOKUP(R161,CUSTOMS!$E$3:$N$2500,3,FALSE))</f>
        <v>针织半身裙</v>
      </c>
      <c r="U161" s="39">
        <f t="shared" si="18"/>
        <v>546</v>
      </c>
      <c r="V161" s="39" t="str">
        <f>IF(R161="","",VLOOKUP(R161,CUSTOMS!$E$3:$N$2500,5,FALSE))</f>
        <v>件</v>
      </c>
      <c r="W161" s="40">
        <f>IF(R161="","",VLOOKUP(R161,CUSTOMS!$E$3:$N$2500,6,FALSE))</f>
        <v>30</v>
      </c>
      <c r="X161" s="40">
        <f t="shared" si="19"/>
        <v>16380</v>
      </c>
      <c r="Y161" s="39" t="str">
        <f>IF(R161="","",VLOOKUP(R161,CUSTOMS!$E$3:$N$2500,8,FALSE))</f>
        <v>港币</v>
      </c>
      <c r="Z161" s="39" t="str">
        <f>IF(R161="","",VLOOKUP(R161,CUSTOMS!$E$3:$N$2500,9,FALSE))</f>
        <v>中国</v>
      </c>
      <c r="AA161" s="39" t="str">
        <f>IF(R161="","",VLOOKUP(R161,CUSTOMS!$E$3:$N$2500,10,FALSE))</f>
        <v>澳大利亚</v>
      </c>
      <c r="AB161" s="40">
        <f>IF(R161="","",VLOOKUP(G161,WMS!$E$3:$T$2500,15,FALSE))</f>
        <v>0.438</v>
      </c>
      <c r="AC161" s="40">
        <f t="shared" si="20"/>
        <v>239.148</v>
      </c>
      <c r="AD161" s="37" t="e">
        <f>IF(S161="","",VLOOKUP(S161,海关监管条件!$A$1:$B$2000,2,FALSE))</f>
        <v>#N/A</v>
      </c>
    </row>
    <row r="162" spans="1:30">
      <c r="A162" s="2">
        <v>43592</v>
      </c>
      <c r="B162" s="2">
        <v>43593</v>
      </c>
      <c r="C162" s="2" t="s">
        <v>1058</v>
      </c>
      <c r="D162" s="3" t="s">
        <v>541</v>
      </c>
      <c r="E162" s="24">
        <v>160667</v>
      </c>
      <c r="F162" s="24" t="s">
        <v>765</v>
      </c>
      <c r="G162" s="22" t="str">
        <f t="shared" si="14"/>
        <v>APGHKG19040012/160667/WS18838</v>
      </c>
      <c r="H162" s="23">
        <f>IF(G162="","",VLOOKUP(G162,WMS!$E$3:$Q$2500,7,FALSE))</f>
        <v>32.3448275862069</v>
      </c>
      <c r="I162" s="23">
        <f>IF(G162="","",VLOOKUP(G162,WMS!$E$3:$Q$2500,8,FALSE))</f>
        <v>14.31</v>
      </c>
      <c r="J162" s="23">
        <f>IF(G162="","",VLOOKUP(G162,WMS!$E$3:$Q$2500,13,FALSE))</f>
        <v>0.076</v>
      </c>
      <c r="K162" s="29" t="b">
        <f t="shared" si="15"/>
        <v>1</v>
      </c>
      <c r="L162" s="7">
        <v>29</v>
      </c>
      <c r="M162" s="7">
        <v>938</v>
      </c>
      <c r="N162" s="30">
        <f>IF(G162="","",VLOOKUP(G162,WMS!$E$3:$U$2500,17,0))</f>
        <v>0</v>
      </c>
      <c r="O162" s="31">
        <f t="shared" si="16"/>
        <v>414.99</v>
      </c>
      <c r="P162" s="31">
        <f t="shared" si="17"/>
        <v>2.204</v>
      </c>
      <c r="Q162" s="36" t="str">
        <f>IF(G162="","",VLOOKUP(G162,WMS!$E$3:$G$2500,2,FALSE))</f>
        <v>APG19050605</v>
      </c>
      <c r="R162" s="36" t="str">
        <f>IF(G162="","",VLOOKUP(G162,WMS!$E$3:$G$2500,3,FALSE))</f>
        <v>APG1905060502</v>
      </c>
      <c r="S162" s="37">
        <f>IF(R162="","",VLOOKUP(R162,CUSTOMS!$E$3:$N$2500,2,FALSE))</f>
        <v>6104590000</v>
      </c>
      <c r="T162" s="38" t="str">
        <f>IF(R162="","",VLOOKUP(R162,CUSTOMS!$E$3:$N$2500,3,FALSE))</f>
        <v>针织半身裙</v>
      </c>
      <c r="U162" s="39">
        <f t="shared" si="18"/>
        <v>938</v>
      </c>
      <c r="V162" s="39" t="str">
        <f>IF(R162="","",VLOOKUP(R162,CUSTOMS!$E$3:$N$2500,5,FALSE))</f>
        <v>件</v>
      </c>
      <c r="W162" s="40">
        <f>IF(R162="","",VLOOKUP(R162,CUSTOMS!$E$3:$N$2500,6,FALSE))</f>
        <v>30</v>
      </c>
      <c r="X162" s="40">
        <f t="shared" si="19"/>
        <v>28140</v>
      </c>
      <c r="Y162" s="39" t="str">
        <f>IF(R162="","",VLOOKUP(R162,CUSTOMS!$E$3:$N$2500,8,FALSE))</f>
        <v>港币</v>
      </c>
      <c r="Z162" s="39" t="str">
        <f>IF(R162="","",VLOOKUP(R162,CUSTOMS!$E$3:$N$2500,9,FALSE))</f>
        <v>中国</v>
      </c>
      <c r="AA162" s="39" t="str">
        <f>IF(R162="","",VLOOKUP(R162,CUSTOMS!$E$3:$N$2500,10,FALSE))</f>
        <v>澳大利亚</v>
      </c>
      <c r="AB162" s="40">
        <f>IF(R162="","",VLOOKUP(G162,WMS!$E$3:$T$2500,15,FALSE))</f>
        <v>0.412</v>
      </c>
      <c r="AC162" s="40">
        <f t="shared" si="20"/>
        <v>386.456</v>
      </c>
      <c r="AD162" s="37" t="e">
        <f>IF(S162="","",VLOOKUP(S162,海关监管条件!$A$1:$B$2000,2,FALSE))</f>
        <v>#N/A</v>
      </c>
    </row>
    <row r="163" spans="1:30">
      <c r="A163" s="2">
        <v>43594</v>
      </c>
      <c r="B163" s="2">
        <v>43594</v>
      </c>
      <c r="C163" s="2" t="s">
        <v>1059</v>
      </c>
      <c r="D163" s="3" t="s">
        <v>534</v>
      </c>
      <c r="E163" s="24">
        <v>159697</v>
      </c>
      <c r="F163" s="24" t="s">
        <v>964</v>
      </c>
      <c r="G163" s="22" t="str">
        <f t="shared" si="14"/>
        <v>APGHKG19040004/159697/JWW192424</v>
      </c>
      <c r="H163" s="23">
        <f>IF(G163="","",VLOOKUP(G163,WMS!$E$3:$Q$2500,7,FALSE))</f>
        <v>20.1333333333333</v>
      </c>
      <c r="I163" s="23">
        <f>IF(G163="","",VLOOKUP(G163,WMS!$E$3:$Q$2500,8,FALSE))</f>
        <v>11.06</v>
      </c>
      <c r="J163" s="23">
        <f>IF(G163="","",VLOOKUP(G163,WMS!$E$3:$Q$2500,13,FALSE))</f>
        <v>0.048</v>
      </c>
      <c r="K163" s="29" t="b">
        <f t="shared" si="15"/>
        <v>1</v>
      </c>
      <c r="L163" s="7">
        <v>30</v>
      </c>
      <c r="M163" s="7">
        <v>604</v>
      </c>
      <c r="N163" s="30">
        <f>IF(G163="","",VLOOKUP(G163,WMS!$E$3:$U$2500,17,0))</f>
        <v>0</v>
      </c>
      <c r="O163" s="31">
        <f t="shared" si="16"/>
        <v>331.8</v>
      </c>
      <c r="P163" s="31">
        <f t="shared" si="17"/>
        <v>1.44</v>
      </c>
      <c r="Q163" s="36" t="str">
        <f>IF(G163="","",VLOOKUP(G163,WMS!$E$3:$G$2500,2,FALSE))</f>
        <v>APG19050604</v>
      </c>
      <c r="R163" s="36" t="str">
        <f>IF(G163="","",VLOOKUP(G163,WMS!$E$3:$G$2500,3,FALSE))</f>
        <v>APG1905060401</v>
      </c>
      <c r="S163" s="37">
        <f>IF(R163="","",VLOOKUP(R163,CUSTOMS!$E$3:$N$2500,2,FALSE))</f>
        <v>6204620000</v>
      </c>
      <c r="T163" s="38" t="str">
        <f>IF(R163="","",VLOOKUP(R163,CUSTOMS!$E$3:$N$2500,3,FALSE))</f>
        <v>女装长裤</v>
      </c>
      <c r="U163" s="39">
        <f t="shared" si="18"/>
        <v>604</v>
      </c>
      <c r="V163" s="39" t="str">
        <f>IF(R163="","",VLOOKUP(R163,CUSTOMS!$E$3:$N$2500,5,FALSE))</f>
        <v>条</v>
      </c>
      <c r="W163" s="40">
        <f>IF(R163="","",VLOOKUP(R163,CUSTOMS!$E$3:$N$2500,6,FALSE))</f>
        <v>7</v>
      </c>
      <c r="X163" s="40">
        <f t="shared" si="19"/>
        <v>4228</v>
      </c>
      <c r="Y163" s="39" t="str">
        <f>IF(R163="","",VLOOKUP(R163,CUSTOMS!$E$3:$N$2500,8,FALSE))</f>
        <v>美元</v>
      </c>
      <c r="Z163" s="39" t="str">
        <f>IF(R163="","",VLOOKUP(R163,CUSTOMS!$E$3:$N$2500,9,FALSE))</f>
        <v>中国</v>
      </c>
      <c r="AA163" s="39" t="str">
        <f>IF(R163="","",VLOOKUP(R163,CUSTOMS!$E$3:$N$2500,10,FALSE))</f>
        <v>澳大利亚</v>
      </c>
      <c r="AB163" s="40">
        <f>IF(R163="","",VLOOKUP(G163,WMS!$E$3:$T$2500,15,FALSE))</f>
        <v>0.5</v>
      </c>
      <c r="AC163" s="40">
        <f t="shared" si="20"/>
        <v>302</v>
      </c>
      <c r="AD163" s="37" t="e">
        <f>IF(S163="","",VLOOKUP(S163,海关监管条件!$A$1:$B$2000,2,FALSE))</f>
        <v>#N/A</v>
      </c>
    </row>
    <row r="164" spans="1:30">
      <c r="A164" s="2">
        <v>43594</v>
      </c>
      <c r="B164" s="2">
        <v>43594</v>
      </c>
      <c r="C164" s="2" t="s">
        <v>1059</v>
      </c>
      <c r="D164" s="3" t="s">
        <v>534</v>
      </c>
      <c r="E164" s="24">
        <v>159714</v>
      </c>
      <c r="F164" s="24" t="s">
        <v>965</v>
      </c>
      <c r="G164" s="22" t="str">
        <f t="shared" si="14"/>
        <v>APGHKG19040004/159714/JWW192418</v>
      </c>
      <c r="H164" s="23">
        <f>IF(G164="","",VLOOKUP(G164,WMS!$E$3:$Q$2500,7,FALSE))</f>
        <v>24.44</v>
      </c>
      <c r="I164" s="23">
        <f>IF(G164="","",VLOOKUP(G164,WMS!$E$3:$Q$2500,8,FALSE))</f>
        <v>13.24</v>
      </c>
      <c r="J164" s="23">
        <f>IF(G164="","",VLOOKUP(G164,WMS!$E$3:$Q$2500,13,FALSE))</f>
        <v>0.047</v>
      </c>
      <c r="K164" s="29" t="b">
        <f t="shared" si="15"/>
        <v>1</v>
      </c>
      <c r="L164" s="7">
        <v>25</v>
      </c>
      <c r="M164" s="7">
        <v>611</v>
      </c>
      <c r="N164" s="30">
        <f>IF(G164="","",VLOOKUP(G164,WMS!$E$3:$U$2500,17,0))</f>
        <v>0</v>
      </c>
      <c r="O164" s="31">
        <f t="shared" si="16"/>
        <v>331</v>
      </c>
      <c r="P164" s="31">
        <f t="shared" si="17"/>
        <v>1.175</v>
      </c>
      <c r="Q164" s="36" t="str">
        <f>IF(G164="","",VLOOKUP(G164,WMS!$E$3:$G$2500,2,FALSE))</f>
        <v>APG19050604</v>
      </c>
      <c r="R164" s="36" t="str">
        <f>IF(G164="","",VLOOKUP(G164,WMS!$E$3:$G$2500,3,FALSE))</f>
        <v>APG1905060402</v>
      </c>
      <c r="S164" s="37">
        <f>IF(R164="","",VLOOKUP(R164,CUSTOMS!$E$3:$N$2500,2,FALSE))</f>
        <v>6204520000</v>
      </c>
      <c r="T164" s="38" t="str">
        <f>IF(R164="","",VLOOKUP(R164,CUSTOMS!$E$3:$N$2500,3,FALSE))</f>
        <v>女装裙</v>
      </c>
      <c r="U164" s="39">
        <f t="shared" si="18"/>
        <v>611</v>
      </c>
      <c r="V164" s="39" t="str">
        <f>IF(R164="","",VLOOKUP(R164,CUSTOMS!$E$3:$N$2500,5,FALSE))</f>
        <v>件</v>
      </c>
      <c r="W164" s="40">
        <f>IF(R164="","",VLOOKUP(R164,CUSTOMS!$E$3:$N$2500,6,FALSE))</f>
        <v>7</v>
      </c>
      <c r="X164" s="40">
        <f t="shared" si="19"/>
        <v>4277</v>
      </c>
      <c r="Y164" s="39" t="str">
        <f>IF(R164="","",VLOOKUP(R164,CUSTOMS!$E$3:$N$2500,8,FALSE))</f>
        <v>美元</v>
      </c>
      <c r="Z164" s="39" t="str">
        <f>IF(R164="","",VLOOKUP(R164,CUSTOMS!$E$3:$N$2500,9,FALSE))</f>
        <v>中国</v>
      </c>
      <c r="AA164" s="39" t="str">
        <f>IF(R164="","",VLOOKUP(R164,CUSTOMS!$E$3:$N$2500,10,FALSE))</f>
        <v>澳大利亚</v>
      </c>
      <c r="AB164" s="40">
        <f>IF(R164="","",VLOOKUP(G164,WMS!$E$3:$T$2500,15,FALSE))</f>
        <v>0.501</v>
      </c>
      <c r="AC164" s="40">
        <f t="shared" si="20"/>
        <v>306.111</v>
      </c>
      <c r="AD164" s="37" t="e">
        <f>IF(S164="","",VLOOKUP(S164,海关监管条件!$A$1:$B$2000,2,FALSE))</f>
        <v>#N/A</v>
      </c>
    </row>
    <row r="165" spans="1:30">
      <c r="A165" s="2">
        <v>43594</v>
      </c>
      <c r="B165" s="2">
        <v>43594</v>
      </c>
      <c r="C165" s="2" t="s">
        <v>1059</v>
      </c>
      <c r="D165" s="3" t="s">
        <v>534</v>
      </c>
      <c r="E165" s="24">
        <v>159755</v>
      </c>
      <c r="F165" s="24" t="s">
        <v>966</v>
      </c>
      <c r="G165" s="22" t="str">
        <f t="shared" si="14"/>
        <v>APGHKG19040004/159755/JWW192426</v>
      </c>
      <c r="H165" s="23">
        <f>IF(G165="","",VLOOKUP(G165,WMS!$E$3:$Q$2500,7,FALSE))</f>
        <v>24.6206896551724</v>
      </c>
      <c r="I165" s="23">
        <f>IF(G165="","",VLOOKUP(G165,WMS!$E$3:$Q$2500,8,FALSE))</f>
        <v>10.83</v>
      </c>
      <c r="J165" s="23">
        <f>IF(G165="","",VLOOKUP(G165,WMS!$E$3:$Q$2500,13,FALSE))</f>
        <v>0.048</v>
      </c>
      <c r="K165" s="29" t="b">
        <f t="shared" si="15"/>
        <v>1</v>
      </c>
      <c r="L165" s="7">
        <v>29</v>
      </c>
      <c r="M165" s="7">
        <v>714</v>
      </c>
      <c r="N165" s="30">
        <f>IF(G165="","",VLOOKUP(G165,WMS!$E$3:$U$2500,17,0))</f>
        <v>0</v>
      </c>
      <c r="O165" s="31">
        <f t="shared" si="16"/>
        <v>314.07</v>
      </c>
      <c r="P165" s="31">
        <f t="shared" si="17"/>
        <v>1.392</v>
      </c>
      <c r="Q165" s="36" t="str">
        <f>IF(G165="","",VLOOKUP(G165,WMS!$E$3:$G$2500,2,FALSE))</f>
        <v>APG19050604</v>
      </c>
      <c r="R165" s="36" t="str">
        <f>IF(G165="","",VLOOKUP(G165,WMS!$E$3:$G$2500,3,FALSE))</f>
        <v>APG1905060403</v>
      </c>
      <c r="S165" s="37">
        <f>IF(R165="","",VLOOKUP(R165,CUSTOMS!$E$3:$N$2500,2,FALSE))</f>
        <v>6204620000</v>
      </c>
      <c r="T165" s="38" t="str">
        <f>IF(R165="","",VLOOKUP(R165,CUSTOMS!$E$3:$N$2500,3,FALSE))</f>
        <v>女装短裤</v>
      </c>
      <c r="U165" s="39">
        <f t="shared" si="18"/>
        <v>714</v>
      </c>
      <c r="V165" s="39" t="str">
        <f>IF(R165="","",VLOOKUP(R165,CUSTOMS!$E$3:$N$2500,5,FALSE))</f>
        <v>条</v>
      </c>
      <c r="W165" s="40">
        <f>IF(R165="","",VLOOKUP(R165,CUSTOMS!$E$3:$N$2500,6,FALSE))</f>
        <v>7</v>
      </c>
      <c r="X165" s="40">
        <f t="shared" si="19"/>
        <v>4998</v>
      </c>
      <c r="Y165" s="39" t="str">
        <f>IF(R165="","",VLOOKUP(R165,CUSTOMS!$E$3:$N$2500,8,FALSE))</f>
        <v>美元</v>
      </c>
      <c r="Z165" s="39" t="str">
        <f>IF(R165="","",VLOOKUP(R165,CUSTOMS!$E$3:$N$2500,9,FALSE))</f>
        <v>中国</v>
      </c>
      <c r="AA165" s="39" t="str">
        <f>IF(R165="","",VLOOKUP(R165,CUSTOMS!$E$3:$N$2500,10,FALSE))</f>
        <v>澳大利亚</v>
      </c>
      <c r="AB165" s="40">
        <f>IF(R165="","",VLOOKUP(G165,WMS!$E$3:$T$2500,15,FALSE))</f>
        <v>0.399</v>
      </c>
      <c r="AC165" s="40">
        <f t="shared" si="20"/>
        <v>284.886</v>
      </c>
      <c r="AD165" s="37" t="e">
        <f>IF(S165="","",VLOOKUP(S165,海关监管条件!$A$1:$B$2000,2,FALSE))</f>
        <v>#N/A</v>
      </c>
    </row>
    <row r="166" spans="1:30">
      <c r="A166" s="2">
        <v>43594</v>
      </c>
      <c r="B166" s="2">
        <v>43594</v>
      </c>
      <c r="C166" s="2" t="s">
        <v>1059</v>
      </c>
      <c r="D166" s="3" t="s">
        <v>512</v>
      </c>
      <c r="E166" s="24">
        <v>159240</v>
      </c>
      <c r="F166" s="24" t="s">
        <v>962</v>
      </c>
      <c r="G166" s="22" t="str">
        <f t="shared" si="14"/>
        <v>APGHKG19040005/159240/WW19556</v>
      </c>
      <c r="H166" s="23">
        <f>IF(G166="","",VLOOKUP(G166,WMS!$E$3:$Q$2500,7,FALSE))</f>
        <v>15.2380952380952</v>
      </c>
      <c r="I166" s="23">
        <f>IF(G166="","",VLOOKUP(G166,WMS!$E$3:$Q$2500,8,FALSE))</f>
        <v>7.62</v>
      </c>
      <c r="J166" s="23">
        <f>IF(G166="","",VLOOKUP(G166,WMS!$E$3:$Q$2500,13,FALSE))</f>
        <v>0.061</v>
      </c>
      <c r="K166" s="29" t="b">
        <f t="shared" si="15"/>
        <v>1</v>
      </c>
      <c r="L166" s="7">
        <v>21</v>
      </c>
      <c r="M166" s="7">
        <v>320</v>
      </c>
      <c r="N166" s="30">
        <f>IF(G166="","",VLOOKUP(G166,WMS!$E$3:$U$2500,17,0))</f>
        <v>0</v>
      </c>
      <c r="O166" s="31">
        <f t="shared" si="16"/>
        <v>160.02</v>
      </c>
      <c r="P166" s="31">
        <f t="shared" si="17"/>
        <v>1.281</v>
      </c>
      <c r="Q166" s="36" t="str">
        <f>IF(G166="","",VLOOKUP(G166,WMS!$E$3:$G$2500,2,FALSE))</f>
        <v>APG19042603</v>
      </c>
      <c r="R166" s="36" t="str">
        <f>IF(G166="","",VLOOKUP(G166,WMS!$E$3:$G$2500,3,FALSE))</f>
        <v>APG1904260301</v>
      </c>
      <c r="S166" s="37" t="str">
        <f>IF(R166="","",VLOOKUP(R166,CUSTOMS!$E$3:$N$2500,2,FALSE))</f>
        <v>6110110000</v>
      </c>
      <c r="T166" s="38" t="str">
        <f>IF(R166="","",VLOOKUP(R166,CUSTOMS!$E$3:$N$2500,3,FALSE))</f>
        <v>女装针织套头衫</v>
      </c>
      <c r="U166" s="39">
        <f t="shared" si="18"/>
        <v>320</v>
      </c>
      <c r="V166" s="39" t="str">
        <f>IF(R166="","",VLOOKUP(R166,CUSTOMS!$E$3:$N$2500,5,FALSE))</f>
        <v>件</v>
      </c>
      <c r="W166" s="40">
        <f>IF(R166="","",VLOOKUP(R166,CUSTOMS!$E$3:$N$2500,6,FALSE))</f>
        <v>14.2</v>
      </c>
      <c r="X166" s="40">
        <f t="shared" si="19"/>
        <v>4544</v>
      </c>
      <c r="Y166" s="39" t="str">
        <f>IF(R166="","",VLOOKUP(R166,CUSTOMS!$E$3:$N$2500,8,FALSE))</f>
        <v>美元</v>
      </c>
      <c r="Z166" s="39" t="str">
        <f>IF(R166="","",VLOOKUP(R166,CUSTOMS!$E$3:$N$2500,9,FALSE))</f>
        <v>中国</v>
      </c>
      <c r="AA166" s="39" t="str">
        <f>IF(R166="","",VLOOKUP(R166,CUSTOMS!$E$3:$N$2500,10,FALSE))</f>
        <v>澳大利亚</v>
      </c>
      <c r="AB166" s="40">
        <f>IF(R166="","",VLOOKUP(G166,WMS!$E$3:$T$2500,15,FALSE))</f>
        <v>0.434</v>
      </c>
      <c r="AC166" s="40">
        <f t="shared" si="20"/>
        <v>138.88</v>
      </c>
      <c r="AD166" s="37" t="e">
        <f>IF(S166="","",VLOOKUP(S166,海关监管条件!$A$1:$B$2000,2,FALSE))</f>
        <v>#N/A</v>
      </c>
    </row>
    <row r="167" spans="1:30">
      <c r="A167" s="2">
        <v>43594</v>
      </c>
      <c r="B167" s="2">
        <v>43594</v>
      </c>
      <c r="C167" s="2" t="s">
        <v>1059</v>
      </c>
      <c r="D167" s="3" t="s">
        <v>512</v>
      </c>
      <c r="E167" s="24">
        <v>159751</v>
      </c>
      <c r="F167" s="24" t="s">
        <v>962</v>
      </c>
      <c r="G167" s="22" t="str">
        <f t="shared" si="14"/>
        <v>APGHKG19040005/159751/WW19556</v>
      </c>
      <c r="H167" s="23">
        <f>IF(G167="","",VLOOKUP(G167,WMS!$E$3:$Q$2500,7,FALSE))</f>
        <v>15.5</v>
      </c>
      <c r="I167" s="23">
        <f>IF(G167="","",VLOOKUP(G167,WMS!$E$3:$Q$2500,8,FALSE))</f>
        <v>7.75</v>
      </c>
      <c r="J167" s="23">
        <f>IF(G167="","",VLOOKUP(G167,WMS!$E$3:$Q$2500,13,FALSE))</f>
        <v>0.061</v>
      </c>
      <c r="K167" s="29" t="b">
        <f t="shared" si="15"/>
        <v>1</v>
      </c>
      <c r="L167" s="7">
        <v>24</v>
      </c>
      <c r="M167" s="7">
        <v>372</v>
      </c>
      <c r="N167" s="30">
        <f>IF(G167="","",VLOOKUP(G167,WMS!$E$3:$U$2500,17,0))</f>
        <v>0</v>
      </c>
      <c r="O167" s="31">
        <f t="shared" si="16"/>
        <v>186</v>
      </c>
      <c r="P167" s="31">
        <f t="shared" si="17"/>
        <v>1.464</v>
      </c>
      <c r="Q167" s="36" t="str">
        <f>IF(G167="","",VLOOKUP(G167,WMS!$E$3:$G$2500,2,FALSE))</f>
        <v>APG19042603</v>
      </c>
      <c r="R167" s="36" t="str">
        <f>IF(G167="","",VLOOKUP(G167,WMS!$E$3:$G$2500,3,FALSE))</f>
        <v>APG1904260301</v>
      </c>
      <c r="S167" s="37" t="str">
        <f>IF(R167="","",VLOOKUP(R167,CUSTOMS!$E$3:$N$2500,2,FALSE))</f>
        <v>6110110000</v>
      </c>
      <c r="T167" s="38" t="str">
        <f>IF(R167="","",VLOOKUP(R167,CUSTOMS!$E$3:$N$2500,3,FALSE))</f>
        <v>女装针织套头衫</v>
      </c>
      <c r="U167" s="39">
        <f t="shared" si="18"/>
        <v>372</v>
      </c>
      <c r="V167" s="39" t="str">
        <f>IF(R167="","",VLOOKUP(R167,CUSTOMS!$E$3:$N$2500,5,FALSE))</f>
        <v>件</v>
      </c>
      <c r="W167" s="40">
        <f>IF(R167="","",VLOOKUP(R167,CUSTOMS!$E$3:$N$2500,6,FALSE))</f>
        <v>14.2</v>
      </c>
      <c r="X167" s="40">
        <f t="shared" si="19"/>
        <v>5282.4</v>
      </c>
      <c r="Y167" s="39" t="str">
        <f>IF(R167="","",VLOOKUP(R167,CUSTOMS!$E$3:$N$2500,8,FALSE))</f>
        <v>美元</v>
      </c>
      <c r="Z167" s="39" t="str">
        <f>IF(R167="","",VLOOKUP(R167,CUSTOMS!$E$3:$N$2500,9,FALSE))</f>
        <v>中国</v>
      </c>
      <c r="AA167" s="39" t="str">
        <f>IF(R167="","",VLOOKUP(R167,CUSTOMS!$E$3:$N$2500,10,FALSE))</f>
        <v>澳大利亚</v>
      </c>
      <c r="AB167" s="40">
        <f>IF(R167="","",VLOOKUP(G167,WMS!$E$3:$T$2500,15,FALSE))</f>
        <v>0.436</v>
      </c>
      <c r="AC167" s="40">
        <f t="shared" si="20"/>
        <v>162.192</v>
      </c>
      <c r="AD167" s="37" t="e">
        <f>IF(S167="","",VLOOKUP(S167,海关监管条件!$A$1:$B$2000,2,FALSE))</f>
        <v>#N/A</v>
      </c>
    </row>
    <row r="168" spans="1:30">
      <c r="A168" s="2">
        <v>43594</v>
      </c>
      <c r="B168" s="2">
        <v>43594</v>
      </c>
      <c r="C168" s="2" t="s">
        <v>1059</v>
      </c>
      <c r="D168" s="3" t="s">
        <v>503</v>
      </c>
      <c r="E168" s="24">
        <v>48237</v>
      </c>
      <c r="F168" s="24" t="s">
        <v>960</v>
      </c>
      <c r="G168" s="22" t="str">
        <f t="shared" si="14"/>
        <v>APGHKG19040008/48237/WW19961</v>
      </c>
      <c r="H168" s="23">
        <f>IF(G168="","",VLOOKUP(G168,WMS!$E$3:$Q$2500,7,FALSE))</f>
        <v>53</v>
      </c>
      <c r="I168" s="23">
        <f>IF(G168="","",VLOOKUP(G168,WMS!$E$3:$Q$2500,8,FALSE))</f>
        <v>10.67</v>
      </c>
      <c r="J168" s="23">
        <f>IF(G168="","",VLOOKUP(G168,WMS!$E$3:$Q$2500,13,FALSE))</f>
        <v>0.072</v>
      </c>
      <c r="K168" s="29" t="b">
        <f t="shared" si="15"/>
        <v>1</v>
      </c>
      <c r="L168" s="7">
        <v>12</v>
      </c>
      <c r="M168" s="7">
        <v>636</v>
      </c>
      <c r="N168" s="30">
        <f>IF(G168="","",VLOOKUP(G168,WMS!$E$3:$U$2500,17,0))</f>
        <v>0</v>
      </c>
      <c r="O168" s="31">
        <f t="shared" si="16"/>
        <v>128.04</v>
      </c>
      <c r="P168" s="31">
        <f t="shared" si="17"/>
        <v>0.864</v>
      </c>
      <c r="Q168" s="36" t="str">
        <f>IF(G168="","",VLOOKUP(G168,WMS!$E$3:$G$2500,2,FALSE))</f>
        <v>APG19042601</v>
      </c>
      <c r="R168" s="36" t="str">
        <f>IF(G168="","",VLOOKUP(G168,WMS!$E$3:$G$2500,3,FALSE))</f>
        <v>APG1904260101</v>
      </c>
      <c r="S168" s="37" t="str">
        <f>IF(R168="","",VLOOKUP(R168,CUSTOMS!$E$3:$N$2500,2,FALSE))</f>
        <v>6211439000</v>
      </c>
      <c r="T168" s="38" t="str">
        <f>IF(R168="","",VLOOKUP(R168,CUSTOMS!$E$3:$N$2500,3,FALSE))</f>
        <v>化纤女装衫</v>
      </c>
      <c r="U168" s="39">
        <f t="shared" si="18"/>
        <v>636</v>
      </c>
      <c r="V168" s="39" t="str">
        <f>IF(R168="","",VLOOKUP(R168,CUSTOMS!$E$3:$N$2500,5,FALSE))</f>
        <v>件</v>
      </c>
      <c r="W168" s="40">
        <f>IF(R168="","",VLOOKUP(R168,CUSTOMS!$E$3:$N$2500,6,FALSE))</f>
        <v>10.62</v>
      </c>
      <c r="X168" s="40">
        <f t="shared" si="19"/>
        <v>6754.32</v>
      </c>
      <c r="Y168" s="39" t="str">
        <f>IF(R168="","",VLOOKUP(R168,CUSTOMS!$E$3:$N$2500,8,FALSE))</f>
        <v>美元</v>
      </c>
      <c r="Z168" s="39" t="str">
        <f>IF(R168="","",VLOOKUP(R168,CUSTOMS!$E$3:$N$2500,9,FALSE))</f>
        <v>中国</v>
      </c>
      <c r="AA168" s="39" t="str">
        <f>IF(R168="","",VLOOKUP(R168,CUSTOMS!$E$3:$N$2500,10,FALSE))</f>
        <v>澳大利亚</v>
      </c>
      <c r="AB168" s="40">
        <f>IF(R168="","",VLOOKUP(G168,WMS!$E$3:$T$2500,15,FALSE))</f>
        <v>0.142</v>
      </c>
      <c r="AC168" s="40">
        <f t="shared" si="20"/>
        <v>90.312</v>
      </c>
      <c r="AD168" s="37" t="e">
        <f>IF(S168="","",VLOOKUP(S168,海关监管条件!$A$1:$B$2000,2,FALSE))</f>
        <v>#N/A</v>
      </c>
    </row>
    <row r="169" spans="1:30">
      <c r="A169" s="2">
        <v>43594</v>
      </c>
      <c r="B169" s="2">
        <v>43594</v>
      </c>
      <c r="C169" s="2" t="s">
        <v>1059</v>
      </c>
      <c r="D169" s="3" t="s">
        <v>503</v>
      </c>
      <c r="E169" s="24">
        <v>48341</v>
      </c>
      <c r="F169" s="24" t="s">
        <v>960</v>
      </c>
      <c r="G169" s="22" t="str">
        <f t="shared" si="14"/>
        <v>APGHKG19040008/48341/WW19961</v>
      </c>
      <c r="H169" s="23">
        <f>IF(G169="","",VLOOKUP(G169,WMS!$E$3:$Q$2500,7,FALSE))</f>
        <v>52.8333333333333</v>
      </c>
      <c r="I169" s="23">
        <f>IF(G169="","",VLOOKUP(G169,WMS!$E$3:$Q$2500,8,FALSE))</f>
        <v>10.67</v>
      </c>
      <c r="J169" s="23">
        <f>IF(G169="","",VLOOKUP(G169,WMS!$E$3:$Q$2500,13,FALSE))</f>
        <v>0.072</v>
      </c>
      <c r="K169" s="29" t="b">
        <f t="shared" si="15"/>
        <v>1</v>
      </c>
      <c r="L169" s="7">
        <v>12</v>
      </c>
      <c r="M169" s="7">
        <v>634</v>
      </c>
      <c r="N169" s="30">
        <f>IF(G169="","",VLOOKUP(G169,WMS!$E$3:$U$2500,17,0))</f>
        <v>0</v>
      </c>
      <c r="O169" s="31">
        <f t="shared" si="16"/>
        <v>128.04</v>
      </c>
      <c r="P169" s="31">
        <f t="shared" si="17"/>
        <v>0.864</v>
      </c>
      <c r="Q169" s="36" t="str">
        <f>IF(G169="","",VLOOKUP(G169,WMS!$E$3:$G$2500,2,FALSE))</f>
        <v>APG19042601</v>
      </c>
      <c r="R169" s="36" t="str">
        <f>IF(G169="","",VLOOKUP(G169,WMS!$E$3:$G$2500,3,FALSE))</f>
        <v>APG1904260101</v>
      </c>
      <c r="S169" s="37" t="str">
        <f>IF(R169="","",VLOOKUP(R169,CUSTOMS!$E$3:$N$2500,2,FALSE))</f>
        <v>6211439000</v>
      </c>
      <c r="T169" s="38" t="str">
        <f>IF(R169="","",VLOOKUP(R169,CUSTOMS!$E$3:$N$2500,3,FALSE))</f>
        <v>化纤女装衫</v>
      </c>
      <c r="U169" s="39">
        <f t="shared" si="18"/>
        <v>634</v>
      </c>
      <c r="V169" s="39" t="str">
        <f>IF(R169="","",VLOOKUP(R169,CUSTOMS!$E$3:$N$2500,5,FALSE))</f>
        <v>件</v>
      </c>
      <c r="W169" s="40">
        <f>IF(R169="","",VLOOKUP(R169,CUSTOMS!$E$3:$N$2500,6,FALSE))</f>
        <v>10.62</v>
      </c>
      <c r="X169" s="40">
        <f t="shared" si="19"/>
        <v>6733.08</v>
      </c>
      <c r="Y169" s="39" t="str">
        <f>IF(R169="","",VLOOKUP(R169,CUSTOMS!$E$3:$N$2500,8,FALSE))</f>
        <v>美元</v>
      </c>
      <c r="Z169" s="39" t="str">
        <f>IF(R169="","",VLOOKUP(R169,CUSTOMS!$E$3:$N$2500,9,FALSE))</f>
        <v>中国</v>
      </c>
      <c r="AA169" s="39" t="str">
        <f>IF(R169="","",VLOOKUP(R169,CUSTOMS!$E$3:$N$2500,10,FALSE))</f>
        <v>澳大利亚</v>
      </c>
      <c r="AB169" s="40">
        <f>IF(R169="","",VLOOKUP(G169,WMS!$E$3:$T$2500,15,FALSE))</f>
        <v>0.129</v>
      </c>
      <c r="AC169" s="40">
        <f t="shared" si="20"/>
        <v>81.786</v>
      </c>
      <c r="AD169" s="37" t="e">
        <f>IF(S169="","",VLOOKUP(S169,海关监管条件!$A$1:$B$2000,2,FALSE))</f>
        <v>#N/A</v>
      </c>
    </row>
    <row r="170" spans="1:30">
      <c r="A170" s="2">
        <v>43594</v>
      </c>
      <c r="B170" s="2">
        <v>43594</v>
      </c>
      <c r="C170" s="2" t="s">
        <v>1059</v>
      </c>
      <c r="D170" s="3" t="s">
        <v>507</v>
      </c>
      <c r="E170" s="24">
        <v>158776</v>
      </c>
      <c r="F170" s="24" t="s">
        <v>961</v>
      </c>
      <c r="G170" s="22" t="str">
        <f t="shared" si="14"/>
        <v>APGHKG19040009/158776/WW19553</v>
      </c>
      <c r="H170" s="23">
        <f>IF(G170="","",VLOOKUP(G170,WMS!$E$3:$Q$2500,7,FALSE))</f>
        <v>29.4285714285714</v>
      </c>
      <c r="I170" s="23">
        <f>IF(G170="","",VLOOKUP(G170,WMS!$E$3:$Q$2500,8,FALSE))</f>
        <v>11.14</v>
      </c>
      <c r="J170" s="23">
        <f>IF(G170="","",VLOOKUP(G170,WMS!$E$3:$Q$2500,13,FALSE))</f>
        <v>0.076</v>
      </c>
      <c r="K170" s="29" t="b">
        <f t="shared" si="15"/>
        <v>1</v>
      </c>
      <c r="L170" s="7">
        <v>14</v>
      </c>
      <c r="M170" s="7">
        <v>412</v>
      </c>
      <c r="N170" s="30">
        <f>IF(G170="","",VLOOKUP(G170,WMS!$E$3:$U$2500,17,0))</f>
        <v>0</v>
      </c>
      <c r="O170" s="31">
        <f t="shared" si="16"/>
        <v>155.96</v>
      </c>
      <c r="P170" s="31">
        <f t="shared" si="17"/>
        <v>1.064</v>
      </c>
      <c r="Q170" s="36" t="str">
        <f>IF(G170="","",VLOOKUP(G170,WMS!$E$3:$G$2500,2,FALSE))</f>
        <v>APG19042602</v>
      </c>
      <c r="R170" s="36" t="str">
        <f>IF(G170="","",VLOOKUP(G170,WMS!$E$3:$G$2500,3,FALSE))</f>
        <v>APG1904260201</v>
      </c>
      <c r="S170" s="37">
        <f>IF(R170="","",VLOOKUP(R170,CUSTOMS!$E$3:$N$2500,2,FALSE))</f>
        <v>6110300090</v>
      </c>
      <c r="T170" s="38" t="str">
        <f>IF(R170="","",VLOOKUP(R170,CUSTOMS!$E$3:$N$2500,3,FALSE))</f>
        <v>女装针织开襟衫</v>
      </c>
      <c r="U170" s="39">
        <f t="shared" si="18"/>
        <v>412</v>
      </c>
      <c r="V170" s="39" t="str">
        <f>IF(R170="","",VLOOKUP(R170,CUSTOMS!$E$3:$N$2500,5,FALSE))</f>
        <v>件</v>
      </c>
      <c r="W170" s="40">
        <f>IF(R170="","",VLOOKUP(R170,CUSTOMS!$E$3:$N$2500,6,FALSE))</f>
        <v>30</v>
      </c>
      <c r="X170" s="40">
        <f t="shared" si="19"/>
        <v>12360</v>
      </c>
      <c r="Y170" s="39" t="str">
        <f>IF(R170="","",VLOOKUP(R170,CUSTOMS!$E$3:$N$2500,8,FALSE))</f>
        <v>港币</v>
      </c>
      <c r="Z170" s="39" t="str">
        <f>IF(R170="","",VLOOKUP(R170,CUSTOMS!$E$3:$N$2500,9,FALSE))</f>
        <v>中国</v>
      </c>
      <c r="AA170" s="39" t="str">
        <f>IF(R170="","",VLOOKUP(R170,CUSTOMS!$E$3:$N$2500,10,FALSE))</f>
        <v>澳大利亚</v>
      </c>
      <c r="AB170" s="40">
        <f>IF(R170="","",VLOOKUP(G170,WMS!$E$3:$T$2500,15,FALSE))</f>
        <v>0.345</v>
      </c>
      <c r="AC170" s="40">
        <f t="shared" si="20"/>
        <v>142.14</v>
      </c>
      <c r="AD170" s="37" t="e">
        <f>IF(S170="","",VLOOKUP(S170,海关监管条件!$A$1:$B$2000,2,FALSE))</f>
        <v>#N/A</v>
      </c>
    </row>
    <row r="171" spans="1:30">
      <c r="A171" s="2">
        <v>43594</v>
      </c>
      <c r="B171" s="2">
        <v>43594</v>
      </c>
      <c r="C171" s="2" t="s">
        <v>1059</v>
      </c>
      <c r="D171" s="3" t="s">
        <v>516</v>
      </c>
      <c r="E171" s="24">
        <v>159096</v>
      </c>
      <c r="F171" s="24" t="s">
        <v>956</v>
      </c>
      <c r="G171" s="22" t="str">
        <f t="shared" si="14"/>
        <v>APGHKG19040010/159096/WW19549</v>
      </c>
      <c r="H171" s="23">
        <f>IF(G171="","",VLOOKUP(G171,WMS!$E$3:$Q$2500,7,FALSE))</f>
        <v>33.8181818181818</v>
      </c>
      <c r="I171" s="23">
        <f>IF(G171="","",VLOOKUP(G171,WMS!$E$3:$Q$2500,8,FALSE))</f>
        <v>6.37</v>
      </c>
      <c r="J171" s="23">
        <f>IF(G171="","",VLOOKUP(G171,WMS!$E$3:$Q$2500,13,FALSE))</f>
        <v>0.047</v>
      </c>
      <c r="K171" s="29" t="b">
        <f t="shared" si="15"/>
        <v>1</v>
      </c>
      <c r="L171" s="7">
        <v>11</v>
      </c>
      <c r="M171" s="7">
        <v>372</v>
      </c>
      <c r="N171" s="30">
        <f>IF(G171="","",VLOOKUP(G171,WMS!$E$3:$U$2500,17,0))</f>
        <v>0</v>
      </c>
      <c r="O171" s="31">
        <f t="shared" si="16"/>
        <v>70.07</v>
      </c>
      <c r="P171" s="31">
        <f t="shared" si="17"/>
        <v>0.517</v>
      </c>
      <c r="Q171" s="36" t="str">
        <f>IF(G171="","",VLOOKUP(G171,WMS!$E$3:$G$2500,2,FALSE))</f>
        <v>APG19042901</v>
      </c>
      <c r="R171" s="36" t="str">
        <f>IF(G171="","",VLOOKUP(G171,WMS!$E$3:$G$2500,3,FALSE))</f>
        <v>APG1904290101</v>
      </c>
      <c r="S171" s="37" t="str">
        <f>IF(R171="","",VLOOKUP(R171,CUSTOMS!$E$3:$N$2500,2,FALSE))</f>
        <v>6110300090</v>
      </c>
      <c r="T171" s="38" t="str">
        <f>IF(R171="","",VLOOKUP(R171,CUSTOMS!$E$3:$N$2500,3,FALSE))</f>
        <v>女装针织圆领中袖套头衫</v>
      </c>
      <c r="U171" s="39">
        <f t="shared" si="18"/>
        <v>372</v>
      </c>
      <c r="V171" s="39" t="str">
        <f>IF(R171="","",VLOOKUP(R171,CUSTOMS!$E$3:$N$2500,5,FALSE))</f>
        <v>件</v>
      </c>
      <c r="W171" s="40">
        <f>IF(R171="","",VLOOKUP(R171,CUSTOMS!$E$3:$N$2500,6,FALSE))</f>
        <v>8</v>
      </c>
      <c r="X171" s="40">
        <f t="shared" si="19"/>
        <v>2976</v>
      </c>
      <c r="Y171" s="39" t="str">
        <f>IF(R171="","",VLOOKUP(R171,CUSTOMS!$E$3:$N$2500,8,FALSE))</f>
        <v>美元</v>
      </c>
      <c r="Z171" s="39" t="str">
        <f>IF(R171="","",VLOOKUP(R171,CUSTOMS!$E$3:$N$2500,9,FALSE))</f>
        <v>中国</v>
      </c>
      <c r="AA171" s="39" t="str">
        <f>IF(R171="","",VLOOKUP(R171,CUSTOMS!$E$3:$N$2500,10,FALSE))</f>
        <v>澳大利亚</v>
      </c>
      <c r="AB171" s="40">
        <f>IF(R171="","",VLOOKUP(G171,WMS!$E$3:$T$2500,15,FALSE))</f>
        <v>0.167</v>
      </c>
      <c r="AC171" s="40">
        <f t="shared" si="20"/>
        <v>62.124</v>
      </c>
      <c r="AD171" s="37" t="e">
        <f>IF(S171="","",VLOOKUP(S171,海关监管条件!$A$1:$B$2000,2,FALSE))</f>
        <v>#N/A</v>
      </c>
    </row>
    <row r="172" spans="1:30">
      <c r="A172" s="2">
        <v>43594</v>
      </c>
      <c r="B172" s="2">
        <v>43594</v>
      </c>
      <c r="C172" s="2" t="s">
        <v>1059</v>
      </c>
      <c r="D172" s="3" t="s">
        <v>516</v>
      </c>
      <c r="E172" s="24">
        <v>159045</v>
      </c>
      <c r="F172" s="24" t="s">
        <v>963</v>
      </c>
      <c r="G172" s="22" t="str">
        <f t="shared" si="14"/>
        <v>APGHKG19040010/159045/WW19532</v>
      </c>
      <c r="H172" s="23">
        <f>IF(G172="","",VLOOKUP(G172,WMS!$E$3:$Q$2500,7,FALSE))</f>
        <v>23.1846153846154</v>
      </c>
      <c r="I172" s="23">
        <f>IF(G172="","",VLOOKUP(G172,WMS!$E$3:$Q$2500,8,FALSE))</f>
        <v>9.15</v>
      </c>
      <c r="J172" s="23">
        <f>IF(G172="","",VLOOKUP(G172,WMS!$E$3:$Q$2500,13,FALSE))</f>
        <v>0.089</v>
      </c>
      <c r="K172" s="29" t="b">
        <f t="shared" si="15"/>
        <v>1</v>
      </c>
      <c r="L172" s="7">
        <v>65</v>
      </c>
      <c r="M172" s="7">
        <v>1507</v>
      </c>
      <c r="N172" s="30">
        <f>IF(G172="","",VLOOKUP(G172,WMS!$E$3:$U$2500,17,0))</f>
        <v>0</v>
      </c>
      <c r="O172" s="31">
        <f t="shared" si="16"/>
        <v>594.75</v>
      </c>
      <c r="P172" s="31">
        <f t="shared" si="17"/>
        <v>5.785</v>
      </c>
      <c r="Q172" s="36" t="str">
        <f>IF(G172="","",VLOOKUP(G172,WMS!$E$3:$G$2500,2,FALSE))</f>
        <v>APG19042901</v>
      </c>
      <c r="R172" s="36" t="str">
        <f>IF(G172="","",VLOOKUP(G172,WMS!$E$3:$G$2500,3,FALSE))</f>
        <v>APG1904290102</v>
      </c>
      <c r="S172" s="37" t="str">
        <f>IF(R172="","",VLOOKUP(R172,CUSTOMS!$E$3:$N$2500,2,FALSE))</f>
        <v>6110110000</v>
      </c>
      <c r="T172" s="38" t="str">
        <f>IF(R172="","",VLOOKUP(R172,CUSTOMS!$E$3:$N$2500,3,FALSE))</f>
        <v>女装针织高领长袖套头衫</v>
      </c>
      <c r="U172" s="39">
        <f t="shared" si="18"/>
        <v>1507</v>
      </c>
      <c r="V172" s="39" t="str">
        <f>IF(R172="","",VLOOKUP(R172,CUSTOMS!$E$3:$N$2500,5,FALSE))</f>
        <v>件</v>
      </c>
      <c r="W172" s="40">
        <f>IF(R172="","",VLOOKUP(R172,CUSTOMS!$E$3:$N$2500,6,FALSE))</f>
        <v>28</v>
      </c>
      <c r="X172" s="40">
        <f t="shared" si="19"/>
        <v>42196</v>
      </c>
      <c r="Y172" s="39" t="str">
        <f>IF(R172="","",VLOOKUP(R172,CUSTOMS!$E$3:$N$2500,8,FALSE))</f>
        <v>美元</v>
      </c>
      <c r="Z172" s="39" t="str">
        <f>IF(R172="","",VLOOKUP(R172,CUSTOMS!$E$3:$N$2500,9,FALSE))</f>
        <v>中国</v>
      </c>
      <c r="AA172" s="39" t="str">
        <f>IF(R172="","",VLOOKUP(R172,CUSTOMS!$E$3:$N$2500,10,FALSE))</f>
        <v>澳大利亚</v>
      </c>
      <c r="AB172" s="40">
        <f>IF(R172="","",VLOOKUP(G172,WMS!$E$3:$T$2500,15,FALSE))</f>
        <v>0.343</v>
      </c>
      <c r="AC172" s="40">
        <f t="shared" si="20"/>
        <v>516.901</v>
      </c>
      <c r="AD172" s="37" t="e">
        <f>IF(S172="","",VLOOKUP(S172,海关监管条件!$A$1:$B$2000,2,FALSE))</f>
        <v>#N/A</v>
      </c>
    </row>
    <row r="173" spans="1:30">
      <c r="A173" s="2">
        <v>43594</v>
      </c>
      <c r="B173" s="2">
        <v>43594</v>
      </c>
      <c r="C173" s="2" t="s">
        <v>1059</v>
      </c>
      <c r="D173" s="3" t="s">
        <v>541</v>
      </c>
      <c r="E173" s="24">
        <v>162030</v>
      </c>
      <c r="F173" s="24" t="s">
        <v>840</v>
      </c>
      <c r="G173" s="22" t="str">
        <f t="shared" si="14"/>
        <v>APGHKG19040012/162030/WW19555</v>
      </c>
      <c r="H173" s="23">
        <f>IF(G173="","",VLOOKUP(G173,WMS!$E$3:$Q$2500,7,FALSE))</f>
        <v>42.3928571428571</v>
      </c>
      <c r="I173" s="23">
        <f>IF(G173="","",VLOOKUP(G173,WMS!$E$3:$Q$2500,8,FALSE))</f>
        <v>14.39</v>
      </c>
      <c r="J173" s="23">
        <f>IF(G173="","",VLOOKUP(G173,WMS!$E$3:$Q$2500,13,FALSE))</f>
        <v>0.076</v>
      </c>
      <c r="K173" s="29" t="b">
        <f t="shared" si="15"/>
        <v>1</v>
      </c>
      <c r="L173" s="7">
        <v>28</v>
      </c>
      <c r="M173" s="7">
        <v>1187</v>
      </c>
      <c r="N173" s="30">
        <f>IF(G173="","",VLOOKUP(G173,WMS!$E$3:$U$2500,17,0))</f>
        <v>0</v>
      </c>
      <c r="O173" s="31">
        <f t="shared" si="16"/>
        <v>402.92</v>
      </c>
      <c r="P173" s="31">
        <f t="shared" si="17"/>
        <v>2.128</v>
      </c>
      <c r="Q173" s="36" t="str">
        <f>IF(G173="","",VLOOKUP(G173,WMS!$E$3:$G$2500,2,FALSE))</f>
        <v>APG19050605</v>
      </c>
      <c r="R173" s="36" t="str">
        <f>IF(G173="","",VLOOKUP(G173,WMS!$E$3:$G$2500,3,FALSE))</f>
        <v>APG1905060504</v>
      </c>
      <c r="S173" s="37">
        <f>IF(R173="","",VLOOKUP(R173,CUSTOMS!$E$3:$N$2500,2,FALSE))</f>
        <v>6110300090</v>
      </c>
      <c r="T173" s="38" t="str">
        <f>IF(R173="","",VLOOKUP(R173,CUSTOMS!$E$3:$N$2500,3,FALSE))</f>
        <v>针织套头衫</v>
      </c>
      <c r="U173" s="39">
        <f t="shared" si="18"/>
        <v>1187</v>
      </c>
      <c r="V173" s="39" t="str">
        <f>IF(R173="","",VLOOKUP(R173,CUSTOMS!$E$3:$N$2500,5,FALSE))</f>
        <v>件</v>
      </c>
      <c r="W173" s="40">
        <f>IF(R173="","",VLOOKUP(R173,CUSTOMS!$E$3:$N$2500,6,FALSE))</f>
        <v>30</v>
      </c>
      <c r="X173" s="40">
        <f t="shared" si="19"/>
        <v>35610</v>
      </c>
      <c r="Y173" s="39" t="str">
        <f>IF(R173="","",VLOOKUP(R173,CUSTOMS!$E$3:$N$2500,8,FALSE))</f>
        <v>港币</v>
      </c>
      <c r="Z173" s="39" t="str">
        <f>IF(R173="","",VLOOKUP(R173,CUSTOMS!$E$3:$N$2500,9,FALSE))</f>
        <v>中国</v>
      </c>
      <c r="AA173" s="39" t="str">
        <f>IF(R173="","",VLOOKUP(R173,CUSTOMS!$E$3:$N$2500,10,FALSE))</f>
        <v>澳大利亚</v>
      </c>
      <c r="AB173" s="40">
        <f>IF(R173="","",VLOOKUP(G173,WMS!$E$3:$T$2500,15,FALSE))</f>
        <v>0.307</v>
      </c>
      <c r="AC173" s="40">
        <f t="shared" si="20"/>
        <v>364.409</v>
      </c>
      <c r="AD173" s="37" t="e">
        <f>IF(S173="","",VLOOKUP(S173,海关监管条件!$A$1:$B$2000,2,FALSE))</f>
        <v>#N/A</v>
      </c>
    </row>
    <row r="174" spans="1:30">
      <c r="A174" s="2">
        <v>43600</v>
      </c>
      <c r="B174" s="2">
        <v>43601</v>
      </c>
      <c r="C174" s="2" t="s">
        <v>1060</v>
      </c>
      <c r="D174" s="3" t="s">
        <v>549</v>
      </c>
      <c r="E174" s="24">
        <v>162031</v>
      </c>
      <c r="F174" s="24" t="s">
        <v>885</v>
      </c>
      <c r="G174" s="22" t="str">
        <f t="shared" si="14"/>
        <v>APGHKG19040018/162031/WW19840</v>
      </c>
      <c r="H174" s="23">
        <f>IF(G174="","",VLOOKUP(G174,WMS!$E$3:$Q$2500,7,FALSE))</f>
        <v>19.5625</v>
      </c>
      <c r="I174" s="23">
        <f>IF(G174="","",VLOOKUP(G174,WMS!$E$3:$Q$2500,8,FALSE))</f>
        <v>12.75</v>
      </c>
      <c r="J174" s="23">
        <f>IF(G174="","",VLOOKUP(G174,WMS!$E$3:$Q$2500,13,FALSE))</f>
        <v>0.069</v>
      </c>
      <c r="K174" s="29" t="b">
        <f t="shared" si="15"/>
        <v>1</v>
      </c>
      <c r="L174" s="7">
        <v>16</v>
      </c>
      <c r="M174" s="7">
        <v>313</v>
      </c>
      <c r="N174" s="30">
        <f>IF(G174="","",VLOOKUP(G174,WMS!$E$3:$U$2500,17,0))</f>
        <v>0</v>
      </c>
      <c r="O174" s="31">
        <f t="shared" si="16"/>
        <v>204</v>
      </c>
      <c r="P174" s="31">
        <f t="shared" si="17"/>
        <v>1.104</v>
      </c>
      <c r="Q174" s="36" t="str">
        <f>IF(G174="","",VLOOKUP(G174,WMS!$E$3:$G$2500,2,FALSE))</f>
        <v>APG19050901</v>
      </c>
      <c r="R174" s="36" t="str">
        <f>IF(G174="","",VLOOKUP(G174,WMS!$E$3:$G$2500,3,FALSE))</f>
        <v>APG1905090101</v>
      </c>
      <c r="S174" s="37" t="str">
        <f>IF(R174="","",VLOOKUP(R174,CUSTOMS!$E$3:$N$2500,2,FALSE))</f>
        <v>4203100090</v>
      </c>
      <c r="T174" s="38" t="str">
        <f>IF(R174="","",VLOOKUP(R174,CUSTOMS!$E$3:$N$2500,3,FALSE))</f>
        <v>女装羊皮裙</v>
      </c>
      <c r="U174" s="39">
        <f t="shared" si="18"/>
        <v>313</v>
      </c>
      <c r="V174" s="39" t="str">
        <f>IF(R174="","",VLOOKUP(R174,CUSTOMS!$E$3:$N$2500,5,FALSE))</f>
        <v>件</v>
      </c>
      <c r="W174" s="40">
        <f>IF(R174="","",VLOOKUP(R174,CUSTOMS!$E$3:$N$2500,6,FALSE))</f>
        <v>69.6</v>
      </c>
      <c r="X174" s="40">
        <f t="shared" si="19"/>
        <v>21784.8</v>
      </c>
      <c r="Y174" s="39" t="str">
        <f>IF(R174="","",VLOOKUP(R174,CUSTOMS!$E$3:$N$2500,8,FALSE))</f>
        <v>美元</v>
      </c>
      <c r="Z174" s="39" t="str">
        <f>IF(R174="","",VLOOKUP(R174,CUSTOMS!$E$3:$N$2500,9,FALSE))</f>
        <v>中国</v>
      </c>
      <c r="AA174" s="39" t="str">
        <f>IF(R174="","",VLOOKUP(R174,CUSTOMS!$E$3:$N$2500,10,FALSE))</f>
        <v>澳大利亚</v>
      </c>
      <c r="AB174" s="40">
        <f>IF(R174="","",VLOOKUP(G174,WMS!$E$3:$T$2500,15,FALSE))</f>
        <v>0.45</v>
      </c>
      <c r="AC174" s="40">
        <f t="shared" si="20"/>
        <v>140.85</v>
      </c>
      <c r="AD174" s="37" t="e">
        <f>IF(S174="","",VLOOKUP(S174,海关监管条件!$A$1:$B$2000,2,FALSE))</f>
        <v>#N/A</v>
      </c>
    </row>
    <row r="175" spans="1:30">
      <c r="A175" s="2">
        <v>43600</v>
      </c>
      <c r="B175" s="2">
        <v>43601</v>
      </c>
      <c r="C175" s="2" t="s">
        <v>1060</v>
      </c>
      <c r="D175" s="3" t="s">
        <v>553</v>
      </c>
      <c r="E175" s="24">
        <v>48655</v>
      </c>
      <c r="F175" s="24" t="s">
        <v>967</v>
      </c>
      <c r="G175" s="22" t="str">
        <f t="shared" si="14"/>
        <v>APGHKG19050001/48655/WW19970</v>
      </c>
      <c r="H175" s="23">
        <f>IF(G175="","",VLOOKUP(G175,WMS!$E$3:$Q$2500,7,FALSE))</f>
        <v>40.2307692307692</v>
      </c>
      <c r="I175" s="23">
        <f>IF(G175="","",VLOOKUP(G175,WMS!$E$3:$Q$2500,8,FALSE))</f>
        <v>10</v>
      </c>
      <c r="J175" s="23">
        <f>IF(G175="","",VLOOKUP(G175,WMS!$E$3:$Q$2500,13,FALSE))</f>
        <v>0.066</v>
      </c>
      <c r="K175" s="29" t="b">
        <f t="shared" si="15"/>
        <v>1</v>
      </c>
      <c r="L175" s="7">
        <v>13</v>
      </c>
      <c r="M175" s="7">
        <v>523</v>
      </c>
      <c r="N175" s="30">
        <f>IF(G175="","",VLOOKUP(G175,WMS!$E$3:$U$2500,17,0))</f>
        <v>0</v>
      </c>
      <c r="O175" s="31">
        <f t="shared" si="16"/>
        <v>130</v>
      </c>
      <c r="P175" s="31">
        <f t="shared" si="17"/>
        <v>0.858</v>
      </c>
      <c r="Q175" s="36" t="str">
        <f>IF(G175="","",VLOOKUP(G175,WMS!$E$3:$G$2500,2,FALSE))</f>
        <v>APG19051001</v>
      </c>
      <c r="R175" s="36" t="str">
        <f>IF(G175="","",VLOOKUP(G175,WMS!$E$3:$G$2500,3,FALSE))</f>
        <v>APG1905100101</v>
      </c>
      <c r="S175" s="37" t="str">
        <f>IF(R175="","",VLOOKUP(R175,CUSTOMS!$E$3:$N$2500,2,FALSE))</f>
        <v>6211439000</v>
      </c>
      <c r="T175" s="38" t="str">
        <f>IF(R175="","",VLOOKUP(R175,CUSTOMS!$E$3:$N$2500,3,FALSE))</f>
        <v>化纤女装衫</v>
      </c>
      <c r="U175" s="39">
        <f t="shared" si="18"/>
        <v>523</v>
      </c>
      <c r="V175" s="39" t="str">
        <f>IF(R175="","",VLOOKUP(R175,CUSTOMS!$E$3:$N$2500,5,FALSE))</f>
        <v>件</v>
      </c>
      <c r="W175" s="40">
        <f>IF(R175="","",VLOOKUP(R175,CUSTOMS!$E$3:$N$2500,6,FALSE))</f>
        <v>12.6</v>
      </c>
      <c r="X175" s="40">
        <f t="shared" si="19"/>
        <v>6589.8</v>
      </c>
      <c r="Y175" s="39" t="str">
        <f>IF(R175="","",VLOOKUP(R175,CUSTOMS!$E$3:$N$2500,8,FALSE))</f>
        <v>美元</v>
      </c>
      <c r="Z175" s="39" t="str">
        <f>IF(R175="","",VLOOKUP(R175,CUSTOMS!$E$3:$N$2500,9,FALSE))</f>
        <v>中国</v>
      </c>
      <c r="AA175" s="39" t="str">
        <f>IF(R175="","",VLOOKUP(R175,CUSTOMS!$E$3:$N$2500,10,FALSE))</f>
        <v>澳大利亚</v>
      </c>
      <c r="AB175" s="40">
        <f>IF(R175="","",VLOOKUP(G175,WMS!$E$3:$T$2500,15,FALSE))</f>
        <v>0.185</v>
      </c>
      <c r="AC175" s="40">
        <f t="shared" si="20"/>
        <v>96.755</v>
      </c>
      <c r="AD175" s="37" t="e">
        <f>IF(S175="","",VLOOKUP(S175,海关监管条件!$A$1:$B$2000,2,FALSE))</f>
        <v>#N/A</v>
      </c>
    </row>
    <row r="176" spans="1:30">
      <c r="A176" s="2">
        <v>43600</v>
      </c>
      <c r="B176" s="2">
        <v>43601</v>
      </c>
      <c r="C176" s="2" t="s">
        <v>1060</v>
      </c>
      <c r="D176" s="3" t="s">
        <v>541</v>
      </c>
      <c r="E176" s="24">
        <v>162004</v>
      </c>
      <c r="F176" s="24" t="s">
        <v>918</v>
      </c>
      <c r="G176" s="22" t="str">
        <f t="shared" si="14"/>
        <v>APGHKG19040012/162004/WW19224</v>
      </c>
      <c r="H176" s="23">
        <f>IF(G176="","",VLOOKUP(G176,WMS!$E$3:$Q$2500,7,FALSE))</f>
        <v>19.4878048780488</v>
      </c>
      <c r="I176" s="23">
        <f>IF(G176="","",VLOOKUP(G176,WMS!$E$3:$Q$2500,8,FALSE))</f>
        <v>14.63</v>
      </c>
      <c r="J176" s="23">
        <f>IF(G176="","",VLOOKUP(G176,WMS!$E$3:$Q$2500,13,FALSE))</f>
        <v>0.076</v>
      </c>
      <c r="K176" s="29" t="b">
        <f t="shared" si="15"/>
        <v>1</v>
      </c>
      <c r="L176" s="7">
        <v>41</v>
      </c>
      <c r="M176" s="7">
        <v>799</v>
      </c>
      <c r="N176" s="30">
        <f>IF(G176="","",VLOOKUP(G176,WMS!$E$3:$U$2500,17,0))</f>
        <v>0</v>
      </c>
      <c r="O176" s="31">
        <f t="shared" si="16"/>
        <v>599.83</v>
      </c>
      <c r="P176" s="31">
        <f t="shared" si="17"/>
        <v>3.116</v>
      </c>
      <c r="Q176" s="36" t="str">
        <f>IF(G176="","",VLOOKUP(G176,WMS!$E$3:$G$2500,2,FALSE))</f>
        <v>APG19050605</v>
      </c>
      <c r="R176" s="36" t="str">
        <f>IF(G176="","",VLOOKUP(G176,WMS!$E$3:$G$2500,3,FALSE))</f>
        <v>APG1905060503</v>
      </c>
      <c r="S176" s="37">
        <f>IF(R176="","",VLOOKUP(R176,CUSTOMS!$E$3:$N$2500,2,FALSE))</f>
        <v>6104440000</v>
      </c>
      <c r="T176" s="38" t="str">
        <f>IF(R176="","",VLOOKUP(R176,CUSTOMS!$E$3:$N$2500,3,FALSE))</f>
        <v>针织连衣裙</v>
      </c>
      <c r="U176" s="39">
        <f t="shared" si="18"/>
        <v>799</v>
      </c>
      <c r="V176" s="39" t="str">
        <f>IF(R176="","",VLOOKUP(R176,CUSTOMS!$E$3:$N$2500,5,FALSE))</f>
        <v>件</v>
      </c>
      <c r="W176" s="40">
        <f>IF(R176="","",VLOOKUP(R176,CUSTOMS!$E$3:$N$2500,6,FALSE))</f>
        <v>30</v>
      </c>
      <c r="X176" s="40">
        <f t="shared" si="19"/>
        <v>23970</v>
      </c>
      <c r="Y176" s="39" t="str">
        <f>IF(R176="","",VLOOKUP(R176,CUSTOMS!$E$3:$N$2500,8,FALSE))</f>
        <v>港币</v>
      </c>
      <c r="Z176" s="39" t="str">
        <f>IF(R176="","",VLOOKUP(R176,CUSTOMS!$E$3:$N$2500,9,FALSE))</f>
        <v>中国</v>
      </c>
      <c r="AA176" s="39" t="str">
        <f>IF(R176="","",VLOOKUP(R176,CUSTOMS!$E$3:$N$2500,10,FALSE))</f>
        <v>澳大利亚</v>
      </c>
      <c r="AB176" s="40">
        <f>IF(R176="","",VLOOKUP(G176,WMS!$E$3:$T$2500,15,FALSE))</f>
        <v>0.69</v>
      </c>
      <c r="AC176" s="40">
        <f t="shared" si="20"/>
        <v>551.31</v>
      </c>
      <c r="AD176" s="37" t="e">
        <f>IF(S176="","",VLOOKUP(S176,海关监管条件!$A$1:$B$2000,2,FALSE))</f>
        <v>#N/A</v>
      </c>
    </row>
    <row r="177" spans="1:30">
      <c r="A177" s="2">
        <v>43600</v>
      </c>
      <c r="B177" s="2">
        <v>43601</v>
      </c>
      <c r="C177" s="2" t="s">
        <v>1060</v>
      </c>
      <c r="D177" s="3" t="s">
        <v>541</v>
      </c>
      <c r="E177" s="24">
        <v>162002</v>
      </c>
      <c r="F177" s="24" t="s">
        <v>916</v>
      </c>
      <c r="G177" s="22" t="str">
        <f t="shared" si="14"/>
        <v>APGHKG19040012/162002/WW19505</v>
      </c>
      <c r="H177" s="23">
        <f>IF(G177="","",VLOOKUP(G177,WMS!$E$3:$Q$2500,7,FALSE))</f>
        <v>36.1379310344828</v>
      </c>
      <c r="I177" s="23">
        <f>IF(G177="","",VLOOKUP(G177,WMS!$E$3:$Q$2500,8,FALSE))</f>
        <v>14.51</v>
      </c>
      <c r="J177" s="23">
        <f>IF(G177="","",VLOOKUP(G177,WMS!$E$3:$Q$2500,13,FALSE))</f>
        <v>0.076</v>
      </c>
      <c r="K177" s="29" t="b">
        <f t="shared" si="15"/>
        <v>1</v>
      </c>
      <c r="L177" s="7">
        <v>29</v>
      </c>
      <c r="M177" s="7">
        <v>1048</v>
      </c>
      <c r="N177" s="30">
        <f>IF(G177="","",VLOOKUP(G177,WMS!$E$3:$U$2500,17,0))</f>
        <v>0</v>
      </c>
      <c r="O177" s="31">
        <f t="shared" si="16"/>
        <v>420.79</v>
      </c>
      <c r="P177" s="31">
        <f t="shared" si="17"/>
        <v>2.204</v>
      </c>
      <c r="Q177" s="36" t="str">
        <f>IF(G177="","",VLOOKUP(G177,WMS!$E$3:$G$2500,2,FALSE))</f>
        <v>APG19050605</v>
      </c>
      <c r="R177" s="36" t="str">
        <f>IF(G177="","",VLOOKUP(G177,WMS!$E$3:$G$2500,3,FALSE))</f>
        <v>APG1905060505</v>
      </c>
      <c r="S177" s="37">
        <f>IF(R177="","",VLOOKUP(R177,CUSTOMS!$E$3:$N$2500,2,FALSE))</f>
        <v>6110300090</v>
      </c>
      <c r="T177" s="38" t="str">
        <f>IF(R177="","",VLOOKUP(R177,CUSTOMS!$E$3:$N$2500,3,FALSE))</f>
        <v>针织套头衫</v>
      </c>
      <c r="U177" s="39">
        <f t="shared" si="18"/>
        <v>1048</v>
      </c>
      <c r="V177" s="39" t="str">
        <f>IF(R177="","",VLOOKUP(R177,CUSTOMS!$E$3:$N$2500,5,FALSE))</f>
        <v>件</v>
      </c>
      <c r="W177" s="40">
        <f>IF(R177="","",VLOOKUP(R177,CUSTOMS!$E$3:$N$2500,6,FALSE))</f>
        <v>30</v>
      </c>
      <c r="X177" s="40">
        <f t="shared" si="19"/>
        <v>31440</v>
      </c>
      <c r="Y177" s="39" t="str">
        <f>IF(R177="","",VLOOKUP(R177,CUSTOMS!$E$3:$N$2500,8,FALSE))</f>
        <v>港币</v>
      </c>
      <c r="Z177" s="39" t="str">
        <f>IF(R177="","",VLOOKUP(R177,CUSTOMS!$E$3:$N$2500,9,FALSE))</f>
        <v>中国</v>
      </c>
      <c r="AA177" s="39" t="str">
        <f>IF(R177="","",VLOOKUP(R177,CUSTOMS!$E$3:$N$2500,10,FALSE))</f>
        <v>澳大利亚</v>
      </c>
      <c r="AB177" s="40">
        <f>IF(R177="","",VLOOKUP(G177,WMS!$E$3:$T$2500,15,FALSE))</f>
        <v>0.374</v>
      </c>
      <c r="AC177" s="40">
        <f t="shared" si="20"/>
        <v>391.952</v>
      </c>
      <c r="AD177" s="37" t="e">
        <f>IF(S177="","",VLOOKUP(S177,海关监管条件!$A$1:$B$2000,2,FALSE))</f>
        <v>#N/A</v>
      </c>
    </row>
    <row r="178" spans="1:30">
      <c r="A178" s="2">
        <v>43600</v>
      </c>
      <c r="B178" s="2">
        <v>43601</v>
      </c>
      <c r="C178" s="2" t="s">
        <v>1060</v>
      </c>
      <c r="D178" s="3" t="s">
        <v>521</v>
      </c>
      <c r="E178" s="24">
        <v>159578</v>
      </c>
      <c r="F178" s="24">
        <v>114738</v>
      </c>
      <c r="G178" s="22" t="str">
        <f t="shared" si="14"/>
        <v>APGHKG19040014/159578/114738</v>
      </c>
      <c r="H178" s="23">
        <f>IF(G178="","",VLOOKUP(G178,WMS!$E$3:$Q$2500,7,FALSE))</f>
        <v>25.25</v>
      </c>
      <c r="I178" s="23">
        <f>IF(G178="","",VLOOKUP(G178,WMS!$E$3:$Q$2500,8,FALSE))</f>
        <v>9.71</v>
      </c>
      <c r="J178" s="23">
        <f>IF(G178="","",VLOOKUP(G178,WMS!$E$3:$Q$2500,13,FALSE))</f>
        <v>0.075</v>
      </c>
      <c r="K178" s="29" t="b">
        <f t="shared" si="15"/>
        <v>1</v>
      </c>
      <c r="L178" s="7">
        <v>36</v>
      </c>
      <c r="M178" s="7">
        <v>909</v>
      </c>
      <c r="N178" s="30">
        <f>IF(G178="","",VLOOKUP(G178,WMS!$E$3:$U$2500,17,0))</f>
        <v>0</v>
      </c>
      <c r="O178" s="31">
        <f t="shared" si="16"/>
        <v>349.56</v>
      </c>
      <c r="P178" s="31">
        <f t="shared" si="17"/>
        <v>2.7</v>
      </c>
      <c r="Q178" s="36" t="str">
        <f>IF(G178="","",VLOOKUP(G178,WMS!$E$3:$G$2500,2,FALSE))</f>
        <v>APG19050601</v>
      </c>
      <c r="R178" s="36" t="str">
        <f>IF(G178="","",VLOOKUP(G178,WMS!$E$3:$G$2500,3,FALSE))</f>
        <v>APG1905060101</v>
      </c>
      <c r="S178" s="37" t="str">
        <f>IF(R178="","",VLOOKUP(R178,CUSTOMS!$E$3:$N$2500,2,FALSE))</f>
        <v>6110300090</v>
      </c>
      <c r="T178" s="38" t="str">
        <f>IF(R178="","",VLOOKUP(R178,CUSTOMS!$E$3:$N$2500,3,FALSE))</f>
        <v>女装针织套头衫</v>
      </c>
      <c r="U178" s="39">
        <f t="shared" si="18"/>
        <v>909</v>
      </c>
      <c r="V178" s="39" t="str">
        <f>IF(R178="","",VLOOKUP(R178,CUSTOMS!$E$3:$N$2500,5,FALSE))</f>
        <v>件</v>
      </c>
      <c r="W178" s="40">
        <f>IF(R178="","",VLOOKUP(R178,CUSTOMS!$E$3:$N$2500,6,FALSE))</f>
        <v>8.8</v>
      </c>
      <c r="X178" s="40">
        <f t="shared" si="19"/>
        <v>7999.2</v>
      </c>
      <c r="Y178" s="39" t="str">
        <f>IF(R178="","",VLOOKUP(R178,CUSTOMS!$E$3:$N$2500,8,FALSE))</f>
        <v>美元</v>
      </c>
      <c r="Z178" s="39" t="str">
        <f>IF(R178="","",VLOOKUP(R178,CUSTOMS!$E$3:$N$2500,9,FALSE))</f>
        <v>中国</v>
      </c>
      <c r="AA178" s="39" t="str">
        <f>IF(R178="","",VLOOKUP(R178,CUSTOMS!$E$3:$N$2500,10,FALSE))</f>
        <v>澳大利亚</v>
      </c>
      <c r="AB178" s="40">
        <f>IF(R178="","",VLOOKUP(G178,WMS!$E$3:$T$2500,15,FALSE))</f>
        <v>0.337</v>
      </c>
      <c r="AC178" s="40">
        <f t="shared" si="20"/>
        <v>306.333</v>
      </c>
      <c r="AD178" s="37" t="e">
        <f>IF(S178="","",VLOOKUP(S178,海关监管条件!$A$1:$B$2000,2,FALSE))</f>
        <v>#N/A</v>
      </c>
    </row>
    <row r="179" spans="1:30">
      <c r="A179" s="2">
        <v>43600</v>
      </c>
      <c r="B179" s="2">
        <v>43601</v>
      </c>
      <c r="C179" s="2" t="s">
        <v>1060</v>
      </c>
      <c r="D179" s="3" t="s">
        <v>525</v>
      </c>
      <c r="E179" s="24">
        <v>159617</v>
      </c>
      <c r="F179" s="24">
        <v>115060</v>
      </c>
      <c r="G179" s="22" t="str">
        <f t="shared" si="14"/>
        <v>APGHKG19040016/159617/115060</v>
      </c>
      <c r="H179" s="23">
        <f>IF(G179="","",VLOOKUP(G179,WMS!$E$3:$Q$2500,7,FALSE))</f>
        <v>11.9423076923077</v>
      </c>
      <c r="I179" s="23">
        <f>IF(G179="","",VLOOKUP(G179,WMS!$E$3:$Q$2500,8,FALSE))</f>
        <v>10.08</v>
      </c>
      <c r="J179" s="23">
        <f>IF(G179="","",VLOOKUP(G179,WMS!$E$3:$Q$2500,13,FALSE))</f>
        <v>0.061</v>
      </c>
      <c r="K179" s="29" t="b">
        <f t="shared" si="15"/>
        <v>1</v>
      </c>
      <c r="L179" s="7">
        <v>52</v>
      </c>
      <c r="M179" s="7">
        <v>621</v>
      </c>
      <c r="N179" s="30">
        <f>IF(G179="","",VLOOKUP(G179,WMS!$E$3:$U$2500,17,0))</f>
        <v>0</v>
      </c>
      <c r="O179" s="31">
        <f t="shared" si="16"/>
        <v>524.16</v>
      </c>
      <c r="P179" s="31">
        <f t="shared" si="17"/>
        <v>3.172</v>
      </c>
      <c r="Q179" s="36" t="str">
        <f>IF(G179="","",VLOOKUP(G179,WMS!$E$3:$G$2500,2,FALSE))</f>
        <v>APG19050602</v>
      </c>
      <c r="R179" s="36" t="str">
        <f>IF(G179="","",VLOOKUP(G179,WMS!$E$3:$G$2500,3,FALSE))</f>
        <v>APG1905060201</v>
      </c>
      <c r="S179" s="37" t="str">
        <f>IF(R179="","",VLOOKUP(R179,CUSTOMS!$E$3:$N$2500,2,FALSE))</f>
        <v>6110300090</v>
      </c>
      <c r="T179" s="38" t="str">
        <f>IF(R179="","",VLOOKUP(R179,CUSTOMS!$E$3:$N$2500,3,FALSE))</f>
        <v>女装针织开胸衫</v>
      </c>
      <c r="U179" s="39">
        <f t="shared" si="18"/>
        <v>621</v>
      </c>
      <c r="V179" s="39" t="str">
        <f>IF(R179="","",VLOOKUP(R179,CUSTOMS!$E$3:$N$2500,5,FALSE))</f>
        <v>件</v>
      </c>
      <c r="W179" s="40">
        <f>IF(R179="","",VLOOKUP(R179,CUSTOMS!$E$3:$N$2500,6,FALSE))</f>
        <v>30</v>
      </c>
      <c r="X179" s="40">
        <f t="shared" si="19"/>
        <v>18630</v>
      </c>
      <c r="Y179" s="39" t="str">
        <f>IF(R179="","",VLOOKUP(R179,CUSTOMS!$E$3:$N$2500,8,FALSE))</f>
        <v>港币</v>
      </c>
      <c r="Z179" s="39" t="str">
        <f>IF(R179="","",VLOOKUP(R179,CUSTOMS!$E$3:$N$2500,9,FALSE))</f>
        <v>中国</v>
      </c>
      <c r="AA179" s="39" t="str">
        <f>IF(R179="","",VLOOKUP(R179,CUSTOMS!$E$3:$N$2500,10,FALSE))</f>
        <v>澳大利亚</v>
      </c>
      <c r="AB179" s="40">
        <f>IF(R179="","",VLOOKUP(G179,WMS!$E$3:$T$2500,15,FALSE))</f>
        <v>0.761</v>
      </c>
      <c r="AC179" s="40">
        <f t="shared" si="20"/>
        <v>472.581</v>
      </c>
      <c r="AD179" s="37" t="e">
        <f>IF(S179="","",VLOOKUP(S179,海关监管条件!$A$1:$B$2000,2,FALSE))</f>
        <v>#N/A</v>
      </c>
    </row>
    <row r="180" spans="1:30">
      <c r="A180" s="2">
        <v>43600</v>
      </c>
      <c r="B180" s="2">
        <v>43601</v>
      </c>
      <c r="C180" s="2" t="s">
        <v>1060</v>
      </c>
      <c r="D180" s="3" t="s">
        <v>529</v>
      </c>
      <c r="E180" s="24">
        <v>159727</v>
      </c>
      <c r="F180" s="24">
        <v>114743</v>
      </c>
      <c r="G180" s="22" t="str">
        <f t="shared" si="14"/>
        <v>APGHKG19040017/159727/114743</v>
      </c>
      <c r="H180" s="23">
        <f>IF(G180="","",VLOOKUP(G180,WMS!$E$3:$Q$2500,7,FALSE))</f>
        <v>23.5797101449275</v>
      </c>
      <c r="I180" s="23">
        <f>IF(G180="","",VLOOKUP(G180,WMS!$E$3:$Q$2500,8,FALSE))</f>
        <v>10.5</v>
      </c>
      <c r="J180" s="23">
        <f>IF(G180="","",VLOOKUP(G180,WMS!$E$3:$Q$2500,13,FALSE))</f>
        <v>0.076</v>
      </c>
      <c r="K180" s="29" t="b">
        <f t="shared" si="15"/>
        <v>1</v>
      </c>
      <c r="L180" s="7">
        <v>69</v>
      </c>
      <c r="M180" s="7">
        <v>1627</v>
      </c>
      <c r="N180" s="30">
        <f>IF(G180="","",VLOOKUP(G180,WMS!$E$3:$U$2500,17,0))</f>
        <v>0</v>
      </c>
      <c r="O180" s="31">
        <f t="shared" si="16"/>
        <v>724.5</v>
      </c>
      <c r="P180" s="31">
        <f t="shared" si="17"/>
        <v>5.244</v>
      </c>
      <c r="Q180" s="36" t="str">
        <f>IF(G180="","",VLOOKUP(G180,WMS!$E$3:$G$2500,2,FALSE))</f>
        <v>APG19050603</v>
      </c>
      <c r="R180" s="36" t="str">
        <f>IF(G180="","",VLOOKUP(G180,WMS!$E$3:$G$2500,3,FALSE))</f>
        <v>APG1905060301</v>
      </c>
      <c r="S180" s="37" t="str">
        <f>IF(R180="","",VLOOKUP(R180,CUSTOMS!$E$3:$N$2500,2,FALSE))</f>
        <v>6110110000</v>
      </c>
      <c r="T180" s="38" t="str">
        <f>IF(R180="","",VLOOKUP(R180,CUSTOMS!$E$3:$N$2500,3,FALSE))</f>
        <v>女装针织圆领长袖套头衫</v>
      </c>
      <c r="U180" s="39">
        <f t="shared" si="18"/>
        <v>1627</v>
      </c>
      <c r="V180" s="39" t="str">
        <f>IF(R180="","",VLOOKUP(R180,CUSTOMS!$E$3:$N$2500,5,FALSE))</f>
        <v>件</v>
      </c>
      <c r="W180" s="40">
        <f>IF(R180="","",VLOOKUP(R180,CUSTOMS!$E$3:$N$2500,6,FALSE))</f>
        <v>18</v>
      </c>
      <c r="X180" s="40">
        <f t="shared" si="19"/>
        <v>29286</v>
      </c>
      <c r="Y180" s="39" t="str">
        <f>IF(R180="","",VLOOKUP(R180,CUSTOMS!$E$3:$N$2500,8,FALSE))</f>
        <v>美元</v>
      </c>
      <c r="Z180" s="39" t="str">
        <f>IF(R180="","",VLOOKUP(R180,CUSTOMS!$E$3:$N$2500,9,FALSE))</f>
        <v>中国</v>
      </c>
      <c r="AA180" s="39" t="str">
        <f>IF(R180="","",VLOOKUP(R180,CUSTOMS!$E$3:$N$2500,10,FALSE))</f>
        <v>澳大利亚</v>
      </c>
      <c r="AB180" s="40">
        <f>IF(R180="","",VLOOKUP(G180,WMS!$E$3:$T$2500,15,FALSE))</f>
        <v>0.39</v>
      </c>
      <c r="AC180" s="40">
        <f t="shared" si="20"/>
        <v>634.53</v>
      </c>
      <c r="AD180" s="37" t="e">
        <f>IF(S180="","",VLOOKUP(S180,海关监管条件!$A$1:$B$2000,2,FALSE))</f>
        <v>#N/A</v>
      </c>
    </row>
    <row r="181" spans="1:30">
      <c r="A181" s="2">
        <v>43600</v>
      </c>
      <c r="B181" s="2">
        <v>43601</v>
      </c>
      <c r="C181" s="2" t="s">
        <v>1060</v>
      </c>
      <c r="D181" s="3" t="s">
        <v>529</v>
      </c>
      <c r="E181" s="24">
        <v>159752</v>
      </c>
      <c r="F181" s="24">
        <v>114596</v>
      </c>
      <c r="G181" s="22" t="str">
        <f t="shared" si="14"/>
        <v>APGHKG19040017/159752/114596</v>
      </c>
      <c r="H181" s="23">
        <f>IF(G181="","",VLOOKUP(G181,WMS!$E$3:$Q$2500,7,FALSE))</f>
        <v>34.25</v>
      </c>
      <c r="I181" s="23">
        <f>IF(G181="","",VLOOKUP(G181,WMS!$E$3:$Q$2500,8,FALSE))</f>
        <v>11.87</v>
      </c>
      <c r="J181" s="23">
        <f>IF(G181="","",VLOOKUP(G181,WMS!$E$3:$Q$2500,13,FALSE))</f>
        <v>0.075</v>
      </c>
      <c r="K181" s="29" t="b">
        <f t="shared" si="15"/>
        <v>1</v>
      </c>
      <c r="L181" s="7">
        <v>36</v>
      </c>
      <c r="M181" s="7">
        <v>1233</v>
      </c>
      <c r="N181" s="30">
        <f>IF(G181="","",VLOOKUP(G181,WMS!$E$3:$U$2500,17,0))</f>
        <v>0</v>
      </c>
      <c r="O181" s="31">
        <f t="shared" si="16"/>
        <v>427.32</v>
      </c>
      <c r="P181" s="31">
        <f t="shared" si="17"/>
        <v>2.7</v>
      </c>
      <c r="Q181" s="36" t="str">
        <f>IF(G181="","",VLOOKUP(G181,WMS!$E$3:$G$2500,2,FALSE))</f>
        <v>APG19050603</v>
      </c>
      <c r="R181" s="36" t="str">
        <f>IF(G181="","",VLOOKUP(G181,WMS!$E$3:$G$2500,3,FALSE))</f>
        <v>APG1905060302</v>
      </c>
      <c r="S181" s="37" t="str">
        <f>IF(R181="","",VLOOKUP(R181,CUSTOMS!$E$3:$N$2500,2,FALSE))</f>
        <v>6110300090</v>
      </c>
      <c r="T181" s="38" t="str">
        <f>IF(R181="","",VLOOKUP(R181,CUSTOMS!$E$3:$N$2500,3,FALSE))</f>
        <v>女装针织高领长袖套头衫</v>
      </c>
      <c r="U181" s="39">
        <f t="shared" si="18"/>
        <v>1233</v>
      </c>
      <c r="V181" s="39" t="str">
        <f>IF(R181="","",VLOOKUP(R181,CUSTOMS!$E$3:$N$2500,5,FALSE))</f>
        <v>件</v>
      </c>
      <c r="W181" s="40">
        <f>IF(R181="","",VLOOKUP(R181,CUSTOMS!$E$3:$N$2500,6,FALSE))</f>
        <v>10</v>
      </c>
      <c r="X181" s="40">
        <f t="shared" si="19"/>
        <v>12330</v>
      </c>
      <c r="Y181" s="39" t="str">
        <f>IF(R181="","",VLOOKUP(R181,CUSTOMS!$E$3:$N$2500,8,FALSE))</f>
        <v>美元</v>
      </c>
      <c r="Z181" s="39" t="str">
        <f>IF(R181="","",VLOOKUP(R181,CUSTOMS!$E$3:$N$2500,9,FALSE))</f>
        <v>中国</v>
      </c>
      <c r="AA181" s="39" t="str">
        <f>IF(R181="","",VLOOKUP(R181,CUSTOMS!$E$3:$N$2500,10,FALSE))</f>
        <v>澳大利亚</v>
      </c>
      <c r="AB181" s="40">
        <f>IF(R181="","",VLOOKUP(G181,WMS!$E$3:$T$2500,15,FALSE))</f>
        <v>0.315</v>
      </c>
      <c r="AC181" s="40">
        <f t="shared" si="20"/>
        <v>388.395</v>
      </c>
      <c r="AD181" s="37" t="e">
        <f>IF(S181="","",VLOOKUP(S181,海关监管条件!$A$1:$B$2000,2,FALSE))</f>
        <v>#N/A</v>
      </c>
    </row>
    <row r="182" spans="1:30">
      <c r="A182" s="2">
        <v>43606</v>
      </c>
      <c r="B182" s="2">
        <v>43606</v>
      </c>
      <c r="C182" s="2" t="s">
        <v>1061</v>
      </c>
      <c r="D182" s="3" t="s">
        <v>557</v>
      </c>
      <c r="E182" s="24">
        <v>161920</v>
      </c>
      <c r="F182" s="24" t="s">
        <v>954</v>
      </c>
      <c r="G182" s="22" t="str">
        <f t="shared" si="14"/>
        <v>APGHKG19040013/161920/JWW192425</v>
      </c>
      <c r="H182" s="23">
        <f>IF(G182="","",VLOOKUP(G182,WMS!$E$3:$Q$2500,7,FALSE))</f>
        <v>13.8571428571429</v>
      </c>
      <c r="I182" s="23">
        <f>IF(G182="","",VLOOKUP(G182,WMS!$E$3:$Q$2500,8,FALSE))</f>
        <v>12</v>
      </c>
      <c r="J182" s="23">
        <f>IF(G182="","",VLOOKUP(G182,WMS!$E$3:$Q$2500,13,FALSE))</f>
        <v>0.059</v>
      </c>
      <c r="K182" s="29" t="b">
        <f t="shared" si="15"/>
        <v>1</v>
      </c>
      <c r="L182" s="7">
        <v>14</v>
      </c>
      <c r="M182" s="7">
        <v>194</v>
      </c>
      <c r="N182" s="30">
        <f>IF(G182="","",VLOOKUP(G182,WMS!$E$3:$U$2500,17,0))</f>
        <v>0</v>
      </c>
      <c r="O182" s="31">
        <f t="shared" si="16"/>
        <v>168</v>
      </c>
      <c r="P182" s="31">
        <f t="shared" si="17"/>
        <v>0.826</v>
      </c>
      <c r="Q182" s="36" t="str">
        <f>IF(G182="","",VLOOKUP(G182,WMS!$E$3:$G$2500,2,FALSE))</f>
        <v>APG19051801</v>
      </c>
      <c r="R182" s="36" t="str">
        <f>IF(G182="","",VLOOKUP(G182,WMS!$E$3:$G$2500,3,FALSE))</f>
        <v>APG1905180101</v>
      </c>
      <c r="S182" s="37">
        <f>IF(R182="","",VLOOKUP(R182,CUSTOMS!$E$3:$N$2500,2,FALSE))</f>
        <v>6204320090</v>
      </c>
      <c r="T182" s="38" t="str">
        <f>IF(R182="","",VLOOKUP(R182,CUSTOMS!$E$3:$N$2500,3,FALSE))</f>
        <v>女装夹克</v>
      </c>
      <c r="U182" s="39">
        <f t="shared" si="18"/>
        <v>194</v>
      </c>
      <c r="V182" s="39" t="str">
        <f>IF(R182="","",VLOOKUP(R182,CUSTOMS!$E$3:$N$2500,5,FALSE))</f>
        <v>件</v>
      </c>
      <c r="W182" s="40">
        <f>IF(R182="","",VLOOKUP(R182,CUSTOMS!$E$3:$N$2500,6,FALSE))</f>
        <v>7</v>
      </c>
      <c r="X182" s="40">
        <f t="shared" si="19"/>
        <v>1358</v>
      </c>
      <c r="Y182" s="39" t="str">
        <f>IF(R182="","",VLOOKUP(R182,CUSTOMS!$E$3:$N$2500,8,FALSE))</f>
        <v>美元</v>
      </c>
      <c r="Z182" s="39" t="str">
        <f>IF(R182="","",VLOOKUP(R182,CUSTOMS!$E$3:$N$2500,9,FALSE))</f>
        <v>中国</v>
      </c>
      <c r="AA182" s="39" t="str">
        <f>IF(R182="","",VLOOKUP(R182,CUSTOMS!$E$3:$N$2500,10,FALSE))</f>
        <v>澳大利亚</v>
      </c>
      <c r="AB182" s="40">
        <f>IF(R182="","",VLOOKUP(G182,WMS!$E$3:$T$2500,15,FALSE))</f>
        <v>0.794</v>
      </c>
      <c r="AC182" s="40">
        <f t="shared" si="20"/>
        <v>154.036</v>
      </c>
      <c r="AD182" s="37" t="e">
        <f>IF(S182="","",VLOOKUP(S182,海关监管条件!$A$1:$B$2000,2,FALSE))</f>
        <v>#N/A</v>
      </c>
    </row>
    <row r="183" spans="1:30">
      <c r="A183" s="2">
        <v>43606</v>
      </c>
      <c r="B183" s="2">
        <v>43606</v>
      </c>
      <c r="C183" s="2" t="s">
        <v>1061</v>
      </c>
      <c r="D183" s="3" t="s">
        <v>557</v>
      </c>
      <c r="E183" s="24">
        <v>161921</v>
      </c>
      <c r="F183" s="24" t="s">
        <v>944</v>
      </c>
      <c r="G183" s="22" t="str">
        <f t="shared" si="14"/>
        <v>APGHKG19040013/161921/JWW192399</v>
      </c>
      <c r="H183" s="23">
        <f>IF(G183="","",VLOOKUP(G183,WMS!$E$3:$Q$2500,7,FALSE))</f>
        <v>14.5714285714286</v>
      </c>
      <c r="I183" s="23">
        <f>IF(G183="","",VLOOKUP(G183,WMS!$E$3:$Q$2500,8,FALSE))</f>
        <v>12.43</v>
      </c>
      <c r="J183" s="23">
        <f>IF(G183="","",VLOOKUP(G183,WMS!$E$3:$Q$2500,13,FALSE))</f>
        <v>0.051</v>
      </c>
      <c r="K183" s="29" t="b">
        <f t="shared" si="15"/>
        <v>1</v>
      </c>
      <c r="L183" s="7">
        <v>7</v>
      </c>
      <c r="M183" s="7">
        <v>102</v>
      </c>
      <c r="N183" s="30">
        <f>IF(G183="","",VLOOKUP(G183,WMS!$E$3:$U$2500,17,0))</f>
        <v>0</v>
      </c>
      <c r="O183" s="31">
        <f t="shared" si="16"/>
        <v>87.01</v>
      </c>
      <c r="P183" s="31">
        <f t="shared" si="17"/>
        <v>0.357</v>
      </c>
      <c r="Q183" s="36" t="str">
        <f>IF(G183="","",VLOOKUP(G183,WMS!$E$3:$G$2500,2,FALSE))</f>
        <v>APG19051801</v>
      </c>
      <c r="R183" s="36" t="str">
        <f>IF(G183="","",VLOOKUP(G183,WMS!$E$3:$G$2500,3,FALSE))</f>
        <v>APG1905180102</v>
      </c>
      <c r="S183" s="37">
        <f>IF(R183="","",VLOOKUP(R183,CUSTOMS!$E$3:$N$2500,2,FALSE))</f>
        <v>6204320090</v>
      </c>
      <c r="T183" s="38" t="str">
        <f>IF(R183="","",VLOOKUP(R183,CUSTOMS!$E$3:$N$2500,3,FALSE))</f>
        <v>女装夹克</v>
      </c>
      <c r="U183" s="39">
        <f t="shared" si="18"/>
        <v>102</v>
      </c>
      <c r="V183" s="39" t="str">
        <f>IF(R183="","",VLOOKUP(R183,CUSTOMS!$E$3:$N$2500,5,FALSE))</f>
        <v>件</v>
      </c>
      <c r="W183" s="40">
        <f>IF(R183="","",VLOOKUP(R183,CUSTOMS!$E$3:$N$2500,6,FALSE))</f>
        <v>7</v>
      </c>
      <c r="X183" s="40">
        <f t="shared" si="19"/>
        <v>714</v>
      </c>
      <c r="Y183" s="39" t="str">
        <f>IF(R183="","",VLOOKUP(R183,CUSTOMS!$E$3:$N$2500,8,FALSE))</f>
        <v>美元</v>
      </c>
      <c r="Z183" s="39" t="str">
        <f>IF(R183="","",VLOOKUP(R183,CUSTOMS!$E$3:$N$2500,9,FALSE))</f>
        <v>中国</v>
      </c>
      <c r="AA183" s="39" t="str">
        <f>IF(R183="","",VLOOKUP(R183,CUSTOMS!$E$3:$N$2500,10,FALSE))</f>
        <v>澳大利亚</v>
      </c>
      <c r="AB183" s="40">
        <f>IF(R183="","",VLOOKUP(G183,WMS!$E$3:$T$2500,15,FALSE))</f>
        <v>0.784</v>
      </c>
      <c r="AC183" s="40">
        <f t="shared" si="20"/>
        <v>79.968</v>
      </c>
      <c r="AD183" s="37" t="e">
        <f>IF(S183="","",VLOOKUP(S183,海关监管条件!$A$1:$B$2000,2,FALSE))</f>
        <v>#N/A</v>
      </c>
    </row>
    <row r="184" spans="1:30">
      <c r="A184" s="2">
        <v>43615</v>
      </c>
      <c r="B184" s="2">
        <v>43615</v>
      </c>
      <c r="C184" s="2" t="s">
        <v>1062</v>
      </c>
      <c r="D184" s="3" t="s">
        <v>566</v>
      </c>
      <c r="E184" s="24">
        <v>159647</v>
      </c>
      <c r="F184" s="24" t="s">
        <v>968</v>
      </c>
      <c r="G184" s="22" t="str">
        <f t="shared" si="14"/>
        <v>APGHKG19050005/159647/WS19507</v>
      </c>
      <c r="H184" s="23">
        <f>IF(G184="","",VLOOKUP(G184,WMS!$E$3:$Q$2500,7,FALSE))</f>
        <v>39.9615384615385</v>
      </c>
      <c r="I184" s="23">
        <f>IF(G184="","",VLOOKUP(G184,WMS!$E$3:$Q$2500,8,FALSE))</f>
        <v>6.3</v>
      </c>
      <c r="J184" s="23">
        <f>IF(G184="","",VLOOKUP(G184,WMS!$E$3:$Q$2500,13,FALSE))</f>
        <v>0.076</v>
      </c>
      <c r="K184" s="29" t="b">
        <f t="shared" si="15"/>
        <v>1</v>
      </c>
      <c r="L184" s="7">
        <v>26</v>
      </c>
      <c r="M184" s="7">
        <v>1039</v>
      </c>
      <c r="N184" s="30">
        <f>IF(G184="","",VLOOKUP(G184,WMS!$E$3:$U$2500,17,0))</f>
        <v>0</v>
      </c>
      <c r="O184" s="31">
        <f t="shared" si="16"/>
        <v>163.8</v>
      </c>
      <c r="P184" s="31">
        <f t="shared" si="17"/>
        <v>1.976</v>
      </c>
      <c r="Q184" s="36" t="str">
        <f>IF(G184="","",VLOOKUP(G184,WMS!$E$3:$G$2500,2,FALSE))</f>
        <v>APG19051802</v>
      </c>
      <c r="R184" s="36" t="str">
        <f>IF(G184="","",VLOOKUP(G184,WMS!$E$3:$G$2500,3,FALSE))</f>
        <v>APG1905180201</v>
      </c>
      <c r="S184" s="37">
        <f>IF(R184="","",VLOOKUP(R184,CUSTOMS!$E$3:$N$2500,2,FALSE))</f>
        <v>6110300090</v>
      </c>
      <c r="T184" s="38" t="str">
        <f>IF(R184="","",VLOOKUP(R184,CUSTOMS!$E$3:$N$2500,3,FALSE))</f>
        <v>针织套头衫</v>
      </c>
      <c r="U184" s="39">
        <f t="shared" si="18"/>
        <v>1039</v>
      </c>
      <c r="V184" s="39" t="str">
        <f>IF(R184="","",VLOOKUP(R184,CUSTOMS!$E$3:$N$2500,5,FALSE))</f>
        <v>件</v>
      </c>
      <c r="W184" s="40">
        <f>IF(R184="","",VLOOKUP(R184,CUSTOMS!$E$3:$N$2500,6,FALSE))</f>
        <v>30</v>
      </c>
      <c r="X184" s="40">
        <f t="shared" si="19"/>
        <v>31170</v>
      </c>
      <c r="Y184" s="39" t="str">
        <f>IF(R184="","",VLOOKUP(R184,CUSTOMS!$E$3:$N$2500,8,FALSE))</f>
        <v>港币</v>
      </c>
      <c r="Z184" s="39" t="str">
        <f>IF(R184="","",VLOOKUP(R184,CUSTOMS!$E$3:$N$2500,9,FALSE))</f>
        <v>中国</v>
      </c>
      <c r="AA184" s="39" t="str">
        <f>IF(R184="","",VLOOKUP(R184,CUSTOMS!$E$3:$N$2500,10,FALSE))</f>
        <v>澳大利亚</v>
      </c>
      <c r="AB184" s="40">
        <f>IF(R184="","",VLOOKUP(G184,WMS!$E$3:$T$2500,15,FALSE))</f>
        <v>0.142</v>
      </c>
      <c r="AC184" s="40">
        <f t="shared" si="20"/>
        <v>147.538</v>
      </c>
      <c r="AD184" s="37" t="e">
        <f>IF(S184="","",VLOOKUP(S184,海关监管条件!$A$1:$B$2000,2,FALSE))</f>
        <v>#N/A</v>
      </c>
    </row>
    <row r="185" spans="1:30">
      <c r="A185" s="2">
        <v>43615</v>
      </c>
      <c r="B185" s="2">
        <v>43615</v>
      </c>
      <c r="C185" s="2" t="s">
        <v>1062</v>
      </c>
      <c r="D185" s="3" t="s">
        <v>566</v>
      </c>
      <c r="E185" s="24">
        <v>159648</v>
      </c>
      <c r="F185" s="24" t="s">
        <v>969</v>
      </c>
      <c r="G185" s="22" t="str">
        <f t="shared" si="14"/>
        <v>APGHKG19050005/159648/WS19803</v>
      </c>
      <c r="H185" s="23">
        <f>IF(G185="","",VLOOKUP(G185,WMS!$E$3:$Q$2500,7,FALSE))</f>
        <v>32.5675675675676</v>
      </c>
      <c r="I185" s="23">
        <f>IF(G185="","",VLOOKUP(G185,WMS!$E$3:$Q$2500,8,FALSE))</f>
        <v>10</v>
      </c>
      <c r="J185" s="23">
        <f>IF(G185="","",VLOOKUP(G185,WMS!$E$3:$Q$2500,13,FALSE))</f>
        <v>0.076</v>
      </c>
      <c r="K185" s="29" t="b">
        <f t="shared" si="15"/>
        <v>1</v>
      </c>
      <c r="L185" s="7">
        <v>37</v>
      </c>
      <c r="M185" s="7">
        <v>1205</v>
      </c>
      <c r="N185" s="30">
        <f>IF(G185="","",VLOOKUP(G185,WMS!$E$3:$U$2500,17,0))</f>
        <v>0</v>
      </c>
      <c r="O185" s="31">
        <f t="shared" si="16"/>
        <v>370</v>
      </c>
      <c r="P185" s="31">
        <f t="shared" si="17"/>
        <v>2.812</v>
      </c>
      <c r="Q185" s="36" t="str">
        <f>IF(G185="","",VLOOKUP(G185,WMS!$E$3:$G$2500,2,FALSE))</f>
        <v>APG19051802</v>
      </c>
      <c r="R185" s="36" t="str">
        <f>IF(G185="","",VLOOKUP(G185,WMS!$E$3:$G$2500,3,FALSE))</f>
        <v>APG1905180203</v>
      </c>
      <c r="S185" s="37">
        <f>IF(R185="","",VLOOKUP(R185,CUSTOMS!$E$3:$N$2500,2,FALSE))</f>
        <v>6104590000</v>
      </c>
      <c r="T185" s="38" t="str">
        <f>IF(R185="","",VLOOKUP(R185,CUSTOMS!$E$3:$N$2500,3,FALSE))</f>
        <v>针织半身裙</v>
      </c>
      <c r="U185" s="39">
        <f t="shared" si="18"/>
        <v>1205</v>
      </c>
      <c r="V185" s="39" t="str">
        <f>IF(R185="","",VLOOKUP(R185,CUSTOMS!$E$3:$N$2500,5,FALSE))</f>
        <v>件</v>
      </c>
      <c r="W185" s="40">
        <f>IF(R185="","",VLOOKUP(R185,CUSTOMS!$E$3:$N$2500,6,FALSE))</f>
        <v>30</v>
      </c>
      <c r="X185" s="40">
        <f t="shared" si="19"/>
        <v>36150</v>
      </c>
      <c r="Y185" s="39" t="str">
        <f>IF(R185="","",VLOOKUP(R185,CUSTOMS!$E$3:$N$2500,8,FALSE))</f>
        <v>港币</v>
      </c>
      <c r="Z185" s="39" t="str">
        <f>IF(R185="","",VLOOKUP(R185,CUSTOMS!$E$3:$N$2500,9,FALSE))</f>
        <v>中国</v>
      </c>
      <c r="AA185" s="39" t="str">
        <f>IF(R185="","",VLOOKUP(R185,CUSTOMS!$E$3:$N$2500,10,FALSE))</f>
        <v>澳大利亚</v>
      </c>
      <c r="AB185" s="40">
        <f>IF(R185="","",VLOOKUP(G185,WMS!$E$3:$T$2500,15,FALSE))</f>
        <v>0.283</v>
      </c>
      <c r="AC185" s="40">
        <f t="shared" si="20"/>
        <v>341.015</v>
      </c>
      <c r="AD185" s="37" t="e">
        <f>IF(S185="","",VLOOKUP(S185,海关监管条件!$A$1:$B$2000,2,FALSE))</f>
        <v>#N/A</v>
      </c>
    </row>
    <row r="186" spans="1:30">
      <c r="A186" s="2">
        <v>43615</v>
      </c>
      <c r="B186" s="2">
        <v>43615</v>
      </c>
      <c r="C186" s="2" t="s">
        <v>1062</v>
      </c>
      <c r="D186" s="3" t="s">
        <v>572</v>
      </c>
      <c r="E186" s="24">
        <v>161900</v>
      </c>
      <c r="F186" s="24" t="s">
        <v>871</v>
      </c>
      <c r="G186" s="22" t="str">
        <f t="shared" si="14"/>
        <v>APGHKG19050008/161900/WW19518</v>
      </c>
      <c r="H186" s="23">
        <f>IF(G186="","",VLOOKUP(G186,WMS!$E$3:$Q$2500,7,FALSE))</f>
        <v>17.1538461538462</v>
      </c>
      <c r="I186" s="23">
        <f>IF(G186="","",VLOOKUP(G186,WMS!$E$3:$Q$2500,8,FALSE))</f>
        <v>6.35</v>
      </c>
      <c r="J186" s="23">
        <f>IF(G186="","",VLOOKUP(G186,WMS!$E$3:$Q$2500,13,FALSE))</f>
        <v>0.052</v>
      </c>
      <c r="K186" s="29" t="b">
        <f t="shared" si="15"/>
        <v>1</v>
      </c>
      <c r="L186" s="7">
        <v>52</v>
      </c>
      <c r="M186" s="7">
        <v>892</v>
      </c>
      <c r="N186" s="30">
        <f>IF(G186="","",VLOOKUP(G186,WMS!$E$3:$U$2500,17,0))</f>
        <v>0</v>
      </c>
      <c r="O186" s="31">
        <f t="shared" si="16"/>
        <v>330.2</v>
      </c>
      <c r="P186" s="31">
        <f t="shared" si="17"/>
        <v>2.704</v>
      </c>
      <c r="Q186" s="36" t="str">
        <f>IF(G186="","",VLOOKUP(G186,WMS!$E$3:$G$2500,2,FALSE))</f>
        <v>APG19052701</v>
      </c>
      <c r="R186" s="36" t="str">
        <f>IF(G186="","",VLOOKUP(G186,WMS!$E$3:$G$2500,3,FALSE))</f>
        <v>APG1905270101</v>
      </c>
      <c r="S186" s="37" t="str">
        <f>IF(R186="","",VLOOKUP(R186,CUSTOMS!$E$3:$N$2500,2,FALSE))</f>
        <v>6110909000</v>
      </c>
      <c r="T186" s="38" t="str">
        <f>IF(R186="","",VLOOKUP(R186,CUSTOMS!$E$3:$N$2500,3,FALSE))</f>
        <v>女装针织圆领长袖套头衫</v>
      </c>
      <c r="U186" s="39">
        <f t="shared" si="18"/>
        <v>892</v>
      </c>
      <c r="V186" s="39" t="str">
        <f>IF(R186="","",VLOOKUP(R186,CUSTOMS!$E$3:$N$2500,5,FALSE))</f>
        <v>件</v>
      </c>
      <c r="W186" s="40">
        <f>IF(R186="","",VLOOKUP(R186,CUSTOMS!$E$3:$N$2500,6,FALSE))</f>
        <v>13</v>
      </c>
      <c r="X186" s="40">
        <f t="shared" si="19"/>
        <v>11596</v>
      </c>
      <c r="Y186" s="39" t="str">
        <f>IF(R186="","",VLOOKUP(R186,CUSTOMS!$E$3:$N$2500,8,FALSE))</f>
        <v>美元</v>
      </c>
      <c r="Z186" s="39" t="str">
        <f>IF(R186="","",VLOOKUP(R186,CUSTOMS!$E$3:$N$2500,9,FALSE))</f>
        <v>中国</v>
      </c>
      <c r="AA186" s="39" t="str">
        <f>IF(R186="","",VLOOKUP(R186,CUSTOMS!$E$3:$N$2500,10,FALSE))</f>
        <v>澳大利亚</v>
      </c>
      <c r="AB186" s="40">
        <f>IF(R186="","",VLOOKUP(G186,WMS!$E$3:$T$2500,15,FALSE))</f>
        <v>0.312</v>
      </c>
      <c r="AC186" s="40">
        <f t="shared" si="20"/>
        <v>278.304</v>
      </c>
      <c r="AD186" s="37">
        <f>IF(S186="","",VLOOKUP(S186,海关监管条件!$A$1:$B$2000,2,FALSE))</f>
        <v>0</v>
      </c>
    </row>
    <row r="187" spans="1:30">
      <c r="A187" s="2">
        <v>43615</v>
      </c>
      <c r="B187" s="2">
        <v>43615</v>
      </c>
      <c r="C187" s="2" t="s">
        <v>1062</v>
      </c>
      <c r="D187" s="3" t="s">
        <v>572</v>
      </c>
      <c r="E187" s="24">
        <v>160639</v>
      </c>
      <c r="F187" s="24" t="s">
        <v>970</v>
      </c>
      <c r="G187" s="22" t="str">
        <f t="shared" si="14"/>
        <v>APGHKG19050008/160639/115021</v>
      </c>
      <c r="H187" s="23">
        <f>IF(G187="","",VLOOKUP(G187,WMS!$E$3:$Q$2500,7,FALSE))</f>
        <v>23.5833333333333</v>
      </c>
      <c r="I187" s="23">
        <f>IF(G187="","",VLOOKUP(G187,WMS!$E$3:$Q$2500,8,FALSE))</f>
        <v>10.73</v>
      </c>
      <c r="J187" s="23">
        <f>IF(G187="","",VLOOKUP(G187,WMS!$E$3:$Q$2500,13,FALSE))</f>
        <v>0.077</v>
      </c>
      <c r="K187" s="29" t="b">
        <f t="shared" si="15"/>
        <v>1</v>
      </c>
      <c r="L187" s="7">
        <v>48</v>
      </c>
      <c r="M187" s="7">
        <v>1132</v>
      </c>
      <c r="N187" s="30">
        <f>IF(G187="","",VLOOKUP(G187,WMS!$E$3:$U$2500,17,0))</f>
        <v>0</v>
      </c>
      <c r="O187" s="31">
        <f t="shared" si="16"/>
        <v>515.04</v>
      </c>
      <c r="P187" s="31">
        <f t="shared" si="17"/>
        <v>3.696</v>
      </c>
      <c r="Q187" s="36" t="str">
        <f>IF(G187="","",VLOOKUP(G187,WMS!$E$3:$G$2500,2,FALSE))</f>
        <v>APG19052701</v>
      </c>
      <c r="R187" s="36" t="str">
        <f>IF(G187="","",VLOOKUP(G187,WMS!$E$3:$G$2500,3,FALSE))</f>
        <v>APG1905270102</v>
      </c>
      <c r="S187" s="37" t="str">
        <f>IF(R187="","",VLOOKUP(R187,CUSTOMS!$E$3:$N$2500,2,FALSE))</f>
        <v>6110909000</v>
      </c>
      <c r="T187" s="38" t="str">
        <f>IF(R187="","",VLOOKUP(R187,CUSTOMS!$E$3:$N$2500,3,FALSE))</f>
        <v>女装针织圆领长袖套头衫</v>
      </c>
      <c r="U187" s="39">
        <f t="shared" si="18"/>
        <v>1132</v>
      </c>
      <c r="V187" s="39" t="str">
        <f>IF(R187="","",VLOOKUP(R187,CUSTOMS!$E$3:$N$2500,5,FALSE))</f>
        <v>件</v>
      </c>
      <c r="W187" s="40">
        <f>IF(R187="","",VLOOKUP(R187,CUSTOMS!$E$3:$N$2500,6,FALSE))</f>
        <v>15</v>
      </c>
      <c r="X187" s="40">
        <f t="shared" si="19"/>
        <v>16980</v>
      </c>
      <c r="Y187" s="39" t="str">
        <f>IF(R187="","",VLOOKUP(R187,CUSTOMS!$E$3:$N$2500,8,FALSE))</f>
        <v>美元</v>
      </c>
      <c r="Z187" s="39" t="str">
        <f>IF(R187="","",VLOOKUP(R187,CUSTOMS!$E$3:$N$2500,9,FALSE))</f>
        <v>中国</v>
      </c>
      <c r="AA187" s="39" t="str">
        <f>IF(R187="","",VLOOKUP(R187,CUSTOMS!$E$3:$N$2500,10,FALSE))</f>
        <v>澳大利亚</v>
      </c>
      <c r="AB187" s="40">
        <f>IF(R187="","",VLOOKUP(G187,WMS!$E$3:$T$2500,15,FALSE))</f>
        <v>0.404</v>
      </c>
      <c r="AC187" s="40">
        <f t="shared" si="20"/>
        <v>457.328</v>
      </c>
      <c r="AD187" s="37">
        <f>IF(S187="","",VLOOKUP(S187,海关监管条件!$A$1:$B$2000,2,FALSE))</f>
        <v>0</v>
      </c>
    </row>
    <row r="188" spans="1:30">
      <c r="A188" s="2">
        <v>43615</v>
      </c>
      <c r="B188" s="2">
        <v>43615</v>
      </c>
      <c r="C188" s="2" t="s">
        <v>1062</v>
      </c>
      <c r="D188" s="3" t="s">
        <v>572</v>
      </c>
      <c r="E188" s="24">
        <v>160796</v>
      </c>
      <c r="F188" s="24" t="s">
        <v>971</v>
      </c>
      <c r="G188" s="22" t="str">
        <f t="shared" si="14"/>
        <v>APGHKG19050008/160796/115021E</v>
      </c>
      <c r="H188" s="23">
        <f>IF(G188="","",VLOOKUP(G188,WMS!$E$3:$Q$2500,7,FALSE))</f>
        <v>21.8333333333333</v>
      </c>
      <c r="I188" s="23">
        <f>IF(G188="","",VLOOKUP(G188,WMS!$E$3:$Q$2500,8,FALSE))</f>
        <v>12.06</v>
      </c>
      <c r="J188" s="23">
        <f>IF(G188="","",VLOOKUP(G188,WMS!$E$3:$Q$2500,13,FALSE))</f>
        <v>0.077</v>
      </c>
      <c r="K188" s="29" t="b">
        <f t="shared" si="15"/>
        <v>1</v>
      </c>
      <c r="L188" s="7">
        <v>12</v>
      </c>
      <c r="M188" s="7">
        <v>262</v>
      </c>
      <c r="N188" s="30">
        <f>IF(G188="","",VLOOKUP(G188,WMS!$E$3:$U$2500,17,0))</f>
        <v>0</v>
      </c>
      <c r="O188" s="31">
        <f t="shared" si="16"/>
        <v>144.72</v>
      </c>
      <c r="P188" s="31">
        <f t="shared" si="17"/>
        <v>0.924</v>
      </c>
      <c r="Q188" s="36" t="str">
        <f>IF(G188="","",VLOOKUP(G188,WMS!$E$3:$G$2500,2,FALSE))</f>
        <v>APG19052701</v>
      </c>
      <c r="R188" s="36" t="str">
        <f>IF(G188="","",VLOOKUP(G188,WMS!$E$3:$G$2500,3,FALSE))</f>
        <v>APG1905270103</v>
      </c>
      <c r="S188" s="37" t="str">
        <f>IF(R188="","",VLOOKUP(R188,CUSTOMS!$E$3:$N$2500,2,FALSE))</f>
        <v>6110909000</v>
      </c>
      <c r="T188" s="38" t="str">
        <f>IF(R188="","",VLOOKUP(R188,CUSTOMS!$E$3:$N$2500,3,FALSE))</f>
        <v>女装针织圆领长袖套头衫</v>
      </c>
      <c r="U188" s="39">
        <f t="shared" si="18"/>
        <v>262</v>
      </c>
      <c r="V188" s="39" t="str">
        <f>IF(R188="","",VLOOKUP(R188,CUSTOMS!$E$3:$N$2500,5,FALSE))</f>
        <v>件</v>
      </c>
      <c r="W188" s="40">
        <f>IF(R188="","",VLOOKUP(R188,CUSTOMS!$E$3:$N$2500,6,FALSE))</f>
        <v>19</v>
      </c>
      <c r="X188" s="40">
        <f t="shared" si="19"/>
        <v>4978</v>
      </c>
      <c r="Y188" s="39" t="str">
        <f>IF(R188="","",VLOOKUP(R188,CUSTOMS!$E$3:$N$2500,8,FALSE))</f>
        <v>美元</v>
      </c>
      <c r="Z188" s="39" t="str">
        <f>IF(R188="","",VLOOKUP(R188,CUSTOMS!$E$3:$N$2500,9,FALSE))</f>
        <v>中国</v>
      </c>
      <c r="AA188" s="39" t="str">
        <f>IF(R188="","",VLOOKUP(R188,CUSTOMS!$E$3:$N$2500,10,FALSE))</f>
        <v>澳大利亚</v>
      </c>
      <c r="AB188" s="40">
        <f>IF(R188="","",VLOOKUP(G188,WMS!$E$3:$T$2500,15,FALSE))</f>
        <v>0.497</v>
      </c>
      <c r="AC188" s="40">
        <f t="shared" si="20"/>
        <v>130.214</v>
      </c>
      <c r="AD188" s="37">
        <f>IF(S188="","",VLOOKUP(S188,海关监管条件!$A$1:$B$2000,2,FALSE))</f>
        <v>0</v>
      </c>
    </row>
    <row r="189" spans="1:30">
      <c r="A189" s="2">
        <v>43615</v>
      </c>
      <c r="B189" s="2">
        <v>43615</v>
      </c>
      <c r="C189" s="2" t="s">
        <v>1062</v>
      </c>
      <c r="D189" s="3" t="s">
        <v>562</v>
      </c>
      <c r="E189" s="24">
        <v>159769</v>
      </c>
      <c r="F189" s="24">
        <v>114739</v>
      </c>
      <c r="G189" s="22" t="str">
        <f t="shared" si="14"/>
        <v>APGHKG19050003/159769/114739</v>
      </c>
      <c r="H189" s="23">
        <f>IF(G189="","",VLOOKUP(G189,WMS!$E$3:$Q$2500,7,FALSE))</f>
        <v>29.1590909090909</v>
      </c>
      <c r="I189" s="23">
        <f>IF(G189="","",VLOOKUP(G189,WMS!$E$3:$Q$2500,8,FALSE))</f>
        <v>9.99</v>
      </c>
      <c r="J189" s="23">
        <f>IF(G189="","",VLOOKUP(G189,WMS!$E$3:$Q$2500,13,FALSE))</f>
        <v>0.073</v>
      </c>
      <c r="K189" s="29" t="b">
        <f t="shared" si="15"/>
        <v>1</v>
      </c>
      <c r="L189" s="7">
        <v>44</v>
      </c>
      <c r="M189" s="7">
        <v>1283</v>
      </c>
      <c r="N189" s="30">
        <f>IF(G189="","",VLOOKUP(G189,WMS!$E$3:$U$2500,17,0))</f>
        <v>0</v>
      </c>
      <c r="O189" s="31">
        <f t="shared" si="16"/>
        <v>439.56</v>
      </c>
      <c r="P189" s="31">
        <f t="shared" si="17"/>
        <v>3.212</v>
      </c>
      <c r="Q189" s="36" t="str">
        <f>IF(G189="","",VLOOKUP(G189,WMS!$E$3:$G$2500,2,FALSE))</f>
        <v>APG19051701</v>
      </c>
      <c r="R189" s="36" t="str">
        <f>IF(G189="","",VLOOKUP(G189,WMS!$E$3:$G$2500,3,FALSE))</f>
        <v>APG1905170101</v>
      </c>
      <c r="S189" s="37" t="str">
        <f>IF(R189="","",VLOOKUP(R189,CUSTOMS!$E$3:$N$2500,2,FALSE))</f>
        <v>6110200090</v>
      </c>
      <c r="T189" s="38" t="str">
        <f>IF(R189="","",VLOOKUP(R189,CUSTOMS!$E$3:$N$2500,3,FALSE))</f>
        <v>女装针织套头衫</v>
      </c>
      <c r="U189" s="39">
        <f t="shared" si="18"/>
        <v>1283</v>
      </c>
      <c r="V189" s="39" t="str">
        <f>IF(R189="","",VLOOKUP(R189,CUSTOMS!$E$3:$N$2500,5,FALSE))</f>
        <v>件</v>
      </c>
      <c r="W189" s="40">
        <f>IF(R189="","",VLOOKUP(R189,CUSTOMS!$E$3:$N$2500,6,FALSE))</f>
        <v>6.9</v>
      </c>
      <c r="X189" s="40">
        <f t="shared" si="19"/>
        <v>8852.7</v>
      </c>
      <c r="Y189" s="39" t="str">
        <f>IF(R189="","",VLOOKUP(R189,CUSTOMS!$E$3:$N$2500,8,FALSE))</f>
        <v>美元</v>
      </c>
      <c r="Z189" s="39" t="str">
        <f>IF(R189="","",VLOOKUP(R189,CUSTOMS!$E$3:$N$2500,9,FALSE))</f>
        <v>中国</v>
      </c>
      <c r="AA189" s="39" t="str">
        <f>IF(R189="","",VLOOKUP(R189,CUSTOMS!$E$3:$N$2500,10,FALSE))</f>
        <v>澳大利亚</v>
      </c>
      <c r="AB189" s="40">
        <f>IF(R189="","",VLOOKUP(G189,WMS!$E$3:$T$2500,15,FALSE))</f>
        <v>0.302</v>
      </c>
      <c r="AC189" s="40">
        <f t="shared" si="20"/>
        <v>387.466</v>
      </c>
      <c r="AD189" s="37" t="e">
        <f>IF(S189="","",VLOOKUP(S189,海关监管条件!$A$1:$B$2000,2,FALSE))</f>
        <v>#N/A</v>
      </c>
    </row>
    <row r="190" spans="1:30">
      <c r="A190" s="2">
        <v>43615</v>
      </c>
      <c r="B190" s="2">
        <v>43615</v>
      </c>
      <c r="C190" s="2" t="s">
        <v>1062</v>
      </c>
      <c r="D190" s="3" t="s">
        <v>566</v>
      </c>
      <c r="E190" s="24">
        <v>159042</v>
      </c>
      <c r="F190" s="24" t="s">
        <v>958</v>
      </c>
      <c r="G190" s="22" t="str">
        <f t="shared" si="14"/>
        <v>APGHKG19050005/159042/WW19838</v>
      </c>
      <c r="H190" s="23">
        <f>IF(G190="","",VLOOKUP(G190,WMS!$E$3:$Q$2500,7,FALSE))</f>
        <v>34.2727272727273</v>
      </c>
      <c r="I190" s="23">
        <f>IF(G190="","",VLOOKUP(G190,WMS!$E$3:$Q$2500,8,FALSE))</f>
        <v>50</v>
      </c>
      <c r="J190" s="23">
        <f>IF(G190="","",VLOOKUP(G190,WMS!$E$3:$Q$2500,13,FALSE))</f>
        <v>0.076</v>
      </c>
      <c r="K190" s="29" t="b">
        <f t="shared" si="15"/>
        <v>1</v>
      </c>
      <c r="L190" s="7">
        <v>11</v>
      </c>
      <c r="M190" s="7">
        <v>377</v>
      </c>
      <c r="N190" s="30">
        <f>IF(G190="","",VLOOKUP(G190,WMS!$E$3:$U$2500,17,0))</f>
        <v>0</v>
      </c>
      <c r="O190" s="31">
        <f t="shared" si="16"/>
        <v>550</v>
      </c>
      <c r="P190" s="31">
        <f t="shared" si="17"/>
        <v>0.836</v>
      </c>
      <c r="Q190" s="36" t="str">
        <f>IF(G190="","",VLOOKUP(G190,WMS!$E$3:$G$2500,2,FALSE))</f>
        <v>APG19051802</v>
      </c>
      <c r="R190" s="36" t="str">
        <f>IF(G190="","",VLOOKUP(G190,WMS!$E$3:$G$2500,3,FALSE))</f>
        <v>APG1905180202</v>
      </c>
      <c r="S190" s="37">
        <f>IF(R190="","",VLOOKUP(R190,CUSTOMS!$E$3:$N$2500,2,FALSE))</f>
        <v>6104590000</v>
      </c>
      <c r="T190" s="38" t="str">
        <f>IF(R190="","",VLOOKUP(R190,CUSTOMS!$E$3:$N$2500,3,FALSE))</f>
        <v>针织半身裙</v>
      </c>
      <c r="U190" s="39">
        <f t="shared" si="18"/>
        <v>377</v>
      </c>
      <c r="V190" s="39" t="str">
        <f>IF(R190="","",VLOOKUP(R190,CUSTOMS!$E$3:$N$2500,5,FALSE))</f>
        <v>件</v>
      </c>
      <c r="W190" s="40">
        <f>IF(R190="","",VLOOKUP(R190,CUSTOMS!$E$3:$N$2500,6,FALSE))</f>
        <v>30</v>
      </c>
      <c r="X190" s="40">
        <f t="shared" si="19"/>
        <v>11310</v>
      </c>
      <c r="Y190" s="39" t="str">
        <f>IF(R190="","",VLOOKUP(R190,CUSTOMS!$E$3:$N$2500,8,FALSE))</f>
        <v>港币</v>
      </c>
      <c r="Z190" s="39" t="str">
        <f>IF(R190="","",VLOOKUP(R190,CUSTOMS!$E$3:$N$2500,9,FALSE))</f>
        <v>中国</v>
      </c>
      <c r="AA190" s="39" t="str">
        <f>IF(R190="","",VLOOKUP(R190,CUSTOMS!$E$3:$N$2500,10,FALSE))</f>
        <v>澳大利亚</v>
      </c>
      <c r="AB190" s="40">
        <f>IF(R190="","",VLOOKUP(G190,WMS!$E$3:$T$2500,15,FALSE))</f>
        <v>1.329</v>
      </c>
      <c r="AC190" s="40">
        <f t="shared" si="20"/>
        <v>501.033</v>
      </c>
      <c r="AD190" s="37" t="e">
        <f>IF(S190="","",VLOOKUP(S190,海关监管条件!$A$1:$B$2000,2,FALSE))</f>
        <v>#N/A</v>
      </c>
    </row>
    <row r="191" spans="1:30">
      <c r="A191" s="2">
        <v>43620</v>
      </c>
      <c r="B191" s="2">
        <v>43621</v>
      </c>
      <c r="C191" s="2" t="s">
        <v>1063</v>
      </c>
      <c r="D191" s="3" t="s">
        <v>578</v>
      </c>
      <c r="E191" s="24">
        <v>160233</v>
      </c>
      <c r="F191" s="24">
        <v>115024</v>
      </c>
      <c r="G191" s="22" t="str">
        <f t="shared" si="14"/>
        <v>APGHKG19050009/160233/115024</v>
      </c>
      <c r="H191" s="23">
        <f>IF(G191="","",VLOOKUP(G191,WMS!$E$3:$Q$2500,7,FALSE))</f>
        <v>29.92</v>
      </c>
      <c r="I191" s="23">
        <f>IF(G191="","",VLOOKUP(G191,WMS!$E$3:$Q$2500,8,FALSE))</f>
        <v>10.096</v>
      </c>
      <c r="J191" s="23">
        <f>IF(G191="","",VLOOKUP(G191,WMS!$E$3:$Q$2500,13,FALSE))</f>
        <v>0.071</v>
      </c>
      <c r="K191" s="29" t="b">
        <f t="shared" si="15"/>
        <v>1</v>
      </c>
      <c r="L191" s="7">
        <v>25</v>
      </c>
      <c r="M191" s="7">
        <v>748</v>
      </c>
      <c r="N191" s="30">
        <f>IF(G191="","",VLOOKUP(G191,WMS!$E$3:$U$2500,17,0))</f>
        <v>0</v>
      </c>
      <c r="O191" s="31">
        <f t="shared" si="16"/>
        <v>252.4</v>
      </c>
      <c r="P191" s="31">
        <f t="shared" si="17"/>
        <v>1.775</v>
      </c>
      <c r="Q191" s="36" t="str">
        <f>IF(G191="","",VLOOKUP(G191,WMS!$E$3:$G$2500,2,FALSE))</f>
        <v>APG19060301</v>
      </c>
      <c r="R191" s="36" t="str">
        <f>IF(G191="","",VLOOKUP(G191,WMS!$E$3:$G$2500,3,FALSE))</f>
        <v>APG1906030101</v>
      </c>
      <c r="S191" s="37" t="str">
        <f>IF(R191="","",VLOOKUP(R191,CUSTOMS!$E$3:$N$2500,2,FALSE))</f>
        <v>6110200090</v>
      </c>
      <c r="T191" s="38" t="str">
        <f>IF(R191="","",VLOOKUP(R191,CUSTOMS!$E$3:$N$2500,3,FALSE))</f>
        <v>女装针织套头衫</v>
      </c>
      <c r="U191" s="39">
        <f t="shared" si="18"/>
        <v>748</v>
      </c>
      <c r="V191" s="39" t="str">
        <f>IF(R191="","",VLOOKUP(R191,CUSTOMS!$E$3:$N$2500,5,FALSE))</f>
        <v>件</v>
      </c>
      <c r="W191" s="40">
        <f>IF(R191="","",VLOOKUP(R191,CUSTOMS!$E$3:$N$2500,6,FALSE))</f>
        <v>8.1</v>
      </c>
      <c r="X191" s="40">
        <f t="shared" si="19"/>
        <v>6058.8</v>
      </c>
      <c r="Y191" s="39" t="str">
        <f>IF(R191="","",VLOOKUP(R191,CUSTOMS!$E$3:$N$2500,8,FALSE))</f>
        <v>美元</v>
      </c>
      <c r="Z191" s="39" t="str">
        <f>IF(R191="","",VLOOKUP(R191,CUSTOMS!$E$3:$N$2500,9,FALSE))</f>
        <v>中国</v>
      </c>
      <c r="AA191" s="39" t="str">
        <f>IF(R191="","",VLOOKUP(R191,CUSTOMS!$E$3:$N$2500,10,FALSE))</f>
        <v>澳大利亚</v>
      </c>
      <c r="AB191" s="40">
        <f>IF(R191="","",VLOOKUP(G191,WMS!$E$3:$T$2500,15,FALSE))</f>
        <v>0.301</v>
      </c>
      <c r="AC191" s="40">
        <f t="shared" si="20"/>
        <v>225.148</v>
      </c>
      <c r="AD191" s="37" t="e">
        <f>IF(S191="","",VLOOKUP(S191,海关监管条件!$A$1:$B$2000,2,FALSE))</f>
        <v>#N/A</v>
      </c>
    </row>
    <row r="192" spans="1:30">
      <c r="A192" s="2">
        <v>43626</v>
      </c>
      <c r="B192" s="2">
        <v>43627</v>
      </c>
      <c r="C192" s="2" t="s">
        <v>1064</v>
      </c>
      <c r="D192" s="3" t="s">
        <v>583</v>
      </c>
      <c r="E192" s="24">
        <v>162789</v>
      </c>
      <c r="F192" s="24" t="s">
        <v>958</v>
      </c>
      <c r="G192" s="22" t="str">
        <f t="shared" si="14"/>
        <v>APGHKG19050010/162789/WW19838</v>
      </c>
      <c r="H192" s="23">
        <f>IF(G192="","",VLOOKUP(G192,WMS!$E$3:$Q$2500,7,FALSE))</f>
        <v>32.2857142857143</v>
      </c>
      <c r="I192" s="23">
        <f>IF(G192="","",VLOOKUP(G192,WMS!$E$3:$Q$2500,8,FALSE))</f>
        <v>14.7142857</v>
      </c>
      <c r="J192" s="23">
        <f>IF(G192="","",VLOOKUP(G192,WMS!$E$3:$Q$2500,13,FALSE))</f>
        <v>0.079</v>
      </c>
      <c r="K192" s="29" t="b">
        <f t="shared" si="15"/>
        <v>1</v>
      </c>
      <c r="L192" s="7">
        <v>14</v>
      </c>
      <c r="M192" s="7">
        <v>452</v>
      </c>
      <c r="N192" s="30">
        <f>IF(G192="","",VLOOKUP(G192,WMS!$E$3:$U$2500,17,0))</f>
        <v>0</v>
      </c>
      <c r="O192" s="31">
        <f t="shared" si="16"/>
        <v>205.9999998</v>
      </c>
      <c r="P192" s="31">
        <f t="shared" si="17"/>
        <v>1.106</v>
      </c>
      <c r="Q192" s="36" t="str">
        <f>IF(G192="","",VLOOKUP(G192,WMS!$E$3:$G$2500,2,FALSE))</f>
        <v>APG19060501</v>
      </c>
      <c r="R192" s="36" t="str">
        <f>IF(G192="","",VLOOKUP(G192,WMS!$E$3:$G$2500,3,FALSE))</f>
        <v>APG1906050101</v>
      </c>
      <c r="S192" s="37">
        <f>IF(R192="","",VLOOKUP(R192,CUSTOMS!$E$3:$N$2500,2,FALSE))</f>
        <v>6104590000</v>
      </c>
      <c r="T192" s="38" t="str">
        <f>IF(R192="","",VLOOKUP(R192,CUSTOMS!$E$3:$N$2500,3,FALSE))</f>
        <v>针织半身裙</v>
      </c>
      <c r="U192" s="39">
        <f t="shared" si="18"/>
        <v>452</v>
      </c>
      <c r="V192" s="39" t="str">
        <f>IF(R192="","",VLOOKUP(R192,CUSTOMS!$E$3:$N$2500,5,FALSE))</f>
        <v>件</v>
      </c>
      <c r="W192" s="40">
        <f>IF(R192="","",VLOOKUP(R192,CUSTOMS!$E$3:$N$2500,6,FALSE))</f>
        <v>30</v>
      </c>
      <c r="X192" s="40">
        <f t="shared" si="19"/>
        <v>13560</v>
      </c>
      <c r="Y192" s="39" t="str">
        <f>IF(R192="","",VLOOKUP(R192,CUSTOMS!$E$3:$N$2500,8,FALSE))</f>
        <v>港币</v>
      </c>
      <c r="Z192" s="39" t="str">
        <f>IF(R192="","",VLOOKUP(R192,CUSTOMS!$E$3:$N$2500,9,FALSE))</f>
        <v>中国</v>
      </c>
      <c r="AA192" s="39" t="str">
        <f>IF(R192="","",VLOOKUP(R192,CUSTOMS!$E$3:$N$2500,10,FALSE))</f>
        <v>澳大利亚</v>
      </c>
      <c r="AB192" s="40">
        <f>IF(R192="","",VLOOKUP(G192,WMS!$E$3:$T$2500,15,FALSE))</f>
        <v>0.409</v>
      </c>
      <c r="AC192" s="40">
        <f t="shared" si="20"/>
        <v>184.868</v>
      </c>
      <c r="AD192" s="37" t="e">
        <f>IF(S192="","",VLOOKUP(S192,海关监管条件!$A$1:$B$2000,2,FALSE))</f>
        <v>#N/A</v>
      </c>
    </row>
    <row r="193" spans="1:30">
      <c r="A193" s="2">
        <v>43626</v>
      </c>
      <c r="B193" s="2">
        <v>43627</v>
      </c>
      <c r="C193" s="2" t="s">
        <v>1064</v>
      </c>
      <c r="D193" s="3" t="s">
        <v>578</v>
      </c>
      <c r="E193" s="24">
        <v>159585</v>
      </c>
      <c r="F193" s="24">
        <v>114740</v>
      </c>
      <c r="G193" s="22" t="str">
        <f t="shared" si="14"/>
        <v>APGHKG19050009/159585/114740</v>
      </c>
      <c r="H193" s="23">
        <f>IF(G193="","",VLOOKUP(G193,WMS!$E$3:$Q$2500,7,FALSE))</f>
        <v>15.6917293233083</v>
      </c>
      <c r="I193" s="23">
        <f>IF(G193="","",VLOOKUP(G193,WMS!$E$3:$Q$2500,8,FALSE))</f>
        <v>8.2939849624</v>
      </c>
      <c r="J193" s="23">
        <f>IF(G193="","",VLOOKUP(G193,WMS!$E$3:$Q$2500,13,FALSE))</f>
        <v>0.071</v>
      </c>
      <c r="K193" s="29" t="b">
        <f t="shared" si="15"/>
        <v>1</v>
      </c>
      <c r="L193" s="7">
        <v>133</v>
      </c>
      <c r="M193" s="7">
        <v>2087</v>
      </c>
      <c r="N193" s="30">
        <f>IF(G193="","",VLOOKUP(G193,WMS!$E$3:$U$2500,17,0))</f>
        <v>0</v>
      </c>
      <c r="O193" s="31">
        <f t="shared" si="16"/>
        <v>1103.0999999992</v>
      </c>
      <c r="P193" s="31">
        <f t="shared" si="17"/>
        <v>9.443</v>
      </c>
      <c r="Q193" s="36" t="str">
        <f>IF(G193="","",VLOOKUP(G193,WMS!$E$3:$G$2500,2,FALSE))</f>
        <v>APG19060301</v>
      </c>
      <c r="R193" s="36" t="str">
        <f>IF(G193="","",VLOOKUP(G193,WMS!$E$3:$G$2500,3,FALSE))</f>
        <v>APG1906030102</v>
      </c>
      <c r="S193" s="37" t="str">
        <f>IF(R193="","",VLOOKUP(R193,CUSTOMS!$E$3:$N$2500,2,FALSE))</f>
        <v>6110300090</v>
      </c>
      <c r="T193" s="38" t="str">
        <f>IF(R193="","",VLOOKUP(R193,CUSTOMS!$E$3:$N$2500,3,FALSE))</f>
        <v>女装针织套头衫</v>
      </c>
      <c r="U193" s="39">
        <f t="shared" si="18"/>
        <v>2087</v>
      </c>
      <c r="V193" s="39" t="str">
        <f>IF(R193="","",VLOOKUP(R193,CUSTOMS!$E$3:$N$2500,5,FALSE))</f>
        <v>件</v>
      </c>
      <c r="W193" s="40">
        <f>IF(R193="","",VLOOKUP(R193,CUSTOMS!$E$3:$N$2500,6,FALSE))</f>
        <v>11.7</v>
      </c>
      <c r="X193" s="40">
        <f t="shared" si="19"/>
        <v>24417.9</v>
      </c>
      <c r="Y193" s="39" t="str">
        <f>IF(R193="","",VLOOKUP(R193,CUSTOMS!$E$3:$N$2500,8,FALSE))</f>
        <v>美元</v>
      </c>
      <c r="Z193" s="39" t="str">
        <f>IF(R193="","",VLOOKUP(R193,CUSTOMS!$E$3:$N$2500,9,FALSE))</f>
        <v>中国</v>
      </c>
      <c r="AA193" s="39" t="str">
        <f>IF(R193="","",VLOOKUP(R193,CUSTOMS!$E$3:$N$2500,10,FALSE))</f>
        <v>澳大利亚</v>
      </c>
      <c r="AB193" s="40">
        <f>IF(R193="","",VLOOKUP(G193,WMS!$E$3:$T$2500,15,FALSE))</f>
        <v>0.458</v>
      </c>
      <c r="AC193" s="40">
        <f t="shared" si="20"/>
        <v>955.846</v>
      </c>
      <c r="AD193" s="37" t="e">
        <f>IF(S193="","",VLOOKUP(S193,海关监管条件!$A$1:$B$2000,2,FALSE))</f>
        <v>#N/A</v>
      </c>
    </row>
    <row r="194" spans="1:30">
      <c r="A194" s="2">
        <v>43641</v>
      </c>
      <c r="B194" s="2">
        <v>43642</v>
      </c>
      <c r="C194" s="2" t="s">
        <v>1065</v>
      </c>
      <c r="D194" s="3" t="s">
        <v>587</v>
      </c>
      <c r="E194" s="24">
        <v>162144</v>
      </c>
      <c r="F194" s="24">
        <v>114405</v>
      </c>
      <c r="G194" s="22" t="str">
        <f t="shared" si="14"/>
        <v>APGHKG19060001/162144/114405</v>
      </c>
      <c r="H194" s="23">
        <f>IF(G194="","",VLOOKUP(G194,WMS!$E$3:$Q$2500,7,FALSE))</f>
        <v>17.6779661016949</v>
      </c>
      <c r="I194" s="23">
        <f>IF(G194="","",VLOOKUP(G194,WMS!$E$3:$Q$2500,8,FALSE))</f>
        <v>8.73728813559</v>
      </c>
      <c r="J194" s="23">
        <f>IF(G194="","",VLOOKUP(G194,WMS!$E$3:$Q$2500,13,FALSE))</f>
        <v>0.063</v>
      </c>
      <c r="K194" s="29" t="b">
        <f t="shared" si="15"/>
        <v>1</v>
      </c>
      <c r="L194" s="7">
        <v>59</v>
      </c>
      <c r="M194" s="7">
        <v>1043</v>
      </c>
      <c r="N194" s="30">
        <f>IF(G194="","",VLOOKUP(G194,WMS!$E$3:$U$2500,17,0))</f>
        <v>0</v>
      </c>
      <c r="O194" s="31">
        <f t="shared" si="16"/>
        <v>515.49999999981</v>
      </c>
      <c r="P194" s="31">
        <f t="shared" si="17"/>
        <v>3.717</v>
      </c>
      <c r="Q194" s="36" t="str">
        <f>IF(G194="","",VLOOKUP(G194,WMS!$E$3:$G$2500,2,FALSE))</f>
        <v>APG19061501</v>
      </c>
      <c r="R194" s="36" t="str">
        <f>IF(G194="","",VLOOKUP(G194,WMS!$E$3:$G$2500,3,FALSE))</f>
        <v>APG1906150101</v>
      </c>
      <c r="S194" s="37" t="str">
        <f>IF(R194="","",VLOOKUP(R194,CUSTOMS!$E$3:$N$2500,2,FALSE))</f>
        <v>6110200090</v>
      </c>
      <c r="T194" s="38" t="str">
        <f>IF(R194="","",VLOOKUP(R194,CUSTOMS!$E$3:$N$2500,3,FALSE))</f>
        <v>女装针织套头衫</v>
      </c>
      <c r="U194" s="39">
        <f t="shared" si="18"/>
        <v>1043</v>
      </c>
      <c r="V194" s="39" t="str">
        <f>IF(R194="","",VLOOKUP(R194,CUSTOMS!$E$3:$N$2500,5,FALSE))</f>
        <v>件</v>
      </c>
      <c r="W194" s="40">
        <f>IF(R194="","",VLOOKUP(R194,CUSTOMS!$E$3:$N$2500,6,FALSE))</f>
        <v>13.4</v>
      </c>
      <c r="X194" s="40">
        <f t="shared" si="19"/>
        <v>13976.2</v>
      </c>
      <c r="Y194" s="39" t="str">
        <f>IF(R194="","",VLOOKUP(R194,CUSTOMS!$E$3:$N$2500,8,FALSE))</f>
        <v>美元</v>
      </c>
      <c r="Z194" s="39" t="str">
        <f>IF(R194="","",VLOOKUP(R194,CUSTOMS!$E$3:$N$2500,9,FALSE))</f>
        <v>中国</v>
      </c>
      <c r="AA194" s="39" t="str">
        <f>IF(R194="","",VLOOKUP(R194,CUSTOMS!$E$3:$N$2500,10,FALSE))</f>
        <v>澳大利亚</v>
      </c>
      <c r="AB194" s="40">
        <f>IF(R194="","",VLOOKUP(G194,WMS!$E$3:$T$2500,15,FALSE))</f>
        <v>0.438</v>
      </c>
      <c r="AC194" s="40">
        <f t="shared" si="20"/>
        <v>456.834</v>
      </c>
      <c r="AD194" s="37" t="e">
        <f>IF(S194="","",VLOOKUP(S194,海关监管条件!$A$1:$B$2000,2,FALSE))</f>
        <v>#N/A</v>
      </c>
    </row>
    <row r="195" spans="1:30">
      <c r="A195" s="2">
        <v>43641</v>
      </c>
      <c r="B195" s="2">
        <v>43642</v>
      </c>
      <c r="C195" s="2" t="s">
        <v>1065</v>
      </c>
      <c r="D195" s="3" t="s">
        <v>607</v>
      </c>
      <c r="E195" s="24">
        <v>160631</v>
      </c>
      <c r="F195" s="24">
        <v>115061</v>
      </c>
      <c r="G195" s="22" t="str">
        <f t="shared" si="14"/>
        <v>APGHKG19060007/160631/115061</v>
      </c>
      <c r="H195" s="23">
        <f>IF(G195="","",VLOOKUP(G195,WMS!$E$3:$Q$2500,7,FALSE))</f>
        <v>15.34375</v>
      </c>
      <c r="I195" s="23">
        <f>IF(G195="","",VLOOKUP(G195,WMS!$E$3:$Q$2500,8,FALSE))</f>
        <v>9.46875</v>
      </c>
      <c r="J195" s="23">
        <f>IF(G195="","",VLOOKUP(G195,WMS!$E$3:$Q$2500,13,FALSE))</f>
        <v>0.061</v>
      </c>
      <c r="K195" s="29" t="b">
        <f t="shared" si="15"/>
        <v>1</v>
      </c>
      <c r="L195" s="7">
        <v>32</v>
      </c>
      <c r="M195" s="7">
        <v>491</v>
      </c>
      <c r="N195" s="30">
        <f>IF(G195="","",VLOOKUP(G195,WMS!$E$3:$U$2500,17,0))</f>
        <v>0</v>
      </c>
      <c r="O195" s="31">
        <f t="shared" si="16"/>
        <v>303</v>
      </c>
      <c r="P195" s="31">
        <f t="shared" si="17"/>
        <v>1.952</v>
      </c>
      <c r="Q195" s="36" t="str">
        <f>IF(G195="","",VLOOKUP(G195,WMS!$E$3:$G$2500,2,FALSE))</f>
        <v>APG19062102</v>
      </c>
      <c r="R195" s="36" t="str">
        <f>IF(G195="","",VLOOKUP(G195,WMS!$E$3:$G$2500,3,FALSE))</f>
        <v>APG1906210201</v>
      </c>
      <c r="S195" s="37">
        <f>IF(R195="","",VLOOKUP(R195,CUSTOMS!$E$3:$N$2500,2,FALSE))</f>
        <v>6104590000</v>
      </c>
      <c r="T195" s="38" t="str">
        <f>IF(R195="","",VLOOKUP(R195,CUSTOMS!$E$3:$N$2500,3,FALSE))</f>
        <v>针织半身裙</v>
      </c>
      <c r="U195" s="39">
        <f t="shared" si="18"/>
        <v>491</v>
      </c>
      <c r="V195" s="39" t="str">
        <f>IF(R195="","",VLOOKUP(R195,CUSTOMS!$E$3:$N$2500,5,FALSE))</f>
        <v>件</v>
      </c>
      <c r="W195" s="40">
        <f>IF(R195="","",VLOOKUP(R195,CUSTOMS!$E$3:$N$2500,6,FALSE))</f>
        <v>30</v>
      </c>
      <c r="X195" s="40">
        <f t="shared" si="19"/>
        <v>14730</v>
      </c>
      <c r="Y195" s="39" t="str">
        <f>IF(R195="","",VLOOKUP(R195,CUSTOMS!$E$3:$N$2500,8,FALSE))</f>
        <v>港币</v>
      </c>
      <c r="Z195" s="39" t="str">
        <f>IF(R195="","",VLOOKUP(R195,CUSTOMS!$E$3:$N$2500,9,FALSE))</f>
        <v>中国</v>
      </c>
      <c r="AA195" s="39" t="str">
        <f>IF(R195="","",VLOOKUP(R195,CUSTOMS!$E$3:$N$2500,10,FALSE))</f>
        <v>澳大利亚</v>
      </c>
      <c r="AB195" s="40">
        <f>IF(R195="","",VLOOKUP(G195,WMS!$E$3:$T$2500,15,FALSE))</f>
        <v>0.552</v>
      </c>
      <c r="AC195" s="40">
        <f t="shared" si="20"/>
        <v>271.032</v>
      </c>
      <c r="AD195" s="37" t="e">
        <f>IF(S195="","",VLOOKUP(S195,海关监管条件!$A$1:$B$2000,2,FALSE))</f>
        <v>#N/A</v>
      </c>
    </row>
    <row r="196" spans="1:30">
      <c r="A196" s="2">
        <v>43650</v>
      </c>
      <c r="B196" s="2">
        <v>43650</v>
      </c>
      <c r="C196" s="2" t="s">
        <v>1066</v>
      </c>
      <c r="D196" s="3" t="s">
        <v>591</v>
      </c>
      <c r="E196" s="24">
        <v>48477</v>
      </c>
      <c r="F196" s="24" t="s">
        <v>967</v>
      </c>
      <c r="G196" s="22" t="str">
        <f t="shared" ref="G196:G259" si="21">IF(F196="","",D196&amp;"/"&amp;E196&amp;"/"&amp;F196)</f>
        <v>APGHKG19060006/48477/WW19970</v>
      </c>
      <c r="H196" s="23">
        <f>IF(G196="","",VLOOKUP(G196,WMS!$E$3:$Q$2500,7,FALSE))</f>
        <v>39.1875</v>
      </c>
      <c r="I196" s="23">
        <f>IF(G196="","",VLOOKUP(G196,WMS!$E$3:$Q$2500,8,FALSE))</f>
        <v>10.0625</v>
      </c>
      <c r="J196" s="23">
        <f>IF(G196="","",VLOOKUP(G196,WMS!$E$3:$Q$2500,13,FALSE))</f>
        <v>0.066</v>
      </c>
      <c r="K196" s="29" t="b">
        <f t="shared" ref="K196:K259" si="22">IF(M196="","",EXACT(H196,M196/L196))</f>
        <v>1</v>
      </c>
      <c r="L196" s="7">
        <v>16</v>
      </c>
      <c r="M196" s="7">
        <v>627</v>
      </c>
      <c r="N196" s="30">
        <f>IF(G196="","",VLOOKUP(G196,WMS!$E$3:$U$2500,17,0))</f>
        <v>0</v>
      </c>
      <c r="O196" s="31">
        <f t="shared" ref="O196:O259" si="23">IF(L196="","",I196*L196)</f>
        <v>161</v>
      </c>
      <c r="P196" s="31">
        <f t="shared" ref="P196:P259" si="24">IF(L196="","",J196*L196)</f>
        <v>1.056</v>
      </c>
      <c r="Q196" s="36" t="str">
        <f>IF(G196="","",VLOOKUP(G196,WMS!$E$3:$G$2500,2,FALSE))</f>
        <v>APG19062101</v>
      </c>
      <c r="R196" s="36" t="str">
        <f>IF(G196="","",VLOOKUP(G196,WMS!$E$3:$G$2500,3,FALSE))</f>
        <v>APG1906210101</v>
      </c>
      <c r="S196" s="37" t="str">
        <f>IF(R196="","",VLOOKUP(R196,CUSTOMS!$E$3:$N$2500,2,FALSE))</f>
        <v> 6211439000  </v>
      </c>
      <c r="T196" s="38" t="str">
        <f>IF(R196="","",VLOOKUP(R196,CUSTOMS!$E$3:$N$2500,3,FALSE))</f>
        <v>化纤女装衫 </v>
      </c>
      <c r="U196" s="39">
        <f t="shared" ref="U196:U259" si="25">IF(V196="","",IF(V196="千克",M196*AB196,M196))</f>
        <v>627</v>
      </c>
      <c r="V196" s="39" t="str">
        <f>IF(R196="","",VLOOKUP(R196,CUSTOMS!$E$3:$N$2500,5,FALSE))</f>
        <v>件</v>
      </c>
      <c r="W196" s="40">
        <f>IF(R196="","",VLOOKUP(R196,CUSTOMS!$E$3:$N$2500,6,FALSE))</f>
        <v>12.6</v>
      </c>
      <c r="X196" s="40">
        <f t="shared" ref="X196:X259" si="26">IF(W196="","",U196*W196)</f>
        <v>7900.2</v>
      </c>
      <c r="Y196" s="39" t="str">
        <f>IF(R196="","",VLOOKUP(R196,CUSTOMS!$E$3:$N$2500,8,FALSE))</f>
        <v>美元</v>
      </c>
      <c r="Z196" s="39" t="str">
        <f>IF(R196="","",VLOOKUP(R196,CUSTOMS!$E$3:$N$2500,9,FALSE))</f>
        <v>中国</v>
      </c>
      <c r="AA196" s="39" t="str">
        <f>IF(R196="","",VLOOKUP(R196,CUSTOMS!$E$3:$N$2500,10,FALSE))</f>
        <v>澳大利亚</v>
      </c>
      <c r="AB196" s="40">
        <f>IF(R196="","",VLOOKUP(G196,WMS!$E$3:$T$2500,15,FALSE))</f>
        <v>0.19</v>
      </c>
      <c r="AC196" s="40">
        <f t="shared" ref="AC196:AC259" si="27">IF(AB196="","",M196*AB196)</f>
        <v>119.13</v>
      </c>
      <c r="AD196" s="37" t="e">
        <f>IF(S196="","",VLOOKUP(S196,海关监管条件!$A$1:$B$2000,2,FALSE))</f>
        <v>#N/A</v>
      </c>
    </row>
    <row r="197" spans="1:30">
      <c r="A197" s="2">
        <v>43650</v>
      </c>
      <c r="B197" s="2">
        <v>43650</v>
      </c>
      <c r="C197" s="2" t="s">
        <v>1066</v>
      </c>
      <c r="D197" s="3" t="s">
        <v>622</v>
      </c>
      <c r="E197" s="24">
        <v>162807</v>
      </c>
      <c r="F197" s="24" t="s">
        <v>980</v>
      </c>
      <c r="G197" s="22" t="str">
        <f t="shared" si="21"/>
        <v>APGHKG19050011/162807/WS19237</v>
      </c>
      <c r="H197" s="23">
        <f>IF(G197="","",VLOOKUP(G197,WMS!$E$3:$Q$2500,7,FALSE))</f>
        <v>22.1428571428571</v>
      </c>
      <c r="I197" s="23">
        <f>IF(G197="","",VLOOKUP(G197,WMS!$E$3:$Q$2500,8,FALSE))</f>
        <v>84.0428571428</v>
      </c>
      <c r="J197" s="23">
        <f>IF(G197="","",VLOOKUP(G197,WMS!$E$3:$Q$2500,13,FALSE))</f>
        <v>0.076</v>
      </c>
      <c r="K197" s="29" t="b">
        <f t="shared" si="22"/>
        <v>1</v>
      </c>
      <c r="L197" s="7">
        <v>7</v>
      </c>
      <c r="M197" s="7">
        <v>155</v>
      </c>
      <c r="N197" s="30">
        <f>IF(G197="","",VLOOKUP(G197,WMS!$E$3:$U$2500,17,0))</f>
        <v>0</v>
      </c>
      <c r="O197" s="31">
        <f t="shared" si="23"/>
        <v>588.2999999996</v>
      </c>
      <c r="P197" s="31">
        <f t="shared" si="24"/>
        <v>0.532</v>
      </c>
      <c r="Q197" s="36" t="str">
        <f>IF(G197="","",VLOOKUP(G197,WMS!$E$3:$G$2500,2,FALSE))</f>
        <v>APG19062901</v>
      </c>
      <c r="R197" s="36" t="str">
        <f>IF(G197="","",VLOOKUP(G197,WMS!$E$3:$G$2500,3,FALSE))</f>
        <v>APG1906290104</v>
      </c>
      <c r="S197" s="37">
        <f>IF(R197="","",VLOOKUP(R197,CUSTOMS!$E$3:$N$2500,2,FALSE))</f>
        <v>6104440000</v>
      </c>
      <c r="T197" s="38" t="str">
        <f>IF(R197="","",VLOOKUP(R197,CUSTOMS!$E$3:$N$2500,3,FALSE))</f>
        <v>针织连衣裙</v>
      </c>
      <c r="U197" s="39">
        <f t="shared" si="25"/>
        <v>155</v>
      </c>
      <c r="V197" s="39" t="str">
        <f>IF(R197="","",VLOOKUP(R197,CUSTOMS!$E$3:$N$2500,5,FALSE))</f>
        <v>件</v>
      </c>
      <c r="W197" s="40">
        <f>IF(R197="","",VLOOKUP(R197,CUSTOMS!$E$3:$N$2500,6,FALSE))</f>
        <v>30</v>
      </c>
      <c r="X197" s="40">
        <f t="shared" si="26"/>
        <v>4650</v>
      </c>
      <c r="Y197" s="39" t="str">
        <f>IF(R197="","",VLOOKUP(R197,CUSTOMS!$E$3:$N$2500,8,FALSE))</f>
        <v>港币</v>
      </c>
      <c r="Z197" s="39" t="str">
        <f>IF(R197="","",VLOOKUP(R197,CUSTOMS!$E$3:$N$2500,9,FALSE))</f>
        <v>中国</v>
      </c>
      <c r="AA197" s="39" t="str">
        <f>IF(R197="","",VLOOKUP(R197,CUSTOMS!$E$3:$N$2500,10,FALSE))</f>
        <v>澳大利亚</v>
      </c>
      <c r="AB197" s="40">
        <f>IF(R197="","",VLOOKUP(G197,WMS!$E$3:$T$2500,15,FALSE))</f>
        <v>3.472</v>
      </c>
      <c r="AC197" s="40">
        <f t="shared" si="27"/>
        <v>538.16</v>
      </c>
      <c r="AD197" s="37" t="e">
        <f>IF(S197="","",VLOOKUP(S197,海关监管条件!$A$1:$B$2000,2,FALSE))</f>
        <v>#N/A</v>
      </c>
    </row>
    <row r="198" spans="1:30">
      <c r="A198" s="2">
        <v>43650</v>
      </c>
      <c r="B198" s="2">
        <v>43650</v>
      </c>
      <c r="C198" s="2" t="s">
        <v>1066</v>
      </c>
      <c r="D198" s="3" t="s">
        <v>640</v>
      </c>
      <c r="E198" s="24">
        <v>161431</v>
      </c>
      <c r="F198" s="24" t="s">
        <v>985</v>
      </c>
      <c r="G198" s="22" t="str">
        <f t="shared" si="21"/>
        <v>APGHKG19060005/161431/JMS193026</v>
      </c>
      <c r="H198" s="23">
        <f>IF(G198="","",VLOOKUP(G198,WMS!$E$3:$Q$2500,7,FALSE))</f>
        <v>20.0333333333333</v>
      </c>
      <c r="I198" s="23">
        <f>IF(G198="","",VLOOKUP(G198,WMS!$E$3:$Q$2500,8,FALSE))</f>
        <v>13.03333333</v>
      </c>
      <c r="J198" s="23">
        <f>IF(G198="","",VLOOKUP(G198,WMS!$E$3:$Q$2500,13,FALSE))</f>
        <v>0.048</v>
      </c>
      <c r="K198" s="29" t="b">
        <f t="shared" si="22"/>
        <v>1</v>
      </c>
      <c r="L198" s="7">
        <v>30</v>
      </c>
      <c r="M198" s="7">
        <v>601</v>
      </c>
      <c r="N198" s="30">
        <f>IF(G198="","",VLOOKUP(G198,WMS!$E$3:$U$2500,17,0))</f>
        <v>0</v>
      </c>
      <c r="O198" s="31">
        <f t="shared" si="23"/>
        <v>390.9999999</v>
      </c>
      <c r="P198" s="31">
        <f t="shared" si="24"/>
        <v>1.44</v>
      </c>
      <c r="Q198" s="36" t="str">
        <f>IF(G198="","",VLOOKUP(G198,WMS!$E$3:$G$2500,2,FALSE))</f>
        <v>APG19070101</v>
      </c>
      <c r="R198" s="36" t="str">
        <f>IF(G198="","",VLOOKUP(G198,WMS!$E$3:$G$2500,3,FALSE))</f>
        <v>APG1907010101</v>
      </c>
      <c r="S198" s="37">
        <f>IF(R198="","",VLOOKUP(R198,CUSTOMS!$E$3:$N$2500,2,FALSE))</f>
        <v>6203429062</v>
      </c>
      <c r="T198" s="38" t="str">
        <f>IF(R198="","",VLOOKUP(R198,CUSTOMS!$E$3:$N$2500,3,FALSE))</f>
        <v>男装长裤</v>
      </c>
      <c r="U198" s="39">
        <f t="shared" si="25"/>
        <v>601</v>
      </c>
      <c r="V198" s="39" t="str">
        <f>IF(R198="","",VLOOKUP(R198,CUSTOMS!$E$3:$N$2500,5,FALSE))</f>
        <v>条</v>
      </c>
      <c r="W198" s="40">
        <f>IF(R198="","",VLOOKUP(R198,CUSTOMS!$E$3:$N$2500,6,FALSE))</f>
        <v>6</v>
      </c>
      <c r="X198" s="40">
        <f t="shared" si="26"/>
        <v>3606</v>
      </c>
      <c r="Y198" s="39" t="str">
        <f>IF(R198="","",VLOOKUP(R198,CUSTOMS!$E$3:$N$2500,8,FALSE))</f>
        <v>美元</v>
      </c>
      <c r="Z198" s="39" t="str">
        <f>IF(R198="","",VLOOKUP(R198,CUSTOMS!$E$3:$N$2500,9,FALSE))</f>
        <v>中国</v>
      </c>
      <c r="AA198" s="39" t="str">
        <f>IF(R198="","",VLOOKUP(R198,CUSTOMS!$E$3:$N$2500,10,FALSE))</f>
        <v>澳大利亚</v>
      </c>
      <c r="AB198" s="40">
        <f>IF(R198="","",VLOOKUP(G198,WMS!$E$3:$T$2500,15,FALSE))</f>
        <v>0.601</v>
      </c>
      <c r="AC198" s="40">
        <f t="shared" si="27"/>
        <v>361.201</v>
      </c>
      <c r="AD198" s="37" t="e">
        <f>IF(S198="","",VLOOKUP(S198,海关监管条件!$A$1:$B$2000,2,FALSE))</f>
        <v>#N/A</v>
      </c>
    </row>
    <row r="199" spans="1:30">
      <c r="A199" s="2">
        <v>43650</v>
      </c>
      <c r="B199" s="2">
        <v>43650</v>
      </c>
      <c r="C199" s="2" t="s">
        <v>1066</v>
      </c>
      <c r="D199" s="3" t="s">
        <v>640</v>
      </c>
      <c r="E199" s="24">
        <v>161398</v>
      </c>
      <c r="F199" s="24" t="s">
        <v>986</v>
      </c>
      <c r="G199" s="22" t="str">
        <f t="shared" si="21"/>
        <v>APGHKG19060005/161398/JMS192104</v>
      </c>
      <c r="H199" s="23">
        <f>IF(G199="","",VLOOKUP(G199,WMS!$E$3:$Q$2500,7,FALSE))</f>
        <v>20.2</v>
      </c>
      <c r="I199" s="23">
        <f>IF(G199="","",VLOOKUP(G199,WMS!$E$3:$Q$2500,8,FALSE))</f>
        <v>13.13333333</v>
      </c>
      <c r="J199" s="23">
        <f>IF(G199="","",VLOOKUP(G199,WMS!$E$3:$Q$2500,13,FALSE))</f>
        <v>0.048</v>
      </c>
      <c r="K199" s="29" t="b">
        <f t="shared" si="22"/>
        <v>1</v>
      </c>
      <c r="L199" s="7">
        <v>15</v>
      </c>
      <c r="M199" s="7">
        <v>303</v>
      </c>
      <c r="N199" s="30">
        <f>IF(G199="","",VLOOKUP(G199,WMS!$E$3:$U$2500,17,0))</f>
        <v>0</v>
      </c>
      <c r="O199" s="31">
        <f t="shared" si="23"/>
        <v>196.99999995</v>
      </c>
      <c r="P199" s="31">
        <f t="shared" si="24"/>
        <v>0.72</v>
      </c>
      <c r="Q199" s="36" t="str">
        <f>IF(G199="","",VLOOKUP(G199,WMS!$E$3:$G$2500,2,FALSE))</f>
        <v>APG19070101</v>
      </c>
      <c r="R199" s="36" t="str">
        <f>IF(G199="","",VLOOKUP(G199,WMS!$E$3:$G$2500,3,FALSE))</f>
        <v>APG1907010102</v>
      </c>
      <c r="S199" s="37">
        <f>IF(R199="","",VLOOKUP(R199,CUSTOMS!$E$3:$N$2500,2,FALSE))</f>
        <v>6203429062</v>
      </c>
      <c r="T199" s="38" t="str">
        <f>IF(R199="","",VLOOKUP(R199,CUSTOMS!$E$3:$N$2500,3,FALSE))</f>
        <v>男装长裤</v>
      </c>
      <c r="U199" s="39">
        <f t="shared" si="25"/>
        <v>303</v>
      </c>
      <c r="V199" s="39" t="str">
        <f>IF(R199="","",VLOOKUP(R199,CUSTOMS!$E$3:$N$2500,5,FALSE))</f>
        <v>条</v>
      </c>
      <c r="W199" s="40">
        <f>IF(R199="","",VLOOKUP(R199,CUSTOMS!$E$3:$N$2500,6,FALSE))</f>
        <v>6</v>
      </c>
      <c r="X199" s="40">
        <f t="shared" si="26"/>
        <v>1818</v>
      </c>
      <c r="Y199" s="39" t="str">
        <f>IF(R199="","",VLOOKUP(R199,CUSTOMS!$E$3:$N$2500,8,FALSE))</f>
        <v>美元</v>
      </c>
      <c r="Z199" s="39" t="str">
        <f>IF(R199="","",VLOOKUP(R199,CUSTOMS!$E$3:$N$2500,9,FALSE))</f>
        <v>中国</v>
      </c>
      <c r="AA199" s="39" t="str">
        <f>IF(R199="","",VLOOKUP(R199,CUSTOMS!$E$3:$N$2500,10,FALSE))</f>
        <v>澳大利亚</v>
      </c>
      <c r="AB199" s="40">
        <f>IF(R199="","",VLOOKUP(G199,WMS!$E$3:$T$2500,15,FALSE))</f>
        <v>0.601</v>
      </c>
      <c r="AC199" s="40">
        <f t="shared" si="27"/>
        <v>182.103</v>
      </c>
      <c r="AD199" s="37" t="e">
        <f>IF(S199="","",VLOOKUP(S199,海关监管条件!$A$1:$B$2000,2,FALSE))</f>
        <v>#N/A</v>
      </c>
    </row>
    <row r="200" spans="1:30">
      <c r="A200" s="2">
        <v>43650</v>
      </c>
      <c r="B200" s="2">
        <v>43650</v>
      </c>
      <c r="C200" s="2" t="s">
        <v>1066</v>
      </c>
      <c r="D200" s="3" t="s">
        <v>640</v>
      </c>
      <c r="E200" s="24">
        <v>161399</v>
      </c>
      <c r="F200" s="24" t="s">
        <v>987</v>
      </c>
      <c r="G200" s="22" t="str">
        <f t="shared" si="21"/>
        <v>APGHKG19060005/161399/JMS192109</v>
      </c>
      <c r="H200" s="23">
        <f>IF(G200="","",VLOOKUP(G200,WMS!$E$3:$Q$2500,7,FALSE))</f>
        <v>20.4666666666667</v>
      </c>
      <c r="I200" s="23">
        <f>IF(G200="","",VLOOKUP(G200,WMS!$E$3:$Q$2500,8,FALSE))</f>
        <v>13.26666666</v>
      </c>
      <c r="J200" s="23">
        <f>IF(G200="","",VLOOKUP(G200,WMS!$E$3:$Q$2500,13,FALSE))</f>
        <v>0.048</v>
      </c>
      <c r="K200" s="29" t="b">
        <f t="shared" si="22"/>
        <v>1</v>
      </c>
      <c r="L200" s="7">
        <v>15</v>
      </c>
      <c r="M200" s="7">
        <v>307</v>
      </c>
      <c r="N200" s="30">
        <f>IF(G200="","",VLOOKUP(G200,WMS!$E$3:$U$2500,17,0))</f>
        <v>0</v>
      </c>
      <c r="O200" s="31">
        <f t="shared" si="23"/>
        <v>198.9999999</v>
      </c>
      <c r="P200" s="31">
        <f t="shared" si="24"/>
        <v>0.72</v>
      </c>
      <c r="Q200" s="36" t="str">
        <f>IF(G200="","",VLOOKUP(G200,WMS!$E$3:$G$2500,2,FALSE))</f>
        <v>APG19070101</v>
      </c>
      <c r="R200" s="36" t="str">
        <f>IF(G200="","",VLOOKUP(G200,WMS!$E$3:$G$2500,3,FALSE))</f>
        <v>APG1907010103</v>
      </c>
      <c r="S200" s="37">
        <f>IF(R200="","",VLOOKUP(R200,CUSTOMS!$E$3:$N$2500,2,FALSE))</f>
        <v>6203429062</v>
      </c>
      <c r="T200" s="38" t="str">
        <f>IF(R200="","",VLOOKUP(R200,CUSTOMS!$E$3:$N$2500,3,FALSE))</f>
        <v>男装长裤</v>
      </c>
      <c r="U200" s="39">
        <f t="shared" si="25"/>
        <v>307</v>
      </c>
      <c r="V200" s="39" t="str">
        <f>IF(R200="","",VLOOKUP(R200,CUSTOMS!$E$3:$N$2500,5,FALSE))</f>
        <v>条</v>
      </c>
      <c r="W200" s="40">
        <f>IF(R200="","",VLOOKUP(R200,CUSTOMS!$E$3:$N$2500,6,FALSE))</f>
        <v>6</v>
      </c>
      <c r="X200" s="40">
        <f t="shared" si="26"/>
        <v>1842</v>
      </c>
      <c r="Y200" s="39" t="str">
        <f>IF(R200="","",VLOOKUP(R200,CUSTOMS!$E$3:$N$2500,8,FALSE))</f>
        <v>美元</v>
      </c>
      <c r="Z200" s="39" t="str">
        <f>IF(R200="","",VLOOKUP(R200,CUSTOMS!$E$3:$N$2500,9,FALSE))</f>
        <v>中国</v>
      </c>
      <c r="AA200" s="39" t="str">
        <f>IF(R200="","",VLOOKUP(R200,CUSTOMS!$E$3:$N$2500,10,FALSE))</f>
        <v>澳大利亚</v>
      </c>
      <c r="AB200" s="40">
        <f>IF(R200="","",VLOOKUP(G200,WMS!$E$3:$T$2500,15,FALSE))</f>
        <v>0.599</v>
      </c>
      <c r="AC200" s="40">
        <f t="shared" si="27"/>
        <v>183.893</v>
      </c>
      <c r="AD200" s="37" t="e">
        <f>IF(S200="","",VLOOKUP(S200,海关监管条件!$A$1:$B$2000,2,FALSE))</f>
        <v>#N/A</v>
      </c>
    </row>
    <row r="201" spans="1:30">
      <c r="A201" s="2">
        <v>43650</v>
      </c>
      <c r="B201" s="2">
        <v>43650</v>
      </c>
      <c r="C201" s="2" t="s">
        <v>1066</v>
      </c>
      <c r="D201" s="3" t="s">
        <v>596</v>
      </c>
      <c r="E201" s="24">
        <v>161005</v>
      </c>
      <c r="F201" s="24" t="s">
        <v>972</v>
      </c>
      <c r="G201" s="22" t="str">
        <f t="shared" si="21"/>
        <v>APGHKG19060009/161005/JWS198004</v>
      </c>
      <c r="H201" s="23">
        <f>IF(G201="","",VLOOKUP(G201,WMS!$E$3:$Q$2500,7,FALSE))</f>
        <v>19.7954545454545</v>
      </c>
      <c r="I201" s="23">
        <f>IF(G201="","",VLOOKUP(G201,WMS!$E$3:$Q$2500,8,FALSE))</f>
        <v>8.37045454545</v>
      </c>
      <c r="J201" s="23">
        <f>IF(G201="","",VLOOKUP(G201,WMS!$E$3:$Q$2500,13,FALSE))</f>
        <v>0.063</v>
      </c>
      <c r="K201" s="29" t="b">
        <f t="shared" si="22"/>
        <v>1</v>
      </c>
      <c r="L201" s="7">
        <v>44</v>
      </c>
      <c r="M201" s="7">
        <v>871</v>
      </c>
      <c r="N201" s="30">
        <f>IF(G201="","",VLOOKUP(G201,WMS!$E$3:$U$2500,17,0))</f>
        <v>0</v>
      </c>
      <c r="O201" s="31">
        <f t="shared" si="23"/>
        <v>368.2999999998</v>
      </c>
      <c r="P201" s="31">
        <f t="shared" si="24"/>
        <v>2.772</v>
      </c>
      <c r="Q201" s="36" t="str">
        <f>IF(G201="","",VLOOKUP(G201,WMS!$E$3:$G$2500,2,FALSE))</f>
        <v>APG19062201</v>
      </c>
      <c r="R201" s="36" t="str">
        <f>IF(G201="","",VLOOKUP(G201,WMS!$E$3:$G$2500,3,FALSE))</f>
        <v>APG1906220101</v>
      </c>
      <c r="S201" s="37" t="str">
        <f>IF(R201="","",VLOOKUP(R201,CUSTOMS!$E$3:$N$2500,2,FALSE))</f>
        <v>6110909000</v>
      </c>
      <c r="T201" s="38" t="str">
        <f>IF(R201="","",VLOOKUP(R201,CUSTOMS!$E$3:$N$2500,3,FALSE))</f>
        <v>女装针织V领长袖衫</v>
      </c>
      <c r="U201" s="39">
        <f t="shared" si="25"/>
        <v>871</v>
      </c>
      <c r="V201" s="39" t="str">
        <f>IF(R201="","",VLOOKUP(R201,CUSTOMS!$E$3:$N$2500,5,FALSE))</f>
        <v>件</v>
      </c>
      <c r="W201" s="40">
        <f>IF(R201="","",VLOOKUP(R201,CUSTOMS!$E$3:$N$2500,6,FALSE))</f>
        <v>14.5</v>
      </c>
      <c r="X201" s="40">
        <f t="shared" si="26"/>
        <v>12629.5</v>
      </c>
      <c r="Y201" s="39" t="str">
        <f>IF(R201="","",VLOOKUP(R201,CUSTOMS!$E$3:$N$2500,8,FALSE))</f>
        <v>美元</v>
      </c>
      <c r="Z201" s="39" t="str">
        <f>IF(R201="","",VLOOKUP(R201,CUSTOMS!$E$3:$N$2500,9,FALSE))</f>
        <v>中国</v>
      </c>
      <c r="AA201" s="39" t="str">
        <f>IF(R201="","",VLOOKUP(R201,CUSTOMS!$E$3:$N$2500,10,FALSE))</f>
        <v>澳大利亚</v>
      </c>
      <c r="AB201" s="40">
        <f>IF(R201="","",VLOOKUP(G201,WMS!$E$3:$T$2500,15,FALSE))</f>
        <v>0.367</v>
      </c>
      <c r="AC201" s="40">
        <f t="shared" si="27"/>
        <v>319.657</v>
      </c>
      <c r="AD201" s="37">
        <f>IF(S201="","",VLOOKUP(S201,海关监管条件!$A$1:$B$2000,2,FALSE))</f>
        <v>0</v>
      </c>
    </row>
    <row r="202" spans="1:30">
      <c r="A202" s="2">
        <v>43650</v>
      </c>
      <c r="B202" s="2">
        <v>43650</v>
      </c>
      <c r="C202" s="2" t="s">
        <v>1066</v>
      </c>
      <c r="D202" s="3" t="s">
        <v>596</v>
      </c>
      <c r="E202" s="24">
        <v>161477</v>
      </c>
      <c r="F202" s="24" t="s">
        <v>973</v>
      </c>
      <c r="G202" s="22" t="str">
        <f t="shared" si="21"/>
        <v>APGHKG19060009/161477/WS19510</v>
      </c>
      <c r="H202" s="23">
        <f>IF(G202="","",VLOOKUP(G202,WMS!$E$3:$Q$2500,7,FALSE))</f>
        <v>23.3333333333333</v>
      </c>
      <c r="I202" s="23">
        <f>IF(G202="","",VLOOKUP(G202,WMS!$E$3:$Q$2500,8,FALSE))</f>
        <v>6.50555555555</v>
      </c>
      <c r="J202" s="23">
        <f>IF(G202="","",VLOOKUP(G202,WMS!$E$3:$Q$2500,13,FALSE))</f>
        <v>0.048</v>
      </c>
      <c r="K202" s="29" t="b">
        <f t="shared" si="22"/>
        <v>1</v>
      </c>
      <c r="L202" s="7">
        <v>18</v>
      </c>
      <c r="M202" s="7">
        <v>420</v>
      </c>
      <c r="N202" s="30">
        <f>IF(G202="","",VLOOKUP(G202,WMS!$E$3:$U$2500,17,0))</f>
        <v>0</v>
      </c>
      <c r="O202" s="31">
        <f t="shared" si="23"/>
        <v>117.0999999999</v>
      </c>
      <c r="P202" s="31">
        <f t="shared" si="24"/>
        <v>0.864</v>
      </c>
      <c r="Q202" s="36" t="str">
        <f>IF(G202="","",VLOOKUP(G202,WMS!$E$3:$G$2500,2,FALSE))</f>
        <v>APG19062201</v>
      </c>
      <c r="R202" s="36" t="str">
        <f>IF(G202="","",VLOOKUP(G202,WMS!$E$3:$G$2500,3,FALSE))</f>
        <v>APG1906220102</v>
      </c>
      <c r="S202" s="37" t="str">
        <f>IF(R202="","",VLOOKUP(R202,CUSTOMS!$E$3:$N$2500,2,FALSE))</f>
        <v>6110200090</v>
      </c>
      <c r="T202" s="38" t="str">
        <f>IF(R202="","",VLOOKUP(R202,CUSTOMS!$E$3:$N$2500,3,FALSE))</f>
        <v>女装针织圆领长袖衫</v>
      </c>
      <c r="U202" s="39">
        <f t="shared" si="25"/>
        <v>420</v>
      </c>
      <c r="V202" s="39" t="str">
        <f>IF(R202="","",VLOOKUP(R202,CUSTOMS!$E$3:$N$2500,5,FALSE))</f>
        <v>件</v>
      </c>
      <c r="W202" s="40">
        <f>IF(R202="","",VLOOKUP(R202,CUSTOMS!$E$3:$N$2500,6,FALSE))</f>
        <v>8</v>
      </c>
      <c r="X202" s="40">
        <f t="shared" si="26"/>
        <v>3360</v>
      </c>
      <c r="Y202" s="39" t="str">
        <f>IF(R202="","",VLOOKUP(R202,CUSTOMS!$E$3:$N$2500,8,FALSE))</f>
        <v>美元</v>
      </c>
      <c r="Z202" s="39" t="str">
        <f>IF(R202="","",VLOOKUP(R202,CUSTOMS!$E$3:$N$2500,9,FALSE))</f>
        <v>中国</v>
      </c>
      <c r="AA202" s="39" t="str">
        <f>IF(R202="","",VLOOKUP(R202,CUSTOMS!$E$3:$N$2500,10,FALSE))</f>
        <v>澳大利亚</v>
      </c>
      <c r="AB202" s="40">
        <f>IF(R202="","",VLOOKUP(G202,WMS!$E$3:$T$2500,15,FALSE))</f>
        <v>0.245</v>
      </c>
      <c r="AC202" s="40">
        <f t="shared" si="27"/>
        <v>102.9</v>
      </c>
      <c r="AD202" s="37" t="e">
        <f>IF(S202="","",VLOOKUP(S202,海关监管条件!$A$1:$B$2000,2,FALSE))</f>
        <v>#N/A</v>
      </c>
    </row>
    <row r="203" spans="1:30">
      <c r="A203" s="2">
        <v>43650</v>
      </c>
      <c r="B203" s="2">
        <v>43650</v>
      </c>
      <c r="C203" s="2" t="s">
        <v>1066</v>
      </c>
      <c r="D203" s="3" t="s">
        <v>607</v>
      </c>
      <c r="E203" s="24">
        <v>161472</v>
      </c>
      <c r="F203" s="24" t="s">
        <v>975</v>
      </c>
      <c r="G203" s="22" t="str">
        <f t="shared" si="21"/>
        <v>APGHKG19060007/161472/WS19801</v>
      </c>
      <c r="H203" s="23">
        <f>IF(G203="","",VLOOKUP(G203,WMS!$E$3:$Q$2500,7,FALSE))</f>
        <v>15.5</v>
      </c>
      <c r="I203" s="23">
        <f>IF(G203="","",VLOOKUP(G203,WMS!$E$3:$Q$2500,8,FALSE))</f>
        <v>11.4736842105</v>
      </c>
      <c r="J203" s="23">
        <f>IF(G203="","",VLOOKUP(G203,WMS!$E$3:$Q$2500,13,FALSE))</f>
        <v>0.061</v>
      </c>
      <c r="K203" s="29" t="b">
        <f t="shared" si="22"/>
        <v>1</v>
      </c>
      <c r="L203" s="7">
        <v>38</v>
      </c>
      <c r="M203" s="7">
        <v>589</v>
      </c>
      <c r="N203" s="30">
        <f>IF(G203="","",VLOOKUP(G203,WMS!$E$3:$U$2500,17,0))</f>
        <v>0</v>
      </c>
      <c r="O203" s="31">
        <f t="shared" si="23"/>
        <v>435.999999999</v>
      </c>
      <c r="P203" s="31">
        <f t="shared" si="24"/>
        <v>2.318</v>
      </c>
      <c r="Q203" s="36" t="str">
        <f>IF(G203="","",VLOOKUP(G203,WMS!$E$3:$G$2500,2,FALSE))</f>
        <v>APG19062102</v>
      </c>
      <c r="R203" s="36" t="str">
        <f>IF(G203="","",VLOOKUP(G203,WMS!$E$3:$G$2500,3,FALSE))</f>
        <v>APG1906210202</v>
      </c>
      <c r="S203" s="37">
        <f>IF(R203="","",VLOOKUP(R203,CUSTOMS!$E$3:$N$2500,2,FALSE))</f>
        <v>6104590000</v>
      </c>
      <c r="T203" s="38" t="str">
        <f>IF(R203="","",VLOOKUP(R203,CUSTOMS!$E$3:$N$2500,3,FALSE))</f>
        <v>针织半身裙</v>
      </c>
      <c r="U203" s="39">
        <f t="shared" si="25"/>
        <v>589</v>
      </c>
      <c r="V203" s="39" t="str">
        <f>IF(R203="","",VLOOKUP(R203,CUSTOMS!$E$3:$N$2500,5,FALSE))</f>
        <v>件</v>
      </c>
      <c r="W203" s="40">
        <f>IF(R203="","",VLOOKUP(R203,CUSTOMS!$E$3:$N$2500,6,FALSE))</f>
        <v>30</v>
      </c>
      <c r="X203" s="40">
        <f t="shared" si="26"/>
        <v>17670</v>
      </c>
      <c r="Y203" s="39" t="str">
        <f>IF(R203="","",VLOOKUP(R203,CUSTOMS!$E$3:$N$2500,8,FALSE))</f>
        <v>港币</v>
      </c>
      <c r="Z203" s="39" t="str">
        <f>IF(R203="","",VLOOKUP(R203,CUSTOMS!$E$3:$N$2500,9,FALSE))</f>
        <v>中国</v>
      </c>
      <c r="AA203" s="39" t="str">
        <f>IF(R203="","",VLOOKUP(R203,CUSTOMS!$E$3:$N$2500,10,FALSE))</f>
        <v>澳大利亚</v>
      </c>
      <c r="AB203" s="40">
        <f>IF(R203="","",VLOOKUP(G203,WMS!$E$3:$T$2500,15,FALSE))</f>
        <v>0.676</v>
      </c>
      <c r="AC203" s="40">
        <f t="shared" si="27"/>
        <v>398.164</v>
      </c>
      <c r="AD203" s="37" t="e">
        <f>IF(S203="","",VLOOKUP(S203,海关监管条件!$A$1:$B$2000,2,FALSE))</f>
        <v>#N/A</v>
      </c>
    </row>
    <row r="204" spans="1:30">
      <c r="A204" s="2">
        <v>43650</v>
      </c>
      <c r="B204" s="2">
        <v>43650</v>
      </c>
      <c r="C204" s="2" t="s">
        <v>1066</v>
      </c>
      <c r="D204" s="3" t="s">
        <v>607</v>
      </c>
      <c r="E204" s="24">
        <v>161476</v>
      </c>
      <c r="F204" s="24" t="s">
        <v>976</v>
      </c>
      <c r="G204" s="22" t="str">
        <f t="shared" si="21"/>
        <v>APGHKG19060007/161476/WS19509</v>
      </c>
      <c r="H204" s="23">
        <f>IF(G204="","",VLOOKUP(G204,WMS!$E$3:$Q$2500,7,FALSE))</f>
        <v>29.9166666666667</v>
      </c>
      <c r="I204" s="23">
        <f>IF(G204="","",VLOOKUP(G204,WMS!$E$3:$Q$2500,8,FALSE))</f>
        <v>6.833333333</v>
      </c>
      <c r="J204" s="23">
        <f>IF(G204="","",VLOOKUP(G204,WMS!$E$3:$Q$2500,13,FALSE))</f>
        <v>0.099</v>
      </c>
      <c r="K204" s="29" t="b">
        <f t="shared" si="22"/>
        <v>1</v>
      </c>
      <c r="L204" s="7">
        <v>12</v>
      </c>
      <c r="M204" s="7">
        <v>359</v>
      </c>
      <c r="N204" s="30">
        <f>IF(G204="","",VLOOKUP(G204,WMS!$E$3:$U$2500,17,0))</f>
        <v>0</v>
      </c>
      <c r="O204" s="31">
        <f t="shared" si="23"/>
        <v>81.999999996</v>
      </c>
      <c r="P204" s="31">
        <f t="shared" si="24"/>
        <v>1.188</v>
      </c>
      <c r="Q204" s="36" t="str">
        <f>IF(G204="","",VLOOKUP(G204,WMS!$E$3:$G$2500,2,FALSE))</f>
        <v>APG19062102</v>
      </c>
      <c r="R204" s="36" t="str">
        <f>IF(G204="","",VLOOKUP(G204,WMS!$E$3:$G$2500,3,FALSE))</f>
        <v>APG1906210203</v>
      </c>
      <c r="S204" s="37">
        <f>IF(R204="","",VLOOKUP(R204,CUSTOMS!$E$3:$N$2500,2,FALSE))</f>
        <v>6110300090</v>
      </c>
      <c r="T204" s="38" t="str">
        <f>IF(R204="","",VLOOKUP(R204,CUSTOMS!$E$3:$N$2500,3,FALSE))</f>
        <v>女装针织背心</v>
      </c>
      <c r="U204" s="39">
        <f t="shared" si="25"/>
        <v>359</v>
      </c>
      <c r="V204" s="39" t="str">
        <f>IF(R204="","",VLOOKUP(R204,CUSTOMS!$E$3:$N$2500,5,FALSE))</f>
        <v>件</v>
      </c>
      <c r="W204" s="40">
        <f>IF(R204="","",VLOOKUP(R204,CUSTOMS!$E$3:$N$2500,6,FALSE))</f>
        <v>30</v>
      </c>
      <c r="X204" s="40">
        <f t="shared" si="26"/>
        <v>10770</v>
      </c>
      <c r="Y204" s="39" t="str">
        <f>IF(R204="","",VLOOKUP(R204,CUSTOMS!$E$3:$N$2500,8,FALSE))</f>
        <v>港币</v>
      </c>
      <c r="Z204" s="39" t="str">
        <f>IF(R204="","",VLOOKUP(R204,CUSTOMS!$E$3:$N$2500,9,FALSE))</f>
        <v>中国</v>
      </c>
      <c r="AA204" s="39" t="str">
        <f>IF(R204="","",VLOOKUP(R204,CUSTOMS!$E$3:$N$2500,10,FALSE))</f>
        <v>澳大利亚</v>
      </c>
      <c r="AB204" s="40">
        <f>IF(R204="","",VLOOKUP(G204,WMS!$E$3:$T$2500,15,FALSE))</f>
        <v>0.195</v>
      </c>
      <c r="AC204" s="40">
        <f t="shared" si="27"/>
        <v>70.005</v>
      </c>
      <c r="AD204" s="37" t="e">
        <f>IF(S204="","",VLOOKUP(S204,海关监管条件!$A$1:$B$2000,2,FALSE))</f>
        <v>#N/A</v>
      </c>
    </row>
    <row r="205" spans="1:30">
      <c r="A205" s="2">
        <v>43650</v>
      </c>
      <c r="B205" s="2">
        <v>43650</v>
      </c>
      <c r="C205" s="2" t="s">
        <v>1066</v>
      </c>
      <c r="D205" s="3" t="s">
        <v>603</v>
      </c>
      <c r="E205" s="24">
        <v>161560</v>
      </c>
      <c r="F205" s="109" t="s">
        <v>974</v>
      </c>
      <c r="G205" s="22" t="str">
        <f t="shared" si="21"/>
        <v>APGHKG19060003/161560/WS19502</v>
      </c>
      <c r="H205" s="23">
        <f>IF(G205="","",VLOOKUP(G205,WMS!$E$3:$Q$2500,7,FALSE))</f>
        <v>39.5555555555556</v>
      </c>
      <c r="I205" s="23">
        <f>IF(G205="","",VLOOKUP(G205,WMS!$E$3:$Q$2500,8,FALSE))</f>
        <v>6.333333333</v>
      </c>
      <c r="J205" s="23">
        <f>IF(G205="","",VLOOKUP(G205,WMS!$E$3:$Q$2500,13,FALSE))</f>
        <v>0.045</v>
      </c>
      <c r="K205" s="29" t="b">
        <f t="shared" si="22"/>
        <v>1</v>
      </c>
      <c r="L205" s="7">
        <v>9</v>
      </c>
      <c r="M205" s="7">
        <v>356</v>
      </c>
      <c r="N205" s="30">
        <f>IF(G205="","",VLOOKUP(G205,WMS!$E$3:$U$2500,17,0))</f>
        <v>0</v>
      </c>
      <c r="O205" s="31">
        <f t="shared" si="23"/>
        <v>56.999999997</v>
      </c>
      <c r="P205" s="31">
        <f t="shared" si="24"/>
        <v>0.405</v>
      </c>
      <c r="Q205" s="36" t="str">
        <f>IF(G205="","",VLOOKUP(G205,WMS!$E$3:$G$2500,2,FALSE))</f>
        <v>APG19062202</v>
      </c>
      <c r="R205" s="36" t="str">
        <f>IF(G205="","",VLOOKUP(G205,WMS!$E$3:$G$2500,3,FALSE))</f>
        <v>APG1906220201</v>
      </c>
      <c r="S205" s="110" t="str">
        <f>IF(R205="","",VLOOKUP(R205,CUSTOMS!$E$3:$N$2500,2,FALSE))</f>
        <v>6110300090</v>
      </c>
      <c r="T205" s="38" t="str">
        <f>IF(R205="","",VLOOKUP(R205,CUSTOMS!$E$3:$N$2500,3,FALSE))</f>
        <v>女装针织套头衫</v>
      </c>
      <c r="U205" s="39">
        <f t="shared" si="25"/>
        <v>356</v>
      </c>
      <c r="V205" s="39" t="str">
        <f>IF(R205="","",VLOOKUP(R205,CUSTOMS!$E$3:$N$2500,5,FALSE))</f>
        <v>件</v>
      </c>
      <c r="W205" s="40">
        <f>IF(R205="","",VLOOKUP(R205,CUSTOMS!$E$3:$N$2500,6,FALSE))</f>
        <v>5.8</v>
      </c>
      <c r="X205" s="40">
        <f t="shared" si="26"/>
        <v>2064.8</v>
      </c>
      <c r="Y205" s="39" t="str">
        <f>IF(R205="","",VLOOKUP(R205,CUSTOMS!$E$3:$N$2500,8,FALSE))</f>
        <v>美元</v>
      </c>
      <c r="Z205" s="39" t="str">
        <f>IF(R205="","",VLOOKUP(R205,CUSTOMS!$E$3:$N$2500,9,FALSE))</f>
        <v>中国</v>
      </c>
      <c r="AA205" s="39" t="str">
        <f>IF(R205="","",VLOOKUP(R205,CUSTOMS!$E$3:$N$2500,10,FALSE))</f>
        <v>澳大利亚</v>
      </c>
      <c r="AB205" s="40">
        <f>IF(R205="","",VLOOKUP(G205,WMS!$E$3:$T$2500,15,FALSE))</f>
        <v>0.138</v>
      </c>
      <c r="AC205" s="40">
        <f t="shared" si="27"/>
        <v>49.128</v>
      </c>
      <c r="AD205" s="37" t="e">
        <f>IF(S205="","",VLOOKUP(S205,海关监管条件!$A$1:$B$2000,2,FALSE))</f>
        <v>#N/A</v>
      </c>
    </row>
    <row r="206" spans="1:30">
      <c r="A206" s="2">
        <v>43650</v>
      </c>
      <c r="B206" s="2">
        <v>43650</v>
      </c>
      <c r="C206" s="2" t="s">
        <v>1066</v>
      </c>
      <c r="D206" s="3" t="s">
        <v>622</v>
      </c>
      <c r="E206" s="24">
        <v>161547</v>
      </c>
      <c r="F206" s="24" t="s">
        <v>978</v>
      </c>
      <c r="G206" s="22" t="str">
        <f t="shared" si="21"/>
        <v>APGHKG19050011/161547/WS19805</v>
      </c>
      <c r="H206" s="23">
        <f>IF(G206="","",VLOOKUP(G206,WMS!$E$3:$Q$2500,7,FALSE))</f>
        <v>31.9318181818182</v>
      </c>
      <c r="I206" s="23">
        <f>IF(G206="","",VLOOKUP(G206,WMS!$E$3:$Q$2500,8,FALSE))</f>
        <v>14.625</v>
      </c>
      <c r="J206" s="23">
        <f>IF(G206="","",VLOOKUP(G206,WMS!$E$3:$Q$2500,13,FALSE))</f>
        <v>0.076</v>
      </c>
      <c r="K206" s="29" t="b">
        <f t="shared" si="22"/>
        <v>1</v>
      </c>
      <c r="L206" s="7">
        <v>44</v>
      </c>
      <c r="M206" s="7">
        <v>1405</v>
      </c>
      <c r="N206" s="30">
        <f>IF(G206="","",VLOOKUP(G206,WMS!$E$3:$U$2500,17,0))</f>
        <v>0</v>
      </c>
      <c r="O206" s="31">
        <f t="shared" si="23"/>
        <v>643.5</v>
      </c>
      <c r="P206" s="31">
        <f t="shared" si="24"/>
        <v>3.344</v>
      </c>
      <c r="Q206" s="36" t="str">
        <f>IF(G206="","",VLOOKUP(G206,WMS!$E$3:$G$2500,2,FALSE))</f>
        <v>APG19062901</v>
      </c>
      <c r="R206" s="36" t="str">
        <f>IF(G206="","",VLOOKUP(G206,WMS!$E$3:$G$2500,3,FALSE))</f>
        <v>APG1906290101</v>
      </c>
      <c r="S206" s="37">
        <f>IF(R206="","",VLOOKUP(R206,CUSTOMS!$E$3:$N$2500,2,FALSE))</f>
        <v>6104590000</v>
      </c>
      <c r="T206" s="38" t="str">
        <f>IF(R206="","",VLOOKUP(R206,CUSTOMS!$E$3:$N$2500,3,FALSE))</f>
        <v>针织半身裙</v>
      </c>
      <c r="U206" s="39">
        <f t="shared" si="25"/>
        <v>1405</v>
      </c>
      <c r="V206" s="39" t="str">
        <f>IF(R206="","",VLOOKUP(R206,CUSTOMS!$E$3:$N$2500,5,FALSE))</f>
        <v>件</v>
      </c>
      <c r="W206" s="40">
        <f>IF(R206="","",VLOOKUP(R206,CUSTOMS!$E$3:$N$2500,6,FALSE))</f>
        <v>25</v>
      </c>
      <c r="X206" s="40">
        <f t="shared" si="26"/>
        <v>35125</v>
      </c>
      <c r="Y206" s="39" t="str">
        <f>IF(R206="","",VLOOKUP(R206,CUSTOMS!$E$3:$N$2500,8,FALSE))</f>
        <v>港币</v>
      </c>
      <c r="Z206" s="39" t="str">
        <f>IF(R206="","",VLOOKUP(R206,CUSTOMS!$E$3:$N$2500,9,FALSE))</f>
        <v>中国</v>
      </c>
      <c r="AA206" s="39" t="str">
        <f>IF(R206="","",VLOOKUP(R206,CUSTOMS!$E$3:$N$2500,10,FALSE))</f>
        <v>澳大利亚</v>
      </c>
      <c r="AB206" s="40">
        <f>IF(R206="","",VLOOKUP(G206,WMS!$E$3:$T$2500,15,FALSE))</f>
        <v>0.433</v>
      </c>
      <c r="AC206" s="40">
        <f t="shared" si="27"/>
        <v>608.365</v>
      </c>
      <c r="AD206" s="37" t="e">
        <f>IF(S206="","",VLOOKUP(S206,海关监管条件!$A$1:$B$2000,2,FALSE))</f>
        <v>#N/A</v>
      </c>
    </row>
    <row r="207" spans="1:30">
      <c r="A207" s="2">
        <v>43650</v>
      </c>
      <c r="B207" s="2">
        <v>43650</v>
      </c>
      <c r="C207" s="2" t="s">
        <v>1066</v>
      </c>
      <c r="D207" s="3" t="s">
        <v>622</v>
      </c>
      <c r="E207" s="24">
        <v>161339</v>
      </c>
      <c r="F207" s="24" t="s">
        <v>969</v>
      </c>
      <c r="G207" s="22" t="str">
        <f t="shared" si="21"/>
        <v>APGHKG19050011/161339/WS19803</v>
      </c>
      <c r="H207" s="23">
        <f>IF(G207="","",VLOOKUP(G207,WMS!$E$3:$Q$2500,7,FALSE))</f>
        <v>32.35</v>
      </c>
      <c r="I207" s="23">
        <f>IF(G207="","",VLOOKUP(G207,WMS!$E$3:$Q$2500,8,FALSE))</f>
        <v>28.22</v>
      </c>
      <c r="J207" s="23">
        <f>IF(G207="","",VLOOKUP(G207,WMS!$E$3:$Q$2500,13,FALSE))</f>
        <v>0.076</v>
      </c>
      <c r="K207" s="29" t="b">
        <f t="shared" si="22"/>
        <v>1</v>
      </c>
      <c r="L207" s="7">
        <v>20</v>
      </c>
      <c r="M207" s="7">
        <v>647</v>
      </c>
      <c r="N207" s="30">
        <f>IF(G207="","",VLOOKUP(G207,WMS!$E$3:$U$2500,17,0))</f>
        <v>0</v>
      </c>
      <c r="O207" s="31">
        <f t="shared" si="23"/>
        <v>564.4</v>
      </c>
      <c r="P207" s="31">
        <f t="shared" si="24"/>
        <v>1.52</v>
      </c>
      <c r="Q207" s="36" t="str">
        <f>IF(G207="","",VLOOKUP(G207,WMS!$E$3:$G$2500,2,FALSE))</f>
        <v>APG19062901</v>
      </c>
      <c r="R207" s="36" t="str">
        <f>IF(G207="","",VLOOKUP(G207,WMS!$E$3:$G$2500,3,FALSE))</f>
        <v>APG1906290102</v>
      </c>
      <c r="S207" s="37">
        <f>IF(R207="","",VLOOKUP(R207,CUSTOMS!$E$3:$N$2500,2,FALSE))</f>
        <v>6104590000</v>
      </c>
      <c r="T207" s="38" t="str">
        <f>IF(R207="","",VLOOKUP(R207,CUSTOMS!$E$3:$N$2500,3,FALSE))</f>
        <v>针织半身裙</v>
      </c>
      <c r="U207" s="39">
        <f t="shared" si="25"/>
        <v>647</v>
      </c>
      <c r="V207" s="39" t="str">
        <f>IF(R207="","",VLOOKUP(R207,CUSTOMS!$E$3:$N$2500,5,FALSE))</f>
        <v>件</v>
      </c>
      <c r="W207" s="40">
        <f>IF(R207="","",VLOOKUP(R207,CUSTOMS!$E$3:$N$2500,6,FALSE))</f>
        <v>30</v>
      </c>
      <c r="X207" s="40">
        <f t="shared" si="26"/>
        <v>19410</v>
      </c>
      <c r="Y207" s="39" t="str">
        <f>IF(R207="","",VLOOKUP(R207,CUSTOMS!$E$3:$N$2500,8,FALSE))</f>
        <v>港币</v>
      </c>
      <c r="Z207" s="39" t="str">
        <f>IF(R207="","",VLOOKUP(R207,CUSTOMS!$E$3:$N$2500,9,FALSE))</f>
        <v>中国</v>
      </c>
      <c r="AA207" s="39" t="str">
        <f>IF(R207="","",VLOOKUP(R207,CUSTOMS!$E$3:$N$2500,10,FALSE))</f>
        <v>澳大利亚</v>
      </c>
      <c r="AB207" s="40">
        <f>IF(R207="","",VLOOKUP(G207,WMS!$E$3:$T$2500,15,FALSE))</f>
        <v>0.8</v>
      </c>
      <c r="AC207" s="40">
        <f t="shared" si="27"/>
        <v>517.6</v>
      </c>
      <c r="AD207" s="37" t="e">
        <f>IF(S207="","",VLOOKUP(S207,海关监管条件!$A$1:$B$2000,2,FALSE))</f>
        <v>#N/A</v>
      </c>
    </row>
    <row r="208" spans="1:30">
      <c r="A208" s="2">
        <v>43650</v>
      </c>
      <c r="B208" s="2">
        <v>43650</v>
      </c>
      <c r="C208" s="2" t="s">
        <v>1066</v>
      </c>
      <c r="D208" s="3" t="s">
        <v>622</v>
      </c>
      <c r="E208" s="24">
        <v>161340</v>
      </c>
      <c r="F208" s="24" t="s">
        <v>979</v>
      </c>
      <c r="G208" s="22" t="str">
        <f t="shared" si="21"/>
        <v>APGHKG19050011/161340/WS19200</v>
      </c>
      <c r="H208" s="23">
        <f>IF(G208="","",VLOOKUP(G208,WMS!$E$3:$Q$2500,7,FALSE))</f>
        <v>18.2820512820513</v>
      </c>
      <c r="I208" s="23">
        <f>IF(G208="","",VLOOKUP(G208,WMS!$E$3:$Q$2500,8,FALSE))</f>
        <v>7.32564102564</v>
      </c>
      <c r="J208" s="23">
        <f>IF(G208="","",VLOOKUP(G208,WMS!$E$3:$Q$2500,13,FALSE))</f>
        <v>0.076</v>
      </c>
      <c r="K208" s="29" t="b">
        <f t="shared" si="22"/>
        <v>1</v>
      </c>
      <c r="L208" s="7">
        <v>39</v>
      </c>
      <c r="M208" s="7">
        <v>713</v>
      </c>
      <c r="N208" s="30">
        <f>IF(G208="","",VLOOKUP(G208,WMS!$E$3:$U$2500,17,0))</f>
        <v>0</v>
      </c>
      <c r="O208" s="31">
        <f t="shared" si="23"/>
        <v>285.69999999996</v>
      </c>
      <c r="P208" s="31">
        <f t="shared" si="24"/>
        <v>2.964</v>
      </c>
      <c r="Q208" s="36" t="str">
        <f>IF(G208="","",VLOOKUP(G208,WMS!$E$3:$G$2500,2,FALSE))</f>
        <v>APG19062901</v>
      </c>
      <c r="R208" s="36" t="str">
        <f>IF(G208="","",VLOOKUP(G208,WMS!$E$3:$G$2500,3,FALSE))</f>
        <v>APG1906290103</v>
      </c>
      <c r="S208" s="37">
        <f>IF(R208="","",VLOOKUP(R208,CUSTOMS!$E$3:$N$2500,2,FALSE))</f>
        <v>6104440000</v>
      </c>
      <c r="T208" s="38" t="str">
        <f>IF(R208="","",VLOOKUP(R208,CUSTOMS!$E$3:$N$2500,3,FALSE))</f>
        <v>针织连衣裙</v>
      </c>
      <c r="U208" s="39">
        <f t="shared" si="25"/>
        <v>713</v>
      </c>
      <c r="V208" s="39" t="str">
        <f>IF(R208="","",VLOOKUP(R208,CUSTOMS!$E$3:$N$2500,5,FALSE))</f>
        <v>件</v>
      </c>
      <c r="W208" s="40">
        <f>IF(R208="","",VLOOKUP(R208,CUSTOMS!$E$3:$N$2500,6,FALSE))</f>
        <v>25</v>
      </c>
      <c r="X208" s="40">
        <f t="shared" si="26"/>
        <v>17825</v>
      </c>
      <c r="Y208" s="39" t="str">
        <f>IF(R208="","",VLOOKUP(R208,CUSTOMS!$E$3:$N$2500,8,FALSE))</f>
        <v>港币</v>
      </c>
      <c r="Z208" s="39" t="str">
        <f>IF(R208="","",VLOOKUP(R208,CUSTOMS!$E$3:$N$2500,9,FALSE))</f>
        <v>中国</v>
      </c>
      <c r="AA208" s="39" t="str">
        <f>IF(R208="","",VLOOKUP(R208,CUSTOMS!$E$3:$N$2500,10,FALSE))</f>
        <v>澳大利亚</v>
      </c>
      <c r="AB208" s="40">
        <f>IF(R208="","",VLOOKUP(G208,WMS!$E$3:$T$2500,15,FALSE))</f>
        <v>0.366</v>
      </c>
      <c r="AC208" s="40">
        <f t="shared" si="27"/>
        <v>260.958</v>
      </c>
      <c r="AD208" s="37" t="e">
        <f>IF(S208="","",VLOOKUP(S208,海关监管条件!$A$1:$B$2000,2,FALSE))</f>
        <v>#N/A</v>
      </c>
    </row>
    <row r="209" spans="1:30">
      <c r="A209" s="2">
        <v>43650</v>
      </c>
      <c r="B209" s="2">
        <v>43650</v>
      </c>
      <c r="C209" s="2" t="s">
        <v>1066</v>
      </c>
      <c r="D209" s="3" t="s">
        <v>622</v>
      </c>
      <c r="E209" s="24">
        <v>162168</v>
      </c>
      <c r="F209" s="24" t="s">
        <v>981</v>
      </c>
      <c r="G209" s="22" t="str">
        <f t="shared" si="21"/>
        <v>APGHKG19050011/162168/WS19276</v>
      </c>
      <c r="H209" s="23">
        <f>IF(G209="","",VLOOKUP(G209,WMS!$E$3:$Q$2500,7,FALSE))</f>
        <v>19.5121951219512</v>
      </c>
      <c r="I209" s="23">
        <f>IF(G209="","",VLOOKUP(G209,WMS!$E$3:$Q$2500,8,FALSE))</f>
        <v>2.49146341463</v>
      </c>
      <c r="J209" s="23">
        <f>IF(G209="","",VLOOKUP(G209,WMS!$E$3:$Q$2500,13,FALSE))</f>
        <v>0.076</v>
      </c>
      <c r="K209" s="29" t="b">
        <f t="shared" si="22"/>
        <v>1</v>
      </c>
      <c r="L209" s="7">
        <v>41</v>
      </c>
      <c r="M209" s="7">
        <v>800</v>
      </c>
      <c r="N209" s="30">
        <f>IF(G209="","",VLOOKUP(G209,WMS!$E$3:$U$2500,17,0))</f>
        <v>0</v>
      </c>
      <c r="O209" s="31">
        <f t="shared" si="23"/>
        <v>102.14999999983</v>
      </c>
      <c r="P209" s="31">
        <f t="shared" si="24"/>
        <v>3.116</v>
      </c>
      <c r="Q209" s="36" t="str">
        <f>IF(G209="","",VLOOKUP(G209,WMS!$E$3:$G$2500,2,FALSE))</f>
        <v>APG19062901</v>
      </c>
      <c r="R209" s="36" t="str">
        <f>IF(G209="","",VLOOKUP(G209,WMS!$E$3:$G$2500,3,FALSE))</f>
        <v>APG1906290105</v>
      </c>
      <c r="S209" s="37">
        <f>IF(R209="","",VLOOKUP(R209,CUSTOMS!$E$3:$N$2500,2,FALSE))</f>
        <v>6104440000</v>
      </c>
      <c r="T209" s="38" t="str">
        <f>IF(R209="","",VLOOKUP(R209,CUSTOMS!$E$3:$N$2500,3,FALSE))</f>
        <v>针织连衣裙</v>
      </c>
      <c r="U209" s="39">
        <f t="shared" si="25"/>
        <v>800</v>
      </c>
      <c r="V209" s="39" t="str">
        <f>IF(R209="","",VLOOKUP(R209,CUSTOMS!$E$3:$N$2500,5,FALSE))</f>
        <v>件</v>
      </c>
      <c r="W209" s="40">
        <f>IF(R209="","",VLOOKUP(R209,CUSTOMS!$E$3:$N$2500,6,FALSE))</f>
        <v>30</v>
      </c>
      <c r="X209" s="40">
        <f t="shared" si="26"/>
        <v>24000</v>
      </c>
      <c r="Y209" s="39" t="str">
        <f>IF(R209="","",VLOOKUP(R209,CUSTOMS!$E$3:$N$2500,8,FALSE))</f>
        <v>港币</v>
      </c>
      <c r="Z209" s="39" t="str">
        <f>IF(R209="","",VLOOKUP(R209,CUSTOMS!$E$3:$N$2500,9,FALSE))</f>
        <v>中国</v>
      </c>
      <c r="AA209" s="39" t="str">
        <f>IF(R209="","",VLOOKUP(R209,CUSTOMS!$E$3:$N$2500,10,FALSE))</f>
        <v>澳大利亚</v>
      </c>
      <c r="AB209" s="40">
        <f>IF(R209="","",VLOOKUP(G209,WMS!$E$3:$T$2500,15,FALSE))</f>
        <v>0.117</v>
      </c>
      <c r="AC209" s="40">
        <f t="shared" si="27"/>
        <v>93.6</v>
      </c>
      <c r="AD209" s="37" t="e">
        <f>IF(S209="","",VLOOKUP(S209,海关监管条件!$A$1:$B$2000,2,FALSE))</f>
        <v>#N/A</v>
      </c>
    </row>
    <row r="210" spans="1:30">
      <c r="A210" s="2">
        <v>43650</v>
      </c>
      <c r="B210" s="2">
        <v>43650</v>
      </c>
      <c r="C210" s="2" t="s">
        <v>1066</v>
      </c>
      <c r="D210" s="3" t="s">
        <v>622</v>
      </c>
      <c r="E210" s="24">
        <v>161561</v>
      </c>
      <c r="F210" s="24" t="s">
        <v>982</v>
      </c>
      <c r="G210" s="22" t="str">
        <f t="shared" si="21"/>
        <v>APGHKG19050011/161561/WS19500</v>
      </c>
      <c r="H210" s="23">
        <f>IF(G210="","",VLOOKUP(G210,WMS!$E$3:$Q$2500,7,FALSE))</f>
        <v>36.3333333333333</v>
      </c>
      <c r="I210" s="23">
        <f>IF(G210="","",VLOOKUP(G210,WMS!$E$3:$Q$2500,8,FALSE))</f>
        <v>14.506060606</v>
      </c>
      <c r="J210" s="23">
        <f>IF(G210="","",VLOOKUP(G210,WMS!$E$3:$Q$2500,13,FALSE))</f>
        <v>0.076</v>
      </c>
      <c r="K210" s="29" t="b">
        <f t="shared" si="22"/>
        <v>1</v>
      </c>
      <c r="L210" s="7">
        <v>33</v>
      </c>
      <c r="M210" s="7">
        <v>1199</v>
      </c>
      <c r="N210" s="30">
        <f>IF(G210="","",VLOOKUP(G210,WMS!$E$3:$U$2500,17,0))</f>
        <v>0</v>
      </c>
      <c r="O210" s="31">
        <f t="shared" si="23"/>
        <v>478.699999998</v>
      </c>
      <c r="P210" s="31">
        <f t="shared" si="24"/>
        <v>2.508</v>
      </c>
      <c r="Q210" s="36" t="str">
        <f>IF(G210="","",VLOOKUP(G210,WMS!$E$3:$G$2500,2,FALSE))</f>
        <v>APG19062901</v>
      </c>
      <c r="R210" s="36" t="str">
        <f>IF(G210="","",VLOOKUP(G210,WMS!$E$3:$G$2500,3,FALSE))</f>
        <v>APG1906290106</v>
      </c>
      <c r="S210" s="37">
        <f>IF(R210="","",VLOOKUP(R210,CUSTOMS!$E$3:$N$2500,2,FALSE))</f>
        <v>6110300090</v>
      </c>
      <c r="T210" s="38" t="str">
        <f>IF(R210="","",VLOOKUP(R210,CUSTOMS!$E$3:$N$2500,3,FALSE))</f>
        <v>针织套头衫</v>
      </c>
      <c r="U210" s="39">
        <f t="shared" si="25"/>
        <v>1199</v>
      </c>
      <c r="V210" s="39" t="str">
        <f>IF(R210="","",VLOOKUP(R210,CUSTOMS!$E$3:$N$2500,5,FALSE))</f>
        <v>件</v>
      </c>
      <c r="W210" s="40">
        <f>IF(R210="","",VLOOKUP(R210,CUSTOMS!$E$3:$N$2500,6,FALSE))</f>
        <v>25</v>
      </c>
      <c r="X210" s="40">
        <f t="shared" si="26"/>
        <v>29975</v>
      </c>
      <c r="Y210" s="39" t="str">
        <f>IF(R210="","",VLOOKUP(R210,CUSTOMS!$E$3:$N$2500,8,FALSE))</f>
        <v>港币</v>
      </c>
      <c r="Z210" s="39" t="str">
        <f>IF(R210="","",VLOOKUP(R210,CUSTOMS!$E$3:$N$2500,9,FALSE))</f>
        <v>中国</v>
      </c>
      <c r="AA210" s="39" t="str">
        <f>IF(R210="","",VLOOKUP(R210,CUSTOMS!$E$3:$N$2500,10,FALSE))</f>
        <v>澳大利亚</v>
      </c>
      <c r="AB210" s="40">
        <f>IF(R210="","",VLOOKUP(G210,WMS!$E$3:$T$2500,15,FALSE))</f>
        <v>0.366</v>
      </c>
      <c r="AC210" s="40">
        <f t="shared" si="27"/>
        <v>438.834</v>
      </c>
      <c r="AD210" s="37" t="e">
        <f>IF(S210="","",VLOOKUP(S210,海关监管条件!$A$1:$B$2000,2,FALSE))</f>
        <v>#N/A</v>
      </c>
    </row>
    <row r="211" spans="1:30">
      <c r="A211" s="2">
        <v>43650</v>
      </c>
      <c r="B211" s="2">
        <v>43650</v>
      </c>
      <c r="C211" s="2" t="s">
        <v>1066</v>
      </c>
      <c r="D211" s="3" t="s">
        <v>622</v>
      </c>
      <c r="E211" s="24">
        <v>161930</v>
      </c>
      <c r="F211" s="24" t="s">
        <v>983</v>
      </c>
      <c r="G211" s="22" t="str">
        <f t="shared" si="21"/>
        <v>APGHKG19050011/161930/WS19519</v>
      </c>
      <c r="H211" s="23">
        <f>IF(G211="","",VLOOKUP(G211,WMS!$E$3:$Q$2500,7,FALSE))</f>
        <v>37.0588235294118</v>
      </c>
      <c r="I211" s="23">
        <f>IF(G211="","",VLOOKUP(G211,WMS!$E$3:$Q$2500,8,FALSE))</f>
        <v>14.7470588235</v>
      </c>
      <c r="J211" s="23">
        <f>IF(G211="","",VLOOKUP(G211,WMS!$E$3:$Q$2500,13,FALSE))</f>
        <v>0.076</v>
      </c>
      <c r="K211" s="29" t="b">
        <f t="shared" si="22"/>
        <v>1</v>
      </c>
      <c r="L211" s="7">
        <v>17</v>
      </c>
      <c r="M211" s="7">
        <v>630</v>
      </c>
      <c r="N211" s="30">
        <f>IF(G211="","",VLOOKUP(G211,WMS!$E$3:$U$2500,17,0))</f>
        <v>0</v>
      </c>
      <c r="O211" s="31">
        <f t="shared" si="23"/>
        <v>250.6999999995</v>
      </c>
      <c r="P211" s="31">
        <f t="shared" si="24"/>
        <v>1.292</v>
      </c>
      <c r="Q211" s="36" t="str">
        <f>IF(G211="","",VLOOKUP(G211,WMS!$E$3:$G$2500,2,FALSE))</f>
        <v>APG19062901</v>
      </c>
      <c r="R211" s="36" t="str">
        <f>IF(G211="","",VLOOKUP(G211,WMS!$E$3:$G$2500,3,FALSE))</f>
        <v>APG1906290107</v>
      </c>
      <c r="S211" s="37">
        <f>IF(R211="","",VLOOKUP(R211,CUSTOMS!$E$3:$N$2500,2,FALSE))</f>
        <v>6110300090</v>
      </c>
      <c r="T211" s="38" t="str">
        <f>IF(R211="","",VLOOKUP(R211,CUSTOMS!$E$3:$N$2500,3,FALSE))</f>
        <v>针织套头衫</v>
      </c>
      <c r="U211" s="39">
        <f t="shared" si="25"/>
        <v>630</v>
      </c>
      <c r="V211" s="39" t="str">
        <f>IF(R211="","",VLOOKUP(R211,CUSTOMS!$E$3:$N$2500,5,FALSE))</f>
        <v>件</v>
      </c>
      <c r="W211" s="40">
        <f>IF(R211="","",VLOOKUP(R211,CUSTOMS!$E$3:$N$2500,6,FALSE))</f>
        <v>25</v>
      </c>
      <c r="X211" s="40">
        <f t="shared" si="26"/>
        <v>15750</v>
      </c>
      <c r="Y211" s="39" t="str">
        <f>IF(R211="","",VLOOKUP(R211,CUSTOMS!$E$3:$N$2500,8,FALSE))</f>
        <v>港币</v>
      </c>
      <c r="Z211" s="39" t="str">
        <f>IF(R211="","",VLOOKUP(R211,CUSTOMS!$E$3:$N$2500,9,FALSE))</f>
        <v>中国</v>
      </c>
      <c r="AA211" s="39" t="str">
        <f>IF(R211="","",VLOOKUP(R211,CUSTOMS!$E$3:$N$2500,10,FALSE))</f>
        <v>澳大利亚</v>
      </c>
      <c r="AB211" s="40">
        <f>IF(R211="","",VLOOKUP(G211,WMS!$E$3:$T$2500,15,FALSE))</f>
        <v>0.366</v>
      </c>
      <c r="AC211" s="40">
        <f t="shared" si="27"/>
        <v>230.58</v>
      </c>
      <c r="AD211" s="37" t="e">
        <f>IF(S211="","",VLOOKUP(S211,海关监管条件!$A$1:$B$2000,2,FALSE))</f>
        <v>#N/A</v>
      </c>
    </row>
    <row r="212" spans="1:30">
      <c r="A212" s="2">
        <v>43650</v>
      </c>
      <c r="B212" s="2">
        <v>43650</v>
      </c>
      <c r="C212" s="2" t="s">
        <v>1066</v>
      </c>
      <c r="D212" s="3" t="s">
        <v>647</v>
      </c>
      <c r="E212" s="24">
        <v>163028</v>
      </c>
      <c r="F212" s="24" t="s">
        <v>988</v>
      </c>
      <c r="G212" s="22" t="str">
        <f t="shared" si="21"/>
        <v>APGHKG19060012/163028/WS19273</v>
      </c>
      <c r="H212" s="23">
        <f>IF(G212="","",VLOOKUP(G212,WMS!$E$3:$Q$2500,7,FALSE))</f>
        <v>17.72</v>
      </c>
      <c r="I212" s="23">
        <f>IF(G212="","",VLOOKUP(G212,WMS!$E$3:$Q$2500,8,FALSE))</f>
        <v>11.84</v>
      </c>
      <c r="J212" s="23">
        <f>IF(G212="","",VLOOKUP(G212,WMS!$E$3:$Q$2500,13,FALSE))</f>
        <v>0.063</v>
      </c>
      <c r="K212" s="29" t="b">
        <f t="shared" si="22"/>
        <v>1</v>
      </c>
      <c r="L212" s="7">
        <v>25</v>
      </c>
      <c r="M212" s="7">
        <v>443</v>
      </c>
      <c r="N212" s="30">
        <f>IF(G212="","",VLOOKUP(G212,WMS!$E$3:$U$2500,17,0))</f>
        <v>0</v>
      </c>
      <c r="O212" s="31">
        <f t="shared" si="23"/>
        <v>296</v>
      </c>
      <c r="P212" s="31">
        <f t="shared" si="24"/>
        <v>1.575</v>
      </c>
      <c r="Q212" s="36" t="str">
        <f>IF(G212="","",VLOOKUP(G212,WMS!$E$3:$G$2500,2,FALSE))</f>
        <v>APG19070201</v>
      </c>
      <c r="R212" s="36" t="str">
        <f>IF(G212="","",VLOOKUP(G212,WMS!$E$3:$G$2500,3,FALSE))</f>
        <v>APG1907020101</v>
      </c>
      <c r="S212" s="37" t="str">
        <f>IF(R212="","",VLOOKUP(R212,CUSTOMS!$E$3:$N$2500,2,FALSE))</f>
        <v> 6211439000</v>
      </c>
      <c r="T212" s="38" t="str">
        <f>IF(R212="","",VLOOKUP(R212,CUSTOMS!$E$3:$N$2500,3,FALSE))</f>
        <v>化纤女装连衣裤</v>
      </c>
      <c r="U212" s="39">
        <f t="shared" si="25"/>
        <v>443</v>
      </c>
      <c r="V212" s="39" t="str">
        <f>IF(R212="","",VLOOKUP(R212,CUSTOMS!$E$3:$N$2500,5,FALSE))</f>
        <v>件</v>
      </c>
      <c r="W212" s="40">
        <f>IF(R212="","",VLOOKUP(R212,CUSTOMS!$E$3:$N$2500,6,FALSE))</f>
        <v>14.37</v>
      </c>
      <c r="X212" s="40">
        <f t="shared" si="26"/>
        <v>6365.91</v>
      </c>
      <c r="Y212" s="39" t="str">
        <f>IF(R212="","",VLOOKUP(R212,CUSTOMS!$E$3:$N$2500,8,FALSE))</f>
        <v>美元</v>
      </c>
      <c r="Z212" s="39" t="str">
        <f>IF(R212="","",VLOOKUP(R212,CUSTOMS!$E$3:$N$2500,9,FALSE))</f>
        <v>中国</v>
      </c>
      <c r="AA212" s="39" t="str">
        <f>IF(R212="","",VLOOKUP(R212,CUSTOMS!$E$3:$N$2500,10,FALSE))</f>
        <v>澳大利亚</v>
      </c>
      <c r="AB212" s="40">
        <f>IF(R212="","",VLOOKUP(G212,WMS!$E$3:$T$2500,15,FALSE))</f>
        <v>0.53</v>
      </c>
      <c r="AC212" s="40">
        <f t="shared" si="27"/>
        <v>234.79</v>
      </c>
      <c r="AD212" s="37" t="e">
        <f>IF(S212="","",VLOOKUP(S212,海关监管条件!$A$1:$B$2000,2,FALSE))</f>
        <v>#N/A</v>
      </c>
    </row>
    <row r="213" spans="1:30">
      <c r="A213" s="2">
        <v>43656</v>
      </c>
      <c r="B213" s="2">
        <v>43657</v>
      </c>
      <c r="C213" s="2" t="s">
        <v>1067</v>
      </c>
      <c r="D213" s="3" t="s">
        <v>613</v>
      </c>
      <c r="E213" s="24">
        <v>160818</v>
      </c>
      <c r="F213" s="24" t="s">
        <v>796</v>
      </c>
      <c r="G213" s="22" t="str">
        <f t="shared" si="21"/>
        <v>APGHKG19060004/160818/WW18343</v>
      </c>
      <c r="H213" s="23">
        <f>IF(G213="","",VLOOKUP(G213,WMS!$E$3:$Q$2500,7,FALSE))</f>
        <v>10.0645161290323</v>
      </c>
      <c r="I213" s="23">
        <f>IF(G213="","",VLOOKUP(G213,WMS!$E$3:$Q$2500,8,FALSE))</f>
        <v>10.9032258064</v>
      </c>
      <c r="J213" s="23">
        <f>IF(G213="","",VLOOKUP(G213,WMS!$E$3:$Q$2500,13,FALSE))</f>
        <v>0.069</v>
      </c>
      <c r="K213" s="29" t="b">
        <f t="shared" si="22"/>
        <v>1</v>
      </c>
      <c r="L213" s="7">
        <v>31</v>
      </c>
      <c r="M213" s="7">
        <v>312</v>
      </c>
      <c r="N213" s="30">
        <f>IF(G213="","",VLOOKUP(G213,WMS!$E$3:$U$2500,17,0))</f>
        <v>0</v>
      </c>
      <c r="O213" s="31">
        <f t="shared" si="23"/>
        <v>337.9999999984</v>
      </c>
      <c r="P213" s="31">
        <f t="shared" si="24"/>
        <v>2.139</v>
      </c>
      <c r="Q213" s="36" t="str">
        <f>IF(G213="","",VLOOKUP(G213,WMS!$E$3:$G$2500,2,FALSE))</f>
        <v>APG19062701</v>
      </c>
      <c r="R213" s="36" t="str">
        <f>IF(G213="","",VLOOKUP(G213,WMS!$E$3:$G$2500,3,FALSE))</f>
        <v>APG1906270101</v>
      </c>
      <c r="S213" s="37" t="str">
        <f>IF(R213="","",VLOOKUP(R213,CUSTOMS!$E$3:$N$2500,2,FALSE))</f>
        <v>4203100090</v>
      </c>
      <c r="T213" s="38" t="str">
        <f>IF(R213="","",VLOOKUP(R213,CUSTOMS!$E$3:$N$2500,3,FALSE))</f>
        <v>女装羊皮短褛</v>
      </c>
      <c r="U213" s="39">
        <f t="shared" si="25"/>
        <v>312</v>
      </c>
      <c r="V213" s="39" t="str">
        <f>IF(R213="","",VLOOKUP(R213,CUSTOMS!$E$3:$N$2500,5,FALSE))</f>
        <v>件</v>
      </c>
      <c r="W213" s="40">
        <f>IF(R213="","",VLOOKUP(R213,CUSTOMS!$E$3:$N$2500,6,FALSE))</f>
        <v>91.02</v>
      </c>
      <c r="X213" s="40">
        <f t="shared" si="26"/>
        <v>28398.24</v>
      </c>
      <c r="Y213" s="39" t="str">
        <f>IF(R213="","",VLOOKUP(R213,CUSTOMS!$E$3:$N$2500,8,FALSE))</f>
        <v>美元</v>
      </c>
      <c r="Z213" s="39" t="str">
        <f>IF(R213="","",VLOOKUP(R213,CUSTOMS!$E$3:$N$2500,9,FALSE))</f>
        <v>中国</v>
      </c>
      <c r="AA213" s="39" t="str">
        <f>IF(R213="","",VLOOKUP(R213,CUSTOMS!$E$3:$N$2500,10,FALSE))</f>
        <v>澳大利亚</v>
      </c>
      <c r="AB213" s="40">
        <f>IF(R213="","",VLOOKUP(G213,WMS!$E$3:$T$2500,15,FALSE))</f>
        <v>0.782</v>
      </c>
      <c r="AC213" s="40">
        <f t="shared" si="27"/>
        <v>243.984</v>
      </c>
      <c r="AD213" s="37" t="e">
        <f>IF(S213="","",VLOOKUP(S213,海关监管条件!$A$1:$B$2000,2,FALSE))</f>
        <v>#N/A</v>
      </c>
    </row>
    <row r="214" spans="1:30">
      <c r="A214" s="2">
        <v>43656</v>
      </c>
      <c r="B214" s="2">
        <v>43657</v>
      </c>
      <c r="C214" s="2" t="s">
        <v>1067</v>
      </c>
      <c r="D214" s="3" t="s">
        <v>617</v>
      </c>
      <c r="E214" s="24">
        <v>160240</v>
      </c>
      <c r="F214" s="24">
        <v>115024</v>
      </c>
      <c r="G214" s="22" t="str">
        <f t="shared" si="21"/>
        <v>APGHKG19060010/160240/115024</v>
      </c>
      <c r="H214" s="23">
        <f>IF(G214="","",VLOOKUP(G214,WMS!$E$3:$Q$2500,7,FALSE))</f>
        <v>29.1724137931034</v>
      </c>
      <c r="I214" s="23">
        <f>IF(G214="","",VLOOKUP(G214,WMS!$E$3:$Q$2500,8,FALSE))</f>
        <v>9.81034482758</v>
      </c>
      <c r="J214" s="23">
        <f>IF(G214="","",VLOOKUP(G214,WMS!$E$3:$Q$2500,13,FALSE))</f>
        <v>0.07</v>
      </c>
      <c r="K214" s="29" t="b">
        <f t="shared" si="22"/>
        <v>1</v>
      </c>
      <c r="L214" s="7">
        <v>29</v>
      </c>
      <c r="M214" s="7">
        <v>846</v>
      </c>
      <c r="N214" s="30">
        <f>IF(G214="","",VLOOKUP(G214,WMS!$E$3:$U$2500,17,0))</f>
        <v>0</v>
      </c>
      <c r="O214" s="31">
        <f t="shared" si="23"/>
        <v>284.49999999982</v>
      </c>
      <c r="P214" s="31">
        <f t="shared" si="24"/>
        <v>2.03</v>
      </c>
      <c r="Q214" s="36" t="str">
        <f>IF(G214="","",VLOOKUP(G214,WMS!$E$3:$G$2500,2,FALSE))</f>
        <v>APG19062801</v>
      </c>
      <c r="R214" s="36" t="str">
        <f>IF(G214="","",VLOOKUP(G214,WMS!$E$3:$G$2500,3,FALSE))</f>
        <v>APG1906280101</v>
      </c>
      <c r="S214" s="37" t="str">
        <f>IF(R214="","",VLOOKUP(R214,CUSTOMS!$E$3:$N$2500,2,FALSE))</f>
        <v>6110200090</v>
      </c>
      <c r="T214" s="38" t="str">
        <f>IF(R214="","",VLOOKUP(R214,CUSTOMS!$E$3:$N$2500,3,FALSE))</f>
        <v>女装针织套头衫</v>
      </c>
      <c r="U214" s="39">
        <f t="shared" si="25"/>
        <v>846</v>
      </c>
      <c r="V214" s="39" t="str">
        <f>IF(R214="","",VLOOKUP(R214,CUSTOMS!$E$3:$N$2500,5,FALSE))</f>
        <v>件</v>
      </c>
      <c r="W214" s="40">
        <f>IF(R214="","",VLOOKUP(R214,CUSTOMS!$E$3:$N$2500,6,FALSE))</f>
        <v>7.2</v>
      </c>
      <c r="X214" s="40">
        <f t="shared" si="26"/>
        <v>6091.2</v>
      </c>
      <c r="Y214" s="39" t="str">
        <f>IF(R214="","",VLOOKUP(R214,CUSTOMS!$E$3:$N$2500,8,FALSE))</f>
        <v>美元</v>
      </c>
      <c r="Z214" s="39" t="str">
        <f>IF(R214="","",VLOOKUP(R214,CUSTOMS!$E$3:$N$2500,9,FALSE))</f>
        <v>中国</v>
      </c>
      <c r="AA214" s="39" t="str">
        <f>IF(R214="","",VLOOKUP(R214,CUSTOMS!$E$3:$N$2500,10,FALSE))</f>
        <v>澳大利亚</v>
      </c>
      <c r="AB214" s="40">
        <f>IF(R214="","",VLOOKUP(G214,WMS!$E$3:$T$2500,15,FALSE))</f>
        <v>0.299</v>
      </c>
      <c r="AC214" s="40">
        <f t="shared" si="27"/>
        <v>252.954</v>
      </c>
      <c r="AD214" s="37" t="e">
        <f>IF(S214="","",VLOOKUP(S214,海关监管条件!$A$1:$B$2000,2,FALSE))</f>
        <v>#N/A</v>
      </c>
    </row>
    <row r="215" spans="1:30">
      <c r="A215" s="2">
        <v>43656</v>
      </c>
      <c r="B215" s="2">
        <v>43657</v>
      </c>
      <c r="C215" s="2" t="s">
        <v>1067</v>
      </c>
      <c r="D215" s="3" t="s">
        <v>617</v>
      </c>
      <c r="E215" s="24">
        <v>160243</v>
      </c>
      <c r="F215" s="24" t="s">
        <v>977</v>
      </c>
      <c r="G215" s="22" t="str">
        <f t="shared" si="21"/>
        <v>APGHKG19060010/160243/115024E</v>
      </c>
      <c r="H215" s="23">
        <f>IF(G215="","",VLOOKUP(G215,WMS!$E$3:$Q$2500,7,FALSE))</f>
        <v>23.75</v>
      </c>
      <c r="I215" s="23">
        <f>IF(G215="","",VLOOKUP(G215,WMS!$E$3:$Q$2500,8,FALSE))</f>
        <v>10.525</v>
      </c>
      <c r="J215" s="23">
        <f>IF(G215="","",VLOOKUP(G215,WMS!$E$3:$Q$2500,13,FALSE))</f>
        <v>0.083</v>
      </c>
      <c r="K215" s="29" t="b">
        <f t="shared" si="22"/>
        <v>1</v>
      </c>
      <c r="L215" s="7">
        <v>4</v>
      </c>
      <c r="M215" s="7">
        <v>95</v>
      </c>
      <c r="N215" s="30">
        <f>IF(G215="","",VLOOKUP(G215,WMS!$E$3:$U$2500,17,0))</f>
        <v>0</v>
      </c>
      <c r="O215" s="31">
        <f t="shared" si="23"/>
        <v>42.1</v>
      </c>
      <c r="P215" s="31">
        <f t="shared" si="24"/>
        <v>0.332</v>
      </c>
      <c r="Q215" s="36" t="str">
        <f>IF(G215="","",VLOOKUP(G215,WMS!$E$3:$G$2500,2,FALSE))</f>
        <v>APG19062801</v>
      </c>
      <c r="R215" s="36" t="str">
        <f>IF(G215="","",VLOOKUP(G215,WMS!$E$3:$G$2500,3,FALSE))</f>
        <v>APG1906280102</v>
      </c>
      <c r="S215" s="37" t="str">
        <f>IF(R215="","",VLOOKUP(R215,CUSTOMS!$E$3:$N$2500,2,FALSE))</f>
        <v>6110200090</v>
      </c>
      <c r="T215" s="38" t="str">
        <f>IF(R215="","",VLOOKUP(R215,CUSTOMS!$E$3:$N$2500,3,FALSE))</f>
        <v>女装针织套头衫</v>
      </c>
      <c r="U215" s="39">
        <f t="shared" si="25"/>
        <v>95</v>
      </c>
      <c r="V215" s="39" t="str">
        <f>IF(R215="","",VLOOKUP(R215,CUSTOMS!$E$3:$N$2500,5,FALSE))</f>
        <v>件</v>
      </c>
      <c r="W215" s="40">
        <f>IF(R215="","",VLOOKUP(R215,CUSTOMS!$E$3:$N$2500,6,FALSE))</f>
        <v>8.9</v>
      </c>
      <c r="X215" s="40">
        <f t="shared" si="26"/>
        <v>845.5</v>
      </c>
      <c r="Y215" s="39" t="str">
        <f>IF(R215="","",VLOOKUP(R215,CUSTOMS!$E$3:$N$2500,8,FALSE))</f>
        <v>美元</v>
      </c>
      <c r="Z215" s="39" t="str">
        <f>IF(R215="","",VLOOKUP(R215,CUSTOMS!$E$3:$N$2500,9,FALSE))</f>
        <v>中国</v>
      </c>
      <c r="AA215" s="39" t="str">
        <f>IF(R215="","",VLOOKUP(R215,CUSTOMS!$E$3:$N$2500,10,FALSE))</f>
        <v>澳大利亚</v>
      </c>
      <c r="AB215" s="40">
        <f>IF(R215="","",VLOOKUP(G215,WMS!$E$3:$T$2500,15,FALSE))</f>
        <v>0.382</v>
      </c>
      <c r="AC215" s="40">
        <f t="shared" si="27"/>
        <v>36.29</v>
      </c>
      <c r="AD215" s="37" t="e">
        <f>IF(S215="","",VLOOKUP(S215,海关监管条件!$A$1:$B$2000,2,FALSE))</f>
        <v>#N/A</v>
      </c>
    </row>
    <row r="216" spans="1:30">
      <c r="A216" s="2">
        <v>43656</v>
      </c>
      <c r="B216" s="2">
        <v>43657</v>
      </c>
      <c r="C216" s="2" t="s">
        <v>1067</v>
      </c>
      <c r="D216" s="3" t="s">
        <v>632</v>
      </c>
      <c r="E216" s="24">
        <v>160335</v>
      </c>
      <c r="F216" s="24">
        <v>113963</v>
      </c>
      <c r="G216" s="22" t="str">
        <f t="shared" si="21"/>
        <v>APGHKG19060011/160335/113963</v>
      </c>
      <c r="H216" s="23">
        <f>IF(G216="","",VLOOKUP(G216,WMS!$E$3:$Q$2500,7,FALSE))</f>
        <v>23.7323943661972</v>
      </c>
      <c r="I216" s="23">
        <f>IF(G216="","",VLOOKUP(G216,WMS!$E$3:$Q$2500,8,FALSE))</f>
        <v>10.0183098591</v>
      </c>
      <c r="J216" s="23">
        <f>IF(G216="","",VLOOKUP(G216,WMS!$E$3:$Q$2500,13,FALSE))</f>
        <v>0.078</v>
      </c>
      <c r="K216" s="29" t="b">
        <f t="shared" si="22"/>
        <v>1</v>
      </c>
      <c r="L216" s="7">
        <v>71</v>
      </c>
      <c r="M216" s="7">
        <v>1685</v>
      </c>
      <c r="N216" s="30">
        <f>IF(G216="","",VLOOKUP(G216,WMS!$E$3:$U$2500,17,0))</f>
        <v>0</v>
      </c>
      <c r="O216" s="31">
        <f t="shared" si="23"/>
        <v>711.2999999961</v>
      </c>
      <c r="P216" s="31">
        <f t="shared" si="24"/>
        <v>5.538</v>
      </c>
      <c r="Q216" s="36" t="str">
        <f>IF(G216="","",VLOOKUP(G216,WMS!$E$3:$G$2500,2,FALSE))</f>
        <v>APG19062902</v>
      </c>
      <c r="R216" s="36" t="str">
        <f>IF(G216="","",VLOOKUP(G216,WMS!$E$3:$G$2500,3,FALSE))</f>
        <v>APG1906290201</v>
      </c>
      <c r="S216" s="37" t="str">
        <f>IF(R216="","",VLOOKUP(R216,CUSTOMS!$E$3:$N$2500,2,FALSE))</f>
        <v>6104390000</v>
      </c>
      <c r="T216" s="38" t="str">
        <f>IF(R216="","",VLOOKUP(R216,CUSTOMS!$E$3:$N$2500,3,FALSE))</f>
        <v>女装V领长袖开襟外套</v>
      </c>
      <c r="U216" s="39">
        <f t="shared" si="25"/>
        <v>1685</v>
      </c>
      <c r="V216" s="39" t="str">
        <f>IF(R216="","",VLOOKUP(R216,CUSTOMS!$E$3:$N$2500,5,FALSE))</f>
        <v>件</v>
      </c>
      <c r="W216" s="40">
        <f>IF(R216="","",VLOOKUP(R216,CUSTOMS!$E$3:$N$2500,6,FALSE))</f>
        <v>14.5</v>
      </c>
      <c r="X216" s="40">
        <f t="shared" si="26"/>
        <v>24432.5</v>
      </c>
      <c r="Y216" s="39" t="str">
        <f>IF(R216="","",VLOOKUP(R216,CUSTOMS!$E$3:$N$2500,8,FALSE))</f>
        <v>美元</v>
      </c>
      <c r="Z216" s="39" t="str">
        <f>IF(R216="","",VLOOKUP(R216,CUSTOMS!$E$3:$N$2500,9,FALSE))</f>
        <v>中国</v>
      </c>
      <c r="AA216" s="39" t="str">
        <f>IF(R216="","",VLOOKUP(R216,CUSTOMS!$E$3:$N$2500,10,FALSE))</f>
        <v>澳大利亚</v>
      </c>
      <c r="AB216" s="40">
        <f>IF(R216="","",VLOOKUP(G216,WMS!$E$3:$T$2500,15,FALSE))</f>
        <v>0.372</v>
      </c>
      <c r="AC216" s="40">
        <f t="shared" si="27"/>
        <v>626.82</v>
      </c>
      <c r="AD216" s="37">
        <f>IF(S216="","",VLOOKUP(S216,海关监管条件!$A$1:$B$2000,2,FALSE))</f>
        <v>0</v>
      </c>
    </row>
    <row r="217" spans="1:30">
      <c r="A217" s="2">
        <v>43656</v>
      </c>
      <c r="B217" s="2">
        <v>43657</v>
      </c>
      <c r="C217" s="2" t="s">
        <v>1067</v>
      </c>
      <c r="D217" s="3" t="s">
        <v>632</v>
      </c>
      <c r="E217" s="24">
        <v>160587</v>
      </c>
      <c r="F217" s="24" t="s">
        <v>984</v>
      </c>
      <c r="G217" s="22" t="str">
        <f t="shared" si="21"/>
        <v>APGHKG19060011/160587/113963E</v>
      </c>
      <c r="H217" s="23">
        <f>IF(G217="","",VLOOKUP(G217,WMS!$E$3:$Q$2500,7,FALSE))</f>
        <v>21.8333333333333</v>
      </c>
      <c r="I217" s="23">
        <f>IF(G217="","",VLOOKUP(G217,WMS!$E$3:$Q$2500,8,FALSE))</f>
        <v>11.8916666666</v>
      </c>
      <c r="J217" s="23">
        <f>IF(G217="","",VLOOKUP(G217,WMS!$E$3:$Q$2500,13,FALSE))</f>
        <v>0.078</v>
      </c>
      <c r="K217" s="29" t="b">
        <f t="shared" si="22"/>
        <v>1</v>
      </c>
      <c r="L217" s="7">
        <v>12</v>
      </c>
      <c r="M217" s="7">
        <v>262</v>
      </c>
      <c r="N217" s="30">
        <f>IF(G217="","",VLOOKUP(G217,WMS!$E$3:$U$2500,17,0))</f>
        <v>0</v>
      </c>
      <c r="O217" s="31">
        <f t="shared" si="23"/>
        <v>142.6999999992</v>
      </c>
      <c r="P217" s="31">
        <f t="shared" si="24"/>
        <v>0.936</v>
      </c>
      <c r="Q217" s="36" t="str">
        <f>IF(G217="","",VLOOKUP(G217,WMS!$E$3:$G$2500,2,FALSE))</f>
        <v>APG19062902</v>
      </c>
      <c r="R217" s="36" t="str">
        <f>IF(G217="","",VLOOKUP(G217,WMS!$E$3:$G$2500,3,FALSE))</f>
        <v>APG1906290202</v>
      </c>
      <c r="S217" s="37" t="str">
        <f>IF(R217="","",VLOOKUP(R217,CUSTOMS!$E$3:$N$2500,2,FALSE))</f>
        <v>6104390000</v>
      </c>
      <c r="T217" s="38" t="str">
        <f>IF(R217="","",VLOOKUP(R217,CUSTOMS!$E$3:$N$2500,3,FALSE))</f>
        <v>女装V领长袖开襟外套</v>
      </c>
      <c r="U217" s="39">
        <f t="shared" si="25"/>
        <v>262</v>
      </c>
      <c r="V217" s="39" t="str">
        <f>IF(R217="","",VLOOKUP(R217,CUSTOMS!$E$3:$N$2500,5,FALSE))</f>
        <v>件</v>
      </c>
      <c r="W217" s="40">
        <f>IF(R217="","",VLOOKUP(R217,CUSTOMS!$E$3:$N$2500,6,FALSE))</f>
        <v>19.5</v>
      </c>
      <c r="X217" s="40">
        <f t="shared" si="26"/>
        <v>5109</v>
      </c>
      <c r="Y217" s="39" t="str">
        <f>IF(R217="","",VLOOKUP(R217,CUSTOMS!$E$3:$N$2500,8,FALSE))</f>
        <v>美元</v>
      </c>
      <c r="Z217" s="39" t="str">
        <f>IF(R217="","",VLOOKUP(R217,CUSTOMS!$E$3:$N$2500,9,FALSE))</f>
        <v>中国</v>
      </c>
      <c r="AA217" s="39" t="str">
        <f>IF(R217="","",VLOOKUP(R217,CUSTOMS!$E$3:$N$2500,10,FALSE))</f>
        <v>澳大利亚</v>
      </c>
      <c r="AB217" s="40">
        <f>IF(R217="","",VLOOKUP(G217,WMS!$E$3:$T$2500,15,FALSE))</f>
        <v>0.49</v>
      </c>
      <c r="AC217" s="40">
        <f t="shared" si="27"/>
        <v>128.38</v>
      </c>
      <c r="AD217" s="37">
        <f>IF(S217="","",VLOOKUP(S217,海关监管条件!$A$1:$B$2000,2,FALSE))</f>
        <v>0</v>
      </c>
    </row>
    <row r="218" spans="1:30">
      <c r="A218" s="2">
        <v>43656</v>
      </c>
      <c r="B218" s="2">
        <v>43657</v>
      </c>
      <c r="C218" s="2" t="s">
        <v>1067</v>
      </c>
      <c r="D218" s="3" t="s">
        <v>632</v>
      </c>
      <c r="E218" s="24">
        <v>160630</v>
      </c>
      <c r="F218" s="24">
        <v>115021</v>
      </c>
      <c r="G218" s="22" t="str">
        <f t="shared" si="21"/>
        <v>APGHKG19060011/160630/115021</v>
      </c>
      <c r="H218" s="23">
        <f>IF(G218="","",VLOOKUP(G218,WMS!$E$3:$Q$2500,7,FALSE))</f>
        <v>23.4912280701754</v>
      </c>
      <c r="I218" s="23">
        <f>IF(G218="","",VLOOKUP(G218,WMS!$E$3:$Q$2500,8,FALSE))</f>
        <v>10.9210526315</v>
      </c>
      <c r="J218" s="23">
        <f>IF(G218="","",VLOOKUP(G218,WMS!$E$3:$Q$2500,13,FALSE))</f>
        <v>0.077</v>
      </c>
      <c r="K218" s="29" t="b">
        <f t="shared" si="22"/>
        <v>1</v>
      </c>
      <c r="L218" s="7">
        <v>57</v>
      </c>
      <c r="M218" s="7">
        <v>1339</v>
      </c>
      <c r="N218" s="30">
        <f>IF(G218="","",VLOOKUP(G218,WMS!$E$3:$U$2500,17,0))</f>
        <v>0</v>
      </c>
      <c r="O218" s="31">
        <f t="shared" si="23"/>
        <v>622.4999999955</v>
      </c>
      <c r="P218" s="31">
        <f t="shared" si="24"/>
        <v>4.389</v>
      </c>
      <c r="Q218" s="36" t="str">
        <f>IF(G218="","",VLOOKUP(G218,WMS!$E$3:$G$2500,2,FALSE))</f>
        <v>APG19062902</v>
      </c>
      <c r="R218" s="36" t="str">
        <f>IF(G218="","",VLOOKUP(G218,WMS!$E$3:$G$2500,3,FALSE))</f>
        <v>APG1906290203</v>
      </c>
      <c r="S218" s="37" t="str">
        <f>IF(R218="","",VLOOKUP(R218,CUSTOMS!$E$3:$N$2500,2,FALSE))</f>
        <v>6110909000</v>
      </c>
      <c r="T218" s="38" t="str">
        <f>IF(R218="","",VLOOKUP(R218,CUSTOMS!$E$3:$N$2500,3,FALSE))</f>
        <v>女装圆领长袖套头衫</v>
      </c>
      <c r="U218" s="39">
        <f t="shared" si="25"/>
        <v>1339</v>
      </c>
      <c r="V218" s="39" t="str">
        <f>IF(R218="","",VLOOKUP(R218,CUSTOMS!$E$3:$N$2500,5,FALSE))</f>
        <v>件</v>
      </c>
      <c r="W218" s="40">
        <f>IF(R218="","",VLOOKUP(R218,CUSTOMS!$E$3:$N$2500,6,FALSE))</f>
        <v>15</v>
      </c>
      <c r="X218" s="40">
        <f t="shared" si="26"/>
        <v>20085</v>
      </c>
      <c r="Y218" s="39" t="str">
        <f>IF(R218="","",VLOOKUP(R218,CUSTOMS!$E$3:$N$2500,8,FALSE))</f>
        <v>美元</v>
      </c>
      <c r="Z218" s="39" t="str">
        <f>IF(R218="","",VLOOKUP(R218,CUSTOMS!$E$3:$N$2500,9,FALSE))</f>
        <v>中国</v>
      </c>
      <c r="AA218" s="39" t="str">
        <f>IF(R218="","",VLOOKUP(R218,CUSTOMS!$E$3:$N$2500,10,FALSE))</f>
        <v>澳大利亚</v>
      </c>
      <c r="AB218" s="40">
        <f>IF(R218="","",VLOOKUP(G218,WMS!$E$3:$T$2500,15,FALSE))</f>
        <v>0.414</v>
      </c>
      <c r="AC218" s="40">
        <f t="shared" si="27"/>
        <v>554.346</v>
      </c>
      <c r="AD218" s="37">
        <f>IF(S218="","",VLOOKUP(S218,海关监管条件!$A$1:$B$2000,2,FALSE))</f>
        <v>0</v>
      </c>
    </row>
    <row r="219" spans="1:30">
      <c r="A219" s="2">
        <v>43671</v>
      </c>
      <c r="B219" s="2">
        <v>43671</v>
      </c>
      <c r="C219" s="2" t="s">
        <v>1068</v>
      </c>
      <c r="D219" s="3" t="s">
        <v>657</v>
      </c>
      <c r="E219" s="24">
        <v>162473</v>
      </c>
      <c r="F219" s="24" t="s">
        <v>920</v>
      </c>
      <c r="G219" s="22" t="str">
        <f t="shared" si="21"/>
        <v>APGHKG19070004/162473/DWW1910</v>
      </c>
      <c r="H219" s="23">
        <f>IF(G219="","",VLOOKUP(G219,WMS!$E$3:$Q$2500,7,FALSE))</f>
        <v>20.3030303030303</v>
      </c>
      <c r="I219" s="23">
        <f>IF(G219="","",VLOOKUP(G219,WMS!$E$3:$Q$2500,8,FALSE))</f>
        <v>11.15151515</v>
      </c>
      <c r="J219" s="23">
        <f>IF(G219="","",VLOOKUP(G219,WMS!$E$3:$Q$2500,13,FALSE))</f>
        <v>0.05</v>
      </c>
      <c r="K219" s="29" t="b">
        <f t="shared" si="22"/>
        <v>1</v>
      </c>
      <c r="L219" s="7">
        <v>33</v>
      </c>
      <c r="M219" s="7">
        <v>670</v>
      </c>
      <c r="N219" s="30">
        <f>IF(G219="","",VLOOKUP(G219,WMS!$E$3:$U$2500,17,0))</f>
        <v>0</v>
      </c>
      <c r="O219" s="31">
        <f t="shared" si="23"/>
        <v>367.99999995</v>
      </c>
      <c r="P219" s="31">
        <f t="shared" si="24"/>
        <v>1.65</v>
      </c>
      <c r="Q219" s="36" t="str">
        <f>IF(G219="","",VLOOKUP(G219,WMS!$E$3:$G$2500,2,FALSE))</f>
        <v>APG19072001</v>
      </c>
      <c r="R219" s="36" t="str">
        <f>IF(G219="","",VLOOKUP(G219,WMS!$E$3:$G$2500,3,FALSE))</f>
        <v>APG1907200102</v>
      </c>
      <c r="S219" s="37">
        <f>IF(R219="","",VLOOKUP(R219,CUSTOMS!$E$3:$N$2500,2,FALSE))</f>
        <v>6204620000</v>
      </c>
      <c r="T219" s="38" t="str">
        <f>IF(R219="","",VLOOKUP(R219,CUSTOMS!$E$3:$N$2500,3,FALSE))</f>
        <v>女装长裤</v>
      </c>
      <c r="U219" s="39">
        <f t="shared" si="25"/>
        <v>670</v>
      </c>
      <c r="V219" s="39" t="str">
        <f>IF(R219="","",VLOOKUP(R219,CUSTOMS!$E$3:$N$2500,5,FALSE))</f>
        <v>条</v>
      </c>
      <c r="W219" s="40">
        <f>IF(R219="","",VLOOKUP(R219,CUSTOMS!$E$3:$N$2500,6,FALSE))</f>
        <v>6</v>
      </c>
      <c r="X219" s="40">
        <f t="shared" si="26"/>
        <v>4020</v>
      </c>
      <c r="Y219" s="39" t="str">
        <f>IF(R219="","",VLOOKUP(R219,CUSTOMS!$E$3:$N$2500,8,FALSE))</f>
        <v>美元</v>
      </c>
      <c r="Z219" s="39" t="str">
        <f>IF(R219="","",VLOOKUP(R219,CUSTOMS!$E$3:$N$2500,9,FALSE))</f>
        <v>中国</v>
      </c>
      <c r="AA219" s="39" t="str">
        <f>IF(R219="","",VLOOKUP(R219,CUSTOMS!$E$3:$N$2500,10,FALSE))</f>
        <v>澳大利亚</v>
      </c>
      <c r="AB219" s="40">
        <f>IF(R219="","",VLOOKUP(G219,WMS!$E$3:$T$2500,15,FALSE))</f>
        <v>0.5</v>
      </c>
      <c r="AC219" s="40">
        <f t="shared" si="27"/>
        <v>335</v>
      </c>
      <c r="AD219" s="37" t="e">
        <f>IF(S219="","",VLOOKUP(S219,海关监管条件!$A$1:$B$2000,2,FALSE))</f>
        <v>#N/A</v>
      </c>
    </row>
    <row r="220" spans="1:30">
      <c r="A220" s="2">
        <v>43671</v>
      </c>
      <c r="B220" s="2">
        <v>43671</v>
      </c>
      <c r="C220" s="2" t="s">
        <v>1068</v>
      </c>
      <c r="D220" s="3" t="s">
        <v>657</v>
      </c>
      <c r="E220" s="24">
        <v>160978</v>
      </c>
      <c r="F220" s="24" t="s">
        <v>992</v>
      </c>
      <c r="G220" s="22" t="str">
        <f t="shared" si="21"/>
        <v>APGHKG19070004/160978/JWS192006</v>
      </c>
      <c r="H220" s="23">
        <f>IF(G220="","",VLOOKUP(G220,WMS!$E$3:$Q$2500,7,FALSE))</f>
        <v>20.1290322580645</v>
      </c>
      <c r="I220" s="23">
        <f>IF(G220="","",VLOOKUP(G220,WMS!$E$3:$Q$2500,8,FALSE))</f>
        <v>12.064516129</v>
      </c>
      <c r="J220" s="23">
        <f>IF(G220="","",VLOOKUP(G220,WMS!$E$3:$Q$2500,13,FALSE))</f>
        <v>0.05</v>
      </c>
      <c r="K220" s="29" t="b">
        <f t="shared" si="22"/>
        <v>1</v>
      </c>
      <c r="L220" s="7">
        <v>31</v>
      </c>
      <c r="M220" s="7">
        <v>624</v>
      </c>
      <c r="N220" s="30">
        <f>IF(G220="","",VLOOKUP(G220,WMS!$E$3:$U$2500,17,0))</f>
        <v>0</v>
      </c>
      <c r="O220" s="31">
        <f t="shared" si="23"/>
        <v>373.999999999</v>
      </c>
      <c r="P220" s="31">
        <f t="shared" si="24"/>
        <v>1.55</v>
      </c>
      <c r="Q220" s="36" t="str">
        <f>IF(G220="","",VLOOKUP(G220,WMS!$E$3:$G$2500,2,FALSE))</f>
        <v>APG19072001</v>
      </c>
      <c r="R220" s="36" t="str">
        <f>IF(G220="","",VLOOKUP(G220,WMS!$E$3:$G$2500,3,FALSE))</f>
        <v>APG1907200101</v>
      </c>
      <c r="S220" s="37">
        <f>IF(R220="","",VLOOKUP(R220,CUSTOMS!$E$3:$N$2500,2,FALSE))</f>
        <v>6204620000</v>
      </c>
      <c r="T220" s="38" t="str">
        <f>IF(R220="","",VLOOKUP(R220,CUSTOMS!$E$3:$N$2500,3,FALSE))</f>
        <v>女装长裤</v>
      </c>
      <c r="U220" s="39">
        <f t="shared" si="25"/>
        <v>624</v>
      </c>
      <c r="V220" s="39" t="str">
        <f>IF(R220="","",VLOOKUP(R220,CUSTOMS!$E$3:$N$2500,5,FALSE))</f>
        <v>条</v>
      </c>
      <c r="W220" s="40">
        <f>IF(R220="","",VLOOKUP(R220,CUSTOMS!$E$3:$N$2500,6,FALSE))</f>
        <v>6</v>
      </c>
      <c r="X220" s="40">
        <f t="shared" si="26"/>
        <v>3744</v>
      </c>
      <c r="Y220" s="39" t="str">
        <f>IF(R220="","",VLOOKUP(R220,CUSTOMS!$E$3:$N$2500,8,FALSE))</f>
        <v>美元</v>
      </c>
      <c r="Z220" s="39" t="str">
        <f>IF(R220="","",VLOOKUP(R220,CUSTOMS!$E$3:$N$2500,9,FALSE))</f>
        <v>中国</v>
      </c>
      <c r="AA220" s="39" t="str">
        <f>IF(R220="","",VLOOKUP(R220,CUSTOMS!$E$3:$N$2500,10,FALSE))</f>
        <v>澳大利亚</v>
      </c>
      <c r="AB220" s="40">
        <f>IF(R220="","",VLOOKUP(G220,WMS!$E$3:$T$2500,15,FALSE))</f>
        <v>0.55</v>
      </c>
      <c r="AC220" s="40">
        <f t="shared" si="27"/>
        <v>343.2</v>
      </c>
      <c r="AD220" s="37" t="e">
        <f>IF(S220="","",VLOOKUP(S220,海关监管条件!$A$1:$B$2000,2,FALSE))</f>
        <v>#N/A</v>
      </c>
    </row>
    <row r="221" spans="1:30">
      <c r="A221" s="2">
        <v>43671</v>
      </c>
      <c r="B221" s="2">
        <v>43671</v>
      </c>
      <c r="C221" s="2" t="s">
        <v>1068</v>
      </c>
      <c r="D221" s="3" t="s">
        <v>652</v>
      </c>
      <c r="E221" s="24" t="s">
        <v>990</v>
      </c>
      <c r="F221" s="24" t="s">
        <v>991</v>
      </c>
      <c r="G221" s="22" t="str">
        <f t="shared" si="21"/>
        <v>APGHKG19070001/162209/WW19325</v>
      </c>
      <c r="H221" s="23">
        <f>IF(G221="","",VLOOKUP(G221,WMS!$E$3:$Q$2500,7,FALSE))</f>
        <v>15.6111111111111</v>
      </c>
      <c r="I221" s="23">
        <f>IF(G221="","",VLOOKUP(G221,WMS!$E$3:$Q$2500,8,FALSE))</f>
        <v>14.25</v>
      </c>
      <c r="J221" s="23">
        <f>IF(G221="","",VLOOKUP(G221,WMS!$E$3:$Q$2500,13,FALSE))</f>
        <v>0.076</v>
      </c>
      <c r="K221" s="29" t="b">
        <f t="shared" si="22"/>
        <v>1</v>
      </c>
      <c r="L221" s="7">
        <v>36</v>
      </c>
      <c r="M221" s="7">
        <v>562</v>
      </c>
      <c r="N221" s="30">
        <f>IF(G221="","",VLOOKUP(G221,WMS!$E$3:$U$2500,17,0))</f>
        <v>0</v>
      </c>
      <c r="O221" s="31">
        <f t="shared" si="23"/>
        <v>513</v>
      </c>
      <c r="P221" s="31">
        <f t="shared" si="24"/>
        <v>2.736</v>
      </c>
      <c r="Q221" s="36" t="str">
        <f>IF(G221="","",VLOOKUP(G221,WMS!$E$3:$G$2500,2,FALSE))</f>
        <v>APG19071201</v>
      </c>
      <c r="R221" s="36" t="str">
        <f>IF(G221="","",VLOOKUP(G221,WMS!$E$3:$G$2500,3,FALSE))</f>
        <v>APG1907120101</v>
      </c>
      <c r="S221" s="37" t="str">
        <f>IF(R221="","",VLOOKUP(R221,CUSTOMS!$E$3:$N$2500,2,FALSE))</f>
        <v>6110300090</v>
      </c>
      <c r="T221" s="38" t="str">
        <f>IF(R221="","",VLOOKUP(R221,CUSTOMS!$E$3:$N$2500,3,FALSE))</f>
        <v>针织外套</v>
      </c>
      <c r="U221" s="39">
        <f t="shared" si="25"/>
        <v>562</v>
      </c>
      <c r="V221" s="39" t="str">
        <f>IF(R221="","",VLOOKUP(R221,CUSTOMS!$E$3:$N$2500,5,FALSE))</f>
        <v>件</v>
      </c>
      <c r="W221" s="40">
        <f>IF(R221="","",VLOOKUP(R221,CUSTOMS!$E$3:$N$2500,6,FALSE))</f>
        <v>36</v>
      </c>
      <c r="X221" s="40">
        <f t="shared" si="26"/>
        <v>20232</v>
      </c>
      <c r="Y221" s="39" t="str">
        <f>IF(R221="","",VLOOKUP(R221,CUSTOMS!$E$3:$N$2500,8,FALSE))</f>
        <v>美元</v>
      </c>
      <c r="Z221" s="39" t="str">
        <f>IF(R221="","",VLOOKUP(R221,CUSTOMS!$E$3:$N$2500,9,FALSE))</f>
        <v>中国</v>
      </c>
      <c r="AA221" s="39" t="str">
        <f>IF(R221="","",VLOOKUP(R221,CUSTOMS!$E$3:$N$2500,10,FALSE))</f>
        <v>澳大利亚</v>
      </c>
      <c r="AB221" s="40">
        <f>IF(R221="","",VLOOKUP(G221,WMS!$E$3:$T$2500,15,FALSE))</f>
        <v>0.833</v>
      </c>
      <c r="AC221" s="40">
        <f t="shared" si="27"/>
        <v>468.146</v>
      </c>
      <c r="AD221" s="37" t="e">
        <f>IF(S221="","",VLOOKUP(S221,海关监管条件!$A$1:$B$2000,2,FALSE))</f>
        <v>#N/A</v>
      </c>
    </row>
    <row r="222" spans="1:30">
      <c r="A222" s="2">
        <v>43671</v>
      </c>
      <c r="B222" s="2">
        <v>43671</v>
      </c>
      <c r="C222" s="2" t="s">
        <v>1068</v>
      </c>
      <c r="D222" s="3" t="s">
        <v>676</v>
      </c>
      <c r="E222" s="24">
        <v>161479</v>
      </c>
      <c r="F222" s="24" t="s">
        <v>996</v>
      </c>
      <c r="G222" s="22" t="str">
        <f t="shared" si="21"/>
        <v>APGHKG19070007/161479/WS19900</v>
      </c>
      <c r="H222" s="23">
        <f>IF(G222="","",VLOOKUP(G222,WMS!$E$3:$Q$2500,7,FALSE))</f>
        <v>62.3571428571429</v>
      </c>
      <c r="I222" s="23">
        <f>IF(G222="","",VLOOKUP(G222,WMS!$E$3:$Q$2500,8,FALSE))</f>
        <v>10.7142857142</v>
      </c>
      <c r="J222" s="23">
        <f>IF(G222="","",VLOOKUP(G222,WMS!$E$3:$Q$2500,13,FALSE))</f>
        <v>0.056</v>
      </c>
      <c r="K222" s="29" t="b">
        <f t="shared" si="22"/>
        <v>1</v>
      </c>
      <c r="L222" s="7">
        <v>14</v>
      </c>
      <c r="M222" s="7">
        <v>873</v>
      </c>
      <c r="N222" s="30">
        <f>IF(G222="","",VLOOKUP(G222,WMS!$E$3:$U$2500,17,0))</f>
        <v>0</v>
      </c>
      <c r="O222" s="31">
        <f t="shared" si="23"/>
        <v>149.9999999988</v>
      </c>
      <c r="P222" s="31">
        <f t="shared" si="24"/>
        <v>0.784</v>
      </c>
      <c r="Q222" s="36" t="str">
        <f>IF(G222="","",VLOOKUP(G222,WMS!$E$3:$G$2500,2,FALSE))</f>
        <v>APG19072002</v>
      </c>
      <c r="R222" s="36" t="str">
        <f>IF(G222="","",VLOOKUP(G222,WMS!$E$3:$G$2500,3,FALSE))</f>
        <v>APG1907200201</v>
      </c>
      <c r="S222" s="37" t="str">
        <f>IF(R222="","",VLOOKUP(R222,CUSTOMS!$E$3:$N$2500,2,FALSE))</f>
        <v>6204399000</v>
      </c>
      <c r="T222" s="38" t="str">
        <f>IF(R222="","",VLOOKUP(R222,CUSTOMS!$E$3:$N$2500,3,FALSE))</f>
        <v>化纤女上衣</v>
      </c>
      <c r="U222" s="39">
        <f t="shared" si="25"/>
        <v>873</v>
      </c>
      <c r="V222" s="39" t="str">
        <f>IF(R222="","",VLOOKUP(R222,CUSTOMS!$E$3:$N$2500,5,FALSE))</f>
        <v>件</v>
      </c>
      <c r="W222" s="40">
        <f>IF(R222="","",VLOOKUP(R222,CUSTOMS!$E$3:$N$2500,6,FALSE))</f>
        <v>11.32</v>
      </c>
      <c r="X222" s="40">
        <f t="shared" si="26"/>
        <v>9882.36</v>
      </c>
      <c r="Y222" s="39" t="str">
        <f>IF(R222="","",VLOOKUP(R222,CUSTOMS!$E$3:$N$2500,8,FALSE))</f>
        <v>美元</v>
      </c>
      <c r="Z222" s="39" t="str">
        <f>IF(R222="","",VLOOKUP(R222,CUSTOMS!$E$3:$N$2500,9,FALSE))</f>
        <v>中国</v>
      </c>
      <c r="AA222" s="39" t="str">
        <f>IF(R222="","",VLOOKUP(R222,CUSTOMS!$E$3:$N$2500,10,FALSE))</f>
        <v>澳大利亚</v>
      </c>
      <c r="AB222" s="40">
        <f>IF(R222="","",VLOOKUP(G222,WMS!$E$3:$T$2500,15,FALSE))</f>
        <v>0.115</v>
      </c>
      <c r="AC222" s="40">
        <f t="shared" si="27"/>
        <v>100.395</v>
      </c>
      <c r="AD222" s="37" t="e">
        <f>IF(S222="","",VLOOKUP(S222,海关监管条件!$A$1:$B$2000,2,FALSE))</f>
        <v>#N/A</v>
      </c>
    </row>
    <row r="223" spans="1:30">
      <c r="A223" s="2">
        <v>43671</v>
      </c>
      <c r="B223" s="2">
        <v>43671</v>
      </c>
      <c r="C223" s="2" t="s">
        <v>1068</v>
      </c>
      <c r="D223" s="3" t="s">
        <v>676</v>
      </c>
      <c r="E223" s="24">
        <v>161482</v>
      </c>
      <c r="F223" s="24" t="s">
        <v>997</v>
      </c>
      <c r="G223" s="22" t="str">
        <f t="shared" si="21"/>
        <v>APGHKG19070007/161482/WS19205</v>
      </c>
      <c r="H223" s="23">
        <f>IF(G223="","",VLOOKUP(G223,WMS!$E$3:$Q$2500,7,FALSE))</f>
        <v>23.6538461538462</v>
      </c>
      <c r="I223" s="23">
        <f>IF(G223="","",VLOOKUP(G223,WMS!$E$3:$Q$2500,8,FALSE))</f>
        <v>11.8076923076</v>
      </c>
      <c r="J223" s="23">
        <f>IF(G223="","",VLOOKUP(G223,WMS!$E$3:$Q$2500,13,FALSE))</f>
        <v>0.063</v>
      </c>
      <c r="K223" s="29" t="b">
        <f t="shared" si="22"/>
        <v>1</v>
      </c>
      <c r="L223" s="7">
        <v>26</v>
      </c>
      <c r="M223" s="7">
        <v>615</v>
      </c>
      <c r="N223" s="30">
        <f>IF(G223="","",VLOOKUP(G223,WMS!$E$3:$U$2500,17,0))</f>
        <v>0</v>
      </c>
      <c r="O223" s="31">
        <f t="shared" si="23"/>
        <v>306.9999999976</v>
      </c>
      <c r="P223" s="31">
        <f t="shared" si="24"/>
        <v>1.638</v>
      </c>
      <c r="Q223" s="36" t="str">
        <f>IF(G223="","",VLOOKUP(G223,WMS!$E$3:$G$2500,2,FALSE))</f>
        <v>APG19072002</v>
      </c>
      <c r="R223" s="36" t="str">
        <f>IF(G223="","",VLOOKUP(G223,WMS!$E$3:$G$2500,3,FALSE))</f>
        <v>APG1907200202</v>
      </c>
      <c r="S223" s="37" t="str">
        <f>IF(R223="","",VLOOKUP(R223,CUSTOMS!$E$3:$N$2500,2,FALSE))</f>
        <v>6204440090</v>
      </c>
      <c r="T223" s="38" t="str">
        <f>IF(R223="","",VLOOKUP(R223,CUSTOMS!$E$3:$N$2500,3,FALSE))</f>
        <v>化纤连衣裙</v>
      </c>
      <c r="U223" s="39">
        <f t="shared" si="25"/>
        <v>615</v>
      </c>
      <c r="V223" s="39" t="str">
        <f>IF(R223="","",VLOOKUP(R223,CUSTOMS!$E$3:$N$2500,5,FALSE))</f>
        <v>件</v>
      </c>
      <c r="W223" s="40">
        <f>IF(R223="","",VLOOKUP(R223,CUSTOMS!$E$3:$N$2500,6,FALSE))</f>
        <v>17.3</v>
      </c>
      <c r="X223" s="40">
        <f t="shared" si="26"/>
        <v>10639.5</v>
      </c>
      <c r="Y223" s="39" t="str">
        <f>IF(R223="","",VLOOKUP(R223,CUSTOMS!$E$3:$N$2500,8,FALSE))</f>
        <v>美元</v>
      </c>
      <c r="Z223" s="39" t="str">
        <f>IF(R223="","",VLOOKUP(R223,CUSTOMS!$E$3:$N$2500,9,FALSE))</f>
        <v>中国</v>
      </c>
      <c r="AA223" s="39" t="str">
        <f>IF(R223="","",VLOOKUP(R223,CUSTOMS!$E$3:$N$2500,10,FALSE))</f>
        <v>澳大利亚</v>
      </c>
      <c r="AB223" s="40">
        <f>IF(R223="","",VLOOKUP(G223,WMS!$E$3:$T$2500,15,FALSE))</f>
        <v>0.385</v>
      </c>
      <c r="AC223" s="40">
        <f t="shared" si="27"/>
        <v>236.775</v>
      </c>
      <c r="AD223" s="37" t="e">
        <f>IF(S223="","",VLOOKUP(S223,海关监管条件!$A$1:$B$2000,2,FALSE))</f>
        <v>#N/A</v>
      </c>
    </row>
    <row r="224" spans="1:30">
      <c r="A224" s="2">
        <v>43671</v>
      </c>
      <c r="B224" s="2">
        <v>43671</v>
      </c>
      <c r="C224" s="2" t="s">
        <v>1068</v>
      </c>
      <c r="D224" s="3" t="s">
        <v>670</v>
      </c>
      <c r="E224" s="24">
        <v>161768</v>
      </c>
      <c r="F224" s="24">
        <v>113963</v>
      </c>
      <c r="G224" s="22" t="str">
        <f t="shared" si="21"/>
        <v>APGHKG19070008/161768/113963</v>
      </c>
      <c r="H224" s="23">
        <f>IF(G224="","",VLOOKUP(G224,WMS!$E$3:$Q$2500,7,FALSE))</f>
        <v>23.4918032786885</v>
      </c>
      <c r="I224" s="23">
        <f>IF(G224="","",VLOOKUP(G224,WMS!$E$3:$Q$2500,8,FALSE))</f>
        <v>10.1245901639</v>
      </c>
      <c r="J224" s="23">
        <f>IF(G224="","",VLOOKUP(G224,WMS!$E$3:$Q$2500,13,FALSE))</f>
        <v>0.076</v>
      </c>
      <c r="K224" s="29" t="b">
        <f t="shared" si="22"/>
        <v>1</v>
      </c>
      <c r="L224" s="7">
        <v>61</v>
      </c>
      <c r="M224" s="7">
        <v>1433</v>
      </c>
      <c r="N224" s="30">
        <f>IF(G224="","",VLOOKUP(G224,WMS!$E$3:$U$2500,17,0))</f>
        <v>0</v>
      </c>
      <c r="O224" s="31">
        <f t="shared" si="23"/>
        <v>617.5999999979</v>
      </c>
      <c r="P224" s="31">
        <f t="shared" si="24"/>
        <v>4.636</v>
      </c>
      <c r="Q224" s="36" t="str">
        <f>IF(G224="","",VLOOKUP(G224,WMS!$E$3:$G$2500,2,FALSE))</f>
        <v>APG19071902</v>
      </c>
      <c r="R224" s="36" t="str">
        <f>IF(G224="","",VLOOKUP(G224,WMS!$E$3:$G$2500,3,FALSE))</f>
        <v>APG1907190201</v>
      </c>
      <c r="S224" s="37" t="str">
        <f>IF(R224="","",VLOOKUP(R224,CUSTOMS!$E$3:$N$2500,2,FALSE))</f>
        <v>6104390000</v>
      </c>
      <c r="T224" s="38" t="str">
        <f>IF(R224="","",VLOOKUP(R224,CUSTOMS!$E$3:$N$2500,3,FALSE))</f>
        <v>女装V领长袖开襟外套</v>
      </c>
      <c r="U224" s="39">
        <f t="shared" si="25"/>
        <v>1433</v>
      </c>
      <c r="V224" s="39" t="str">
        <f>IF(R224="","",VLOOKUP(R224,CUSTOMS!$E$3:$N$2500,5,FALSE))</f>
        <v>件</v>
      </c>
      <c r="W224" s="40">
        <f>IF(R224="","",VLOOKUP(R224,CUSTOMS!$E$3:$N$2500,6,FALSE))</f>
        <v>15</v>
      </c>
      <c r="X224" s="40">
        <f t="shared" si="26"/>
        <v>21495</v>
      </c>
      <c r="Y224" s="39" t="str">
        <f>IF(R224="","",VLOOKUP(R224,CUSTOMS!$E$3:$N$2500,8,FALSE))</f>
        <v>美元</v>
      </c>
      <c r="Z224" s="39" t="str">
        <f>IF(R224="","",VLOOKUP(R224,CUSTOMS!$E$3:$N$2500,9,FALSE))</f>
        <v>中国</v>
      </c>
      <c r="AA224" s="39" t="str">
        <f>IF(R224="","",VLOOKUP(R224,CUSTOMS!$E$3:$N$2500,10,FALSE))</f>
        <v>澳大利亚</v>
      </c>
      <c r="AB224" s="40">
        <f>IF(R224="","",VLOOKUP(G224,WMS!$E$3:$T$2500,15,FALSE))</f>
        <v>0.38</v>
      </c>
      <c r="AC224" s="40">
        <f t="shared" si="27"/>
        <v>544.54</v>
      </c>
      <c r="AD224" s="37">
        <f>IF(S224="","",VLOOKUP(S224,海关监管条件!$A$1:$B$2000,2,FALSE))</f>
        <v>0</v>
      </c>
    </row>
    <row r="225" spans="1:30">
      <c r="A225" s="2">
        <v>43671</v>
      </c>
      <c r="B225" s="2">
        <v>43671</v>
      </c>
      <c r="C225" s="2" t="s">
        <v>1068</v>
      </c>
      <c r="D225" s="3" t="s">
        <v>670</v>
      </c>
      <c r="E225" s="24">
        <v>161996</v>
      </c>
      <c r="F225" s="24">
        <v>115190</v>
      </c>
      <c r="G225" s="22" t="str">
        <f t="shared" si="21"/>
        <v>APGHKG19070008/161996/115190</v>
      </c>
      <c r="H225" s="23">
        <f>IF(G225="","",VLOOKUP(G225,WMS!$E$3:$Q$2500,7,FALSE))</f>
        <v>33.7777777777778</v>
      </c>
      <c r="I225" s="23">
        <f>IF(G225="","",VLOOKUP(G225,WMS!$E$3:$Q$2500,8,FALSE))</f>
        <v>11.16666666</v>
      </c>
      <c r="J225" s="23">
        <f>IF(G225="","",VLOOKUP(G225,WMS!$E$3:$Q$2500,13,FALSE))</f>
        <v>0.062</v>
      </c>
      <c r="K225" s="29" t="b">
        <f t="shared" si="22"/>
        <v>1</v>
      </c>
      <c r="L225" s="7">
        <v>18</v>
      </c>
      <c r="M225" s="7">
        <v>608</v>
      </c>
      <c r="N225" s="30">
        <f>IF(G225="","",VLOOKUP(G225,WMS!$E$3:$U$2500,17,0))</f>
        <v>0</v>
      </c>
      <c r="O225" s="31">
        <f t="shared" si="23"/>
        <v>200.99999988</v>
      </c>
      <c r="P225" s="31">
        <f t="shared" si="24"/>
        <v>1.116</v>
      </c>
      <c r="Q225" s="36" t="str">
        <f>IF(G225="","",VLOOKUP(G225,WMS!$E$3:$G$2500,2,FALSE))</f>
        <v>APG19071902</v>
      </c>
      <c r="R225" s="36" t="str">
        <f>IF(G225="","",VLOOKUP(G225,WMS!$E$3:$G$2500,3,FALSE))</f>
        <v>APG1907190202</v>
      </c>
      <c r="S225" s="37" t="str">
        <f>IF(R225="","",VLOOKUP(R225,CUSTOMS!$E$3:$N$2500,2,FALSE))</f>
        <v>6110300090</v>
      </c>
      <c r="T225" s="38" t="str">
        <f>IF(R225="","",VLOOKUP(R225,CUSTOMS!$E$3:$N$2500,3,FALSE))</f>
        <v>女装V领背心</v>
      </c>
      <c r="U225" s="39">
        <f t="shared" si="25"/>
        <v>608</v>
      </c>
      <c r="V225" s="39" t="str">
        <f>IF(R225="","",VLOOKUP(R225,CUSTOMS!$E$3:$N$2500,5,FALSE))</f>
        <v>件</v>
      </c>
      <c r="W225" s="40">
        <f>IF(R225="","",VLOOKUP(R225,CUSTOMS!$E$3:$N$2500,6,FALSE))</f>
        <v>5.5</v>
      </c>
      <c r="X225" s="40">
        <f t="shared" si="26"/>
        <v>3344</v>
      </c>
      <c r="Y225" s="39" t="str">
        <f>IF(R225="","",VLOOKUP(R225,CUSTOMS!$E$3:$N$2500,8,FALSE))</f>
        <v>美元</v>
      </c>
      <c r="Z225" s="39" t="str">
        <f>IF(R225="","",VLOOKUP(R225,CUSTOMS!$E$3:$N$2500,9,FALSE))</f>
        <v>中国</v>
      </c>
      <c r="AA225" s="39" t="str">
        <f>IF(R225="","",VLOOKUP(R225,CUSTOMS!$E$3:$N$2500,10,FALSE))</f>
        <v>澳大利亚</v>
      </c>
      <c r="AB225" s="40">
        <f>IF(R225="","",VLOOKUP(G225,WMS!$E$3:$T$2500,15,FALSE))</f>
        <v>0.298</v>
      </c>
      <c r="AC225" s="40">
        <f t="shared" si="27"/>
        <v>181.184</v>
      </c>
      <c r="AD225" s="37" t="e">
        <f>IF(S225="","",VLOOKUP(S225,海关监管条件!$A$1:$B$2000,2,FALSE))</f>
        <v>#N/A</v>
      </c>
    </row>
    <row r="226" spans="1:30">
      <c r="A226" s="2">
        <v>43676</v>
      </c>
      <c r="B226" s="2">
        <v>43676</v>
      </c>
      <c r="C226" s="2" t="s">
        <v>1069</v>
      </c>
      <c r="D226" s="3" t="s">
        <v>685</v>
      </c>
      <c r="E226" s="24">
        <v>162474</v>
      </c>
      <c r="F226" s="24" t="s">
        <v>924</v>
      </c>
      <c r="G226" s="22" t="str">
        <f t="shared" si="21"/>
        <v>APGHKG19070006/162474/DWW1909</v>
      </c>
      <c r="H226" s="23">
        <f>IF(G226="","",VLOOKUP(G226,WMS!$E$3:$Q$2500,7,FALSE))</f>
        <v>20.825</v>
      </c>
      <c r="I226" s="23">
        <f>IF(G226="","",VLOOKUP(G226,WMS!$E$3:$Q$2500,8,FALSE))</f>
        <v>11.4</v>
      </c>
      <c r="J226" s="23">
        <f>IF(G226="","",VLOOKUP(G226,WMS!$E$3:$Q$2500,13,FALSE))</f>
        <v>0.046</v>
      </c>
      <c r="K226" s="29" t="b">
        <f t="shared" si="22"/>
        <v>1</v>
      </c>
      <c r="L226" s="7">
        <v>40</v>
      </c>
      <c r="M226" s="7">
        <v>833</v>
      </c>
      <c r="N226" s="30">
        <f>IF(G226="","",VLOOKUP(G226,WMS!$E$3:$U$2500,17,0))</f>
        <v>0</v>
      </c>
      <c r="O226" s="31">
        <f t="shared" si="23"/>
        <v>456</v>
      </c>
      <c r="P226" s="31">
        <f t="shared" si="24"/>
        <v>1.84</v>
      </c>
      <c r="Q226" s="36" t="str">
        <f>IF(G226="","",VLOOKUP(G226,WMS!$E$3:$G$2500,2,FALSE))</f>
        <v>APG19072701</v>
      </c>
      <c r="R226" s="36" t="str">
        <f>IF(G226="","",VLOOKUP(G226,WMS!$E$3:$G$2500,3,FALSE))</f>
        <v>APG1907270101</v>
      </c>
      <c r="S226" s="37" t="str">
        <f>IF(R226="","",VLOOKUP(R226,CUSTOMS!$E$3:$N$2500,2,FALSE))</f>
        <v>6204620000</v>
      </c>
      <c r="T226" s="38" t="str">
        <f>IF(R226="","",VLOOKUP(R226,CUSTOMS!$E$3:$N$2500,3,FALSE))</f>
        <v>女装长裤</v>
      </c>
      <c r="U226" s="39">
        <f t="shared" si="25"/>
        <v>833</v>
      </c>
      <c r="V226" s="39" t="str">
        <f>IF(R226="","",VLOOKUP(R226,CUSTOMS!$E$3:$N$2500,5,FALSE))</f>
        <v>条</v>
      </c>
      <c r="W226" s="40">
        <f>IF(R226="","",VLOOKUP(R226,CUSTOMS!$E$3:$N$2500,6,FALSE))</f>
        <v>6</v>
      </c>
      <c r="X226" s="40">
        <f t="shared" si="26"/>
        <v>4998</v>
      </c>
      <c r="Y226" s="39" t="str">
        <f>IF(R226="","",VLOOKUP(R226,CUSTOMS!$E$3:$N$2500,8,FALSE))</f>
        <v>美元</v>
      </c>
      <c r="Z226" s="39" t="str">
        <f>IF(R226="","",VLOOKUP(R226,CUSTOMS!$E$3:$N$2500,9,FALSE))</f>
        <v>中国</v>
      </c>
      <c r="AA226" s="39" t="str">
        <f>IF(R226="","",VLOOKUP(R226,CUSTOMS!$E$3:$N$2500,10,FALSE))</f>
        <v>澳大利亚</v>
      </c>
      <c r="AB226" s="40">
        <f>IF(R226="","",VLOOKUP(G226,WMS!$E$3:$T$2500,15,FALSE))</f>
        <v>0.499</v>
      </c>
      <c r="AC226" s="40">
        <f t="shared" si="27"/>
        <v>415.667</v>
      </c>
      <c r="AD226" s="37">
        <f>IF(S226="","",VLOOKUP(S226,海关监管条件!$A$1:$B$2000,2,FALSE))</f>
        <v>0</v>
      </c>
    </row>
    <row r="227" spans="1:30">
      <c r="A227" s="2">
        <v>43676</v>
      </c>
      <c r="B227" s="2">
        <v>43676</v>
      </c>
      <c r="C227" s="2" t="s">
        <v>1069</v>
      </c>
      <c r="D227" s="3" t="s">
        <v>689</v>
      </c>
      <c r="E227" s="24">
        <v>48478</v>
      </c>
      <c r="F227" s="24" t="s">
        <v>967</v>
      </c>
      <c r="G227" s="22" t="str">
        <f t="shared" si="21"/>
        <v>APGHKG19070010/48478/WW19970</v>
      </c>
      <c r="H227" s="23">
        <f>IF(G227="","",VLOOKUP(G227,WMS!$E$3:$Q$2500,7,FALSE))</f>
        <v>39.1875</v>
      </c>
      <c r="I227" s="23">
        <f>IF(G227="","",VLOOKUP(G227,WMS!$E$3:$Q$2500,8,FALSE))</f>
        <v>10.03125</v>
      </c>
      <c r="J227" s="23">
        <f>IF(G227="","",VLOOKUP(G227,WMS!$E$3:$Q$2500,13,FALSE))</f>
        <v>0.064</v>
      </c>
      <c r="K227" s="29" t="b">
        <f t="shared" si="22"/>
        <v>1</v>
      </c>
      <c r="L227" s="7">
        <v>16</v>
      </c>
      <c r="M227" s="7">
        <v>627</v>
      </c>
      <c r="N227" s="30">
        <f>IF(G227="","",VLOOKUP(G227,WMS!$E$3:$U$2500,17,0))</f>
        <v>0</v>
      </c>
      <c r="O227" s="31">
        <f t="shared" si="23"/>
        <v>160.5</v>
      </c>
      <c r="P227" s="31">
        <f t="shared" si="24"/>
        <v>1.024</v>
      </c>
      <c r="Q227" s="36" t="str">
        <f>IF(G227="","",VLOOKUP(G227,WMS!$E$3:$G$2500,2,FALSE))</f>
        <v>APG19072601</v>
      </c>
      <c r="R227" s="36" t="str">
        <f>IF(G227="","",VLOOKUP(G227,WMS!$E$3:$G$2500,3,FALSE))</f>
        <v>APG1907260101</v>
      </c>
      <c r="S227" s="37" t="str">
        <f>IF(R227="","",VLOOKUP(R227,CUSTOMS!$E$3:$N$2500,2,FALSE))</f>
        <v>6211439000</v>
      </c>
      <c r="T227" s="38" t="str">
        <f>IF(R227="","",VLOOKUP(R227,CUSTOMS!$E$3:$N$2500,3,FALSE))</f>
        <v>化纤女装衫</v>
      </c>
      <c r="U227" s="39">
        <f t="shared" si="25"/>
        <v>627</v>
      </c>
      <c r="V227" s="39" t="str">
        <f>IF(R227="","",VLOOKUP(R227,CUSTOMS!$E$3:$N$2500,5,FALSE))</f>
        <v>件</v>
      </c>
      <c r="W227" s="40">
        <f>IF(R227="","",VLOOKUP(R227,CUSTOMS!$E$3:$N$2500,6,FALSE))</f>
        <v>12.6</v>
      </c>
      <c r="X227" s="40">
        <f t="shared" si="26"/>
        <v>7900.2</v>
      </c>
      <c r="Y227" s="39" t="str">
        <f>IF(R227="","",VLOOKUP(R227,CUSTOMS!$E$3:$N$2500,8,FALSE))</f>
        <v>美元</v>
      </c>
      <c r="Z227" s="39" t="str">
        <f>IF(R227="","",VLOOKUP(R227,CUSTOMS!$E$3:$N$2500,9,FALSE))</f>
        <v>中国</v>
      </c>
      <c r="AA227" s="39" t="str">
        <f>IF(R227="","",VLOOKUP(R227,CUSTOMS!$E$3:$N$2500,10,FALSE))</f>
        <v>澳大利亚</v>
      </c>
      <c r="AB227" s="40">
        <f>IF(R227="","",VLOOKUP(G227,WMS!$E$3:$T$2500,15,FALSE))</f>
        <v>0.19</v>
      </c>
      <c r="AC227" s="40">
        <f t="shared" si="27"/>
        <v>119.13</v>
      </c>
      <c r="AD227" s="37" t="e">
        <f>IF(S227="","",VLOOKUP(S227,海关监管条件!$A$1:$B$2000,2,FALSE))</f>
        <v>#N/A</v>
      </c>
    </row>
    <row r="228" spans="1:30">
      <c r="A228" s="2">
        <v>43676</v>
      </c>
      <c r="B228" s="2">
        <v>43676</v>
      </c>
      <c r="C228" s="2" t="s">
        <v>1069</v>
      </c>
      <c r="D228" s="3" t="s">
        <v>689</v>
      </c>
      <c r="E228" s="24" t="s">
        <v>1000</v>
      </c>
      <c r="F228" s="24" t="s">
        <v>967</v>
      </c>
      <c r="G228" s="22" t="str">
        <f t="shared" si="21"/>
        <v>APGHKG19070010/48479/WW19970</v>
      </c>
      <c r="H228" s="23">
        <f>IF(G228="","",VLOOKUP(G228,WMS!$E$3:$Q$2500,7,FALSE))</f>
        <v>39.1875</v>
      </c>
      <c r="I228" s="23">
        <f>IF(G228="","",VLOOKUP(G228,WMS!$E$3:$Q$2500,8,FALSE))</f>
        <v>10.03125</v>
      </c>
      <c r="J228" s="23">
        <f>IF(G228="","",VLOOKUP(G228,WMS!$E$3:$Q$2500,13,FALSE))</f>
        <v>0.064</v>
      </c>
      <c r="K228" s="29" t="b">
        <f t="shared" si="22"/>
        <v>1</v>
      </c>
      <c r="L228" s="7">
        <v>16</v>
      </c>
      <c r="M228" s="7">
        <v>627</v>
      </c>
      <c r="N228" s="30">
        <f>IF(G228="","",VLOOKUP(G228,WMS!$E$3:$U$2500,17,0))</f>
        <v>0</v>
      </c>
      <c r="O228" s="31">
        <f t="shared" si="23"/>
        <v>160.5</v>
      </c>
      <c r="P228" s="31">
        <f t="shared" si="24"/>
        <v>1.024</v>
      </c>
      <c r="Q228" s="36" t="str">
        <f>IF(G228="","",VLOOKUP(G228,WMS!$E$3:$G$2500,2,FALSE))</f>
        <v>APG19072601</v>
      </c>
      <c r="R228" s="36" t="str">
        <f>IF(G228="","",VLOOKUP(G228,WMS!$E$3:$G$2500,3,FALSE))</f>
        <v>APG1907260101</v>
      </c>
      <c r="S228" s="37" t="str">
        <f>IF(R228="","",VLOOKUP(R228,CUSTOMS!$E$3:$N$2500,2,FALSE))</f>
        <v>6211439000</v>
      </c>
      <c r="T228" s="38" t="str">
        <f>IF(R228="","",VLOOKUP(R228,CUSTOMS!$E$3:$N$2500,3,FALSE))</f>
        <v>化纤女装衫</v>
      </c>
      <c r="U228" s="39">
        <f t="shared" si="25"/>
        <v>627</v>
      </c>
      <c r="V228" s="39" t="str">
        <f>IF(R228="","",VLOOKUP(R228,CUSTOMS!$E$3:$N$2500,5,FALSE))</f>
        <v>件</v>
      </c>
      <c r="W228" s="40">
        <f>IF(R228="","",VLOOKUP(R228,CUSTOMS!$E$3:$N$2500,6,FALSE))</f>
        <v>12.6</v>
      </c>
      <c r="X228" s="40">
        <f t="shared" si="26"/>
        <v>7900.2</v>
      </c>
      <c r="Y228" s="39" t="str">
        <f>IF(R228="","",VLOOKUP(R228,CUSTOMS!$E$3:$N$2500,8,FALSE))</f>
        <v>美元</v>
      </c>
      <c r="Z228" s="39" t="str">
        <f>IF(R228="","",VLOOKUP(R228,CUSTOMS!$E$3:$N$2500,9,FALSE))</f>
        <v>中国</v>
      </c>
      <c r="AA228" s="39" t="str">
        <f>IF(R228="","",VLOOKUP(R228,CUSTOMS!$E$3:$N$2500,10,FALSE))</f>
        <v>澳大利亚</v>
      </c>
      <c r="AB228" s="40">
        <f>IF(R228="","",VLOOKUP(G228,WMS!$E$3:$T$2500,15,FALSE))</f>
        <v>0.19</v>
      </c>
      <c r="AC228" s="40">
        <f t="shared" si="27"/>
        <v>119.13</v>
      </c>
      <c r="AD228" s="37" t="e">
        <f>IF(S228="","",VLOOKUP(S228,海关监管条件!$A$1:$B$2000,2,FALSE))</f>
        <v>#N/A</v>
      </c>
    </row>
    <row r="229" spans="1:30">
      <c r="A229" s="2">
        <v>43676</v>
      </c>
      <c r="B229" s="2">
        <v>43676</v>
      </c>
      <c r="C229" s="2" t="s">
        <v>1069</v>
      </c>
      <c r="D229" s="3" t="s">
        <v>662</v>
      </c>
      <c r="E229" s="24">
        <v>161551</v>
      </c>
      <c r="F229" s="24" t="s">
        <v>993</v>
      </c>
      <c r="G229" s="22" t="str">
        <f t="shared" si="21"/>
        <v>APGHKG19070009/161551/WS19504</v>
      </c>
      <c r="H229" s="23">
        <f>IF(G229="","",VLOOKUP(G229,WMS!$E$3:$Q$2500,7,FALSE))</f>
        <v>54.2857142857143</v>
      </c>
      <c r="I229" s="23">
        <f>IF(G229="","",VLOOKUP(G229,WMS!$E$3:$Q$2500,8,FALSE))</f>
        <v>12.9714285714</v>
      </c>
      <c r="J229" s="23">
        <f>IF(G229="","",VLOOKUP(G229,WMS!$E$3:$Q$2500,13,FALSE))</f>
        <v>0.078</v>
      </c>
      <c r="K229" s="29" t="b">
        <f t="shared" si="22"/>
        <v>1</v>
      </c>
      <c r="L229" s="7">
        <v>7</v>
      </c>
      <c r="M229" s="7">
        <v>380</v>
      </c>
      <c r="N229" s="30">
        <f>IF(G229="","",VLOOKUP(G229,WMS!$E$3:$U$2500,17,0))</f>
        <v>0</v>
      </c>
      <c r="O229" s="31">
        <f t="shared" si="23"/>
        <v>90.7999999998</v>
      </c>
      <c r="P229" s="31">
        <f t="shared" si="24"/>
        <v>0.546</v>
      </c>
      <c r="Q229" s="36" t="str">
        <f>IF(G229="","",VLOOKUP(G229,WMS!$E$3:$G$2500,2,FALSE))</f>
        <v>APG19071901</v>
      </c>
      <c r="R229" s="36" t="str">
        <f>IF(G229="","",VLOOKUP(G229,WMS!$E$3:$G$2500,3,FALSE))</f>
        <v>APG1907190101</v>
      </c>
      <c r="S229" s="37">
        <f>IF(R229="","",VLOOKUP(R229,CUSTOMS!$E$3:$N$2500,2,FALSE))</f>
        <v>6110300090</v>
      </c>
      <c r="T229" s="38" t="str">
        <f>IF(R229="","",VLOOKUP(R229,CUSTOMS!$E$3:$N$2500,3,FALSE))</f>
        <v>针织上衣</v>
      </c>
      <c r="U229" s="39">
        <f t="shared" si="25"/>
        <v>380</v>
      </c>
      <c r="V229" s="39" t="str">
        <f>IF(R229="","",VLOOKUP(R229,CUSTOMS!$E$3:$N$2500,5,FALSE))</f>
        <v>件</v>
      </c>
      <c r="W229" s="40">
        <f>IF(R229="","",VLOOKUP(R229,CUSTOMS!$E$3:$N$2500,6,FALSE))</f>
        <v>19.5</v>
      </c>
      <c r="X229" s="40">
        <f t="shared" si="26"/>
        <v>7410</v>
      </c>
      <c r="Y229" s="39" t="str">
        <f>IF(R229="","",VLOOKUP(R229,CUSTOMS!$E$3:$N$2500,8,FALSE))</f>
        <v>美元</v>
      </c>
      <c r="Z229" s="39" t="str">
        <f>IF(R229="","",VLOOKUP(R229,CUSTOMS!$E$3:$N$2500,9,FALSE))</f>
        <v>中国</v>
      </c>
      <c r="AA229" s="39" t="str">
        <f>IF(R229="","",VLOOKUP(R229,CUSTOMS!$E$3:$N$2500,10,FALSE))</f>
        <v>澳大利亚</v>
      </c>
      <c r="AB229" s="40">
        <f>IF(R229="","",VLOOKUP(G229,WMS!$E$3:$T$2500,15,FALSE))</f>
        <v>0.217</v>
      </c>
      <c r="AC229" s="40">
        <f t="shared" si="27"/>
        <v>82.46</v>
      </c>
      <c r="AD229" s="37" t="e">
        <f>IF(S229="","",VLOOKUP(S229,海关监管条件!$A$1:$B$2000,2,FALSE))</f>
        <v>#N/A</v>
      </c>
    </row>
    <row r="230" spans="1:30">
      <c r="A230" s="2">
        <v>43676</v>
      </c>
      <c r="B230" s="2">
        <v>43676</v>
      </c>
      <c r="C230" s="2" t="s">
        <v>1069</v>
      </c>
      <c r="D230" s="3" t="s">
        <v>662</v>
      </c>
      <c r="E230" s="24">
        <v>162808</v>
      </c>
      <c r="F230" s="24" t="s">
        <v>994</v>
      </c>
      <c r="G230" s="22" t="str">
        <f t="shared" si="21"/>
        <v>APGHKG19070009/162808/WS19818</v>
      </c>
      <c r="H230" s="23">
        <f>IF(G230="","",VLOOKUP(G230,WMS!$E$3:$Q$2500,7,FALSE))</f>
        <v>28.9166666666667</v>
      </c>
      <c r="I230" s="23">
        <f>IF(G230="","",VLOOKUP(G230,WMS!$E$3:$Q$2500,8,FALSE))</f>
        <v>14.5416666666</v>
      </c>
      <c r="J230" s="23">
        <f>IF(G230="","",VLOOKUP(G230,WMS!$E$3:$Q$2500,13,FALSE))</f>
        <v>0.078</v>
      </c>
      <c r="K230" s="29" t="b">
        <f t="shared" si="22"/>
        <v>1</v>
      </c>
      <c r="L230" s="7">
        <v>12</v>
      </c>
      <c r="M230" s="7">
        <v>347</v>
      </c>
      <c r="N230" s="30">
        <f>IF(G230="","",VLOOKUP(G230,WMS!$E$3:$U$2500,17,0))</f>
        <v>0</v>
      </c>
      <c r="O230" s="31">
        <f t="shared" si="23"/>
        <v>174.4999999992</v>
      </c>
      <c r="P230" s="31">
        <f t="shared" si="24"/>
        <v>0.936</v>
      </c>
      <c r="Q230" s="36" t="str">
        <f>IF(G230="","",VLOOKUP(G230,WMS!$E$3:$G$2500,2,FALSE))</f>
        <v>APG19071901</v>
      </c>
      <c r="R230" s="36" t="str">
        <f>IF(G230="","",VLOOKUP(G230,WMS!$E$3:$G$2500,3,FALSE))</f>
        <v>APG1907190102</v>
      </c>
      <c r="S230" s="37">
        <f>IF(R230="","",VLOOKUP(R230,CUSTOMS!$E$3:$N$2500,2,FALSE))</f>
        <v>6104530000</v>
      </c>
      <c r="T230" s="38" t="str">
        <f>IF(R230="","",VLOOKUP(R230,CUSTOMS!$E$3:$N$2500,3,FALSE))</f>
        <v>针织半身裙 </v>
      </c>
      <c r="U230" s="39">
        <f t="shared" si="25"/>
        <v>347</v>
      </c>
      <c r="V230" s="39" t="str">
        <f>IF(R230="","",VLOOKUP(R230,CUSTOMS!$E$3:$N$2500,5,FALSE))</f>
        <v>件</v>
      </c>
      <c r="W230" s="40">
        <f>IF(R230="","",VLOOKUP(R230,CUSTOMS!$E$3:$N$2500,6,FALSE))</f>
        <v>22.5</v>
      </c>
      <c r="X230" s="40">
        <f t="shared" si="26"/>
        <v>7807.5</v>
      </c>
      <c r="Y230" s="39" t="str">
        <f>IF(R230="","",VLOOKUP(R230,CUSTOMS!$E$3:$N$2500,8,FALSE))</f>
        <v>美元</v>
      </c>
      <c r="Z230" s="39" t="str">
        <f>IF(R230="","",VLOOKUP(R230,CUSTOMS!$E$3:$N$2500,9,FALSE))</f>
        <v>中国</v>
      </c>
      <c r="AA230" s="39" t="str">
        <f>IF(R230="","",VLOOKUP(R230,CUSTOMS!$E$3:$N$2500,10,FALSE))</f>
        <v>澳大利亚</v>
      </c>
      <c r="AB230" s="40">
        <f>IF(R230="","",VLOOKUP(G230,WMS!$E$3:$T$2500,15,FALSE))</f>
        <v>0.461</v>
      </c>
      <c r="AC230" s="40">
        <f t="shared" si="27"/>
        <v>159.967</v>
      </c>
      <c r="AD230" s="37" t="e">
        <f>IF(S230="","",VLOOKUP(S230,海关监管条件!$A$1:$B$2000,2,FALSE))</f>
        <v>#N/A</v>
      </c>
    </row>
    <row r="231" spans="1:30">
      <c r="A231" s="2">
        <v>43676</v>
      </c>
      <c r="B231" s="2">
        <v>43676</v>
      </c>
      <c r="C231" s="2" t="s">
        <v>1069</v>
      </c>
      <c r="D231" s="3" t="s">
        <v>662</v>
      </c>
      <c r="E231" s="24">
        <v>162809</v>
      </c>
      <c r="F231" s="24" t="s">
        <v>995</v>
      </c>
      <c r="G231" s="22" t="str">
        <f t="shared" si="21"/>
        <v>APGHKG19070009/162809/WS19511</v>
      </c>
      <c r="H231" s="23">
        <f>IF(G231="","",VLOOKUP(G231,WMS!$E$3:$Q$2500,7,FALSE))</f>
        <v>35.8</v>
      </c>
      <c r="I231" s="23">
        <f>IF(G231="","",VLOOKUP(G231,WMS!$E$3:$Q$2500,8,FALSE))</f>
        <v>13.86</v>
      </c>
      <c r="J231" s="23">
        <f>IF(G231="","",VLOOKUP(G231,WMS!$E$3:$Q$2500,13,FALSE))</f>
        <v>0.078</v>
      </c>
      <c r="K231" s="29" t="b">
        <f t="shared" si="22"/>
        <v>1</v>
      </c>
      <c r="L231" s="7">
        <v>10</v>
      </c>
      <c r="M231" s="7">
        <v>358</v>
      </c>
      <c r="N231" s="30">
        <f>IF(G231="","",VLOOKUP(G231,WMS!$E$3:$U$2500,17,0))</f>
        <v>0</v>
      </c>
      <c r="O231" s="31">
        <f t="shared" si="23"/>
        <v>138.6</v>
      </c>
      <c r="P231" s="31">
        <f t="shared" si="24"/>
        <v>0.78</v>
      </c>
      <c r="Q231" s="36" t="str">
        <f>IF(G231="","",VLOOKUP(G231,WMS!$E$3:$G$2500,2,FALSE))</f>
        <v>APG19071901</v>
      </c>
      <c r="R231" s="36" t="str">
        <f>IF(G231="","",VLOOKUP(G231,WMS!$E$3:$G$2500,3,FALSE))</f>
        <v>APG1907190103</v>
      </c>
      <c r="S231" s="37">
        <f>IF(R231="","",VLOOKUP(R231,CUSTOMS!$E$3:$N$2500,2,FALSE))</f>
        <v>6110300090</v>
      </c>
      <c r="T231" s="38" t="str">
        <f>IF(R231="","",VLOOKUP(R231,CUSTOMS!$E$3:$N$2500,3,FALSE))</f>
        <v>针织上衣</v>
      </c>
      <c r="U231" s="39">
        <f t="shared" si="25"/>
        <v>358</v>
      </c>
      <c r="V231" s="39" t="str">
        <f>IF(R231="","",VLOOKUP(R231,CUSTOMS!$E$3:$N$2500,5,FALSE))</f>
        <v>件</v>
      </c>
      <c r="W231" s="40">
        <f>IF(R231="","",VLOOKUP(R231,CUSTOMS!$E$3:$N$2500,6,FALSE))</f>
        <v>19</v>
      </c>
      <c r="X231" s="40">
        <f t="shared" si="26"/>
        <v>6802</v>
      </c>
      <c r="Y231" s="39" t="str">
        <f>IF(R231="","",VLOOKUP(R231,CUSTOMS!$E$3:$N$2500,8,FALSE))</f>
        <v>美元</v>
      </c>
      <c r="Z231" s="39" t="str">
        <f>IF(R231="","",VLOOKUP(R231,CUSTOMS!$E$3:$N$2500,9,FALSE))</f>
        <v>中国</v>
      </c>
      <c r="AA231" s="39" t="str">
        <f>IF(R231="","",VLOOKUP(R231,CUSTOMS!$E$3:$N$2500,10,FALSE))</f>
        <v>澳大利亚</v>
      </c>
      <c r="AB231" s="40">
        <f>IF(R231="","",VLOOKUP(G231,WMS!$E$3:$T$2500,15,FALSE))</f>
        <v>0.354</v>
      </c>
      <c r="AC231" s="40">
        <f t="shared" si="27"/>
        <v>126.732</v>
      </c>
      <c r="AD231" s="37" t="e">
        <f>IF(S231="","",VLOOKUP(S231,海关监管条件!$A$1:$B$2000,2,FALSE))</f>
        <v>#N/A</v>
      </c>
    </row>
    <row r="232" spans="1:30">
      <c r="A232" s="2">
        <v>43676</v>
      </c>
      <c r="B232" s="2">
        <v>43676</v>
      </c>
      <c r="C232" s="2" t="s">
        <v>1069</v>
      </c>
      <c r="D232" s="3" t="s">
        <v>676</v>
      </c>
      <c r="E232" s="24">
        <v>162106</v>
      </c>
      <c r="F232" s="24" t="s">
        <v>998</v>
      </c>
      <c r="G232" s="22" t="str">
        <f t="shared" si="21"/>
        <v>APGHKG19070007/162106/WS19952</v>
      </c>
      <c r="H232" s="23">
        <f>IF(G232="","",VLOOKUP(G232,WMS!$E$3:$Q$2500,7,FALSE))</f>
        <v>37.6666666666667</v>
      </c>
      <c r="I232" s="23">
        <f>IF(G232="","",VLOOKUP(G232,WMS!$E$3:$Q$2500,8,FALSE))</f>
        <v>9.533333333</v>
      </c>
      <c r="J232" s="23">
        <f>IF(G232="","",VLOOKUP(G232,WMS!$E$3:$Q$2500,13,FALSE))</f>
        <v>0.042</v>
      </c>
      <c r="K232" s="29" t="b">
        <f t="shared" si="22"/>
        <v>1</v>
      </c>
      <c r="L232" s="7">
        <v>15</v>
      </c>
      <c r="M232" s="7">
        <v>565</v>
      </c>
      <c r="N232" s="30">
        <f>IF(G232="","",VLOOKUP(G232,WMS!$E$3:$U$2500,17,0))</f>
        <v>0</v>
      </c>
      <c r="O232" s="31">
        <f t="shared" si="23"/>
        <v>142.999999995</v>
      </c>
      <c r="P232" s="31">
        <f t="shared" si="24"/>
        <v>0.63</v>
      </c>
      <c r="Q232" s="36" t="str">
        <f>IF(G232="","",VLOOKUP(G232,WMS!$E$3:$G$2500,2,FALSE))</f>
        <v>APG19072002</v>
      </c>
      <c r="R232" s="36" t="str">
        <f>IF(G232="","",VLOOKUP(G232,WMS!$E$3:$G$2500,3,FALSE))</f>
        <v>APG1907200203</v>
      </c>
      <c r="S232" s="37" t="str">
        <f>IF(R232="","",VLOOKUP(R232,CUSTOMS!$E$3:$N$2500,2,FALSE))</f>
        <v>6208920021</v>
      </c>
      <c r="T232" s="38" t="str">
        <f>IF(R232="","",VLOOKUP(R232,CUSTOMS!$E$3:$N$2500,3,FALSE))</f>
        <v>化纤女装背心</v>
      </c>
      <c r="U232" s="39">
        <f t="shared" si="25"/>
        <v>565</v>
      </c>
      <c r="V232" s="39" t="str">
        <f>IF(R232="","",VLOOKUP(R232,CUSTOMS!$E$3:$N$2500,5,FALSE))</f>
        <v>件</v>
      </c>
      <c r="W232" s="40">
        <f>IF(R232="","",VLOOKUP(R232,CUSTOMS!$E$3:$N$2500,6,FALSE))</f>
        <v>11.08</v>
      </c>
      <c r="X232" s="40">
        <f t="shared" si="26"/>
        <v>6260.2</v>
      </c>
      <c r="Y232" s="39" t="str">
        <f>IF(R232="","",VLOOKUP(R232,CUSTOMS!$E$3:$N$2500,8,FALSE))</f>
        <v>美元</v>
      </c>
      <c r="Z232" s="39" t="str">
        <f>IF(R232="","",VLOOKUP(R232,CUSTOMS!$E$3:$N$2500,9,FALSE))</f>
        <v>中国</v>
      </c>
      <c r="AA232" s="39" t="str">
        <f>IF(R232="","",VLOOKUP(R232,CUSTOMS!$E$3:$N$2500,10,FALSE))</f>
        <v>澳大利亚</v>
      </c>
      <c r="AB232" s="40">
        <f>IF(R232="","",VLOOKUP(G232,WMS!$E$3:$T$2500,15,FALSE))</f>
        <v>0.186</v>
      </c>
      <c r="AC232" s="40">
        <f t="shared" si="27"/>
        <v>105.09</v>
      </c>
      <c r="AD232" s="37" t="e">
        <f>IF(S232="","",VLOOKUP(S232,海关监管条件!$A$1:$B$2000,2,FALSE))</f>
        <v>#N/A</v>
      </c>
    </row>
    <row r="233" spans="1:30">
      <c r="A233" s="2">
        <v>43676</v>
      </c>
      <c r="B233" s="2">
        <v>43676</v>
      </c>
      <c r="C233" s="2" t="s">
        <v>1069</v>
      </c>
      <c r="D233" s="3" t="s">
        <v>676</v>
      </c>
      <c r="E233" s="24">
        <v>162105</v>
      </c>
      <c r="F233" s="24" t="s">
        <v>999</v>
      </c>
      <c r="G233" s="22" t="str">
        <f t="shared" si="21"/>
        <v>APGHKG19070007/162105/WS19225</v>
      </c>
      <c r="H233" s="23">
        <f>IF(G233="","",VLOOKUP(G233,WMS!$E$3:$Q$2500,7,FALSE))</f>
        <v>22.4210526315789</v>
      </c>
      <c r="I233" s="23">
        <f>IF(G233="","",VLOOKUP(G233,WMS!$E$3:$Q$2500,8,FALSE))</f>
        <v>12.5263157894</v>
      </c>
      <c r="J233" s="23">
        <f>IF(G233="","",VLOOKUP(G233,WMS!$E$3:$Q$2500,13,FALSE))</f>
        <v>0.077</v>
      </c>
      <c r="K233" s="29" t="b">
        <f t="shared" si="22"/>
        <v>1</v>
      </c>
      <c r="L233" s="7">
        <v>19</v>
      </c>
      <c r="M233" s="7">
        <v>426</v>
      </c>
      <c r="N233" s="30">
        <f>IF(G233="","",VLOOKUP(G233,WMS!$E$3:$U$2500,17,0))</f>
        <v>0</v>
      </c>
      <c r="O233" s="31">
        <f t="shared" si="23"/>
        <v>237.9999999986</v>
      </c>
      <c r="P233" s="31">
        <f t="shared" si="24"/>
        <v>1.463</v>
      </c>
      <c r="Q233" s="36" t="str">
        <f>IF(G233="","",VLOOKUP(G233,WMS!$E$3:$G$2500,2,FALSE))</f>
        <v>APG19072002</v>
      </c>
      <c r="R233" s="36" t="str">
        <f>IF(G233="","",VLOOKUP(G233,WMS!$E$3:$G$2500,3,FALSE))</f>
        <v>APG1907200204</v>
      </c>
      <c r="S233" s="37" t="str">
        <f>IF(R233="","",VLOOKUP(R233,CUSTOMS!$E$3:$N$2500,2,FALSE))</f>
        <v>6204430090</v>
      </c>
      <c r="T233" s="38" t="str">
        <f>IF(R233="","",VLOOKUP(R233,CUSTOMS!$E$3:$N$2500,3,FALSE))</f>
        <v>化纤连衣裙</v>
      </c>
      <c r="U233" s="39">
        <f t="shared" si="25"/>
        <v>426</v>
      </c>
      <c r="V233" s="39" t="str">
        <f>IF(R233="","",VLOOKUP(R233,CUSTOMS!$E$3:$N$2500,5,FALSE))</f>
        <v>件</v>
      </c>
      <c r="W233" s="40">
        <f>IF(R233="","",VLOOKUP(R233,CUSTOMS!$E$3:$N$2500,6,FALSE))</f>
        <v>14.71</v>
      </c>
      <c r="X233" s="40">
        <f t="shared" si="26"/>
        <v>6266.46</v>
      </c>
      <c r="Y233" s="39" t="str">
        <f>IF(R233="","",VLOOKUP(R233,CUSTOMS!$E$3:$N$2500,8,FALSE))</f>
        <v>美元</v>
      </c>
      <c r="Z233" s="39" t="str">
        <f>IF(R233="","",VLOOKUP(R233,CUSTOMS!$E$3:$N$2500,9,FALSE))</f>
        <v>中国</v>
      </c>
      <c r="AA233" s="39" t="str">
        <f>IF(R233="","",VLOOKUP(R233,CUSTOMS!$E$3:$N$2500,10,FALSE))</f>
        <v>澳大利亚</v>
      </c>
      <c r="AB233" s="40">
        <f>IF(R233="","",VLOOKUP(G233,WMS!$E$3:$T$2500,15,FALSE))</f>
        <v>0.415</v>
      </c>
      <c r="AC233" s="40">
        <f t="shared" si="27"/>
        <v>176.79</v>
      </c>
      <c r="AD233" s="37">
        <f>IF(S233="","",VLOOKUP(S233,海关监管条件!$A$1:$B$2000,2,FALSE))</f>
        <v>0</v>
      </c>
    </row>
    <row r="234" spans="1:30">
      <c r="A234" s="2">
        <v>43676</v>
      </c>
      <c r="B234" s="2">
        <v>43676</v>
      </c>
      <c r="C234" s="2" t="s">
        <v>1069</v>
      </c>
      <c r="D234" s="3" t="s">
        <v>693</v>
      </c>
      <c r="E234" s="24">
        <v>161475</v>
      </c>
      <c r="F234" s="24" t="s">
        <v>1001</v>
      </c>
      <c r="G234" s="22" t="str">
        <f t="shared" si="21"/>
        <v>APGHKG19070011/161475/WS19201</v>
      </c>
      <c r="H234" s="23">
        <f>IF(G234="","",VLOOKUP(G234,WMS!$E$3:$Q$2500,7,FALSE))</f>
        <v>23.6590909090909</v>
      </c>
      <c r="I234" s="23">
        <f>IF(G234="","",VLOOKUP(G234,WMS!$E$3:$Q$2500,8,FALSE))</f>
        <v>14.3977272727</v>
      </c>
      <c r="J234" s="23">
        <f>IF(G234="","",VLOOKUP(G234,WMS!$E$3:$Q$2500,13,FALSE))</f>
        <v>0.075</v>
      </c>
      <c r="K234" s="29" t="b">
        <f t="shared" si="22"/>
        <v>1</v>
      </c>
      <c r="L234" s="7">
        <v>44</v>
      </c>
      <c r="M234" s="7">
        <v>1041</v>
      </c>
      <c r="N234" s="30">
        <f>IF(G234="","",VLOOKUP(G234,WMS!$E$3:$U$2500,17,0))</f>
        <v>0</v>
      </c>
      <c r="O234" s="31">
        <f t="shared" si="23"/>
        <v>633.4999999988</v>
      </c>
      <c r="P234" s="31">
        <f t="shared" si="24"/>
        <v>3.3</v>
      </c>
      <c r="Q234" s="36" t="str">
        <f>IF(G234="","",VLOOKUP(G234,WMS!$E$3:$G$2500,2,FALSE))</f>
        <v>APG19072602</v>
      </c>
      <c r="R234" s="36" t="str">
        <f>IF(G234="","",VLOOKUP(G234,WMS!$E$3:$G$2500,3,FALSE))</f>
        <v>APG1907260201</v>
      </c>
      <c r="S234" s="37" t="str">
        <f>IF(R234="","",VLOOKUP(R234,CUSTOMS!$E$3:$N$2500,2,FALSE))</f>
        <v>6104430000</v>
      </c>
      <c r="T234" s="38" t="str">
        <f>IF(R234="","",VLOOKUP(R234,CUSTOMS!$E$3:$N$2500,3,FALSE))</f>
        <v>针织连衣裙</v>
      </c>
      <c r="U234" s="39">
        <f t="shared" si="25"/>
        <v>1041</v>
      </c>
      <c r="V234" s="39" t="str">
        <f>IF(R234="","",VLOOKUP(R234,CUSTOMS!$E$3:$N$2500,5,FALSE))</f>
        <v>件</v>
      </c>
      <c r="W234" s="40">
        <f>IF(R234="","",VLOOKUP(R234,CUSTOMS!$E$3:$N$2500,6,FALSE))</f>
        <v>29.5</v>
      </c>
      <c r="X234" s="40">
        <f t="shared" si="26"/>
        <v>30709.5</v>
      </c>
      <c r="Y234" s="39" t="str">
        <f>IF(R234="","",VLOOKUP(R234,CUSTOMS!$E$3:$N$2500,8,FALSE))</f>
        <v>美元</v>
      </c>
      <c r="Z234" s="39" t="str">
        <f>IF(R234="","",VLOOKUP(R234,CUSTOMS!$E$3:$N$2500,9,FALSE))</f>
        <v>中国</v>
      </c>
      <c r="AA234" s="39" t="str">
        <f>IF(R234="","",VLOOKUP(R234,CUSTOMS!$E$3:$N$2500,10,FALSE))</f>
        <v>澳大利亚</v>
      </c>
      <c r="AB234" s="40">
        <f>IF(R234="","",VLOOKUP(G234,WMS!$E$3:$T$2500,15,FALSE))</f>
        <v>0.558</v>
      </c>
      <c r="AC234" s="40">
        <f t="shared" si="27"/>
        <v>580.878</v>
      </c>
      <c r="AD234" s="37" t="e">
        <f>IF(S234="","",VLOOKUP(S234,海关监管条件!$A$1:$B$2000,2,FALSE))</f>
        <v>#N/A</v>
      </c>
    </row>
    <row r="235" spans="7:30">
      <c r="G235" s="22" t="str">
        <f t="shared" si="21"/>
        <v/>
      </c>
      <c r="H235" s="23" t="str">
        <f>IF(G235="","",VLOOKUP(G235,WMS!$E$3:$Q$2500,7,FALSE))</f>
        <v/>
      </c>
      <c r="I235" s="23" t="str">
        <f>IF(G235="","",VLOOKUP(G235,WMS!$E$3:$Q$2500,8,FALSE))</f>
        <v/>
      </c>
      <c r="J235" s="23" t="str">
        <f>IF(G235="","",VLOOKUP(G235,WMS!$E$3:$Q$2500,13,FALSE))</f>
        <v/>
      </c>
      <c r="K235" s="29" t="str">
        <f t="shared" si="22"/>
        <v/>
      </c>
      <c r="N235" s="30" t="str">
        <f>IF(G235="","",VLOOKUP(G235,WMS!$E$3:$U$2500,17,0))</f>
        <v/>
      </c>
      <c r="O235" s="31" t="str">
        <f t="shared" si="23"/>
        <v/>
      </c>
      <c r="P235" s="31" t="str">
        <f t="shared" si="24"/>
        <v/>
      </c>
      <c r="Q235" s="36" t="str">
        <f>IF(G235="","",VLOOKUP(G235,WMS!$E$3:$G$2500,2,FALSE))</f>
        <v/>
      </c>
      <c r="R235" s="36" t="str">
        <f>IF(G235="","",VLOOKUP(G235,WMS!$E$3:$G$2500,3,FALSE))</f>
        <v/>
      </c>
      <c r="S235" s="37" t="str">
        <f>IF(R235="","",VLOOKUP(R235,CUSTOMS!$E$3:$N$2500,2,FALSE))</f>
        <v/>
      </c>
      <c r="T235" s="38" t="str">
        <f>IF(R235="","",VLOOKUP(R235,CUSTOMS!$E$3:$N$2500,3,FALSE))</f>
        <v/>
      </c>
      <c r="U235" s="39" t="str">
        <f t="shared" si="25"/>
        <v/>
      </c>
      <c r="V235" s="39" t="str">
        <f>IF(R235="","",VLOOKUP(R235,CUSTOMS!$E$3:$N$2500,5,FALSE))</f>
        <v/>
      </c>
      <c r="W235" s="40" t="str">
        <f>IF(R235="","",VLOOKUP(R235,CUSTOMS!$E$3:$N$2500,6,FALSE))</f>
        <v/>
      </c>
      <c r="X235" s="40" t="str">
        <f t="shared" si="26"/>
        <v/>
      </c>
      <c r="Y235" s="39" t="str">
        <f>IF(R235="","",VLOOKUP(R235,CUSTOMS!$E$3:$N$2500,8,FALSE))</f>
        <v/>
      </c>
      <c r="Z235" s="39" t="str">
        <f>IF(R235="","",VLOOKUP(R235,CUSTOMS!$E$3:$N$2500,9,FALSE))</f>
        <v/>
      </c>
      <c r="AA235" s="39" t="str">
        <f>IF(R235="","",VLOOKUP(R235,CUSTOMS!$E$3:$N$2500,10,FALSE))</f>
        <v/>
      </c>
      <c r="AB235" s="40" t="str">
        <f>IF(R235="","",VLOOKUP(G235,WMS!$E$3:$T$2500,15,FALSE))</f>
        <v/>
      </c>
      <c r="AC235" s="40" t="str">
        <f t="shared" si="27"/>
        <v/>
      </c>
      <c r="AD235" s="37" t="str">
        <f>IF(S235="","",VLOOKUP(S235,海关监管条件!$A$1:$B$2000,2,FALSE))</f>
        <v/>
      </c>
    </row>
    <row r="236" spans="7:30">
      <c r="G236" s="22" t="str">
        <f t="shared" si="21"/>
        <v/>
      </c>
      <c r="H236" s="23" t="str">
        <f>IF(G236="","",VLOOKUP(G236,WMS!$E$3:$Q$2500,7,FALSE))</f>
        <v/>
      </c>
      <c r="I236" s="23" t="str">
        <f>IF(G236="","",VLOOKUP(G236,WMS!$E$3:$Q$2500,8,FALSE))</f>
        <v/>
      </c>
      <c r="J236" s="23" t="str">
        <f>IF(G236="","",VLOOKUP(G236,WMS!$E$3:$Q$2500,13,FALSE))</f>
        <v/>
      </c>
      <c r="K236" s="29" t="str">
        <f t="shared" si="22"/>
        <v/>
      </c>
      <c r="N236" s="30" t="str">
        <f>IF(G236="","",VLOOKUP(G236,WMS!$E$3:$U$2500,17,0))</f>
        <v/>
      </c>
      <c r="O236" s="31" t="str">
        <f t="shared" si="23"/>
        <v/>
      </c>
      <c r="P236" s="31" t="str">
        <f t="shared" si="24"/>
        <v/>
      </c>
      <c r="Q236" s="36" t="str">
        <f>IF(G236="","",VLOOKUP(G236,WMS!$E$3:$G$2500,2,FALSE))</f>
        <v/>
      </c>
      <c r="R236" s="36" t="str">
        <f>IF(G236="","",VLOOKUP(G236,WMS!$E$3:$G$2500,3,FALSE))</f>
        <v/>
      </c>
      <c r="S236" s="37" t="str">
        <f>IF(R236="","",VLOOKUP(R236,CUSTOMS!$E$3:$N$2500,2,FALSE))</f>
        <v/>
      </c>
      <c r="T236" s="38" t="str">
        <f>IF(R236="","",VLOOKUP(R236,CUSTOMS!$E$3:$N$2500,3,FALSE))</f>
        <v/>
      </c>
      <c r="U236" s="39" t="str">
        <f t="shared" si="25"/>
        <v/>
      </c>
      <c r="V236" s="39" t="str">
        <f>IF(R236="","",VLOOKUP(R236,CUSTOMS!$E$3:$N$2500,5,FALSE))</f>
        <v/>
      </c>
      <c r="W236" s="40" t="str">
        <f>IF(R236="","",VLOOKUP(R236,CUSTOMS!$E$3:$N$2500,6,FALSE))</f>
        <v/>
      </c>
      <c r="X236" s="40" t="str">
        <f t="shared" si="26"/>
        <v/>
      </c>
      <c r="Y236" s="39" t="str">
        <f>IF(R236="","",VLOOKUP(R236,CUSTOMS!$E$3:$N$2500,8,FALSE))</f>
        <v/>
      </c>
      <c r="Z236" s="39" t="str">
        <f>IF(R236="","",VLOOKUP(R236,CUSTOMS!$E$3:$N$2500,9,FALSE))</f>
        <v/>
      </c>
      <c r="AA236" s="39" t="str">
        <f>IF(R236="","",VLOOKUP(R236,CUSTOMS!$E$3:$N$2500,10,FALSE))</f>
        <v/>
      </c>
      <c r="AB236" s="40" t="str">
        <f>IF(R236="","",VLOOKUP(G236,WMS!$E$3:$T$2500,15,FALSE))</f>
        <v/>
      </c>
      <c r="AC236" s="40" t="str">
        <f t="shared" si="27"/>
        <v/>
      </c>
      <c r="AD236" s="37" t="str">
        <f>IF(S236="","",VLOOKUP(S236,海关监管条件!$A$1:$B$2000,2,FALSE))</f>
        <v/>
      </c>
    </row>
    <row r="237" spans="7:30">
      <c r="G237" s="22" t="str">
        <f t="shared" si="21"/>
        <v/>
      </c>
      <c r="H237" s="23" t="str">
        <f>IF(G237="","",VLOOKUP(G237,WMS!$E$3:$Q$2500,7,FALSE))</f>
        <v/>
      </c>
      <c r="I237" s="23" t="str">
        <f>IF(G237="","",VLOOKUP(G237,WMS!$E$3:$Q$2500,8,FALSE))</f>
        <v/>
      </c>
      <c r="J237" s="23" t="str">
        <f>IF(G237="","",VLOOKUP(G237,WMS!$E$3:$Q$2500,13,FALSE))</f>
        <v/>
      </c>
      <c r="K237" s="29" t="str">
        <f t="shared" si="22"/>
        <v/>
      </c>
      <c r="N237" s="30" t="str">
        <f>IF(G237="","",VLOOKUP(G237,WMS!$E$3:$U$2500,17,0))</f>
        <v/>
      </c>
      <c r="O237" s="31" t="str">
        <f t="shared" si="23"/>
        <v/>
      </c>
      <c r="P237" s="31" t="str">
        <f t="shared" si="24"/>
        <v/>
      </c>
      <c r="Q237" s="36" t="str">
        <f>IF(G237="","",VLOOKUP(G237,WMS!$E$3:$G$2500,2,FALSE))</f>
        <v/>
      </c>
      <c r="R237" s="36" t="str">
        <f>IF(G237="","",VLOOKUP(G237,WMS!$E$3:$G$2500,3,FALSE))</f>
        <v/>
      </c>
      <c r="S237" s="37" t="str">
        <f>IF(R237="","",VLOOKUP(R237,CUSTOMS!$E$3:$N$2500,2,FALSE))</f>
        <v/>
      </c>
      <c r="T237" s="38" t="str">
        <f>IF(R237="","",VLOOKUP(R237,CUSTOMS!$E$3:$N$2500,3,FALSE))</f>
        <v/>
      </c>
      <c r="U237" s="39" t="str">
        <f t="shared" si="25"/>
        <v/>
      </c>
      <c r="V237" s="39" t="str">
        <f>IF(R237="","",VLOOKUP(R237,CUSTOMS!$E$3:$N$2500,5,FALSE))</f>
        <v/>
      </c>
      <c r="W237" s="40" t="str">
        <f>IF(R237="","",VLOOKUP(R237,CUSTOMS!$E$3:$N$2500,6,FALSE))</f>
        <v/>
      </c>
      <c r="X237" s="40" t="str">
        <f t="shared" si="26"/>
        <v/>
      </c>
      <c r="Y237" s="39" t="str">
        <f>IF(R237="","",VLOOKUP(R237,CUSTOMS!$E$3:$N$2500,8,FALSE))</f>
        <v/>
      </c>
      <c r="Z237" s="39" t="str">
        <f>IF(R237="","",VLOOKUP(R237,CUSTOMS!$E$3:$N$2500,9,FALSE))</f>
        <v/>
      </c>
      <c r="AA237" s="39" t="str">
        <f>IF(R237="","",VLOOKUP(R237,CUSTOMS!$E$3:$N$2500,10,FALSE))</f>
        <v/>
      </c>
      <c r="AB237" s="40" t="str">
        <f>IF(R237="","",VLOOKUP(G237,WMS!$E$3:$T$2500,15,FALSE))</f>
        <v/>
      </c>
      <c r="AC237" s="40" t="str">
        <f t="shared" si="27"/>
        <v/>
      </c>
      <c r="AD237" s="37" t="str">
        <f>IF(S237="","",VLOOKUP(S237,海关监管条件!$A$1:$B$2000,2,FALSE))</f>
        <v/>
      </c>
    </row>
    <row r="238" spans="7:30">
      <c r="G238" s="22" t="str">
        <f t="shared" si="21"/>
        <v/>
      </c>
      <c r="H238" s="23" t="str">
        <f>IF(G238="","",VLOOKUP(G238,WMS!$E$3:$Q$2500,7,FALSE))</f>
        <v/>
      </c>
      <c r="I238" s="23" t="str">
        <f>IF(G238="","",VLOOKUP(G238,WMS!$E$3:$Q$2500,8,FALSE))</f>
        <v/>
      </c>
      <c r="J238" s="23" t="str">
        <f>IF(G238="","",VLOOKUP(G238,WMS!$E$3:$Q$2500,13,FALSE))</f>
        <v/>
      </c>
      <c r="K238" s="29" t="str">
        <f t="shared" si="22"/>
        <v/>
      </c>
      <c r="N238" s="30" t="str">
        <f>IF(G238="","",VLOOKUP(G238,WMS!$E$3:$U$2500,17,0))</f>
        <v/>
      </c>
      <c r="O238" s="31" t="str">
        <f t="shared" si="23"/>
        <v/>
      </c>
      <c r="P238" s="31" t="str">
        <f t="shared" si="24"/>
        <v/>
      </c>
      <c r="Q238" s="36" t="str">
        <f>IF(G238="","",VLOOKUP(G238,WMS!$E$3:$G$2500,2,FALSE))</f>
        <v/>
      </c>
      <c r="R238" s="36" t="str">
        <f>IF(G238="","",VLOOKUP(G238,WMS!$E$3:$G$2500,3,FALSE))</f>
        <v/>
      </c>
      <c r="S238" s="37" t="str">
        <f>IF(R238="","",VLOOKUP(R238,CUSTOMS!$E$3:$N$2500,2,FALSE))</f>
        <v/>
      </c>
      <c r="T238" s="38" t="str">
        <f>IF(R238="","",VLOOKUP(R238,CUSTOMS!$E$3:$N$2500,3,FALSE))</f>
        <v/>
      </c>
      <c r="U238" s="39" t="str">
        <f t="shared" si="25"/>
        <v/>
      </c>
      <c r="V238" s="39" t="str">
        <f>IF(R238="","",VLOOKUP(R238,CUSTOMS!$E$3:$N$2500,5,FALSE))</f>
        <v/>
      </c>
      <c r="W238" s="40" t="str">
        <f>IF(R238="","",VLOOKUP(R238,CUSTOMS!$E$3:$N$2500,6,FALSE))</f>
        <v/>
      </c>
      <c r="X238" s="40" t="str">
        <f t="shared" si="26"/>
        <v/>
      </c>
      <c r="Y238" s="39" t="str">
        <f>IF(R238="","",VLOOKUP(R238,CUSTOMS!$E$3:$N$2500,8,FALSE))</f>
        <v/>
      </c>
      <c r="Z238" s="39" t="str">
        <f>IF(R238="","",VLOOKUP(R238,CUSTOMS!$E$3:$N$2500,9,FALSE))</f>
        <v/>
      </c>
      <c r="AA238" s="39" t="str">
        <f>IF(R238="","",VLOOKUP(R238,CUSTOMS!$E$3:$N$2500,10,FALSE))</f>
        <v/>
      </c>
      <c r="AB238" s="40" t="str">
        <f>IF(R238="","",VLOOKUP(G238,WMS!$E$3:$T$2500,15,FALSE))</f>
        <v/>
      </c>
      <c r="AC238" s="40" t="str">
        <f t="shared" si="27"/>
        <v/>
      </c>
      <c r="AD238" s="37" t="str">
        <f>IF(S238="","",VLOOKUP(S238,海关监管条件!$A$1:$B$2000,2,FALSE))</f>
        <v/>
      </c>
    </row>
    <row r="239" spans="7:30">
      <c r="G239" s="22" t="str">
        <f t="shared" si="21"/>
        <v/>
      </c>
      <c r="H239" s="23" t="str">
        <f>IF(G239="","",VLOOKUP(G239,WMS!$E$3:$Q$2500,7,FALSE))</f>
        <v/>
      </c>
      <c r="I239" s="23" t="str">
        <f>IF(G239="","",VLOOKUP(G239,WMS!$E$3:$Q$2500,8,FALSE))</f>
        <v/>
      </c>
      <c r="J239" s="23" t="str">
        <f>IF(G239="","",VLOOKUP(G239,WMS!$E$3:$Q$2500,13,FALSE))</f>
        <v/>
      </c>
      <c r="K239" s="29" t="str">
        <f t="shared" si="22"/>
        <v/>
      </c>
      <c r="N239" s="30" t="str">
        <f>IF(G239="","",VLOOKUP(G239,WMS!$E$3:$U$2500,17,0))</f>
        <v/>
      </c>
      <c r="O239" s="31" t="str">
        <f t="shared" si="23"/>
        <v/>
      </c>
      <c r="P239" s="31" t="str">
        <f t="shared" si="24"/>
        <v/>
      </c>
      <c r="Q239" s="36" t="str">
        <f>IF(G239="","",VLOOKUP(G239,WMS!$E$3:$G$2500,2,FALSE))</f>
        <v/>
      </c>
      <c r="R239" s="36" t="str">
        <f>IF(G239="","",VLOOKUP(G239,WMS!$E$3:$G$2500,3,FALSE))</f>
        <v/>
      </c>
      <c r="S239" s="37" t="str">
        <f>IF(R239="","",VLOOKUP(R239,CUSTOMS!$E$3:$N$2500,2,FALSE))</f>
        <v/>
      </c>
      <c r="T239" s="38" t="str">
        <f>IF(R239="","",VLOOKUP(R239,CUSTOMS!$E$3:$N$2500,3,FALSE))</f>
        <v/>
      </c>
      <c r="U239" s="39" t="str">
        <f t="shared" si="25"/>
        <v/>
      </c>
      <c r="V239" s="39" t="str">
        <f>IF(R239="","",VLOOKUP(R239,CUSTOMS!$E$3:$N$2500,5,FALSE))</f>
        <v/>
      </c>
      <c r="W239" s="40" t="str">
        <f>IF(R239="","",VLOOKUP(R239,CUSTOMS!$E$3:$N$2500,6,FALSE))</f>
        <v/>
      </c>
      <c r="X239" s="40" t="str">
        <f t="shared" si="26"/>
        <v/>
      </c>
      <c r="Y239" s="39" t="str">
        <f>IF(R239="","",VLOOKUP(R239,CUSTOMS!$E$3:$N$2500,8,FALSE))</f>
        <v/>
      </c>
      <c r="Z239" s="39" t="str">
        <f>IF(R239="","",VLOOKUP(R239,CUSTOMS!$E$3:$N$2500,9,FALSE))</f>
        <v/>
      </c>
      <c r="AA239" s="39" t="str">
        <f>IF(R239="","",VLOOKUP(R239,CUSTOMS!$E$3:$N$2500,10,FALSE))</f>
        <v/>
      </c>
      <c r="AB239" s="40" t="str">
        <f>IF(R239="","",VLOOKUP(G239,WMS!$E$3:$T$2500,15,FALSE))</f>
        <v/>
      </c>
      <c r="AC239" s="40" t="str">
        <f t="shared" si="27"/>
        <v/>
      </c>
      <c r="AD239" s="37" t="str">
        <f>IF(S239="","",VLOOKUP(S239,海关监管条件!$A$1:$B$2000,2,FALSE))</f>
        <v/>
      </c>
    </row>
    <row r="240" spans="7:30">
      <c r="G240" s="22" t="str">
        <f t="shared" si="21"/>
        <v/>
      </c>
      <c r="H240" s="23" t="str">
        <f>IF(G240="","",VLOOKUP(G240,WMS!$E$3:$Q$2500,7,FALSE))</f>
        <v/>
      </c>
      <c r="I240" s="23" t="str">
        <f>IF(G240="","",VLOOKUP(G240,WMS!$E$3:$Q$2500,8,FALSE))</f>
        <v/>
      </c>
      <c r="J240" s="23" t="str">
        <f>IF(G240="","",VLOOKUP(G240,WMS!$E$3:$Q$2500,13,FALSE))</f>
        <v/>
      </c>
      <c r="K240" s="29" t="str">
        <f t="shared" si="22"/>
        <v/>
      </c>
      <c r="N240" s="30" t="str">
        <f>IF(G240="","",VLOOKUP(G240,WMS!$E$3:$U$2500,17,0))</f>
        <v/>
      </c>
      <c r="O240" s="31" t="str">
        <f t="shared" si="23"/>
        <v/>
      </c>
      <c r="P240" s="31" t="str">
        <f t="shared" si="24"/>
        <v/>
      </c>
      <c r="Q240" s="36" t="str">
        <f>IF(G240="","",VLOOKUP(G240,WMS!$E$3:$G$2500,2,FALSE))</f>
        <v/>
      </c>
      <c r="R240" s="36" t="str">
        <f>IF(G240="","",VLOOKUP(G240,WMS!$E$3:$G$2500,3,FALSE))</f>
        <v/>
      </c>
      <c r="S240" s="37" t="str">
        <f>IF(R240="","",VLOOKUP(R240,CUSTOMS!$E$3:$N$2500,2,FALSE))</f>
        <v/>
      </c>
      <c r="T240" s="38" t="str">
        <f>IF(R240="","",VLOOKUP(R240,CUSTOMS!$E$3:$N$2500,3,FALSE))</f>
        <v/>
      </c>
      <c r="U240" s="39" t="str">
        <f t="shared" si="25"/>
        <v/>
      </c>
      <c r="V240" s="39" t="str">
        <f>IF(R240="","",VLOOKUP(R240,CUSTOMS!$E$3:$N$2500,5,FALSE))</f>
        <v/>
      </c>
      <c r="W240" s="40" t="str">
        <f>IF(R240="","",VLOOKUP(R240,CUSTOMS!$E$3:$N$2500,6,FALSE))</f>
        <v/>
      </c>
      <c r="X240" s="40" t="str">
        <f t="shared" si="26"/>
        <v/>
      </c>
      <c r="Y240" s="39" t="str">
        <f>IF(R240="","",VLOOKUP(R240,CUSTOMS!$E$3:$N$2500,8,FALSE))</f>
        <v/>
      </c>
      <c r="Z240" s="39" t="str">
        <f>IF(R240="","",VLOOKUP(R240,CUSTOMS!$E$3:$N$2500,9,FALSE))</f>
        <v/>
      </c>
      <c r="AA240" s="39" t="str">
        <f>IF(R240="","",VLOOKUP(R240,CUSTOMS!$E$3:$N$2500,10,FALSE))</f>
        <v/>
      </c>
      <c r="AB240" s="40" t="str">
        <f>IF(R240="","",VLOOKUP(G240,WMS!$E$3:$T$2500,15,FALSE))</f>
        <v/>
      </c>
      <c r="AC240" s="40" t="str">
        <f t="shared" si="27"/>
        <v/>
      </c>
      <c r="AD240" s="37" t="str">
        <f>IF(S240="","",VLOOKUP(S240,海关监管条件!$A$1:$B$2000,2,FALSE))</f>
        <v/>
      </c>
    </row>
    <row r="241" spans="7:30">
      <c r="G241" s="22" t="str">
        <f t="shared" si="21"/>
        <v/>
      </c>
      <c r="H241" s="23" t="str">
        <f>IF(G241="","",VLOOKUP(G241,WMS!$E$3:$Q$2500,7,FALSE))</f>
        <v/>
      </c>
      <c r="I241" s="23" t="str">
        <f>IF(G241="","",VLOOKUP(G241,WMS!$E$3:$Q$2500,8,FALSE))</f>
        <v/>
      </c>
      <c r="J241" s="23" t="str">
        <f>IF(G241="","",VLOOKUP(G241,WMS!$E$3:$Q$2500,13,FALSE))</f>
        <v/>
      </c>
      <c r="K241" s="29" t="str">
        <f t="shared" si="22"/>
        <v/>
      </c>
      <c r="N241" s="30" t="str">
        <f>IF(G241="","",VLOOKUP(G241,WMS!$E$3:$U$2500,17,0))</f>
        <v/>
      </c>
      <c r="O241" s="31" t="str">
        <f t="shared" si="23"/>
        <v/>
      </c>
      <c r="P241" s="31" t="str">
        <f t="shared" si="24"/>
        <v/>
      </c>
      <c r="Q241" s="36" t="str">
        <f>IF(G241="","",VLOOKUP(G241,WMS!$E$3:$G$2500,2,FALSE))</f>
        <v/>
      </c>
      <c r="R241" s="36" t="str">
        <f>IF(G241="","",VLOOKUP(G241,WMS!$E$3:$G$2500,3,FALSE))</f>
        <v/>
      </c>
      <c r="S241" s="37" t="str">
        <f>IF(R241="","",VLOOKUP(R241,CUSTOMS!$E$3:$N$2500,2,FALSE))</f>
        <v/>
      </c>
      <c r="T241" s="38" t="str">
        <f>IF(R241="","",VLOOKUP(R241,CUSTOMS!$E$3:$N$2500,3,FALSE))</f>
        <v/>
      </c>
      <c r="U241" s="39" t="str">
        <f t="shared" si="25"/>
        <v/>
      </c>
      <c r="V241" s="39" t="str">
        <f>IF(R241="","",VLOOKUP(R241,CUSTOMS!$E$3:$N$2500,5,FALSE))</f>
        <v/>
      </c>
      <c r="W241" s="40" t="str">
        <f>IF(R241="","",VLOOKUP(R241,CUSTOMS!$E$3:$N$2500,6,FALSE))</f>
        <v/>
      </c>
      <c r="X241" s="40" t="str">
        <f t="shared" si="26"/>
        <v/>
      </c>
      <c r="Y241" s="39" t="str">
        <f>IF(R241="","",VLOOKUP(R241,CUSTOMS!$E$3:$N$2500,8,FALSE))</f>
        <v/>
      </c>
      <c r="Z241" s="39" t="str">
        <f>IF(R241="","",VLOOKUP(R241,CUSTOMS!$E$3:$N$2500,9,FALSE))</f>
        <v/>
      </c>
      <c r="AA241" s="39" t="str">
        <f>IF(R241="","",VLOOKUP(R241,CUSTOMS!$E$3:$N$2500,10,FALSE))</f>
        <v/>
      </c>
      <c r="AB241" s="40" t="str">
        <f>IF(R241="","",VLOOKUP(G241,WMS!$E$3:$T$2500,15,FALSE))</f>
        <v/>
      </c>
      <c r="AC241" s="40" t="str">
        <f t="shared" si="27"/>
        <v/>
      </c>
      <c r="AD241" s="37" t="str">
        <f>IF(S241="","",VLOOKUP(S241,海关监管条件!$A$1:$B$2000,2,FALSE))</f>
        <v/>
      </c>
    </row>
    <row r="242" spans="7:30">
      <c r="G242" s="22" t="str">
        <f t="shared" si="21"/>
        <v/>
      </c>
      <c r="H242" s="23" t="str">
        <f>IF(G242="","",VLOOKUP(G242,WMS!$E$3:$Q$2500,7,FALSE))</f>
        <v/>
      </c>
      <c r="I242" s="23" t="str">
        <f>IF(G242="","",VLOOKUP(G242,WMS!$E$3:$Q$2500,8,FALSE))</f>
        <v/>
      </c>
      <c r="J242" s="23" t="str">
        <f>IF(G242="","",VLOOKUP(G242,WMS!$E$3:$Q$2500,13,FALSE))</f>
        <v/>
      </c>
      <c r="K242" s="29" t="str">
        <f t="shared" si="22"/>
        <v/>
      </c>
      <c r="N242" s="30" t="str">
        <f>IF(G242="","",VLOOKUP(G242,WMS!$E$3:$U$2500,17,0))</f>
        <v/>
      </c>
      <c r="O242" s="31" t="str">
        <f t="shared" si="23"/>
        <v/>
      </c>
      <c r="P242" s="31" t="str">
        <f t="shared" si="24"/>
        <v/>
      </c>
      <c r="Q242" s="36" t="str">
        <f>IF(G242="","",VLOOKUP(G242,WMS!$E$3:$G$2500,2,FALSE))</f>
        <v/>
      </c>
      <c r="R242" s="36" t="str">
        <f>IF(G242="","",VLOOKUP(G242,WMS!$E$3:$G$2500,3,FALSE))</f>
        <v/>
      </c>
      <c r="S242" s="37" t="str">
        <f>IF(R242="","",VLOOKUP(R242,CUSTOMS!$E$3:$N$2500,2,FALSE))</f>
        <v/>
      </c>
      <c r="T242" s="38" t="str">
        <f>IF(R242="","",VLOOKUP(R242,CUSTOMS!$E$3:$N$2500,3,FALSE))</f>
        <v/>
      </c>
      <c r="U242" s="39" t="str">
        <f t="shared" si="25"/>
        <v/>
      </c>
      <c r="V242" s="39" t="str">
        <f>IF(R242="","",VLOOKUP(R242,CUSTOMS!$E$3:$N$2500,5,FALSE))</f>
        <v/>
      </c>
      <c r="W242" s="40" t="str">
        <f>IF(R242="","",VLOOKUP(R242,CUSTOMS!$E$3:$N$2500,6,FALSE))</f>
        <v/>
      </c>
      <c r="X242" s="40" t="str">
        <f t="shared" si="26"/>
        <v/>
      </c>
      <c r="Y242" s="39" t="str">
        <f>IF(R242="","",VLOOKUP(R242,CUSTOMS!$E$3:$N$2500,8,FALSE))</f>
        <v/>
      </c>
      <c r="Z242" s="39" t="str">
        <f>IF(R242="","",VLOOKUP(R242,CUSTOMS!$E$3:$N$2500,9,FALSE))</f>
        <v/>
      </c>
      <c r="AA242" s="39" t="str">
        <f>IF(R242="","",VLOOKUP(R242,CUSTOMS!$E$3:$N$2500,10,FALSE))</f>
        <v/>
      </c>
      <c r="AB242" s="40" t="str">
        <f>IF(R242="","",VLOOKUP(G242,WMS!$E$3:$T$2500,15,FALSE))</f>
        <v/>
      </c>
      <c r="AC242" s="40" t="str">
        <f t="shared" si="27"/>
        <v/>
      </c>
      <c r="AD242" s="37" t="str">
        <f>IF(S242="","",VLOOKUP(S242,海关监管条件!$A$1:$B$2000,2,FALSE))</f>
        <v/>
      </c>
    </row>
    <row r="243" spans="7:30">
      <c r="G243" s="22" t="str">
        <f t="shared" si="21"/>
        <v/>
      </c>
      <c r="H243" s="23" t="str">
        <f>IF(G243="","",VLOOKUP(G243,WMS!$E$3:$Q$2500,7,FALSE))</f>
        <v/>
      </c>
      <c r="I243" s="23" t="str">
        <f>IF(G243="","",VLOOKUP(G243,WMS!$E$3:$Q$2500,8,FALSE))</f>
        <v/>
      </c>
      <c r="J243" s="23" t="str">
        <f>IF(G243="","",VLOOKUP(G243,WMS!$E$3:$Q$2500,13,FALSE))</f>
        <v/>
      </c>
      <c r="K243" s="29" t="str">
        <f t="shared" si="22"/>
        <v/>
      </c>
      <c r="N243" s="30" t="str">
        <f>IF(G243="","",VLOOKUP(G243,WMS!$E$3:$U$2500,17,0))</f>
        <v/>
      </c>
      <c r="O243" s="31" t="str">
        <f t="shared" si="23"/>
        <v/>
      </c>
      <c r="P243" s="31" t="str">
        <f t="shared" si="24"/>
        <v/>
      </c>
      <c r="Q243" s="36" t="str">
        <f>IF(G243="","",VLOOKUP(G243,WMS!$E$3:$G$2500,2,FALSE))</f>
        <v/>
      </c>
      <c r="R243" s="36" t="str">
        <f>IF(G243="","",VLOOKUP(G243,WMS!$E$3:$G$2500,3,FALSE))</f>
        <v/>
      </c>
      <c r="S243" s="37" t="str">
        <f>IF(R243="","",VLOOKUP(R243,CUSTOMS!$E$3:$N$2500,2,FALSE))</f>
        <v/>
      </c>
      <c r="T243" s="38" t="str">
        <f>IF(R243="","",VLOOKUP(R243,CUSTOMS!$E$3:$N$2500,3,FALSE))</f>
        <v/>
      </c>
      <c r="U243" s="39" t="str">
        <f t="shared" si="25"/>
        <v/>
      </c>
      <c r="V243" s="39" t="str">
        <f>IF(R243="","",VLOOKUP(R243,CUSTOMS!$E$3:$N$2500,5,FALSE))</f>
        <v/>
      </c>
      <c r="W243" s="40" t="str">
        <f>IF(R243="","",VLOOKUP(R243,CUSTOMS!$E$3:$N$2500,6,FALSE))</f>
        <v/>
      </c>
      <c r="X243" s="40" t="str">
        <f t="shared" si="26"/>
        <v/>
      </c>
      <c r="Y243" s="39" t="str">
        <f>IF(R243="","",VLOOKUP(R243,CUSTOMS!$E$3:$N$2500,8,FALSE))</f>
        <v/>
      </c>
      <c r="Z243" s="39" t="str">
        <f>IF(R243="","",VLOOKUP(R243,CUSTOMS!$E$3:$N$2500,9,FALSE))</f>
        <v/>
      </c>
      <c r="AA243" s="39" t="str">
        <f>IF(R243="","",VLOOKUP(R243,CUSTOMS!$E$3:$N$2500,10,FALSE))</f>
        <v/>
      </c>
      <c r="AB243" s="40" t="str">
        <f>IF(R243="","",VLOOKUP(G243,WMS!$E$3:$T$2500,15,FALSE))</f>
        <v/>
      </c>
      <c r="AC243" s="40" t="str">
        <f t="shared" si="27"/>
        <v/>
      </c>
      <c r="AD243" s="37" t="str">
        <f>IF(S243="","",VLOOKUP(S243,海关监管条件!$A$1:$B$2000,2,FALSE))</f>
        <v/>
      </c>
    </row>
    <row r="244" spans="7:30">
      <c r="G244" s="22" t="str">
        <f t="shared" si="21"/>
        <v/>
      </c>
      <c r="H244" s="23" t="str">
        <f>IF(G244="","",VLOOKUP(G244,WMS!$E$3:$Q$2500,7,FALSE))</f>
        <v/>
      </c>
      <c r="I244" s="23" t="str">
        <f>IF(G244="","",VLOOKUP(G244,WMS!$E$3:$Q$2500,8,FALSE))</f>
        <v/>
      </c>
      <c r="J244" s="23" t="str">
        <f>IF(G244="","",VLOOKUP(G244,WMS!$E$3:$Q$2500,13,FALSE))</f>
        <v/>
      </c>
      <c r="K244" s="29" t="str">
        <f t="shared" si="22"/>
        <v/>
      </c>
      <c r="N244" s="30" t="str">
        <f>IF(G244="","",VLOOKUP(G244,WMS!$E$3:$U$2500,17,0))</f>
        <v/>
      </c>
      <c r="O244" s="31" t="str">
        <f t="shared" si="23"/>
        <v/>
      </c>
      <c r="P244" s="31" t="str">
        <f t="shared" si="24"/>
        <v/>
      </c>
      <c r="Q244" s="36" t="str">
        <f>IF(G244="","",VLOOKUP(G244,WMS!$E$3:$G$2500,2,FALSE))</f>
        <v/>
      </c>
      <c r="R244" s="36" t="str">
        <f>IF(G244="","",VLOOKUP(G244,WMS!$E$3:$G$2500,3,FALSE))</f>
        <v/>
      </c>
      <c r="S244" s="37" t="str">
        <f>IF(R244="","",VLOOKUP(R244,CUSTOMS!$E$3:$N$2500,2,FALSE))</f>
        <v/>
      </c>
      <c r="T244" s="38" t="str">
        <f>IF(R244="","",VLOOKUP(R244,CUSTOMS!$E$3:$N$2500,3,FALSE))</f>
        <v/>
      </c>
      <c r="U244" s="39" t="str">
        <f t="shared" si="25"/>
        <v/>
      </c>
      <c r="V244" s="39" t="str">
        <f>IF(R244="","",VLOOKUP(R244,CUSTOMS!$E$3:$N$2500,5,FALSE))</f>
        <v/>
      </c>
      <c r="W244" s="40" t="str">
        <f>IF(R244="","",VLOOKUP(R244,CUSTOMS!$E$3:$N$2500,6,FALSE))</f>
        <v/>
      </c>
      <c r="X244" s="40" t="str">
        <f t="shared" si="26"/>
        <v/>
      </c>
      <c r="Y244" s="39" t="str">
        <f>IF(R244="","",VLOOKUP(R244,CUSTOMS!$E$3:$N$2500,8,FALSE))</f>
        <v/>
      </c>
      <c r="Z244" s="39" t="str">
        <f>IF(R244="","",VLOOKUP(R244,CUSTOMS!$E$3:$N$2500,9,FALSE))</f>
        <v/>
      </c>
      <c r="AA244" s="39" t="str">
        <f>IF(R244="","",VLOOKUP(R244,CUSTOMS!$E$3:$N$2500,10,FALSE))</f>
        <v/>
      </c>
      <c r="AB244" s="40" t="str">
        <f>IF(R244="","",VLOOKUP(G244,WMS!$E$3:$T$2500,15,FALSE))</f>
        <v/>
      </c>
      <c r="AC244" s="40" t="str">
        <f t="shared" si="27"/>
        <v/>
      </c>
      <c r="AD244" s="37" t="str">
        <f>IF(S244="","",VLOOKUP(S244,海关监管条件!$A$1:$B$2000,2,FALSE))</f>
        <v/>
      </c>
    </row>
    <row r="245" spans="7:30">
      <c r="G245" s="22" t="str">
        <f t="shared" si="21"/>
        <v/>
      </c>
      <c r="H245" s="23" t="str">
        <f>IF(G245="","",VLOOKUP(G245,WMS!$E$3:$Q$2500,7,FALSE))</f>
        <v/>
      </c>
      <c r="I245" s="23" t="str">
        <f>IF(G245="","",VLOOKUP(G245,WMS!$E$3:$Q$2500,8,FALSE))</f>
        <v/>
      </c>
      <c r="J245" s="23" t="str">
        <f>IF(G245="","",VLOOKUP(G245,WMS!$E$3:$Q$2500,13,FALSE))</f>
        <v/>
      </c>
      <c r="K245" s="29" t="str">
        <f t="shared" si="22"/>
        <v/>
      </c>
      <c r="N245" s="30" t="str">
        <f>IF(G245="","",VLOOKUP(G245,WMS!$E$3:$U$2500,17,0))</f>
        <v/>
      </c>
      <c r="O245" s="31" t="str">
        <f t="shared" si="23"/>
        <v/>
      </c>
      <c r="P245" s="31" t="str">
        <f t="shared" si="24"/>
        <v/>
      </c>
      <c r="Q245" s="36" t="str">
        <f>IF(G245="","",VLOOKUP(G245,WMS!$E$3:$G$2500,2,FALSE))</f>
        <v/>
      </c>
      <c r="R245" s="36" t="str">
        <f>IF(G245="","",VLOOKUP(G245,WMS!$E$3:$G$2500,3,FALSE))</f>
        <v/>
      </c>
      <c r="S245" s="37" t="str">
        <f>IF(R245="","",VLOOKUP(R245,CUSTOMS!$E$3:$N$2500,2,FALSE))</f>
        <v/>
      </c>
      <c r="T245" s="38" t="str">
        <f>IF(R245="","",VLOOKUP(R245,CUSTOMS!$E$3:$N$2500,3,FALSE))</f>
        <v/>
      </c>
      <c r="U245" s="39" t="str">
        <f t="shared" si="25"/>
        <v/>
      </c>
      <c r="V245" s="39" t="str">
        <f>IF(R245="","",VLOOKUP(R245,CUSTOMS!$E$3:$N$2500,5,FALSE))</f>
        <v/>
      </c>
      <c r="W245" s="40" t="str">
        <f>IF(R245="","",VLOOKUP(R245,CUSTOMS!$E$3:$N$2500,6,FALSE))</f>
        <v/>
      </c>
      <c r="X245" s="40" t="str">
        <f t="shared" si="26"/>
        <v/>
      </c>
      <c r="Y245" s="39" t="str">
        <f>IF(R245="","",VLOOKUP(R245,CUSTOMS!$E$3:$N$2500,8,FALSE))</f>
        <v/>
      </c>
      <c r="Z245" s="39" t="str">
        <f>IF(R245="","",VLOOKUP(R245,CUSTOMS!$E$3:$N$2500,9,FALSE))</f>
        <v/>
      </c>
      <c r="AA245" s="39" t="str">
        <f>IF(R245="","",VLOOKUP(R245,CUSTOMS!$E$3:$N$2500,10,FALSE))</f>
        <v/>
      </c>
      <c r="AB245" s="40" t="str">
        <f>IF(R245="","",VLOOKUP(G245,WMS!$E$3:$T$2500,15,FALSE))</f>
        <v/>
      </c>
      <c r="AC245" s="40" t="str">
        <f t="shared" si="27"/>
        <v/>
      </c>
      <c r="AD245" s="37" t="str">
        <f>IF(S245="","",VLOOKUP(S245,海关监管条件!$A$1:$B$2000,2,FALSE))</f>
        <v/>
      </c>
    </row>
    <row r="246" spans="7:30">
      <c r="G246" s="22" t="str">
        <f t="shared" si="21"/>
        <v/>
      </c>
      <c r="H246" s="23" t="str">
        <f>IF(G246="","",VLOOKUP(G246,WMS!$E$3:$Q$2500,7,FALSE))</f>
        <v/>
      </c>
      <c r="I246" s="23" t="str">
        <f>IF(G246="","",VLOOKUP(G246,WMS!$E$3:$Q$2500,8,FALSE))</f>
        <v/>
      </c>
      <c r="J246" s="23" t="str">
        <f>IF(G246="","",VLOOKUP(G246,WMS!$E$3:$Q$2500,13,FALSE))</f>
        <v/>
      </c>
      <c r="K246" s="29" t="str">
        <f t="shared" si="22"/>
        <v/>
      </c>
      <c r="N246" s="30" t="str">
        <f>IF(G246="","",VLOOKUP(G246,WMS!$E$3:$U$2500,17,0))</f>
        <v/>
      </c>
      <c r="O246" s="31" t="str">
        <f t="shared" si="23"/>
        <v/>
      </c>
      <c r="P246" s="31" t="str">
        <f t="shared" si="24"/>
        <v/>
      </c>
      <c r="Q246" s="36" t="str">
        <f>IF(G246="","",VLOOKUP(G246,WMS!$E$3:$G$2500,2,FALSE))</f>
        <v/>
      </c>
      <c r="R246" s="36" t="str">
        <f>IF(G246="","",VLOOKUP(G246,WMS!$E$3:$G$2500,3,FALSE))</f>
        <v/>
      </c>
      <c r="S246" s="37" t="str">
        <f>IF(R246="","",VLOOKUP(R246,CUSTOMS!$E$3:$N$2500,2,FALSE))</f>
        <v/>
      </c>
      <c r="T246" s="38" t="str">
        <f>IF(R246="","",VLOOKUP(R246,CUSTOMS!$E$3:$N$2500,3,FALSE))</f>
        <v/>
      </c>
      <c r="U246" s="39" t="str">
        <f t="shared" si="25"/>
        <v/>
      </c>
      <c r="V246" s="39" t="str">
        <f>IF(R246="","",VLOOKUP(R246,CUSTOMS!$E$3:$N$2500,5,FALSE))</f>
        <v/>
      </c>
      <c r="W246" s="40" t="str">
        <f>IF(R246="","",VLOOKUP(R246,CUSTOMS!$E$3:$N$2500,6,FALSE))</f>
        <v/>
      </c>
      <c r="X246" s="40" t="str">
        <f t="shared" si="26"/>
        <v/>
      </c>
      <c r="Y246" s="39" t="str">
        <f>IF(R246="","",VLOOKUP(R246,CUSTOMS!$E$3:$N$2500,8,FALSE))</f>
        <v/>
      </c>
      <c r="Z246" s="39" t="str">
        <f>IF(R246="","",VLOOKUP(R246,CUSTOMS!$E$3:$N$2500,9,FALSE))</f>
        <v/>
      </c>
      <c r="AA246" s="39" t="str">
        <f>IF(R246="","",VLOOKUP(R246,CUSTOMS!$E$3:$N$2500,10,FALSE))</f>
        <v/>
      </c>
      <c r="AB246" s="40" t="str">
        <f>IF(R246="","",VLOOKUP(G246,WMS!$E$3:$T$2500,15,FALSE))</f>
        <v/>
      </c>
      <c r="AC246" s="40" t="str">
        <f t="shared" si="27"/>
        <v/>
      </c>
      <c r="AD246" s="37" t="str">
        <f>IF(S246="","",VLOOKUP(S246,海关监管条件!$A$1:$B$2000,2,FALSE))</f>
        <v/>
      </c>
    </row>
    <row r="247" spans="7:30">
      <c r="G247" s="22" t="str">
        <f t="shared" si="21"/>
        <v/>
      </c>
      <c r="H247" s="23" t="str">
        <f>IF(G247="","",VLOOKUP(G247,WMS!$E$3:$Q$2500,7,FALSE))</f>
        <v/>
      </c>
      <c r="I247" s="23" t="str">
        <f>IF(G247="","",VLOOKUP(G247,WMS!$E$3:$Q$2500,8,FALSE))</f>
        <v/>
      </c>
      <c r="J247" s="23" t="str">
        <f>IF(G247="","",VLOOKUP(G247,WMS!$E$3:$Q$2500,13,FALSE))</f>
        <v/>
      </c>
      <c r="K247" s="29" t="str">
        <f t="shared" si="22"/>
        <v/>
      </c>
      <c r="N247" s="30" t="str">
        <f>IF(G247="","",VLOOKUP(G247,WMS!$E$3:$U$2500,17,0))</f>
        <v/>
      </c>
      <c r="O247" s="31" t="str">
        <f t="shared" si="23"/>
        <v/>
      </c>
      <c r="P247" s="31" t="str">
        <f t="shared" si="24"/>
        <v/>
      </c>
      <c r="Q247" s="36" t="str">
        <f>IF(G247="","",VLOOKUP(G247,WMS!$E$3:$G$2500,2,FALSE))</f>
        <v/>
      </c>
      <c r="R247" s="36" t="str">
        <f>IF(G247="","",VLOOKUP(G247,WMS!$E$3:$G$2500,3,FALSE))</f>
        <v/>
      </c>
      <c r="S247" s="37" t="str">
        <f>IF(R247="","",VLOOKUP(R247,CUSTOMS!$E$3:$N$2500,2,FALSE))</f>
        <v/>
      </c>
      <c r="T247" s="38" t="str">
        <f>IF(R247="","",VLOOKUP(R247,CUSTOMS!$E$3:$N$2500,3,FALSE))</f>
        <v/>
      </c>
      <c r="U247" s="39" t="str">
        <f t="shared" si="25"/>
        <v/>
      </c>
      <c r="V247" s="39" t="str">
        <f>IF(R247="","",VLOOKUP(R247,CUSTOMS!$E$3:$N$2500,5,FALSE))</f>
        <v/>
      </c>
      <c r="W247" s="40" t="str">
        <f>IF(R247="","",VLOOKUP(R247,CUSTOMS!$E$3:$N$2500,6,FALSE))</f>
        <v/>
      </c>
      <c r="X247" s="40" t="str">
        <f t="shared" si="26"/>
        <v/>
      </c>
      <c r="Y247" s="39" t="str">
        <f>IF(R247="","",VLOOKUP(R247,CUSTOMS!$E$3:$N$2500,8,FALSE))</f>
        <v/>
      </c>
      <c r="Z247" s="39" t="str">
        <f>IF(R247="","",VLOOKUP(R247,CUSTOMS!$E$3:$N$2500,9,FALSE))</f>
        <v/>
      </c>
      <c r="AA247" s="39" t="str">
        <f>IF(R247="","",VLOOKUP(R247,CUSTOMS!$E$3:$N$2500,10,FALSE))</f>
        <v/>
      </c>
      <c r="AB247" s="40" t="str">
        <f>IF(R247="","",VLOOKUP(G247,WMS!$E$3:$T$2500,15,FALSE))</f>
        <v/>
      </c>
      <c r="AC247" s="40" t="str">
        <f t="shared" si="27"/>
        <v/>
      </c>
      <c r="AD247" s="37" t="str">
        <f>IF(S247="","",VLOOKUP(S247,海关监管条件!$A$1:$B$2000,2,FALSE))</f>
        <v/>
      </c>
    </row>
    <row r="248" spans="7:30">
      <c r="G248" s="22" t="str">
        <f t="shared" si="21"/>
        <v/>
      </c>
      <c r="H248" s="23" t="str">
        <f>IF(G248="","",VLOOKUP(G248,WMS!$E$3:$Q$2500,7,FALSE))</f>
        <v/>
      </c>
      <c r="I248" s="23" t="str">
        <f>IF(G248="","",VLOOKUP(G248,WMS!$E$3:$Q$2500,8,FALSE))</f>
        <v/>
      </c>
      <c r="J248" s="23" t="str">
        <f>IF(G248="","",VLOOKUP(G248,WMS!$E$3:$Q$2500,13,FALSE))</f>
        <v/>
      </c>
      <c r="K248" s="29" t="str">
        <f t="shared" si="22"/>
        <v/>
      </c>
      <c r="N248" s="30" t="str">
        <f>IF(G248="","",VLOOKUP(G248,WMS!$E$3:$U$2500,17,0))</f>
        <v/>
      </c>
      <c r="O248" s="31" t="str">
        <f t="shared" si="23"/>
        <v/>
      </c>
      <c r="P248" s="31" t="str">
        <f t="shared" si="24"/>
        <v/>
      </c>
      <c r="Q248" s="36" t="str">
        <f>IF(G248="","",VLOOKUP(G248,WMS!$E$3:$G$2500,2,FALSE))</f>
        <v/>
      </c>
      <c r="R248" s="36" t="str">
        <f>IF(G248="","",VLOOKUP(G248,WMS!$E$3:$G$2500,3,FALSE))</f>
        <v/>
      </c>
      <c r="S248" s="37" t="str">
        <f>IF(R248="","",VLOOKUP(R248,CUSTOMS!$E$3:$N$2500,2,FALSE))</f>
        <v/>
      </c>
      <c r="T248" s="38" t="str">
        <f>IF(R248="","",VLOOKUP(R248,CUSTOMS!$E$3:$N$2500,3,FALSE))</f>
        <v/>
      </c>
      <c r="U248" s="39" t="str">
        <f t="shared" si="25"/>
        <v/>
      </c>
      <c r="V248" s="39" t="str">
        <f>IF(R248="","",VLOOKUP(R248,CUSTOMS!$E$3:$N$2500,5,FALSE))</f>
        <v/>
      </c>
      <c r="W248" s="40" t="str">
        <f>IF(R248="","",VLOOKUP(R248,CUSTOMS!$E$3:$N$2500,6,FALSE))</f>
        <v/>
      </c>
      <c r="X248" s="40" t="str">
        <f t="shared" si="26"/>
        <v/>
      </c>
      <c r="Y248" s="39" t="str">
        <f>IF(R248="","",VLOOKUP(R248,CUSTOMS!$E$3:$N$2500,8,FALSE))</f>
        <v/>
      </c>
      <c r="Z248" s="39" t="str">
        <f>IF(R248="","",VLOOKUP(R248,CUSTOMS!$E$3:$N$2500,9,FALSE))</f>
        <v/>
      </c>
      <c r="AA248" s="39" t="str">
        <f>IF(R248="","",VLOOKUP(R248,CUSTOMS!$E$3:$N$2500,10,FALSE))</f>
        <v/>
      </c>
      <c r="AB248" s="40" t="str">
        <f>IF(R248="","",VLOOKUP(G248,WMS!$E$3:$T$2500,15,FALSE))</f>
        <v/>
      </c>
      <c r="AC248" s="40" t="str">
        <f t="shared" si="27"/>
        <v/>
      </c>
      <c r="AD248" s="37" t="str">
        <f>IF(S248="","",VLOOKUP(S248,海关监管条件!$A$1:$B$2000,2,FALSE))</f>
        <v/>
      </c>
    </row>
    <row r="249" spans="7:30">
      <c r="G249" s="22" t="str">
        <f t="shared" si="21"/>
        <v/>
      </c>
      <c r="H249" s="23" t="str">
        <f>IF(G249="","",VLOOKUP(G249,WMS!$E$3:$Q$2500,7,FALSE))</f>
        <v/>
      </c>
      <c r="I249" s="23" t="str">
        <f>IF(G249="","",VLOOKUP(G249,WMS!$E$3:$Q$2500,8,FALSE))</f>
        <v/>
      </c>
      <c r="J249" s="23" t="str">
        <f>IF(G249="","",VLOOKUP(G249,WMS!$E$3:$Q$2500,13,FALSE))</f>
        <v/>
      </c>
      <c r="K249" s="29" t="str">
        <f t="shared" si="22"/>
        <v/>
      </c>
      <c r="N249" s="30" t="str">
        <f>IF(G249="","",VLOOKUP(G249,WMS!$E$3:$U$2500,17,0))</f>
        <v/>
      </c>
      <c r="O249" s="31" t="str">
        <f t="shared" si="23"/>
        <v/>
      </c>
      <c r="P249" s="31" t="str">
        <f t="shared" si="24"/>
        <v/>
      </c>
      <c r="Q249" s="36" t="str">
        <f>IF(G249="","",VLOOKUP(G249,WMS!$E$3:$G$2500,2,FALSE))</f>
        <v/>
      </c>
      <c r="R249" s="36" t="str">
        <f>IF(G249="","",VLOOKUP(G249,WMS!$E$3:$G$2500,3,FALSE))</f>
        <v/>
      </c>
      <c r="S249" s="37" t="str">
        <f>IF(R249="","",VLOOKUP(R249,CUSTOMS!$E$3:$N$2500,2,FALSE))</f>
        <v/>
      </c>
      <c r="T249" s="38" t="str">
        <f>IF(R249="","",VLOOKUP(R249,CUSTOMS!$E$3:$N$2500,3,FALSE))</f>
        <v/>
      </c>
      <c r="U249" s="39" t="str">
        <f t="shared" si="25"/>
        <v/>
      </c>
      <c r="V249" s="39" t="str">
        <f>IF(R249="","",VLOOKUP(R249,CUSTOMS!$E$3:$N$2500,5,FALSE))</f>
        <v/>
      </c>
      <c r="W249" s="40" t="str">
        <f>IF(R249="","",VLOOKUP(R249,CUSTOMS!$E$3:$N$2500,6,FALSE))</f>
        <v/>
      </c>
      <c r="X249" s="40" t="str">
        <f t="shared" si="26"/>
        <v/>
      </c>
      <c r="Y249" s="39" t="str">
        <f>IF(R249="","",VLOOKUP(R249,CUSTOMS!$E$3:$N$2500,8,FALSE))</f>
        <v/>
      </c>
      <c r="Z249" s="39" t="str">
        <f>IF(R249="","",VLOOKUP(R249,CUSTOMS!$E$3:$N$2500,9,FALSE))</f>
        <v/>
      </c>
      <c r="AA249" s="39" t="str">
        <f>IF(R249="","",VLOOKUP(R249,CUSTOMS!$E$3:$N$2500,10,FALSE))</f>
        <v/>
      </c>
      <c r="AB249" s="40" t="str">
        <f>IF(R249="","",VLOOKUP(G249,WMS!$E$3:$T$2500,15,FALSE))</f>
        <v/>
      </c>
      <c r="AC249" s="40" t="str">
        <f t="shared" si="27"/>
        <v/>
      </c>
      <c r="AD249" s="37" t="str">
        <f>IF(S249="","",VLOOKUP(S249,海关监管条件!$A$1:$B$2000,2,FALSE))</f>
        <v/>
      </c>
    </row>
    <row r="250" spans="7:30">
      <c r="G250" s="22" t="str">
        <f t="shared" si="21"/>
        <v/>
      </c>
      <c r="H250" s="23" t="str">
        <f>IF(G250="","",VLOOKUP(G250,WMS!$E$3:$Q$2500,7,FALSE))</f>
        <v/>
      </c>
      <c r="I250" s="23" t="str">
        <f>IF(G250="","",VLOOKUP(G250,WMS!$E$3:$Q$2500,8,FALSE))</f>
        <v/>
      </c>
      <c r="J250" s="23" t="str">
        <f>IF(G250="","",VLOOKUP(G250,WMS!$E$3:$Q$2500,13,FALSE))</f>
        <v/>
      </c>
      <c r="K250" s="29" t="str">
        <f t="shared" si="22"/>
        <v/>
      </c>
      <c r="N250" s="30" t="str">
        <f>IF(G250="","",VLOOKUP(G250,WMS!$E$3:$U$2500,17,0))</f>
        <v/>
      </c>
      <c r="O250" s="31" t="str">
        <f t="shared" si="23"/>
        <v/>
      </c>
      <c r="P250" s="31" t="str">
        <f t="shared" si="24"/>
        <v/>
      </c>
      <c r="Q250" s="36" t="str">
        <f>IF(G250="","",VLOOKUP(G250,WMS!$E$3:$G$2500,2,FALSE))</f>
        <v/>
      </c>
      <c r="R250" s="36" t="str">
        <f>IF(G250="","",VLOOKUP(G250,WMS!$E$3:$G$2500,3,FALSE))</f>
        <v/>
      </c>
      <c r="S250" s="37" t="str">
        <f>IF(R250="","",VLOOKUP(R250,CUSTOMS!$E$3:$N$2500,2,FALSE))</f>
        <v/>
      </c>
      <c r="T250" s="38" t="str">
        <f>IF(R250="","",VLOOKUP(R250,CUSTOMS!$E$3:$N$2500,3,FALSE))</f>
        <v/>
      </c>
      <c r="U250" s="39" t="str">
        <f t="shared" si="25"/>
        <v/>
      </c>
      <c r="V250" s="39" t="str">
        <f>IF(R250="","",VLOOKUP(R250,CUSTOMS!$E$3:$N$2500,5,FALSE))</f>
        <v/>
      </c>
      <c r="W250" s="40" t="str">
        <f>IF(R250="","",VLOOKUP(R250,CUSTOMS!$E$3:$N$2500,6,FALSE))</f>
        <v/>
      </c>
      <c r="X250" s="40" t="str">
        <f t="shared" si="26"/>
        <v/>
      </c>
      <c r="Y250" s="39" t="str">
        <f>IF(R250="","",VLOOKUP(R250,CUSTOMS!$E$3:$N$2500,8,FALSE))</f>
        <v/>
      </c>
      <c r="Z250" s="39" t="str">
        <f>IF(R250="","",VLOOKUP(R250,CUSTOMS!$E$3:$N$2500,9,FALSE))</f>
        <v/>
      </c>
      <c r="AA250" s="39" t="str">
        <f>IF(R250="","",VLOOKUP(R250,CUSTOMS!$E$3:$N$2500,10,FALSE))</f>
        <v/>
      </c>
      <c r="AB250" s="40" t="str">
        <f>IF(R250="","",VLOOKUP(G250,WMS!$E$3:$T$2500,15,FALSE))</f>
        <v/>
      </c>
      <c r="AC250" s="40" t="str">
        <f t="shared" si="27"/>
        <v/>
      </c>
      <c r="AD250" s="37" t="str">
        <f>IF(S250="","",VLOOKUP(S250,海关监管条件!$A$1:$B$2000,2,FALSE))</f>
        <v/>
      </c>
    </row>
    <row r="251" spans="7:30">
      <c r="G251" s="22" t="str">
        <f t="shared" si="21"/>
        <v/>
      </c>
      <c r="H251" s="23" t="str">
        <f>IF(G251="","",VLOOKUP(G251,WMS!$E$3:$Q$2500,7,FALSE))</f>
        <v/>
      </c>
      <c r="I251" s="23" t="str">
        <f>IF(G251="","",VLOOKUP(G251,WMS!$E$3:$Q$2500,8,FALSE))</f>
        <v/>
      </c>
      <c r="J251" s="23" t="str">
        <f>IF(G251="","",VLOOKUP(G251,WMS!$E$3:$Q$2500,13,FALSE))</f>
        <v/>
      </c>
      <c r="K251" s="29" t="str">
        <f t="shared" si="22"/>
        <v/>
      </c>
      <c r="N251" s="30" t="str">
        <f>IF(G251="","",VLOOKUP(G251,WMS!$E$3:$U$2500,17,0))</f>
        <v/>
      </c>
      <c r="O251" s="31" t="str">
        <f t="shared" si="23"/>
        <v/>
      </c>
      <c r="P251" s="31" t="str">
        <f t="shared" si="24"/>
        <v/>
      </c>
      <c r="Q251" s="36" t="str">
        <f>IF(G251="","",VLOOKUP(G251,WMS!$E$3:$G$2500,2,FALSE))</f>
        <v/>
      </c>
      <c r="R251" s="36" t="str">
        <f>IF(G251="","",VLOOKUP(G251,WMS!$E$3:$G$2500,3,FALSE))</f>
        <v/>
      </c>
      <c r="S251" s="37" t="str">
        <f>IF(R251="","",VLOOKUP(R251,CUSTOMS!$E$3:$N$2500,2,FALSE))</f>
        <v/>
      </c>
      <c r="T251" s="38" t="str">
        <f>IF(R251="","",VLOOKUP(R251,CUSTOMS!$E$3:$N$2500,3,FALSE))</f>
        <v/>
      </c>
      <c r="U251" s="39" t="str">
        <f t="shared" si="25"/>
        <v/>
      </c>
      <c r="V251" s="39" t="str">
        <f>IF(R251="","",VLOOKUP(R251,CUSTOMS!$E$3:$N$2500,5,FALSE))</f>
        <v/>
      </c>
      <c r="W251" s="40" t="str">
        <f>IF(R251="","",VLOOKUP(R251,CUSTOMS!$E$3:$N$2500,6,FALSE))</f>
        <v/>
      </c>
      <c r="X251" s="40" t="str">
        <f t="shared" si="26"/>
        <v/>
      </c>
      <c r="Y251" s="39" t="str">
        <f>IF(R251="","",VLOOKUP(R251,CUSTOMS!$E$3:$N$2500,8,FALSE))</f>
        <v/>
      </c>
      <c r="Z251" s="39" t="str">
        <f>IF(R251="","",VLOOKUP(R251,CUSTOMS!$E$3:$N$2500,9,FALSE))</f>
        <v/>
      </c>
      <c r="AA251" s="39" t="str">
        <f>IF(R251="","",VLOOKUP(R251,CUSTOMS!$E$3:$N$2500,10,FALSE))</f>
        <v/>
      </c>
      <c r="AB251" s="40" t="str">
        <f>IF(R251="","",VLOOKUP(G251,WMS!$E$3:$T$2500,15,FALSE))</f>
        <v/>
      </c>
      <c r="AC251" s="40" t="str">
        <f t="shared" si="27"/>
        <v/>
      </c>
      <c r="AD251" s="37" t="str">
        <f>IF(S251="","",VLOOKUP(S251,海关监管条件!$A$1:$B$2000,2,FALSE))</f>
        <v/>
      </c>
    </row>
    <row r="252" spans="7:30">
      <c r="G252" s="22" t="str">
        <f t="shared" si="21"/>
        <v/>
      </c>
      <c r="H252" s="23" t="str">
        <f>IF(G252="","",VLOOKUP(G252,WMS!$E$3:$Q$2500,7,FALSE))</f>
        <v/>
      </c>
      <c r="I252" s="23" t="str">
        <f>IF(G252="","",VLOOKUP(G252,WMS!$E$3:$Q$2500,8,FALSE))</f>
        <v/>
      </c>
      <c r="J252" s="23" t="str">
        <f>IF(G252="","",VLOOKUP(G252,WMS!$E$3:$Q$2500,13,FALSE))</f>
        <v/>
      </c>
      <c r="K252" s="29" t="str">
        <f t="shared" si="22"/>
        <v/>
      </c>
      <c r="N252" s="30" t="str">
        <f>IF(G252="","",VLOOKUP(G252,WMS!$E$3:$U$2500,17,0))</f>
        <v/>
      </c>
      <c r="O252" s="31" t="str">
        <f t="shared" si="23"/>
        <v/>
      </c>
      <c r="P252" s="31" t="str">
        <f t="shared" si="24"/>
        <v/>
      </c>
      <c r="Q252" s="36" t="str">
        <f>IF(G252="","",VLOOKUP(G252,WMS!$E$3:$G$2500,2,FALSE))</f>
        <v/>
      </c>
      <c r="R252" s="36" t="str">
        <f>IF(G252="","",VLOOKUP(G252,WMS!$E$3:$G$2500,3,FALSE))</f>
        <v/>
      </c>
      <c r="S252" s="37" t="str">
        <f>IF(R252="","",VLOOKUP(R252,CUSTOMS!$E$3:$N$2500,2,FALSE))</f>
        <v/>
      </c>
      <c r="T252" s="38" t="str">
        <f>IF(R252="","",VLOOKUP(R252,CUSTOMS!$E$3:$N$2500,3,FALSE))</f>
        <v/>
      </c>
      <c r="U252" s="39" t="str">
        <f t="shared" si="25"/>
        <v/>
      </c>
      <c r="V252" s="39" t="str">
        <f>IF(R252="","",VLOOKUP(R252,CUSTOMS!$E$3:$N$2500,5,FALSE))</f>
        <v/>
      </c>
      <c r="W252" s="40" t="str">
        <f>IF(R252="","",VLOOKUP(R252,CUSTOMS!$E$3:$N$2500,6,FALSE))</f>
        <v/>
      </c>
      <c r="X252" s="40" t="str">
        <f t="shared" si="26"/>
        <v/>
      </c>
      <c r="Y252" s="39" t="str">
        <f>IF(R252="","",VLOOKUP(R252,CUSTOMS!$E$3:$N$2500,8,FALSE))</f>
        <v/>
      </c>
      <c r="Z252" s="39" t="str">
        <f>IF(R252="","",VLOOKUP(R252,CUSTOMS!$E$3:$N$2500,9,FALSE))</f>
        <v/>
      </c>
      <c r="AA252" s="39" t="str">
        <f>IF(R252="","",VLOOKUP(R252,CUSTOMS!$E$3:$N$2500,10,FALSE))</f>
        <v/>
      </c>
      <c r="AB252" s="40" t="str">
        <f>IF(R252="","",VLOOKUP(G252,WMS!$E$3:$T$2500,15,FALSE))</f>
        <v/>
      </c>
      <c r="AC252" s="40" t="str">
        <f t="shared" si="27"/>
        <v/>
      </c>
      <c r="AD252" s="37" t="str">
        <f>IF(S252="","",VLOOKUP(S252,海关监管条件!$A$1:$B$2000,2,FALSE))</f>
        <v/>
      </c>
    </row>
    <row r="253" spans="7:30">
      <c r="G253" s="22" t="str">
        <f t="shared" si="21"/>
        <v/>
      </c>
      <c r="H253" s="23" t="str">
        <f>IF(G253="","",VLOOKUP(G253,WMS!$E$3:$Q$2500,7,FALSE))</f>
        <v/>
      </c>
      <c r="I253" s="23" t="str">
        <f>IF(G253="","",VLOOKUP(G253,WMS!$E$3:$Q$2500,8,FALSE))</f>
        <v/>
      </c>
      <c r="J253" s="23" t="str">
        <f>IF(G253="","",VLOOKUP(G253,WMS!$E$3:$Q$2500,13,FALSE))</f>
        <v/>
      </c>
      <c r="K253" s="29" t="str">
        <f t="shared" si="22"/>
        <v/>
      </c>
      <c r="N253" s="30" t="str">
        <f>IF(G253="","",VLOOKUP(G253,WMS!$E$3:$U$2500,17,0))</f>
        <v/>
      </c>
      <c r="O253" s="31" t="str">
        <f t="shared" si="23"/>
        <v/>
      </c>
      <c r="P253" s="31" t="str">
        <f t="shared" si="24"/>
        <v/>
      </c>
      <c r="Q253" s="36" t="str">
        <f>IF(G253="","",VLOOKUP(G253,WMS!$E$3:$G$2500,2,FALSE))</f>
        <v/>
      </c>
      <c r="R253" s="36" t="str">
        <f>IF(G253="","",VLOOKUP(G253,WMS!$E$3:$G$2500,3,FALSE))</f>
        <v/>
      </c>
      <c r="S253" s="37" t="str">
        <f>IF(R253="","",VLOOKUP(R253,CUSTOMS!$E$3:$N$2500,2,FALSE))</f>
        <v/>
      </c>
      <c r="T253" s="38" t="str">
        <f>IF(R253="","",VLOOKUP(R253,CUSTOMS!$E$3:$N$2500,3,FALSE))</f>
        <v/>
      </c>
      <c r="U253" s="39" t="str">
        <f t="shared" si="25"/>
        <v/>
      </c>
      <c r="V253" s="39" t="str">
        <f>IF(R253="","",VLOOKUP(R253,CUSTOMS!$E$3:$N$2500,5,FALSE))</f>
        <v/>
      </c>
      <c r="W253" s="40" t="str">
        <f>IF(R253="","",VLOOKUP(R253,CUSTOMS!$E$3:$N$2500,6,FALSE))</f>
        <v/>
      </c>
      <c r="X253" s="40" t="str">
        <f t="shared" si="26"/>
        <v/>
      </c>
      <c r="Y253" s="39" t="str">
        <f>IF(R253="","",VLOOKUP(R253,CUSTOMS!$E$3:$N$2500,8,FALSE))</f>
        <v/>
      </c>
      <c r="Z253" s="39" t="str">
        <f>IF(R253="","",VLOOKUP(R253,CUSTOMS!$E$3:$N$2500,9,FALSE))</f>
        <v/>
      </c>
      <c r="AA253" s="39" t="str">
        <f>IF(R253="","",VLOOKUP(R253,CUSTOMS!$E$3:$N$2500,10,FALSE))</f>
        <v/>
      </c>
      <c r="AB253" s="40" t="str">
        <f>IF(R253="","",VLOOKUP(G253,WMS!$E$3:$T$2500,15,FALSE))</f>
        <v/>
      </c>
      <c r="AC253" s="40" t="str">
        <f t="shared" si="27"/>
        <v/>
      </c>
      <c r="AD253" s="37" t="str">
        <f>IF(S253="","",VLOOKUP(S253,海关监管条件!$A$1:$B$2000,2,FALSE))</f>
        <v/>
      </c>
    </row>
    <row r="254" spans="7:30">
      <c r="G254" s="22" t="str">
        <f t="shared" si="21"/>
        <v/>
      </c>
      <c r="H254" s="23" t="str">
        <f>IF(G254="","",VLOOKUP(G254,WMS!$E$3:$Q$2500,7,FALSE))</f>
        <v/>
      </c>
      <c r="I254" s="23" t="str">
        <f>IF(G254="","",VLOOKUP(G254,WMS!$E$3:$Q$2500,8,FALSE))</f>
        <v/>
      </c>
      <c r="J254" s="23" t="str">
        <f>IF(G254="","",VLOOKUP(G254,WMS!$E$3:$Q$2500,13,FALSE))</f>
        <v/>
      </c>
      <c r="K254" s="29" t="str">
        <f t="shared" si="22"/>
        <v/>
      </c>
      <c r="N254" s="30" t="str">
        <f>IF(G254="","",VLOOKUP(G254,WMS!$E$3:$U$2500,17,0))</f>
        <v/>
      </c>
      <c r="O254" s="31" t="str">
        <f t="shared" si="23"/>
        <v/>
      </c>
      <c r="P254" s="31" t="str">
        <f t="shared" si="24"/>
        <v/>
      </c>
      <c r="Q254" s="36" t="str">
        <f>IF(G254="","",VLOOKUP(G254,WMS!$E$3:$G$2500,2,FALSE))</f>
        <v/>
      </c>
      <c r="R254" s="36" t="str">
        <f>IF(G254="","",VLOOKUP(G254,WMS!$E$3:$G$2500,3,FALSE))</f>
        <v/>
      </c>
      <c r="S254" s="37" t="str">
        <f>IF(R254="","",VLOOKUP(R254,CUSTOMS!$E$3:$N$2500,2,FALSE))</f>
        <v/>
      </c>
      <c r="T254" s="38" t="str">
        <f>IF(R254="","",VLOOKUP(R254,CUSTOMS!$E$3:$N$2500,3,FALSE))</f>
        <v/>
      </c>
      <c r="U254" s="39" t="str">
        <f t="shared" si="25"/>
        <v/>
      </c>
      <c r="V254" s="39" t="str">
        <f>IF(R254="","",VLOOKUP(R254,CUSTOMS!$E$3:$N$2500,5,FALSE))</f>
        <v/>
      </c>
      <c r="W254" s="40" t="str">
        <f>IF(R254="","",VLOOKUP(R254,CUSTOMS!$E$3:$N$2500,6,FALSE))</f>
        <v/>
      </c>
      <c r="X254" s="40" t="str">
        <f t="shared" si="26"/>
        <v/>
      </c>
      <c r="Y254" s="39" t="str">
        <f>IF(R254="","",VLOOKUP(R254,CUSTOMS!$E$3:$N$2500,8,FALSE))</f>
        <v/>
      </c>
      <c r="Z254" s="39" t="str">
        <f>IF(R254="","",VLOOKUP(R254,CUSTOMS!$E$3:$N$2500,9,FALSE))</f>
        <v/>
      </c>
      <c r="AA254" s="39" t="str">
        <f>IF(R254="","",VLOOKUP(R254,CUSTOMS!$E$3:$N$2500,10,FALSE))</f>
        <v/>
      </c>
      <c r="AB254" s="40" t="str">
        <f>IF(R254="","",VLOOKUP(G254,WMS!$E$3:$T$2500,15,FALSE))</f>
        <v/>
      </c>
      <c r="AC254" s="40" t="str">
        <f t="shared" si="27"/>
        <v/>
      </c>
      <c r="AD254" s="37" t="str">
        <f>IF(S254="","",VLOOKUP(S254,海关监管条件!$A$1:$B$2000,2,FALSE))</f>
        <v/>
      </c>
    </row>
    <row r="255" spans="7:30">
      <c r="G255" s="22" t="str">
        <f t="shared" si="21"/>
        <v/>
      </c>
      <c r="H255" s="23" t="str">
        <f>IF(G255="","",VLOOKUP(G255,WMS!$E$3:$Q$2500,7,FALSE))</f>
        <v/>
      </c>
      <c r="I255" s="23" t="str">
        <f>IF(G255="","",VLOOKUP(G255,WMS!$E$3:$Q$2500,8,FALSE))</f>
        <v/>
      </c>
      <c r="J255" s="23" t="str">
        <f>IF(G255="","",VLOOKUP(G255,WMS!$E$3:$Q$2500,13,FALSE))</f>
        <v/>
      </c>
      <c r="K255" s="29" t="str">
        <f t="shared" si="22"/>
        <v/>
      </c>
      <c r="N255" s="30" t="str">
        <f>IF(G255="","",VLOOKUP(G255,WMS!$E$3:$U$2500,17,0))</f>
        <v/>
      </c>
      <c r="O255" s="31" t="str">
        <f t="shared" si="23"/>
        <v/>
      </c>
      <c r="P255" s="31" t="str">
        <f t="shared" si="24"/>
        <v/>
      </c>
      <c r="Q255" s="36" t="str">
        <f>IF(G255="","",VLOOKUP(G255,WMS!$E$3:$G$2500,2,FALSE))</f>
        <v/>
      </c>
      <c r="R255" s="36" t="str">
        <f>IF(G255="","",VLOOKUP(G255,WMS!$E$3:$G$2500,3,FALSE))</f>
        <v/>
      </c>
      <c r="S255" s="37" t="str">
        <f>IF(R255="","",VLOOKUP(R255,CUSTOMS!$E$3:$N$2500,2,FALSE))</f>
        <v/>
      </c>
      <c r="T255" s="38" t="str">
        <f>IF(R255="","",VLOOKUP(R255,CUSTOMS!$E$3:$N$2500,3,FALSE))</f>
        <v/>
      </c>
      <c r="U255" s="39" t="str">
        <f t="shared" si="25"/>
        <v/>
      </c>
      <c r="V255" s="39" t="str">
        <f>IF(R255="","",VLOOKUP(R255,CUSTOMS!$E$3:$N$2500,5,FALSE))</f>
        <v/>
      </c>
      <c r="W255" s="40" t="str">
        <f>IF(R255="","",VLOOKUP(R255,CUSTOMS!$E$3:$N$2500,6,FALSE))</f>
        <v/>
      </c>
      <c r="X255" s="40" t="str">
        <f t="shared" si="26"/>
        <v/>
      </c>
      <c r="Y255" s="39" t="str">
        <f>IF(R255="","",VLOOKUP(R255,CUSTOMS!$E$3:$N$2500,8,FALSE))</f>
        <v/>
      </c>
      <c r="Z255" s="39" t="str">
        <f>IF(R255="","",VLOOKUP(R255,CUSTOMS!$E$3:$N$2500,9,FALSE))</f>
        <v/>
      </c>
      <c r="AA255" s="39" t="str">
        <f>IF(R255="","",VLOOKUP(R255,CUSTOMS!$E$3:$N$2500,10,FALSE))</f>
        <v/>
      </c>
      <c r="AB255" s="40" t="str">
        <f>IF(R255="","",VLOOKUP(G255,WMS!$E$3:$T$2500,15,FALSE))</f>
        <v/>
      </c>
      <c r="AC255" s="40" t="str">
        <f t="shared" si="27"/>
        <v/>
      </c>
      <c r="AD255" s="37" t="str">
        <f>IF(S255="","",VLOOKUP(S255,海关监管条件!$A$1:$B$2000,2,FALSE))</f>
        <v/>
      </c>
    </row>
    <row r="256" spans="7:30">
      <c r="G256" s="22" t="str">
        <f t="shared" si="21"/>
        <v/>
      </c>
      <c r="H256" s="23" t="str">
        <f>IF(G256="","",VLOOKUP(G256,WMS!$E$3:$Q$2500,7,FALSE))</f>
        <v/>
      </c>
      <c r="I256" s="23" t="str">
        <f>IF(G256="","",VLOOKUP(G256,WMS!$E$3:$Q$2500,8,FALSE))</f>
        <v/>
      </c>
      <c r="J256" s="23" t="str">
        <f>IF(G256="","",VLOOKUP(G256,WMS!$E$3:$Q$2500,13,FALSE))</f>
        <v/>
      </c>
      <c r="K256" s="29" t="str">
        <f t="shared" si="22"/>
        <v/>
      </c>
      <c r="N256" s="30" t="str">
        <f>IF(G256="","",VLOOKUP(G256,WMS!$E$3:$U$2500,17,0))</f>
        <v/>
      </c>
      <c r="O256" s="31" t="str">
        <f t="shared" si="23"/>
        <v/>
      </c>
      <c r="P256" s="31" t="str">
        <f t="shared" si="24"/>
        <v/>
      </c>
      <c r="Q256" s="36" t="str">
        <f>IF(G256="","",VLOOKUP(G256,WMS!$E$3:$G$2500,2,FALSE))</f>
        <v/>
      </c>
      <c r="R256" s="36" t="str">
        <f>IF(G256="","",VLOOKUP(G256,WMS!$E$3:$G$2500,3,FALSE))</f>
        <v/>
      </c>
      <c r="S256" s="37" t="str">
        <f>IF(R256="","",VLOOKUP(R256,CUSTOMS!$E$3:$N$2500,2,FALSE))</f>
        <v/>
      </c>
      <c r="T256" s="38" t="str">
        <f>IF(R256="","",VLOOKUP(R256,CUSTOMS!$E$3:$N$2500,3,FALSE))</f>
        <v/>
      </c>
      <c r="U256" s="39" t="str">
        <f t="shared" si="25"/>
        <v/>
      </c>
      <c r="V256" s="39" t="str">
        <f>IF(R256="","",VLOOKUP(R256,CUSTOMS!$E$3:$N$2500,5,FALSE))</f>
        <v/>
      </c>
      <c r="W256" s="40" t="str">
        <f>IF(R256="","",VLOOKUP(R256,CUSTOMS!$E$3:$N$2500,6,FALSE))</f>
        <v/>
      </c>
      <c r="X256" s="40" t="str">
        <f t="shared" si="26"/>
        <v/>
      </c>
      <c r="Y256" s="39" t="str">
        <f>IF(R256="","",VLOOKUP(R256,CUSTOMS!$E$3:$N$2500,8,FALSE))</f>
        <v/>
      </c>
      <c r="Z256" s="39" t="str">
        <f>IF(R256="","",VLOOKUP(R256,CUSTOMS!$E$3:$N$2500,9,FALSE))</f>
        <v/>
      </c>
      <c r="AA256" s="39" t="str">
        <f>IF(R256="","",VLOOKUP(R256,CUSTOMS!$E$3:$N$2500,10,FALSE))</f>
        <v/>
      </c>
      <c r="AB256" s="40" t="str">
        <f>IF(R256="","",VLOOKUP(G256,WMS!$E$3:$T$2500,15,FALSE))</f>
        <v/>
      </c>
      <c r="AC256" s="40" t="str">
        <f t="shared" si="27"/>
        <v/>
      </c>
      <c r="AD256" s="37" t="str">
        <f>IF(S256="","",VLOOKUP(S256,海关监管条件!$A$1:$B$2000,2,FALSE))</f>
        <v/>
      </c>
    </row>
    <row r="257" spans="7:30">
      <c r="G257" s="22" t="str">
        <f t="shared" si="21"/>
        <v/>
      </c>
      <c r="H257" s="23" t="str">
        <f>IF(G257="","",VLOOKUP(G257,WMS!$E$3:$Q$2500,7,FALSE))</f>
        <v/>
      </c>
      <c r="I257" s="23" t="str">
        <f>IF(G257="","",VLOOKUP(G257,WMS!$E$3:$Q$2500,8,FALSE))</f>
        <v/>
      </c>
      <c r="J257" s="23" t="str">
        <f>IF(G257="","",VLOOKUP(G257,WMS!$E$3:$Q$2500,13,FALSE))</f>
        <v/>
      </c>
      <c r="K257" s="29" t="str">
        <f t="shared" si="22"/>
        <v/>
      </c>
      <c r="N257" s="30" t="str">
        <f>IF(G257="","",VLOOKUP(G257,WMS!$E$3:$U$2500,17,0))</f>
        <v/>
      </c>
      <c r="O257" s="31" t="str">
        <f t="shared" si="23"/>
        <v/>
      </c>
      <c r="P257" s="31" t="str">
        <f t="shared" si="24"/>
        <v/>
      </c>
      <c r="Q257" s="36" t="str">
        <f>IF(G257="","",VLOOKUP(G257,WMS!$E$3:$G$2500,2,FALSE))</f>
        <v/>
      </c>
      <c r="R257" s="36" t="str">
        <f>IF(G257="","",VLOOKUP(G257,WMS!$E$3:$G$2500,3,FALSE))</f>
        <v/>
      </c>
      <c r="S257" s="37" t="str">
        <f>IF(R257="","",VLOOKUP(R257,CUSTOMS!$E$3:$N$2500,2,FALSE))</f>
        <v/>
      </c>
      <c r="T257" s="38" t="str">
        <f>IF(R257="","",VLOOKUP(R257,CUSTOMS!$E$3:$N$2500,3,FALSE))</f>
        <v/>
      </c>
      <c r="U257" s="39" t="str">
        <f t="shared" si="25"/>
        <v/>
      </c>
      <c r="V257" s="39" t="str">
        <f>IF(R257="","",VLOOKUP(R257,CUSTOMS!$E$3:$N$2500,5,FALSE))</f>
        <v/>
      </c>
      <c r="W257" s="40" t="str">
        <f>IF(R257="","",VLOOKUP(R257,CUSTOMS!$E$3:$N$2500,6,FALSE))</f>
        <v/>
      </c>
      <c r="X257" s="40" t="str">
        <f t="shared" si="26"/>
        <v/>
      </c>
      <c r="Y257" s="39" t="str">
        <f>IF(R257="","",VLOOKUP(R257,CUSTOMS!$E$3:$N$2500,8,FALSE))</f>
        <v/>
      </c>
      <c r="Z257" s="39" t="str">
        <f>IF(R257="","",VLOOKUP(R257,CUSTOMS!$E$3:$N$2500,9,FALSE))</f>
        <v/>
      </c>
      <c r="AA257" s="39" t="str">
        <f>IF(R257="","",VLOOKUP(R257,CUSTOMS!$E$3:$N$2500,10,FALSE))</f>
        <v/>
      </c>
      <c r="AB257" s="40" t="str">
        <f>IF(R257="","",VLOOKUP(G257,WMS!$E$3:$T$2500,15,FALSE))</f>
        <v/>
      </c>
      <c r="AC257" s="40" t="str">
        <f t="shared" si="27"/>
        <v/>
      </c>
      <c r="AD257" s="37" t="str">
        <f>IF(S257="","",VLOOKUP(S257,海关监管条件!$A$1:$B$2000,2,FALSE))</f>
        <v/>
      </c>
    </row>
    <row r="258" spans="7:30">
      <c r="G258" s="22" t="str">
        <f t="shared" si="21"/>
        <v/>
      </c>
      <c r="H258" s="23" t="str">
        <f>IF(G258="","",VLOOKUP(G258,WMS!$E$3:$Q$2500,7,FALSE))</f>
        <v/>
      </c>
      <c r="I258" s="23" t="str">
        <f>IF(G258="","",VLOOKUP(G258,WMS!$E$3:$Q$2500,8,FALSE))</f>
        <v/>
      </c>
      <c r="J258" s="23" t="str">
        <f>IF(G258="","",VLOOKUP(G258,WMS!$E$3:$Q$2500,13,FALSE))</f>
        <v/>
      </c>
      <c r="K258" s="29" t="str">
        <f t="shared" si="22"/>
        <v/>
      </c>
      <c r="N258" s="30" t="str">
        <f>IF(G258="","",VLOOKUP(G258,WMS!$E$3:$U$2500,17,0))</f>
        <v/>
      </c>
      <c r="O258" s="31" t="str">
        <f t="shared" si="23"/>
        <v/>
      </c>
      <c r="P258" s="31" t="str">
        <f t="shared" si="24"/>
        <v/>
      </c>
      <c r="Q258" s="36" t="str">
        <f>IF(G258="","",VLOOKUP(G258,WMS!$E$3:$G$2500,2,FALSE))</f>
        <v/>
      </c>
      <c r="R258" s="36" t="str">
        <f>IF(G258="","",VLOOKUP(G258,WMS!$E$3:$G$2500,3,FALSE))</f>
        <v/>
      </c>
      <c r="S258" s="37" t="str">
        <f>IF(R258="","",VLOOKUP(R258,CUSTOMS!$E$3:$N$2500,2,FALSE))</f>
        <v/>
      </c>
      <c r="T258" s="38" t="str">
        <f>IF(R258="","",VLOOKUP(R258,CUSTOMS!$E$3:$N$2500,3,FALSE))</f>
        <v/>
      </c>
      <c r="U258" s="39" t="str">
        <f t="shared" si="25"/>
        <v/>
      </c>
      <c r="V258" s="39" t="str">
        <f>IF(R258="","",VLOOKUP(R258,CUSTOMS!$E$3:$N$2500,5,FALSE))</f>
        <v/>
      </c>
      <c r="W258" s="40" t="str">
        <f>IF(R258="","",VLOOKUP(R258,CUSTOMS!$E$3:$N$2500,6,FALSE))</f>
        <v/>
      </c>
      <c r="X258" s="40" t="str">
        <f t="shared" si="26"/>
        <v/>
      </c>
      <c r="Y258" s="39" t="str">
        <f>IF(R258="","",VLOOKUP(R258,CUSTOMS!$E$3:$N$2500,8,FALSE))</f>
        <v/>
      </c>
      <c r="Z258" s="39" t="str">
        <f>IF(R258="","",VLOOKUP(R258,CUSTOMS!$E$3:$N$2500,9,FALSE))</f>
        <v/>
      </c>
      <c r="AA258" s="39" t="str">
        <f>IF(R258="","",VLOOKUP(R258,CUSTOMS!$E$3:$N$2500,10,FALSE))</f>
        <v/>
      </c>
      <c r="AB258" s="40" t="str">
        <f>IF(R258="","",VLOOKUP(G258,WMS!$E$3:$T$2500,15,FALSE))</f>
        <v/>
      </c>
      <c r="AC258" s="40" t="str">
        <f t="shared" si="27"/>
        <v/>
      </c>
      <c r="AD258" s="37" t="str">
        <f>IF(S258="","",VLOOKUP(S258,海关监管条件!$A$1:$B$2000,2,FALSE))</f>
        <v/>
      </c>
    </row>
    <row r="259" spans="7:30">
      <c r="G259" s="22" t="str">
        <f t="shared" si="21"/>
        <v/>
      </c>
      <c r="H259" s="23" t="str">
        <f>IF(G259="","",VLOOKUP(G259,WMS!$E$3:$Q$2500,7,FALSE))</f>
        <v/>
      </c>
      <c r="I259" s="23" t="str">
        <f>IF(G259="","",VLOOKUP(G259,WMS!$E$3:$Q$2500,8,FALSE))</f>
        <v/>
      </c>
      <c r="J259" s="23" t="str">
        <f>IF(G259="","",VLOOKUP(G259,WMS!$E$3:$Q$2500,13,FALSE))</f>
        <v/>
      </c>
      <c r="K259" s="29" t="str">
        <f t="shared" si="22"/>
        <v/>
      </c>
      <c r="N259" s="30" t="str">
        <f>IF(G259="","",VLOOKUP(G259,WMS!$E$3:$U$2500,17,0))</f>
        <v/>
      </c>
      <c r="O259" s="31" t="str">
        <f t="shared" si="23"/>
        <v/>
      </c>
      <c r="P259" s="31" t="str">
        <f t="shared" si="24"/>
        <v/>
      </c>
      <c r="Q259" s="36" t="str">
        <f>IF(G259="","",VLOOKUP(G259,WMS!$E$3:$G$2500,2,FALSE))</f>
        <v/>
      </c>
      <c r="R259" s="36" t="str">
        <f>IF(G259="","",VLOOKUP(G259,WMS!$E$3:$G$2500,3,FALSE))</f>
        <v/>
      </c>
      <c r="S259" s="37" t="str">
        <f>IF(R259="","",VLOOKUP(R259,CUSTOMS!$E$3:$N$2500,2,FALSE))</f>
        <v/>
      </c>
      <c r="T259" s="38" t="str">
        <f>IF(R259="","",VLOOKUP(R259,CUSTOMS!$E$3:$N$2500,3,FALSE))</f>
        <v/>
      </c>
      <c r="U259" s="39" t="str">
        <f t="shared" si="25"/>
        <v/>
      </c>
      <c r="V259" s="39" t="str">
        <f>IF(R259="","",VLOOKUP(R259,CUSTOMS!$E$3:$N$2500,5,FALSE))</f>
        <v/>
      </c>
      <c r="W259" s="40" t="str">
        <f>IF(R259="","",VLOOKUP(R259,CUSTOMS!$E$3:$N$2500,6,FALSE))</f>
        <v/>
      </c>
      <c r="X259" s="40" t="str">
        <f t="shared" si="26"/>
        <v/>
      </c>
      <c r="Y259" s="39" t="str">
        <f>IF(R259="","",VLOOKUP(R259,CUSTOMS!$E$3:$N$2500,8,FALSE))</f>
        <v/>
      </c>
      <c r="Z259" s="39" t="str">
        <f>IF(R259="","",VLOOKUP(R259,CUSTOMS!$E$3:$N$2500,9,FALSE))</f>
        <v/>
      </c>
      <c r="AA259" s="39" t="str">
        <f>IF(R259="","",VLOOKUP(R259,CUSTOMS!$E$3:$N$2500,10,FALSE))</f>
        <v/>
      </c>
      <c r="AB259" s="40" t="str">
        <f>IF(R259="","",VLOOKUP(G259,WMS!$E$3:$T$2500,15,FALSE))</f>
        <v/>
      </c>
      <c r="AC259" s="40" t="str">
        <f t="shared" si="27"/>
        <v/>
      </c>
      <c r="AD259" s="37" t="str">
        <f>IF(S259="","",VLOOKUP(S259,海关监管条件!$A$1:$B$2000,2,FALSE))</f>
        <v/>
      </c>
    </row>
    <row r="260" spans="7:30">
      <c r="G260" s="22" t="str">
        <f t="shared" ref="G260:G323" si="28">IF(F260="","",D260&amp;"/"&amp;E260&amp;"/"&amp;F260)</f>
        <v/>
      </c>
      <c r="H260" s="23" t="str">
        <f>IF(G260="","",VLOOKUP(G260,WMS!$E$3:$Q$2500,7,FALSE))</f>
        <v/>
      </c>
      <c r="I260" s="23" t="str">
        <f>IF(G260="","",VLOOKUP(G260,WMS!$E$3:$Q$2500,8,FALSE))</f>
        <v/>
      </c>
      <c r="J260" s="23" t="str">
        <f>IF(G260="","",VLOOKUP(G260,WMS!$E$3:$Q$2500,13,FALSE))</f>
        <v/>
      </c>
      <c r="K260" s="29" t="str">
        <f t="shared" ref="K260:K323" si="29">IF(M260="","",EXACT(H260,M260/L260))</f>
        <v/>
      </c>
      <c r="N260" s="30" t="str">
        <f>IF(G260="","",VLOOKUP(G260,WMS!$E$3:$U$2500,17,0))</f>
        <v/>
      </c>
      <c r="O260" s="31" t="str">
        <f t="shared" ref="O260:O323" si="30">IF(L260="","",I260*L260)</f>
        <v/>
      </c>
      <c r="P260" s="31" t="str">
        <f t="shared" ref="P260:P323" si="31">IF(L260="","",J260*L260)</f>
        <v/>
      </c>
      <c r="Q260" s="36" t="str">
        <f>IF(G260="","",VLOOKUP(G260,WMS!$E$3:$G$2500,2,FALSE))</f>
        <v/>
      </c>
      <c r="R260" s="36" t="str">
        <f>IF(G260="","",VLOOKUP(G260,WMS!$E$3:$G$2500,3,FALSE))</f>
        <v/>
      </c>
      <c r="S260" s="37" t="str">
        <f>IF(R260="","",VLOOKUP(R260,CUSTOMS!$E$3:$N$2500,2,FALSE))</f>
        <v/>
      </c>
      <c r="T260" s="38" t="str">
        <f>IF(R260="","",VLOOKUP(R260,CUSTOMS!$E$3:$N$2500,3,FALSE))</f>
        <v/>
      </c>
      <c r="U260" s="39" t="str">
        <f t="shared" ref="U260:U323" si="32">IF(V260="","",IF(V260="千克",M260*AB260,M260))</f>
        <v/>
      </c>
      <c r="V260" s="39" t="str">
        <f>IF(R260="","",VLOOKUP(R260,CUSTOMS!$E$3:$N$2500,5,FALSE))</f>
        <v/>
      </c>
      <c r="W260" s="40" t="str">
        <f>IF(R260="","",VLOOKUP(R260,CUSTOMS!$E$3:$N$2500,6,FALSE))</f>
        <v/>
      </c>
      <c r="X260" s="40" t="str">
        <f t="shared" ref="X260:X323" si="33">IF(W260="","",U260*W260)</f>
        <v/>
      </c>
      <c r="Y260" s="39" t="str">
        <f>IF(R260="","",VLOOKUP(R260,CUSTOMS!$E$3:$N$2500,8,FALSE))</f>
        <v/>
      </c>
      <c r="Z260" s="39" t="str">
        <f>IF(R260="","",VLOOKUP(R260,CUSTOMS!$E$3:$N$2500,9,FALSE))</f>
        <v/>
      </c>
      <c r="AA260" s="39" t="str">
        <f>IF(R260="","",VLOOKUP(R260,CUSTOMS!$E$3:$N$2500,10,FALSE))</f>
        <v/>
      </c>
      <c r="AB260" s="40" t="str">
        <f>IF(R260="","",VLOOKUP(G260,WMS!$E$3:$T$2500,15,FALSE))</f>
        <v/>
      </c>
      <c r="AC260" s="40" t="str">
        <f t="shared" ref="AC260:AC323" si="34">IF(AB260="","",M260*AB260)</f>
        <v/>
      </c>
      <c r="AD260" s="37" t="str">
        <f>IF(S260="","",VLOOKUP(S260,海关监管条件!$A$1:$B$2000,2,FALSE))</f>
        <v/>
      </c>
    </row>
    <row r="261" spans="7:30">
      <c r="G261" s="22" t="str">
        <f t="shared" si="28"/>
        <v/>
      </c>
      <c r="H261" s="23" t="str">
        <f>IF(G261="","",VLOOKUP(G261,WMS!$E$3:$Q$2500,7,FALSE))</f>
        <v/>
      </c>
      <c r="I261" s="23" t="str">
        <f>IF(G261="","",VLOOKUP(G261,WMS!$E$3:$Q$2500,8,FALSE))</f>
        <v/>
      </c>
      <c r="J261" s="23" t="str">
        <f>IF(G261="","",VLOOKUP(G261,WMS!$E$3:$Q$2500,13,FALSE))</f>
        <v/>
      </c>
      <c r="K261" s="29" t="str">
        <f t="shared" si="29"/>
        <v/>
      </c>
      <c r="N261" s="30" t="str">
        <f>IF(G261="","",VLOOKUP(G261,WMS!$E$3:$U$2500,17,0))</f>
        <v/>
      </c>
      <c r="O261" s="31" t="str">
        <f t="shared" si="30"/>
        <v/>
      </c>
      <c r="P261" s="31" t="str">
        <f t="shared" si="31"/>
        <v/>
      </c>
      <c r="Q261" s="36" t="str">
        <f>IF(G261="","",VLOOKUP(G261,WMS!$E$3:$G$2500,2,FALSE))</f>
        <v/>
      </c>
      <c r="R261" s="36" t="str">
        <f>IF(G261="","",VLOOKUP(G261,WMS!$E$3:$G$2500,3,FALSE))</f>
        <v/>
      </c>
      <c r="S261" s="37" t="str">
        <f>IF(R261="","",VLOOKUP(R261,CUSTOMS!$E$3:$N$2500,2,FALSE))</f>
        <v/>
      </c>
      <c r="T261" s="38" t="str">
        <f>IF(R261="","",VLOOKUP(R261,CUSTOMS!$E$3:$N$2500,3,FALSE))</f>
        <v/>
      </c>
      <c r="U261" s="39" t="str">
        <f t="shared" si="32"/>
        <v/>
      </c>
      <c r="V261" s="39" t="str">
        <f>IF(R261="","",VLOOKUP(R261,CUSTOMS!$E$3:$N$2500,5,FALSE))</f>
        <v/>
      </c>
      <c r="W261" s="40" t="str">
        <f>IF(R261="","",VLOOKUP(R261,CUSTOMS!$E$3:$N$2500,6,FALSE))</f>
        <v/>
      </c>
      <c r="X261" s="40" t="str">
        <f t="shared" si="33"/>
        <v/>
      </c>
      <c r="Y261" s="39" t="str">
        <f>IF(R261="","",VLOOKUP(R261,CUSTOMS!$E$3:$N$2500,8,FALSE))</f>
        <v/>
      </c>
      <c r="Z261" s="39" t="str">
        <f>IF(R261="","",VLOOKUP(R261,CUSTOMS!$E$3:$N$2500,9,FALSE))</f>
        <v/>
      </c>
      <c r="AA261" s="39" t="str">
        <f>IF(R261="","",VLOOKUP(R261,CUSTOMS!$E$3:$N$2500,10,FALSE))</f>
        <v/>
      </c>
      <c r="AB261" s="40" t="str">
        <f>IF(R261="","",VLOOKUP(G261,WMS!$E$3:$T$2500,15,FALSE))</f>
        <v/>
      </c>
      <c r="AC261" s="40" t="str">
        <f t="shared" si="34"/>
        <v/>
      </c>
      <c r="AD261" s="37" t="str">
        <f>IF(S261="","",VLOOKUP(S261,海关监管条件!$A$1:$B$2000,2,FALSE))</f>
        <v/>
      </c>
    </row>
    <row r="262" spans="7:30">
      <c r="G262" s="22" t="str">
        <f t="shared" si="28"/>
        <v/>
      </c>
      <c r="H262" s="23" t="str">
        <f>IF(G262="","",VLOOKUP(G262,WMS!$E$3:$Q$2500,7,FALSE))</f>
        <v/>
      </c>
      <c r="I262" s="23" t="str">
        <f>IF(G262="","",VLOOKUP(G262,WMS!$E$3:$Q$2500,8,FALSE))</f>
        <v/>
      </c>
      <c r="J262" s="23" t="str">
        <f>IF(G262="","",VLOOKUP(G262,WMS!$E$3:$Q$2500,13,FALSE))</f>
        <v/>
      </c>
      <c r="K262" s="29" t="str">
        <f t="shared" si="29"/>
        <v/>
      </c>
      <c r="N262" s="30" t="str">
        <f>IF(G262="","",VLOOKUP(G262,WMS!$E$3:$U$2500,17,0))</f>
        <v/>
      </c>
      <c r="O262" s="31" t="str">
        <f t="shared" si="30"/>
        <v/>
      </c>
      <c r="P262" s="31" t="str">
        <f t="shared" si="31"/>
        <v/>
      </c>
      <c r="Q262" s="36" t="str">
        <f>IF(G262="","",VLOOKUP(G262,WMS!$E$3:$G$2500,2,FALSE))</f>
        <v/>
      </c>
      <c r="R262" s="36" t="str">
        <f>IF(G262="","",VLOOKUP(G262,WMS!$E$3:$G$2500,3,FALSE))</f>
        <v/>
      </c>
      <c r="S262" s="37" t="str">
        <f>IF(R262="","",VLOOKUP(R262,CUSTOMS!$E$3:$N$2500,2,FALSE))</f>
        <v/>
      </c>
      <c r="T262" s="38" t="str">
        <f>IF(R262="","",VLOOKUP(R262,CUSTOMS!$E$3:$N$2500,3,FALSE))</f>
        <v/>
      </c>
      <c r="U262" s="39" t="str">
        <f t="shared" si="32"/>
        <v/>
      </c>
      <c r="V262" s="39" t="str">
        <f>IF(R262="","",VLOOKUP(R262,CUSTOMS!$E$3:$N$2500,5,FALSE))</f>
        <v/>
      </c>
      <c r="W262" s="40" t="str">
        <f>IF(R262="","",VLOOKUP(R262,CUSTOMS!$E$3:$N$2500,6,FALSE))</f>
        <v/>
      </c>
      <c r="X262" s="40" t="str">
        <f t="shared" si="33"/>
        <v/>
      </c>
      <c r="Y262" s="39" t="str">
        <f>IF(R262="","",VLOOKUP(R262,CUSTOMS!$E$3:$N$2500,8,FALSE))</f>
        <v/>
      </c>
      <c r="Z262" s="39" t="str">
        <f>IF(R262="","",VLOOKUP(R262,CUSTOMS!$E$3:$N$2500,9,FALSE))</f>
        <v/>
      </c>
      <c r="AA262" s="39" t="str">
        <f>IF(R262="","",VLOOKUP(R262,CUSTOMS!$E$3:$N$2500,10,FALSE))</f>
        <v/>
      </c>
      <c r="AB262" s="40" t="str">
        <f>IF(R262="","",VLOOKUP(G262,WMS!$E$3:$T$2500,15,FALSE))</f>
        <v/>
      </c>
      <c r="AC262" s="40" t="str">
        <f t="shared" si="34"/>
        <v/>
      </c>
      <c r="AD262" s="37" t="str">
        <f>IF(S262="","",VLOOKUP(S262,海关监管条件!$A$1:$B$2000,2,FALSE))</f>
        <v/>
      </c>
    </row>
    <row r="263" spans="7:30">
      <c r="G263" s="22" t="str">
        <f t="shared" si="28"/>
        <v/>
      </c>
      <c r="H263" s="23" t="str">
        <f>IF(G263="","",VLOOKUP(G263,WMS!$E$3:$Q$2500,7,FALSE))</f>
        <v/>
      </c>
      <c r="I263" s="23" t="str">
        <f>IF(G263="","",VLOOKUP(G263,WMS!$E$3:$Q$2500,8,FALSE))</f>
        <v/>
      </c>
      <c r="J263" s="23" t="str">
        <f>IF(G263="","",VLOOKUP(G263,WMS!$E$3:$Q$2500,13,FALSE))</f>
        <v/>
      </c>
      <c r="K263" s="29" t="str">
        <f t="shared" si="29"/>
        <v/>
      </c>
      <c r="N263" s="30" t="str">
        <f>IF(G263="","",VLOOKUP(G263,WMS!$E$3:$U$2500,17,0))</f>
        <v/>
      </c>
      <c r="O263" s="31" t="str">
        <f t="shared" si="30"/>
        <v/>
      </c>
      <c r="P263" s="31" t="str">
        <f t="shared" si="31"/>
        <v/>
      </c>
      <c r="Q263" s="36" t="str">
        <f>IF(G263="","",VLOOKUP(G263,WMS!$E$3:$G$2500,2,FALSE))</f>
        <v/>
      </c>
      <c r="R263" s="36" t="str">
        <f>IF(G263="","",VLOOKUP(G263,WMS!$E$3:$G$2500,3,FALSE))</f>
        <v/>
      </c>
      <c r="S263" s="37" t="str">
        <f>IF(R263="","",VLOOKUP(R263,CUSTOMS!$E$3:$N$2500,2,FALSE))</f>
        <v/>
      </c>
      <c r="T263" s="38" t="str">
        <f>IF(R263="","",VLOOKUP(R263,CUSTOMS!$E$3:$N$2500,3,FALSE))</f>
        <v/>
      </c>
      <c r="U263" s="39" t="str">
        <f t="shared" si="32"/>
        <v/>
      </c>
      <c r="V263" s="39" t="str">
        <f>IF(R263="","",VLOOKUP(R263,CUSTOMS!$E$3:$N$2500,5,FALSE))</f>
        <v/>
      </c>
      <c r="W263" s="40" t="str">
        <f>IF(R263="","",VLOOKUP(R263,CUSTOMS!$E$3:$N$2500,6,FALSE))</f>
        <v/>
      </c>
      <c r="X263" s="40" t="str">
        <f t="shared" si="33"/>
        <v/>
      </c>
      <c r="Y263" s="39" t="str">
        <f>IF(R263="","",VLOOKUP(R263,CUSTOMS!$E$3:$N$2500,8,FALSE))</f>
        <v/>
      </c>
      <c r="Z263" s="39" t="str">
        <f>IF(R263="","",VLOOKUP(R263,CUSTOMS!$E$3:$N$2500,9,FALSE))</f>
        <v/>
      </c>
      <c r="AA263" s="39" t="str">
        <f>IF(R263="","",VLOOKUP(R263,CUSTOMS!$E$3:$N$2500,10,FALSE))</f>
        <v/>
      </c>
      <c r="AB263" s="40" t="str">
        <f>IF(R263="","",VLOOKUP(G263,WMS!$E$3:$T$2500,15,FALSE))</f>
        <v/>
      </c>
      <c r="AC263" s="40" t="str">
        <f t="shared" si="34"/>
        <v/>
      </c>
      <c r="AD263" s="37" t="str">
        <f>IF(S263="","",VLOOKUP(S263,海关监管条件!$A$1:$B$2000,2,FALSE))</f>
        <v/>
      </c>
    </row>
    <row r="264" spans="7:30">
      <c r="G264" s="22" t="str">
        <f t="shared" si="28"/>
        <v/>
      </c>
      <c r="H264" s="23" t="str">
        <f>IF(G264="","",VLOOKUP(G264,WMS!$E$3:$Q$2500,7,FALSE))</f>
        <v/>
      </c>
      <c r="I264" s="23" t="str">
        <f>IF(G264="","",VLOOKUP(G264,WMS!$E$3:$Q$2500,8,FALSE))</f>
        <v/>
      </c>
      <c r="J264" s="23" t="str">
        <f>IF(G264="","",VLOOKUP(G264,WMS!$E$3:$Q$2500,13,FALSE))</f>
        <v/>
      </c>
      <c r="K264" s="29" t="str">
        <f t="shared" si="29"/>
        <v/>
      </c>
      <c r="N264" s="30" t="str">
        <f>IF(G264="","",VLOOKUP(G264,WMS!$E$3:$U$2500,17,0))</f>
        <v/>
      </c>
      <c r="O264" s="31" t="str">
        <f t="shared" si="30"/>
        <v/>
      </c>
      <c r="P264" s="31" t="str">
        <f t="shared" si="31"/>
        <v/>
      </c>
      <c r="Q264" s="36" t="str">
        <f>IF(G264="","",VLOOKUP(G264,WMS!$E$3:$G$2500,2,FALSE))</f>
        <v/>
      </c>
      <c r="R264" s="36" t="str">
        <f>IF(G264="","",VLOOKUP(G264,WMS!$E$3:$G$2500,3,FALSE))</f>
        <v/>
      </c>
      <c r="S264" s="37" t="str">
        <f>IF(R264="","",VLOOKUP(R264,CUSTOMS!$E$3:$N$2500,2,FALSE))</f>
        <v/>
      </c>
      <c r="T264" s="38" t="str">
        <f>IF(R264="","",VLOOKUP(R264,CUSTOMS!$E$3:$N$2500,3,FALSE))</f>
        <v/>
      </c>
      <c r="U264" s="39" t="str">
        <f t="shared" si="32"/>
        <v/>
      </c>
      <c r="V264" s="39" t="str">
        <f>IF(R264="","",VLOOKUP(R264,CUSTOMS!$E$3:$N$2500,5,FALSE))</f>
        <v/>
      </c>
      <c r="W264" s="40" t="str">
        <f>IF(R264="","",VLOOKUP(R264,CUSTOMS!$E$3:$N$2500,6,FALSE))</f>
        <v/>
      </c>
      <c r="X264" s="40" t="str">
        <f t="shared" si="33"/>
        <v/>
      </c>
      <c r="Y264" s="39" t="str">
        <f>IF(R264="","",VLOOKUP(R264,CUSTOMS!$E$3:$N$2500,8,FALSE))</f>
        <v/>
      </c>
      <c r="Z264" s="39" t="str">
        <f>IF(R264="","",VLOOKUP(R264,CUSTOMS!$E$3:$N$2500,9,FALSE))</f>
        <v/>
      </c>
      <c r="AA264" s="39" t="str">
        <f>IF(R264="","",VLOOKUP(R264,CUSTOMS!$E$3:$N$2500,10,FALSE))</f>
        <v/>
      </c>
      <c r="AB264" s="40" t="str">
        <f>IF(R264="","",VLOOKUP(G264,WMS!$E$3:$T$2500,15,FALSE))</f>
        <v/>
      </c>
      <c r="AC264" s="40" t="str">
        <f t="shared" si="34"/>
        <v/>
      </c>
      <c r="AD264" s="37" t="str">
        <f>IF(S264="","",VLOOKUP(S264,海关监管条件!$A$1:$B$2000,2,FALSE))</f>
        <v/>
      </c>
    </row>
    <row r="265" spans="7:30">
      <c r="G265" s="22" t="str">
        <f t="shared" si="28"/>
        <v/>
      </c>
      <c r="H265" s="23" t="str">
        <f>IF(G265="","",VLOOKUP(G265,WMS!$E$3:$Q$2500,7,FALSE))</f>
        <v/>
      </c>
      <c r="I265" s="23" t="str">
        <f>IF(G265="","",VLOOKUP(G265,WMS!$E$3:$Q$2500,8,FALSE))</f>
        <v/>
      </c>
      <c r="J265" s="23" t="str">
        <f>IF(G265="","",VLOOKUP(G265,WMS!$E$3:$Q$2500,13,FALSE))</f>
        <v/>
      </c>
      <c r="K265" s="29" t="str">
        <f t="shared" si="29"/>
        <v/>
      </c>
      <c r="N265" s="30" t="str">
        <f>IF(G265="","",VLOOKUP(G265,WMS!$E$3:$U$2500,17,0))</f>
        <v/>
      </c>
      <c r="O265" s="31" t="str">
        <f t="shared" si="30"/>
        <v/>
      </c>
      <c r="P265" s="31" t="str">
        <f t="shared" si="31"/>
        <v/>
      </c>
      <c r="Q265" s="36" t="str">
        <f>IF(G265="","",VLOOKUP(G265,WMS!$E$3:$G$2500,2,FALSE))</f>
        <v/>
      </c>
      <c r="R265" s="36" t="str">
        <f>IF(G265="","",VLOOKUP(G265,WMS!$E$3:$G$2500,3,FALSE))</f>
        <v/>
      </c>
      <c r="S265" s="37" t="str">
        <f>IF(R265="","",VLOOKUP(R265,CUSTOMS!$E$3:$N$2500,2,FALSE))</f>
        <v/>
      </c>
      <c r="T265" s="38" t="str">
        <f>IF(R265="","",VLOOKUP(R265,CUSTOMS!$E$3:$N$2500,3,FALSE))</f>
        <v/>
      </c>
      <c r="U265" s="39" t="str">
        <f t="shared" si="32"/>
        <v/>
      </c>
      <c r="V265" s="39" t="str">
        <f>IF(R265="","",VLOOKUP(R265,CUSTOMS!$E$3:$N$2500,5,FALSE))</f>
        <v/>
      </c>
      <c r="W265" s="40" t="str">
        <f>IF(R265="","",VLOOKUP(R265,CUSTOMS!$E$3:$N$2500,6,FALSE))</f>
        <v/>
      </c>
      <c r="X265" s="40" t="str">
        <f t="shared" si="33"/>
        <v/>
      </c>
      <c r="Y265" s="39" t="str">
        <f>IF(R265="","",VLOOKUP(R265,CUSTOMS!$E$3:$N$2500,8,FALSE))</f>
        <v/>
      </c>
      <c r="Z265" s="39" t="str">
        <f>IF(R265="","",VLOOKUP(R265,CUSTOMS!$E$3:$N$2500,9,FALSE))</f>
        <v/>
      </c>
      <c r="AA265" s="39" t="str">
        <f>IF(R265="","",VLOOKUP(R265,CUSTOMS!$E$3:$N$2500,10,FALSE))</f>
        <v/>
      </c>
      <c r="AB265" s="40" t="str">
        <f>IF(R265="","",VLOOKUP(G265,WMS!$E$3:$T$2500,15,FALSE))</f>
        <v/>
      </c>
      <c r="AC265" s="40" t="str">
        <f t="shared" si="34"/>
        <v/>
      </c>
      <c r="AD265" s="37" t="str">
        <f>IF(S265="","",VLOOKUP(S265,海关监管条件!$A$1:$B$2000,2,FALSE))</f>
        <v/>
      </c>
    </row>
    <row r="266" spans="7:30">
      <c r="G266" s="22" t="str">
        <f t="shared" si="28"/>
        <v/>
      </c>
      <c r="H266" s="23" t="str">
        <f>IF(G266="","",VLOOKUP(G266,WMS!$E$3:$Q$2500,7,FALSE))</f>
        <v/>
      </c>
      <c r="I266" s="23" t="str">
        <f>IF(G266="","",VLOOKUP(G266,WMS!$E$3:$Q$2500,8,FALSE))</f>
        <v/>
      </c>
      <c r="J266" s="23" t="str">
        <f>IF(G266="","",VLOOKUP(G266,WMS!$E$3:$Q$2500,13,FALSE))</f>
        <v/>
      </c>
      <c r="K266" s="29" t="str">
        <f t="shared" si="29"/>
        <v/>
      </c>
      <c r="N266" s="30" t="str">
        <f>IF(G266="","",VLOOKUP(G266,WMS!$E$3:$U$2500,17,0))</f>
        <v/>
      </c>
      <c r="O266" s="31" t="str">
        <f t="shared" si="30"/>
        <v/>
      </c>
      <c r="P266" s="31" t="str">
        <f t="shared" si="31"/>
        <v/>
      </c>
      <c r="Q266" s="36" t="str">
        <f>IF(G266="","",VLOOKUP(G266,WMS!$E$3:$G$2500,2,FALSE))</f>
        <v/>
      </c>
      <c r="R266" s="36" t="str">
        <f>IF(G266="","",VLOOKUP(G266,WMS!$E$3:$G$2500,3,FALSE))</f>
        <v/>
      </c>
      <c r="S266" s="37" t="str">
        <f>IF(R266="","",VLOOKUP(R266,CUSTOMS!$E$3:$N$2500,2,FALSE))</f>
        <v/>
      </c>
      <c r="T266" s="38" t="str">
        <f>IF(R266="","",VLOOKUP(R266,CUSTOMS!$E$3:$N$2500,3,FALSE))</f>
        <v/>
      </c>
      <c r="U266" s="39" t="str">
        <f t="shared" si="32"/>
        <v/>
      </c>
      <c r="V266" s="39" t="str">
        <f>IF(R266="","",VLOOKUP(R266,CUSTOMS!$E$3:$N$2500,5,FALSE))</f>
        <v/>
      </c>
      <c r="W266" s="40" t="str">
        <f>IF(R266="","",VLOOKUP(R266,CUSTOMS!$E$3:$N$2500,6,FALSE))</f>
        <v/>
      </c>
      <c r="X266" s="40" t="str">
        <f t="shared" si="33"/>
        <v/>
      </c>
      <c r="Y266" s="39" t="str">
        <f>IF(R266="","",VLOOKUP(R266,CUSTOMS!$E$3:$N$2500,8,FALSE))</f>
        <v/>
      </c>
      <c r="Z266" s="39" t="str">
        <f>IF(R266="","",VLOOKUP(R266,CUSTOMS!$E$3:$N$2500,9,FALSE))</f>
        <v/>
      </c>
      <c r="AA266" s="39" t="str">
        <f>IF(R266="","",VLOOKUP(R266,CUSTOMS!$E$3:$N$2500,10,FALSE))</f>
        <v/>
      </c>
      <c r="AB266" s="40" t="str">
        <f>IF(R266="","",VLOOKUP(G266,WMS!$E$3:$T$2500,15,FALSE))</f>
        <v/>
      </c>
      <c r="AC266" s="40" t="str">
        <f t="shared" si="34"/>
        <v/>
      </c>
      <c r="AD266" s="37" t="str">
        <f>IF(S266="","",VLOOKUP(S266,海关监管条件!$A$1:$B$2000,2,FALSE))</f>
        <v/>
      </c>
    </row>
    <row r="267" spans="7:30">
      <c r="G267" s="22" t="str">
        <f t="shared" si="28"/>
        <v/>
      </c>
      <c r="H267" s="23" t="str">
        <f>IF(G267="","",VLOOKUP(G267,WMS!$E$3:$Q$2500,7,FALSE))</f>
        <v/>
      </c>
      <c r="I267" s="23" t="str">
        <f>IF(G267="","",VLOOKUP(G267,WMS!$E$3:$Q$2500,8,FALSE))</f>
        <v/>
      </c>
      <c r="J267" s="23" t="str">
        <f>IF(G267="","",VLOOKUP(G267,WMS!$E$3:$Q$2500,13,FALSE))</f>
        <v/>
      </c>
      <c r="K267" s="29" t="str">
        <f t="shared" si="29"/>
        <v/>
      </c>
      <c r="N267" s="30" t="str">
        <f>IF(G267="","",VLOOKUP(G267,WMS!$E$3:$U$2500,17,0))</f>
        <v/>
      </c>
      <c r="O267" s="31" t="str">
        <f t="shared" si="30"/>
        <v/>
      </c>
      <c r="P267" s="31" t="str">
        <f t="shared" si="31"/>
        <v/>
      </c>
      <c r="Q267" s="36" t="str">
        <f>IF(G267="","",VLOOKUP(G267,WMS!$E$3:$G$2500,2,FALSE))</f>
        <v/>
      </c>
      <c r="R267" s="36" t="str">
        <f>IF(G267="","",VLOOKUP(G267,WMS!$E$3:$G$2500,3,FALSE))</f>
        <v/>
      </c>
      <c r="S267" s="37" t="str">
        <f>IF(R267="","",VLOOKUP(R267,CUSTOMS!$E$3:$N$2500,2,FALSE))</f>
        <v/>
      </c>
      <c r="T267" s="38" t="str">
        <f>IF(R267="","",VLOOKUP(R267,CUSTOMS!$E$3:$N$2500,3,FALSE))</f>
        <v/>
      </c>
      <c r="U267" s="39" t="str">
        <f t="shared" si="32"/>
        <v/>
      </c>
      <c r="V267" s="39" t="str">
        <f>IF(R267="","",VLOOKUP(R267,CUSTOMS!$E$3:$N$2500,5,FALSE))</f>
        <v/>
      </c>
      <c r="W267" s="40" t="str">
        <f>IF(R267="","",VLOOKUP(R267,CUSTOMS!$E$3:$N$2500,6,FALSE))</f>
        <v/>
      </c>
      <c r="X267" s="40" t="str">
        <f t="shared" si="33"/>
        <v/>
      </c>
      <c r="Y267" s="39" t="str">
        <f>IF(R267="","",VLOOKUP(R267,CUSTOMS!$E$3:$N$2500,8,FALSE))</f>
        <v/>
      </c>
      <c r="Z267" s="39" t="str">
        <f>IF(R267="","",VLOOKUP(R267,CUSTOMS!$E$3:$N$2500,9,FALSE))</f>
        <v/>
      </c>
      <c r="AA267" s="39" t="str">
        <f>IF(R267="","",VLOOKUP(R267,CUSTOMS!$E$3:$N$2500,10,FALSE))</f>
        <v/>
      </c>
      <c r="AB267" s="40" t="str">
        <f>IF(R267="","",VLOOKUP(G267,WMS!$E$3:$T$2500,15,FALSE))</f>
        <v/>
      </c>
      <c r="AC267" s="40" t="str">
        <f t="shared" si="34"/>
        <v/>
      </c>
      <c r="AD267" s="37" t="str">
        <f>IF(S267="","",VLOOKUP(S267,海关监管条件!$A$1:$B$2000,2,FALSE))</f>
        <v/>
      </c>
    </row>
    <row r="268" spans="7:30">
      <c r="G268" s="22" t="str">
        <f t="shared" si="28"/>
        <v/>
      </c>
      <c r="H268" s="23" t="str">
        <f>IF(G268="","",VLOOKUP(G268,WMS!$E$3:$Q$2500,7,FALSE))</f>
        <v/>
      </c>
      <c r="I268" s="23" t="str">
        <f>IF(G268="","",VLOOKUP(G268,WMS!$E$3:$Q$2500,8,FALSE))</f>
        <v/>
      </c>
      <c r="J268" s="23" t="str">
        <f>IF(G268="","",VLOOKUP(G268,WMS!$E$3:$Q$2500,13,FALSE))</f>
        <v/>
      </c>
      <c r="K268" s="29" t="str">
        <f t="shared" si="29"/>
        <v/>
      </c>
      <c r="N268" s="30" t="str">
        <f>IF(G268="","",VLOOKUP(G268,WMS!$E$3:$U$2500,17,0))</f>
        <v/>
      </c>
      <c r="O268" s="31" t="str">
        <f t="shared" si="30"/>
        <v/>
      </c>
      <c r="P268" s="31" t="str">
        <f t="shared" si="31"/>
        <v/>
      </c>
      <c r="Q268" s="36" t="str">
        <f>IF(G268="","",VLOOKUP(G268,WMS!$E$3:$G$2500,2,FALSE))</f>
        <v/>
      </c>
      <c r="R268" s="36" t="str">
        <f>IF(G268="","",VLOOKUP(G268,WMS!$E$3:$G$2500,3,FALSE))</f>
        <v/>
      </c>
      <c r="S268" s="37" t="str">
        <f>IF(R268="","",VLOOKUP(R268,CUSTOMS!$E$3:$N$2500,2,FALSE))</f>
        <v/>
      </c>
      <c r="T268" s="38" t="str">
        <f>IF(R268="","",VLOOKUP(R268,CUSTOMS!$E$3:$N$2500,3,FALSE))</f>
        <v/>
      </c>
      <c r="U268" s="39" t="str">
        <f t="shared" si="32"/>
        <v/>
      </c>
      <c r="V268" s="39" t="str">
        <f>IF(R268="","",VLOOKUP(R268,CUSTOMS!$E$3:$N$2500,5,FALSE))</f>
        <v/>
      </c>
      <c r="W268" s="40" t="str">
        <f>IF(R268="","",VLOOKUP(R268,CUSTOMS!$E$3:$N$2500,6,FALSE))</f>
        <v/>
      </c>
      <c r="X268" s="40" t="str">
        <f t="shared" si="33"/>
        <v/>
      </c>
      <c r="Y268" s="39" t="str">
        <f>IF(R268="","",VLOOKUP(R268,CUSTOMS!$E$3:$N$2500,8,FALSE))</f>
        <v/>
      </c>
      <c r="Z268" s="39" t="str">
        <f>IF(R268="","",VLOOKUP(R268,CUSTOMS!$E$3:$N$2500,9,FALSE))</f>
        <v/>
      </c>
      <c r="AA268" s="39" t="str">
        <f>IF(R268="","",VLOOKUP(R268,CUSTOMS!$E$3:$N$2500,10,FALSE))</f>
        <v/>
      </c>
      <c r="AB268" s="40" t="str">
        <f>IF(R268="","",VLOOKUP(G268,WMS!$E$3:$T$2500,15,FALSE))</f>
        <v/>
      </c>
      <c r="AC268" s="40" t="str">
        <f t="shared" si="34"/>
        <v/>
      </c>
      <c r="AD268" s="37" t="str">
        <f>IF(S268="","",VLOOKUP(S268,海关监管条件!$A$1:$B$2000,2,FALSE))</f>
        <v/>
      </c>
    </row>
    <row r="269" spans="7:30">
      <c r="G269" s="22" t="str">
        <f t="shared" si="28"/>
        <v/>
      </c>
      <c r="H269" s="23" t="str">
        <f>IF(G269="","",VLOOKUP(G269,WMS!$E$3:$Q$2500,7,FALSE))</f>
        <v/>
      </c>
      <c r="I269" s="23" t="str">
        <f>IF(G269="","",VLOOKUP(G269,WMS!$E$3:$Q$2500,8,FALSE))</f>
        <v/>
      </c>
      <c r="J269" s="23" t="str">
        <f>IF(G269="","",VLOOKUP(G269,WMS!$E$3:$Q$2500,13,FALSE))</f>
        <v/>
      </c>
      <c r="K269" s="29" t="str">
        <f t="shared" si="29"/>
        <v/>
      </c>
      <c r="N269" s="30" t="str">
        <f>IF(G269="","",VLOOKUP(G269,WMS!$E$3:$U$2500,17,0))</f>
        <v/>
      </c>
      <c r="O269" s="31" t="str">
        <f t="shared" si="30"/>
        <v/>
      </c>
      <c r="P269" s="31" t="str">
        <f t="shared" si="31"/>
        <v/>
      </c>
      <c r="Q269" s="36" t="str">
        <f>IF(G269="","",VLOOKUP(G269,WMS!$E$3:$G$2500,2,FALSE))</f>
        <v/>
      </c>
      <c r="R269" s="36" t="str">
        <f>IF(G269="","",VLOOKUP(G269,WMS!$E$3:$G$2500,3,FALSE))</f>
        <v/>
      </c>
      <c r="S269" s="37" t="str">
        <f>IF(R269="","",VLOOKUP(R269,CUSTOMS!$E$3:$N$2500,2,FALSE))</f>
        <v/>
      </c>
      <c r="T269" s="38" t="str">
        <f>IF(R269="","",VLOOKUP(R269,CUSTOMS!$E$3:$N$2500,3,FALSE))</f>
        <v/>
      </c>
      <c r="U269" s="39" t="str">
        <f t="shared" si="32"/>
        <v/>
      </c>
      <c r="V269" s="39" t="str">
        <f>IF(R269="","",VLOOKUP(R269,CUSTOMS!$E$3:$N$2500,5,FALSE))</f>
        <v/>
      </c>
      <c r="W269" s="40" t="str">
        <f>IF(R269="","",VLOOKUP(R269,CUSTOMS!$E$3:$N$2500,6,FALSE))</f>
        <v/>
      </c>
      <c r="X269" s="40" t="str">
        <f t="shared" si="33"/>
        <v/>
      </c>
      <c r="Y269" s="39" t="str">
        <f>IF(R269="","",VLOOKUP(R269,CUSTOMS!$E$3:$N$2500,8,FALSE))</f>
        <v/>
      </c>
      <c r="Z269" s="39" t="str">
        <f>IF(R269="","",VLOOKUP(R269,CUSTOMS!$E$3:$N$2500,9,FALSE))</f>
        <v/>
      </c>
      <c r="AA269" s="39" t="str">
        <f>IF(R269="","",VLOOKUP(R269,CUSTOMS!$E$3:$N$2500,10,FALSE))</f>
        <v/>
      </c>
      <c r="AB269" s="40" t="str">
        <f>IF(R269="","",VLOOKUP(G269,WMS!$E$3:$T$2500,15,FALSE))</f>
        <v/>
      </c>
      <c r="AC269" s="40" t="str">
        <f t="shared" si="34"/>
        <v/>
      </c>
      <c r="AD269" s="37" t="str">
        <f>IF(S269="","",VLOOKUP(S269,海关监管条件!$A$1:$B$2000,2,FALSE))</f>
        <v/>
      </c>
    </row>
    <row r="270" spans="7:30">
      <c r="G270" s="22" t="str">
        <f t="shared" si="28"/>
        <v/>
      </c>
      <c r="H270" s="23" t="str">
        <f>IF(G270="","",VLOOKUP(G270,WMS!$E$3:$Q$2500,7,FALSE))</f>
        <v/>
      </c>
      <c r="I270" s="23" t="str">
        <f>IF(G270="","",VLOOKUP(G270,WMS!$E$3:$Q$2500,8,FALSE))</f>
        <v/>
      </c>
      <c r="J270" s="23" t="str">
        <f>IF(G270="","",VLOOKUP(G270,WMS!$E$3:$Q$2500,13,FALSE))</f>
        <v/>
      </c>
      <c r="K270" s="29" t="str">
        <f t="shared" si="29"/>
        <v/>
      </c>
      <c r="N270" s="30" t="str">
        <f>IF(G270="","",VLOOKUP(G270,WMS!$E$3:$U$2500,17,0))</f>
        <v/>
      </c>
      <c r="O270" s="31" t="str">
        <f t="shared" si="30"/>
        <v/>
      </c>
      <c r="P270" s="31" t="str">
        <f t="shared" si="31"/>
        <v/>
      </c>
      <c r="Q270" s="36" t="str">
        <f>IF(G270="","",VLOOKUP(G270,WMS!$E$3:$G$2500,2,FALSE))</f>
        <v/>
      </c>
      <c r="R270" s="36" t="str">
        <f>IF(G270="","",VLOOKUP(G270,WMS!$E$3:$G$2500,3,FALSE))</f>
        <v/>
      </c>
      <c r="S270" s="37" t="str">
        <f>IF(R270="","",VLOOKUP(R270,CUSTOMS!$E$3:$N$2500,2,FALSE))</f>
        <v/>
      </c>
      <c r="T270" s="38" t="str">
        <f>IF(R270="","",VLOOKUP(R270,CUSTOMS!$E$3:$N$2500,3,FALSE))</f>
        <v/>
      </c>
      <c r="U270" s="39" t="str">
        <f t="shared" si="32"/>
        <v/>
      </c>
      <c r="V270" s="39" t="str">
        <f>IF(R270="","",VLOOKUP(R270,CUSTOMS!$E$3:$N$2500,5,FALSE))</f>
        <v/>
      </c>
      <c r="W270" s="40" t="str">
        <f>IF(R270="","",VLOOKUP(R270,CUSTOMS!$E$3:$N$2500,6,FALSE))</f>
        <v/>
      </c>
      <c r="X270" s="40" t="str">
        <f t="shared" si="33"/>
        <v/>
      </c>
      <c r="Y270" s="39" t="str">
        <f>IF(R270="","",VLOOKUP(R270,CUSTOMS!$E$3:$N$2500,8,FALSE))</f>
        <v/>
      </c>
      <c r="Z270" s="39" t="str">
        <f>IF(R270="","",VLOOKUP(R270,CUSTOMS!$E$3:$N$2500,9,FALSE))</f>
        <v/>
      </c>
      <c r="AA270" s="39" t="str">
        <f>IF(R270="","",VLOOKUP(R270,CUSTOMS!$E$3:$N$2500,10,FALSE))</f>
        <v/>
      </c>
      <c r="AB270" s="40" t="str">
        <f>IF(R270="","",VLOOKUP(G270,WMS!$E$3:$T$2500,15,FALSE))</f>
        <v/>
      </c>
      <c r="AC270" s="40" t="str">
        <f t="shared" si="34"/>
        <v/>
      </c>
      <c r="AD270" s="37" t="str">
        <f>IF(S270="","",VLOOKUP(S270,海关监管条件!$A$1:$B$2000,2,FALSE))</f>
        <v/>
      </c>
    </row>
    <row r="271" spans="7:30">
      <c r="G271" s="22" t="str">
        <f t="shared" si="28"/>
        <v/>
      </c>
      <c r="H271" s="23" t="str">
        <f>IF(G271="","",VLOOKUP(G271,WMS!$E$3:$Q$2500,7,FALSE))</f>
        <v/>
      </c>
      <c r="I271" s="23" t="str">
        <f>IF(G271="","",VLOOKUP(G271,WMS!$E$3:$Q$2500,8,FALSE))</f>
        <v/>
      </c>
      <c r="J271" s="23" t="str">
        <f>IF(G271="","",VLOOKUP(G271,WMS!$E$3:$Q$2500,13,FALSE))</f>
        <v/>
      </c>
      <c r="K271" s="29" t="str">
        <f t="shared" si="29"/>
        <v/>
      </c>
      <c r="N271" s="30" t="str">
        <f>IF(G271="","",VLOOKUP(G271,WMS!$E$3:$U$2500,17,0))</f>
        <v/>
      </c>
      <c r="O271" s="31" t="str">
        <f t="shared" si="30"/>
        <v/>
      </c>
      <c r="P271" s="31" t="str">
        <f t="shared" si="31"/>
        <v/>
      </c>
      <c r="Q271" s="36" t="str">
        <f>IF(G271="","",VLOOKUP(G271,WMS!$E$3:$G$2500,2,FALSE))</f>
        <v/>
      </c>
      <c r="R271" s="36" t="str">
        <f>IF(G271="","",VLOOKUP(G271,WMS!$E$3:$G$2500,3,FALSE))</f>
        <v/>
      </c>
      <c r="S271" s="37" t="str">
        <f>IF(R271="","",VLOOKUP(R271,CUSTOMS!$E$3:$N$2500,2,FALSE))</f>
        <v/>
      </c>
      <c r="T271" s="38" t="str">
        <f>IF(R271="","",VLOOKUP(R271,CUSTOMS!$E$3:$N$2500,3,FALSE))</f>
        <v/>
      </c>
      <c r="U271" s="39" t="str">
        <f t="shared" si="32"/>
        <v/>
      </c>
      <c r="V271" s="39" t="str">
        <f>IF(R271="","",VLOOKUP(R271,CUSTOMS!$E$3:$N$2500,5,FALSE))</f>
        <v/>
      </c>
      <c r="W271" s="40" t="str">
        <f>IF(R271="","",VLOOKUP(R271,CUSTOMS!$E$3:$N$2500,6,FALSE))</f>
        <v/>
      </c>
      <c r="X271" s="40" t="str">
        <f t="shared" si="33"/>
        <v/>
      </c>
      <c r="Y271" s="39" t="str">
        <f>IF(R271="","",VLOOKUP(R271,CUSTOMS!$E$3:$N$2500,8,FALSE))</f>
        <v/>
      </c>
      <c r="Z271" s="39" t="str">
        <f>IF(R271="","",VLOOKUP(R271,CUSTOMS!$E$3:$N$2500,9,FALSE))</f>
        <v/>
      </c>
      <c r="AA271" s="39" t="str">
        <f>IF(R271="","",VLOOKUP(R271,CUSTOMS!$E$3:$N$2500,10,FALSE))</f>
        <v/>
      </c>
      <c r="AB271" s="40" t="str">
        <f>IF(R271="","",VLOOKUP(G271,WMS!$E$3:$T$2500,15,FALSE))</f>
        <v/>
      </c>
      <c r="AC271" s="40" t="str">
        <f t="shared" si="34"/>
        <v/>
      </c>
      <c r="AD271" s="37" t="str">
        <f>IF(S271="","",VLOOKUP(S271,海关监管条件!$A$1:$B$2000,2,FALSE))</f>
        <v/>
      </c>
    </row>
    <row r="272" spans="7:30">
      <c r="G272" s="22" t="str">
        <f t="shared" si="28"/>
        <v/>
      </c>
      <c r="H272" s="23" t="str">
        <f>IF(G272="","",VLOOKUP(G272,WMS!$E$3:$Q$2500,7,FALSE))</f>
        <v/>
      </c>
      <c r="I272" s="23" t="str">
        <f>IF(G272="","",VLOOKUP(G272,WMS!$E$3:$Q$2500,8,FALSE))</f>
        <v/>
      </c>
      <c r="J272" s="23" t="str">
        <f>IF(G272="","",VLOOKUP(G272,WMS!$E$3:$Q$2500,13,FALSE))</f>
        <v/>
      </c>
      <c r="K272" s="29" t="str">
        <f t="shared" si="29"/>
        <v/>
      </c>
      <c r="N272" s="30" t="str">
        <f>IF(G272="","",VLOOKUP(G272,WMS!$E$3:$U$2500,17,0))</f>
        <v/>
      </c>
      <c r="O272" s="31" t="str">
        <f t="shared" si="30"/>
        <v/>
      </c>
      <c r="P272" s="31" t="str">
        <f t="shared" si="31"/>
        <v/>
      </c>
      <c r="Q272" s="36" t="str">
        <f>IF(G272="","",VLOOKUP(G272,WMS!$E$3:$G$2500,2,FALSE))</f>
        <v/>
      </c>
      <c r="R272" s="36" t="str">
        <f>IF(G272="","",VLOOKUP(G272,WMS!$E$3:$G$2500,3,FALSE))</f>
        <v/>
      </c>
      <c r="S272" s="37" t="str">
        <f>IF(R272="","",VLOOKUP(R272,CUSTOMS!$E$3:$N$2500,2,FALSE))</f>
        <v/>
      </c>
      <c r="T272" s="38" t="str">
        <f>IF(R272="","",VLOOKUP(R272,CUSTOMS!$E$3:$N$2500,3,FALSE))</f>
        <v/>
      </c>
      <c r="U272" s="39" t="str">
        <f t="shared" si="32"/>
        <v/>
      </c>
      <c r="V272" s="39" t="str">
        <f>IF(R272="","",VLOOKUP(R272,CUSTOMS!$E$3:$N$2500,5,FALSE))</f>
        <v/>
      </c>
      <c r="W272" s="40" t="str">
        <f>IF(R272="","",VLOOKUP(R272,CUSTOMS!$E$3:$N$2500,6,FALSE))</f>
        <v/>
      </c>
      <c r="X272" s="40" t="str">
        <f t="shared" si="33"/>
        <v/>
      </c>
      <c r="Y272" s="39" t="str">
        <f>IF(R272="","",VLOOKUP(R272,CUSTOMS!$E$3:$N$2500,8,FALSE))</f>
        <v/>
      </c>
      <c r="Z272" s="39" t="str">
        <f>IF(R272="","",VLOOKUP(R272,CUSTOMS!$E$3:$N$2500,9,FALSE))</f>
        <v/>
      </c>
      <c r="AA272" s="39" t="str">
        <f>IF(R272="","",VLOOKUP(R272,CUSTOMS!$E$3:$N$2500,10,FALSE))</f>
        <v/>
      </c>
      <c r="AB272" s="40" t="str">
        <f>IF(R272="","",VLOOKUP(G272,WMS!$E$3:$T$2500,15,FALSE))</f>
        <v/>
      </c>
      <c r="AC272" s="40" t="str">
        <f t="shared" si="34"/>
        <v/>
      </c>
      <c r="AD272" s="37" t="str">
        <f>IF(S272="","",VLOOKUP(S272,海关监管条件!$A$1:$B$2000,2,FALSE))</f>
        <v/>
      </c>
    </row>
    <row r="273" spans="7:30">
      <c r="G273" s="22" t="str">
        <f t="shared" si="28"/>
        <v/>
      </c>
      <c r="H273" s="23" t="str">
        <f>IF(G273="","",VLOOKUP(G273,WMS!$E$3:$Q$2500,7,FALSE))</f>
        <v/>
      </c>
      <c r="I273" s="23" t="str">
        <f>IF(G273="","",VLOOKUP(G273,WMS!$E$3:$Q$2500,8,FALSE))</f>
        <v/>
      </c>
      <c r="J273" s="23" t="str">
        <f>IF(G273="","",VLOOKUP(G273,WMS!$E$3:$Q$2500,13,FALSE))</f>
        <v/>
      </c>
      <c r="K273" s="29" t="str">
        <f t="shared" si="29"/>
        <v/>
      </c>
      <c r="N273" s="30" t="str">
        <f>IF(G273="","",VLOOKUP(G273,WMS!$E$3:$U$2500,17,0))</f>
        <v/>
      </c>
      <c r="O273" s="31" t="str">
        <f t="shared" si="30"/>
        <v/>
      </c>
      <c r="P273" s="31" t="str">
        <f t="shared" si="31"/>
        <v/>
      </c>
      <c r="Q273" s="36" t="str">
        <f>IF(G273="","",VLOOKUP(G273,WMS!$E$3:$G$2500,2,FALSE))</f>
        <v/>
      </c>
      <c r="R273" s="36" t="str">
        <f>IF(G273="","",VLOOKUP(G273,WMS!$E$3:$G$2500,3,FALSE))</f>
        <v/>
      </c>
      <c r="S273" s="37" t="str">
        <f>IF(R273="","",VLOOKUP(R273,CUSTOMS!$E$3:$N$2500,2,FALSE))</f>
        <v/>
      </c>
      <c r="T273" s="38" t="str">
        <f>IF(R273="","",VLOOKUP(R273,CUSTOMS!$E$3:$N$2500,3,FALSE))</f>
        <v/>
      </c>
      <c r="U273" s="39" t="str">
        <f t="shared" si="32"/>
        <v/>
      </c>
      <c r="V273" s="39" t="str">
        <f>IF(R273="","",VLOOKUP(R273,CUSTOMS!$E$3:$N$2500,5,FALSE))</f>
        <v/>
      </c>
      <c r="W273" s="40" t="str">
        <f>IF(R273="","",VLOOKUP(R273,CUSTOMS!$E$3:$N$2500,6,FALSE))</f>
        <v/>
      </c>
      <c r="X273" s="40" t="str">
        <f t="shared" si="33"/>
        <v/>
      </c>
      <c r="Y273" s="39" t="str">
        <f>IF(R273="","",VLOOKUP(R273,CUSTOMS!$E$3:$N$2500,8,FALSE))</f>
        <v/>
      </c>
      <c r="Z273" s="39" t="str">
        <f>IF(R273="","",VLOOKUP(R273,CUSTOMS!$E$3:$N$2500,9,FALSE))</f>
        <v/>
      </c>
      <c r="AA273" s="39" t="str">
        <f>IF(R273="","",VLOOKUP(R273,CUSTOMS!$E$3:$N$2500,10,FALSE))</f>
        <v/>
      </c>
      <c r="AB273" s="40" t="str">
        <f>IF(R273="","",VLOOKUP(G273,WMS!$E$3:$T$2500,15,FALSE))</f>
        <v/>
      </c>
      <c r="AC273" s="40" t="str">
        <f t="shared" si="34"/>
        <v/>
      </c>
      <c r="AD273" s="37" t="str">
        <f>IF(S273="","",VLOOKUP(S273,海关监管条件!$A$1:$B$2000,2,FALSE))</f>
        <v/>
      </c>
    </row>
    <row r="274" spans="7:30">
      <c r="G274" s="22" t="str">
        <f t="shared" si="28"/>
        <v/>
      </c>
      <c r="H274" s="23" t="str">
        <f>IF(G274="","",VLOOKUP(G274,WMS!$E$3:$Q$2500,7,FALSE))</f>
        <v/>
      </c>
      <c r="I274" s="23" t="str">
        <f>IF(G274="","",VLOOKUP(G274,WMS!$E$3:$Q$2500,8,FALSE))</f>
        <v/>
      </c>
      <c r="J274" s="23" t="str">
        <f>IF(G274="","",VLOOKUP(G274,WMS!$E$3:$Q$2500,13,FALSE))</f>
        <v/>
      </c>
      <c r="K274" s="29" t="str">
        <f t="shared" si="29"/>
        <v/>
      </c>
      <c r="N274" s="30" t="str">
        <f>IF(G274="","",VLOOKUP(G274,WMS!$E$3:$U$2500,17,0))</f>
        <v/>
      </c>
      <c r="O274" s="31" t="str">
        <f t="shared" si="30"/>
        <v/>
      </c>
      <c r="P274" s="31" t="str">
        <f t="shared" si="31"/>
        <v/>
      </c>
      <c r="Q274" s="36" t="str">
        <f>IF(G274="","",VLOOKUP(G274,WMS!$E$3:$G$2500,2,FALSE))</f>
        <v/>
      </c>
      <c r="R274" s="36" t="str">
        <f>IF(G274="","",VLOOKUP(G274,WMS!$E$3:$G$2500,3,FALSE))</f>
        <v/>
      </c>
      <c r="S274" s="37" t="str">
        <f>IF(R274="","",VLOOKUP(R274,CUSTOMS!$E$3:$N$2500,2,FALSE))</f>
        <v/>
      </c>
      <c r="T274" s="38" t="str">
        <f>IF(R274="","",VLOOKUP(R274,CUSTOMS!$E$3:$N$2500,3,FALSE))</f>
        <v/>
      </c>
      <c r="U274" s="39" t="str">
        <f t="shared" si="32"/>
        <v/>
      </c>
      <c r="V274" s="39" t="str">
        <f>IF(R274="","",VLOOKUP(R274,CUSTOMS!$E$3:$N$2500,5,FALSE))</f>
        <v/>
      </c>
      <c r="W274" s="40" t="str">
        <f>IF(R274="","",VLOOKUP(R274,CUSTOMS!$E$3:$N$2500,6,FALSE))</f>
        <v/>
      </c>
      <c r="X274" s="40" t="str">
        <f t="shared" si="33"/>
        <v/>
      </c>
      <c r="Y274" s="39" t="str">
        <f>IF(R274="","",VLOOKUP(R274,CUSTOMS!$E$3:$N$2500,8,FALSE))</f>
        <v/>
      </c>
      <c r="Z274" s="39" t="str">
        <f>IF(R274="","",VLOOKUP(R274,CUSTOMS!$E$3:$N$2500,9,FALSE))</f>
        <v/>
      </c>
      <c r="AA274" s="39" t="str">
        <f>IF(R274="","",VLOOKUP(R274,CUSTOMS!$E$3:$N$2500,10,FALSE))</f>
        <v/>
      </c>
      <c r="AB274" s="40" t="str">
        <f>IF(R274="","",VLOOKUP(G274,WMS!$E$3:$T$2500,15,FALSE))</f>
        <v/>
      </c>
      <c r="AC274" s="40" t="str">
        <f t="shared" si="34"/>
        <v/>
      </c>
      <c r="AD274" s="37" t="str">
        <f>IF(S274="","",VLOOKUP(S274,海关监管条件!$A$1:$B$2000,2,FALSE))</f>
        <v/>
      </c>
    </row>
    <row r="275" spans="7:30">
      <c r="G275" s="22" t="str">
        <f t="shared" si="28"/>
        <v/>
      </c>
      <c r="H275" s="23" t="str">
        <f>IF(G275="","",VLOOKUP(G275,WMS!$E$3:$Q$2500,7,FALSE))</f>
        <v/>
      </c>
      <c r="I275" s="23" t="str">
        <f>IF(G275="","",VLOOKUP(G275,WMS!$E$3:$Q$2500,8,FALSE))</f>
        <v/>
      </c>
      <c r="J275" s="23" t="str">
        <f>IF(G275="","",VLOOKUP(G275,WMS!$E$3:$Q$2500,13,FALSE))</f>
        <v/>
      </c>
      <c r="K275" s="29" t="str">
        <f t="shared" si="29"/>
        <v/>
      </c>
      <c r="N275" s="30" t="str">
        <f>IF(G275="","",VLOOKUP(G275,WMS!$E$3:$U$2500,17,0))</f>
        <v/>
      </c>
      <c r="O275" s="31" t="str">
        <f t="shared" si="30"/>
        <v/>
      </c>
      <c r="P275" s="31" t="str">
        <f t="shared" si="31"/>
        <v/>
      </c>
      <c r="Q275" s="36" t="str">
        <f>IF(G275="","",VLOOKUP(G275,WMS!$E$3:$G$2500,2,FALSE))</f>
        <v/>
      </c>
      <c r="R275" s="36" t="str">
        <f>IF(G275="","",VLOOKUP(G275,WMS!$E$3:$G$2500,3,FALSE))</f>
        <v/>
      </c>
      <c r="S275" s="37" t="str">
        <f>IF(R275="","",VLOOKUP(R275,CUSTOMS!$E$3:$N$2500,2,FALSE))</f>
        <v/>
      </c>
      <c r="T275" s="38" t="str">
        <f>IF(R275="","",VLOOKUP(R275,CUSTOMS!$E$3:$N$2500,3,FALSE))</f>
        <v/>
      </c>
      <c r="U275" s="39" t="str">
        <f t="shared" si="32"/>
        <v/>
      </c>
      <c r="V275" s="39" t="str">
        <f>IF(R275="","",VLOOKUP(R275,CUSTOMS!$E$3:$N$2500,5,FALSE))</f>
        <v/>
      </c>
      <c r="W275" s="40" t="str">
        <f>IF(R275="","",VLOOKUP(R275,CUSTOMS!$E$3:$N$2500,6,FALSE))</f>
        <v/>
      </c>
      <c r="X275" s="40" t="str">
        <f t="shared" si="33"/>
        <v/>
      </c>
      <c r="Y275" s="39" t="str">
        <f>IF(R275="","",VLOOKUP(R275,CUSTOMS!$E$3:$N$2500,8,FALSE))</f>
        <v/>
      </c>
      <c r="Z275" s="39" t="str">
        <f>IF(R275="","",VLOOKUP(R275,CUSTOMS!$E$3:$N$2500,9,FALSE))</f>
        <v/>
      </c>
      <c r="AA275" s="39" t="str">
        <f>IF(R275="","",VLOOKUP(R275,CUSTOMS!$E$3:$N$2500,10,FALSE))</f>
        <v/>
      </c>
      <c r="AB275" s="40" t="str">
        <f>IF(R275="","",VLOOKUP(G275,WMS!$E$3:$T$2500,15,FALSE))</f>
        <v/>
      </c>
      <c r="AC275" s="40" t="str">
        <f t="shared" si="34"/>
        <v/>
      </c>
      <c r="AD275" s="37" t="str">
        <f>IF(S275="","",VLOOKUP(S275,海关监管条件!$A$1:$B$2000,2,FALSE))</f>
        <v/>
      </c>
    </row>
    <row r="276" spans="7:30">
      <c r="G276" s="22" t="str">
        <f t="shared" si="28"/>
        <v/>
      </c>
      <c r="H276" s="23" t="str">
        <f>IF(G276="","",VLOOKUP(G276,WMS!$E$3:$Q$2500,7,FALSE))</f>
        <v/>
      </c>
      <c r="I276" s="23" t="str">
        <f>IF(G276="","",VLOOKUP(G276,WMS!$E$3:$Q$2500,8,FALSE))</f>
        <v/>
      </c>
      <c r="J276" s="23" t="str">
        <f>IF(G276="","",VLOOKUP(G276,WMS!$E$3:$Q$2500,13,FALSE))</f>
        <v/>
      </c>
      <c r="K276" s="29" t="str">
        <f t="shared" si="29"/>
        <v/>
      </c>
      <c r="N276" s="30" t="str">
        <f>IF(G276="","",VLOOKUP(G276,WMS!$E$3:$U$2500,17,0))</f>
        <v/>
      </c>
      <c r="O276" s="31" t="str">
        <f t="shared" si="30"/>
        <v/>
      </c>
      <c r="P276" s="31" t="str">
        <f t="shared" si="31"/>
        <v/>
      </c>
      <c r="Q276" s="36" t="str">
        <f>IF(G276="","",VLOOKUP(G276,WMS!$E$3:$G$2500,2,FALSE))</f>
        <v/>
      </c>
      <c r="R276" s="36" t="str">
        <f>IF(G276="","",VLOOKUP(G276,WMS!$E$3:$G$2500,3,FALSE))</f>
        <v/>
      </c>
      <c r="S276" s="37" t="str">
        <f>IF(R276="","",VLOOKUP(R276,CUSTOMS!$E$3:$N$2500,2,FALSE))</f>
        <v/>
      </c>
      <c r="T276" s="38" t="str">
        <f>IF(R276="","",VLOOKUP(R276,CUSTOMS!$E$3:$N$2500,3,FALSE))</f>
        <v/>
      </c>
      <c r="U276" s="39" t="str">
        <f t="shared" si="32"/>
        <v/>
      </c>
      <c r="V276" s="39" t="str">
        <f>IF(R276="","",VLOOKUP(R276,CUSTOMS!$E$3:$N$2500,5,FALSE))</f>
        <v/>
      </c>
      <c r="W276" s="40" t="str">
        <f>IF(R276="","",VLOOKUP(R276,CUSTOMS!$E$3:$N$2500,6,FALSE))</f>
        <v/>
      </c>
      <c r="X276" s="40" t="str">
        <f t="shared" si="33"/>
        <v/>
      </c>
      <c r="Y276" s="39" t="str">
        <f>IF(R276="","",VLOOKUP(R276,CUSTOMS!$E$3:$N$2500,8,FALSE))</f>
        <v/>
      </c>
      <c r="Z276" s="39" t="str">
        <f>IF(R276="","",VLOOKUP(R276,CUSTOMS!$E$3:$N$2500,9,FALSE))</f>
        <v/>
      </c>
      <c r="AA276" s="39" t="str">
        <f>IF(R276="","",VLOOKUP(R276,CUSTOMS!$E$3:$N$2500,10,FALSE))</f>
        <v/>
      </c>
      <c r="AB276" s="40" t="str">
        <f>IF(R276="","",VLOOKUP(G276,WMS!$E$3:$T$2500,15,FALSE))</f>
        <v/>
      </c>
      <c r="AC276" s="40" t="str">
        <f t="shared" si="34"/>
        <v/>
      </c>
      <c r="AD276" s="37" t="str">
        <f>IF(S276="","",VLOOKUP(S276,海关监管条件!$A$1:$B$2000,2,FALSE))</f>
        <v/>
      </c>
    </row>
    <row r="277" spans="7:30">
      <c r="G277" s="22" t="str">
        <f t="shared" si="28"/>
        <v/>
      </c>
      <c r="H277" s="23" t="str">
        <f>IF(G277="","",VLOOKUP(G277,WMS!$E$3:$Q$2500,7,FALSE))</f>
        <v/>
      </c>
      <c r="I277" s="23" t="str">
        <f>IF(G277="","",VLOOKUP(G277,WMS!$E$3:$Q$2500,8,FALSE))</f>
        <v/>
      </c>
      <c r="J277" s="23" t="str">
        <f>IF(G277="","",VLOOKUP(G277,WMS!$E$3:$Q$2500,13,FALSE))</f>
        <v/>
      </c>
      <c r="K277" s="29" t="str">
        <f t="shared" si="29"/>
        <v/>
      </c>
      <c r="N277" s="30" t="str">
        <f>IF(G277="","",VLOOKUP(G277,WMS!$E$3:$U$2500,17,0))</f>
        <v/>
      </c>
      <c r="O277" s="31" t="str">
        <f t="shared" si="30"/>
        <v/>
      </c>
      <c r="P277" s="31" t="str">
        <f t="shared" si="31"/>
        <v/>
      </c>
      <c r="Q277" s="36" t="str">
        <f>IF(G277="","",VLOOKUP(G277,WMS!$E$3:$G$2500,2,FALSE))</f>
        <v/>
      </c>
      <c r="R277" s="36" t="str">
        <f>IF(G277="","",VLOOKUP(G277,WMS!$E$3:$G$2500,3,FALSE))</f>
        <v/>
      </c>
      <c r="S277" s="37" t="str">
        <f>IF(R277="","",VLOOKUP(R277,CUSTOMS!$E$3:$N$2500,2,FALSE))</f>
        <v/>
      </c>
      <c r="T277" s="38" t="str">
        <f>IF(R277="","",VLOOKUP(R277,CUSTOMS!$E$3:$N$2500,3,FALSE))</f>
        <v/>
      </c>
      <c r="U277" s="39" t="str">
        <f t="shared" si="32"/>
        <v/>
      </c>
      <c r="V277" s="39" t="str">
        <f>IF(R277="","",VLOOKUP(R277,CUSTOMS!$E$3:$N$2500,5,FALSE))</f>
        <v/>
      </c>
      <c r="W277" s="40" t="str">
        <f>IF(R277="","",VLOOKUP(R277,CUSTOMS!$E$3:$N$2500,6,FALSE))</f>
        <v/>
      </c>
      <c r="X277" s="40" t="str">
        <f t="shared" si="33"/>
        <v/>
      </c>
      <c r="Y277" s="39" t="str">
        <f>IF(R277="","",VLOOKUP(R277,CUSTOMS!$E$3:$N$2500,8,FALSE))</f>
        <v/>
      </c>
      <c r="Z277" s="39" t="str">
        <f>IF(R277="","",VLOOKUP(R277,CUSTOMS!$E$3:$N$2500,9,FALSE))</f>
        <v/>
      </c>
      <c r="AA277" s="39" t="str">
        <f>IF(R277="","",VLOOKUP(R277,CUSTOMS!$E$3:$N$2500,10,FALSE))</f>
        <v/>
      </c>
      <c r="AB277" s="40" t="str">
        <f>IF(R277="","",VLOOKUP(G277,WMS!$E$3:$T$2500,15,FALSE))</f>
        <v/>
      </c>
      <c r="AC277" s="40" t="str">
        <f t="shared" si="34"/>
        <v/>
      </c>
      <c r="AD277" s="37" t="str">
        <f>IF(S277="","",VLOOKUP(S277,海关监管条件!$A$1:$B$2000,2,FALSE))</f>
        <v/>
      </c>
    </row>
    <row r="278" spans="7:30">
      <c r="G278" s="22" t="str">
        <f t="shared" si="28"/>
        <v/>
      </c>
      <c r="H278" s="23" t="str">
        <f>IF(G278="","",VLOOKUP(G278,WMS!$E$3:$Q$2500,7,FALSE))</f>
        <v/>
      </c>
      <c r="I278" s="23" t="str">
        <f>IF(G278="","",VLOOKUP(G278,WMS!$E$3:$Q$2500,8,FALSE))</f>
        <v/>
      </c>
      <c r="J278" s="23" t="str">
        <f>IF(G278="","",VLOOKUP(G278,WMS!$E$3:$Q$2500,13,FALSE))</f>
        <v/>
      </c>
      <c r="K278" s="29" t="str">
        <f t="shared" si="29"/>
        <v/>
      </c>
      <c r="N278" s="30" t="str">
        <f>IF(G278="","",VLOOKUP(G278,WMS!$E$3:$U$2500,17,0))</f>
        <v/>
      </c>
      <c r="O278" s="31" t="str">
        <f t="shared" si="30"/>
        <v/>
      </c>
      <c r="P278" s="31" t="str">
        <f t="shared" si="31"/>
        <v/>
      </c>
      <c r="Q278" s="36" t="str">
        <f>IF(G278="","",VLOOKUP(G278,WMS!$E$3:$G$2500,2,FALSE))</f>
        <v/>
      </c>
      <c r="R278" s="36" t="str">
        <f>IF(G278="","",VLOOKUP(G278,WMS!$E$3:$G$2500,3,FALSE))</f>
        <v/>
      </c>
      <c r="S278" s="37" t="str">
        <f>IF(R278="","",VLOOKUP(R278,CUSTOMS!$E$3:$N$2500,2,FALSE))</f>
        <v/>
      </c>
      <c r="T278" s="38" t="str">
        <f>IF(R278="","",VLOOKUP(R278,CUSTOMS!$E$3:$N$2500,3,FALSE))</f>
        <v/>
      </c>
      <c r="U278" s="39" t="str">
        <f t="shared" si="32"/>
        <v/>
      </c>
      <c r="V278" s="39" t="str">
        <f>IF(R278="","",VLOOKUP(R278,CUSTOMS!$E$3:$N$2500,5,FALSE))</f>
        <v/>
      </c>
      <c r="W278" s="40" t="str">
        <f>IF(R278="","",VLOOKUP(R278,CUSTOMS!$E$3:$N$2500,6,FALSE))</f>
        <v/>
      </c>
      <c r="X278" s="40" t="str">
        <f t="shared" si="33"/>
        <v/>
      </c>
      <c r="Y278" s="39" t="str">
        <f>IF(R278="","",VLOOKUP(R278,CUSTOMS!$E$3:$N$2500,8,FALSE))</f>
        <v/>
      </c>
      <c r="Z278" s="39" t="str">
        <f>IF(R278="","",VLOOKUP(R278,CUSTOMS!$E$3:$N$2500,9,FALSE))</f>
        <v/>
      </c>
      <c r="AA278" s="39" t="str">
        <f>IF(R278="","",VLOOKUP(R278,CUSTOMS!$E$3:$N$2500,10,FALSE))</f>
        <v/>
      </c>
      <c r="AB278" s="40" t="str">
        <f>IF(R278="","",VLOOKUP(G278,WMS!$E$3:$T$2500,15,FALSE))</f>
        <v/>
      </c>
      <c r="AC278" s="40" t="str">
        <f t="shared" si="34"/>
        <v/>
      </c>
      <c r="AD278" s="37" t="str">
        <f>IF(S278="","",VLOOKUP(S278,海关监管条件!$A$1:$B$2000,2,FALSE))</f>
        <v/>
      </c>
    </row>
    <row r="279" spans="7:30">
      <c r="G279" s="22" t="str">
        <f t="shared" si="28"/>
        <v/>
      </c>
      <c r="H279" s="23" t="str">
        <f>IF(G279="","",VLOOKUP(G279,WMS!$E$3:$Q$2500,7,FALSE))</f>
        <v/>
      </c>
      <c r="I279" s="23" t="str">
        <f>IF(G279="","",VLOOKUP(G279,WMS!$E$3:$Q$2500,8,FALSE))</f>
        <v/>
      </c>
      <c r="J279" s="23" t="str">
        <f>IF(G279="","",VLOOKUP(G279,WMS!$E$3:$Q$2500,13,FALSE))</f>
        <v/>
      </c>
      <c r="K279" s="29" t="str">
        <f t="shared" si="29"/>
        <v/>
      </c>
      <c r="N279" s="30" t="str">
        <f>IF(G279="","",VLOOKUP(G279,WMS!$E$3:$U$2500,17,0))</f>
        <v/>
      </c>
      <c r="O279" s="31" t="str">
        <f t="shared" si="30"/>
        <v/>
      </c>
      <c r="P279" s="31" t="str">
        <f t="shared" si="31"/>
        <v/>
      </c>
      <c r="Q279" s="36" t="str">
        <f>IF(G279="","",VLOOKUP(G279,WMS!$E$3:$G$2500,2,FALSE))</f>
        <v/>
      </c>
      <c r="R279" s="36" t="str">
        <f>IF(G279="","",VLOOKUP(G279,WMS!$E$3:$G$2500,3,FALSE))</f>
        <v/>
      </c>
      <c r="S279" s="37" t="str">
        <f>IF(R279="","",VLOOKUP(R279,CUSTOMS!$E$3:$N$2500,2,FALSE))</f>
        <v/>
      </c>
      <c r="T279" s="38" t="str">
        <f>IF(R279="","",VLOOKUP(R279,CUSTOMS!$E$3:$N$2500,3,FALSE))</f>
        <v/>
      </c>
      <c r="U279" s="39" t="str">
        <f t="shared" si="32"/>
        <v/>
      </c>
      <c r="V279" s="39" t="str">
        <f>IF(R279="","",VLOOKUP(R279,CUSTOMS!$E$3:$N$2500,5,FALSE))</f>
        <v/>
      </c>
      <c r="W279" s="40" t="str">
        <f>IF(R279="","",VLOOKUP(R279,CUSTOMS!$E$3:$N$2500,6,FALSE))</f>
        <v/>
      </c>
      <c r="X279" s="40" t="str">
        <f t="shared" si="33"/>
        <v/>
      </c>
      <c r="Y279" s="39" t="str">
        <f>IF(R279="","",VLOOKUP(R279,CUSTOMS!$E$3:$N$2500,8,FALSE))</f>
        <v/>
      </c>
      <c r="Z279" s="39" t="str">
        <f>IF(R279="","",VLOOKUP(R279,CUSTOMS!$E$3:$N$2500,9,FALSE))</f>
        <v/>
      </c>
      <c r="AA279" s="39" t="str">
        <f>IF(R279="","",VLOOKUP(R279,CUSTOMS!$E$3:$N$2500,10,FALSE))</f>
        <v/>
      </c>
      <c r="AB279" s="40" t="str">
        <f>IF(R279="","",VLOOKUP(G279,WMS!$E$3:$T$2500,15,FALSE))</f>
        <v/>
      </c>
      <c r="AC279" s="40" t="str">
        <f t="shared" si="34"/>
        <v/>
      </c>
      <c r="AD279" s="37" t="str">
        <f>IF(S279="","",VLOOKUP(S279,海关监管条件!$A$1:$B$2000,2,FALSE))</f>
        <v/>
      </c>
    </row>
    <row r="280" spans="7:30">
      <c r="G280" s="22" t="str">
        <f t="shared" si="28"/>
        <v/>
      </c>
      <c r="H280" s="23" t="str">
        <f>IF(G280="","",VLOOKUP(G280,WMS!$E$3:$Q$2500,7,FALSE))</f>
        <v/>
      </c>
      <c r="I280" s="23" t="str">
        <f>IF(G280="","",VLOOKUP(G280,WMS!$E$3:$Q$2500,8,FALSE))</f>
        <v/>
      </c>
      <c r="J280" s="23" t="str">
        <f>IF(G280="","",VLOOKUP(G280,WMS!$E$3:$Q$2500,13,FALSE))</f>
        <v/>
      </c>
      <c r="K280" s="29" t="str">
        <f t="shared" si="29"/>
        <v/>
      </c>
      <c r="N280" s="30" t="str">
        <f>IF(G280="","",VLOOKUP(G280,WMS!$E$3:$U$2500,17,0))</f>
        <v/>
      </c>
      <c r="O280" s="31" t="str">
        <f t="shared" si="30"/>
        <v/>
      </c>
      <c r="P280" s="31" t="str">
        <f t="shared" si="31"/>
        <v/>
      </c>
      <c r="Q280" s="36" t="str">
        <f>IF(G280="","",VLOOKUP(G280,WMS!$E$3:$G$2500,2,FALSE))</f>
        <v/>
      </c>
      <c r="R280" s="36" t="str">
        <f>IF(G280="","",VLOOKUP(G280,WMS!$E$3:$G$2500,3,FALSE))</f>
        <v/>
      </c>
      <c r="S280" s="37" t="str">
        <f>IF(R280="","",VLOOKUP(R280,CUSTOMS!$E$3:$N$2500,2,FALSE))</f>
        <v/>
      </c>
      <c r="T280" s="38" t="str">
        <f>IF(R280="","",VLOOKUP(R280,CUSTOMS!$E$3:$N$2500,3,FALSE))</f>
        <v/>
      </c>
      <c r="U280" s="39" t="str">
        <f t="shared" si="32"/>
        <v/>
      </c>
      <c r="V280" s="39" t="str">
        <f>IF(R280="","",VLOOKUP(R280,CUSTOMS!$E$3:$N$2500,5,FALSE))</f>
        <v/>
      </c>
      <c r="W280" s="40" t="str">
        <f>IF(R280="","",VLOOKUP(R280,CUSTOMS!$E$3:$N$2500,6,FALSE))</f>
        <v/>
      </c>
      <c r="X280" s="40" t="str">
        <f t="shared" si="33"/>
        <v/>
      </c>
      <c r="Y280" s="39" t="str">
        <f>IF(R280="","",VLOOKUP(R280,CUSTOMS!$E$3:$N$2500,8,FALSE))</f>
        <v/>
      </c>
      <c r="Z280" s="39" t="str">
        <f>IF(R280="","",VLOOKUP(R280,CUSTOMS!$E$3:$N$2500,9,FALSE))</f>
        <v/>
      </c>
      <c r="AA280" s="39" t="str">
        <f>IF(R280="","",VLOOKUP(R280,CUSTOMS!$E$3:$N$2500,10,FALSE))</f>
        <v/>
      </c>
      <c r="AB280" s="40" t="str">
        <f>IF(R280="","",VLOOKUP(G280,WMS!$E$3:$T$2500,15,FALSE))</f>
        <v/>
      </c>
      <c r="AC280" s="40" t="str">
        <f t="shared" si="34"/>
        <v/>
      </c>
      <c r="AD280" s="37" t="str">
        <f>IF(S280="","",VLOOKUP(S280,海关监管条件!$A$1:$B$2000,2,FALSE))</f>
        <v/>
      </c>
    </row>
    <row r="281" spans="7:30">
      <c r="G281" s="22" t="str">
        <f t="shared" si="28"/>
        <v/>
      </c>
      <c r="H281" s="23" t="str">
        <f>IF(G281="","",VLOOKUP(G281,WMS!$E$3:$Q$2500,7,FALSE))</f>
        <v/>
      </c>
      <c r="I281" s="23" t="str">
        <f>IF(G281="","",VLOOKUP(G281,WMS!$E$3:$Q$2500,8,FALSE))</f>
        <v/>
      </c>
      <c r="J281" s="23" t="str">
        <f>IF(G281="","",VLOOKUP(G281,WMS!$E$3:$Q$2500,13,FALSE))</f>
        <v/>
      </c>
      <c r="K281" s="29" t="str">
        <f t="shared" si="29"/>
        <v/>
      </c>
      <c r="N281" s="30" t="str">
        <f>IF(G281="","",VLOOKUP(G281,WMS!$E$3:$U$2500,17,0))</f>
        <v/>
      </c>
      <c r="O281" s="31" t="str">
        <f t="shared" si="30"/>
        <v/>
      </c>
      <c r="P281" s="31" t="str">
        <f t="shared" si="31"/>
        <v/>
      </c>
      <c r="Q281" s="36" t="str">
        <f>IF(G281="","",VLOOKUP(G281,WMS!$E$3:$G$2500,2,FALSE))</f>
        <v/>
      </c>
      <c r="R281" s="36" t="str">
        <f>IF(G281="","",VLOOKUP(G281,WMS!$E$3:$G$2500,3,FALSE))</f>
        <v/>
      </c>
      <c r="S281" s="37" t="str">
        <f>IF(R281="","",VLOOKUP(R281,CUSTOMS!$E$3:$N$2500,2,FALSE))</f>
        <v/>
      </c>
      <c r="T281" s="38" t="str">
        <f>IF(R281="","",VLOOKUP(R281,CUSTOMS!$E$3:$N$2500,3,FALSE))</f>
        <v/>
      </c>
      <c r="U281" s="39" t="str">
        <f t="shared" si="32"/>
        <v/>
      </c>
      <c r="V281" s="39" t="str">
        <f>IF(R281="","",VLOOKUP(R281,CUSTOMS!$E$3:$N$2500,5,FALSE))</f>
        <v/>
      </c>
      <c r="W281" s="40" t="str">
        <f>IF(R281="","",VLOOKUP(R281,CUSTOMS!$E$3:$N$2500,6,FALSE))</f>
        <v/>
      </c>
      <c r="X281" s="40" t="str">
        <f t="shared" si="33"/>
        <v/>
      </c>
      <c r="Y281" s="39" t="str">
        <f>IF(R281="","",VLOOKUP(R281,CUSTOMS!$E$3:$N$2500,8,FALSE))</f>
        <v/>
      </c>
      <c r="Z281" s="39" t="str">
        <f>IF(R281="","",VLOOKUP(R281,CUSTOMS!$E$3:$N$2500,9,FALSE))</f>
        <v/>
      </c>
      <c r="AA281" s="39" t="str">
        <f>IF(R281="","",VLOOKUP(R281,CUSTOMS!$E$3:$N$2500,10,FALSE))</f>
        <v/>
      </c>
      <c r="AB281" s="40" t="str">
        <f>IF(R281="","",VLOOKUP(G281,WMS!$E$3:$T$2500,15,FALSE))</f>
        <v/>
      </c>
      <c r="AC281" s="40" t="str">
        <f t="shared" si="34"/>
        <v/>
      </c>
      <c r="AD281" s="37" t="str">
        <f>IF(S281="","",VLOOKUP(S281,海关监管条件!$A$1:$B$2000,2,FALSE))</f>
        <v/>
      </c>
    </row>
    <row r="282" spans="7:30">
      <c r="G282" s="22" t="str">
        <f t="shared" si="28"/>
        <v/>
      </c>
      <c r="H282" s="23" t="str">
        <f>IF(G282="","",VLOOKUP(G282,WMS!$E$3:$Q$2500,7,FALSE))</f>
        <v/>
      </c>
      <c r="I282" s="23" t="str">
        <f>IF(G282="","",VLOOKUP(G282,WMS!$E$3:$Q$2500,8,FALSE))</f>
        <v/>
      </c>
      <c r="J282" s="23" t="str">
        <f>IF(G282="","",VLOOKUP(G282,WMS!$E$3:$Q$2500,13,FALSE))</f>
        <v/>
      </c>
      <c r="K282" s="29" t="str">
        <f t="shared" si="29"/>
        <v/>
      </c>
      <c r="N282" s="30" t="str">
        <f>IF(G282="","",VLOOKUP(G282,WMS!$E$3:$U$2500,17,0))</f>
        <v/>
      </c>
      <c r="O282" s="31" t="str">
        <f t="shared" si="30"/>
        <v/>
      </c>
      <c r="P282" s="31" t="str">
        <f t="shared" si="31"/>
        <v/>
      </c>
      <c r="Q282" s="36" t="str">
        <f>IF(G282="","",VLOOKUP(G282,WMS!$E$3:$G$2500,2,FALSE))</f>
        <v/>
      </c>
      <c r="R282" s="36" t="str">
        <f>IF(G282="","",VLOOKUP(G282,WMS!$E$3:$G$2500,3,FALSE))</f>
        <v/>
      </c>
      <c r="S282" s="37" t="str">
        <f>IF(R282="","",VLOOKUP(R282,CUSTOMS!$E$3:$N$2500,2,FALSE))</f>
        <v/>
      </c>
      <c r="T282" s="38" t="str">
        <f>IF(R282="","",VLOOKUP(R282,CUSTOMS!$E$3:$N$2500,3,FALSE))</f>
        <v/>
      </c>
      <c r="U282" s="39" t="str">
        <f t="shared" si="32"/>
        <v/>
      </c>
      <c r="V282" s="39" t="str">
        <f>IF(R282="","",VLOOKUP(R282,CUSTOMS!$E$3:$N$2500,5,FALSE))</f>
        <v/>
      </c>
      <c r="W282" s="40" t="str">
        <f>IF(R282="","",VLOOKUP(R282,CUSTOMS!$E$3:$N$2500,6,FALSE))</f>
        <v/>
      </c>
      <c r="X282" s="40" t="str">
        <f t="shared" si="33"/>
        <v/>
      </c>
      <c r="Y282" s="39" t="str">
        <f>IF(R282="","",VLOOKUP(R282,CUSTOMS!$E$3:$N$2500,8,FALSE))</f>
        <v/>
      </c>
      <c r="Z282" s="39" t="str">
        <f>IF(R282="","",VLOOKUP(R282,CUSTOMS!$E$3:$N$2500,9,FALSE))</f>
        <v/>
      </c>
      <c r="AA282" s="39" t="str">
        <f>IF(R282="","",VLOOKUP(R282,CUSTOMS!$E$3:$N$2500,10,FALSE))</f>
        <v/>
      </c>
      <c r="AB282" s="40" t="str">
        <f>IF(R282="","",VLOOKUP(G282,WMS!$E$3:$T$2500,15,FALSE))</f>
        <v/>
      </c>
      <c r="AC282" s="40" t="str">
        <f t="shared" si="34"/>
        <v/>
      </c>
      <c r="AD282" s="37" t="str">
        <f>IF(S282="","",VLOOKUP(S282,海关监管条件!$A$1:$B$2000,2,FALSE))</f>
        <v/>
      </c>
    </row>
    <row r="283" spans="7:30">
      <c r="G283" s="22" t="str">
        <f t="shared" si="28"/>
        <v/>
      </c>
      <c r="H283" s="23" t="str">
        <f>IF(G283="","",VLOOKUP(G283,WMS!$E$3:$Q$2500,7,FALSE))</f>
        <v/>
      </c>
      <c r="I283" s="23" t="str">
        <f>IF(G283="","",VLOOKUP(G283,WMS!$E$3:$Q$2500,8,FALSE))</f>
        <v/>
      </c>
      <c r="J283" s="23" t="str">
        <f>IF(G283="","",VLOOKUP(G283,WMS!$E$3:$Q$2500,13,FALSE))</f>
        <v/>
      </c>
      <c r="K283" s="29" t="str">
        <f t="shared" si="29"/>
        <v/>
      </c>
      <c r="N283" s="30" t="str">
        <f>IF(G283="","",VLOOKUP(G283,WMS!$E$3:$U$2500,17,0))</f>
        <v/>
      </c>
      <c r="O283" s="31" t="str">
        <f t="shared" si="30"/>
        <v/>
      </c>
      <c r="P283" s="31" t="str">
        <f t="shared" si="31"/>
        <v/>
      </c>
      <c r="Q283" s="36" t="str">
        <f>IF(G283="","",VLOOKUP(G283,WMS!$E$3:$G$2500,2,FALSE))</f>
        <v/>
      </c>
      <c r="R283" s="36" t="str">
        <f>IF(G283="","",VLOOKUP(G283,WMS!$E$3:$G$2500,3,FALSE))</f>
        <v/>
      </c>
      <c r="S283" s="37" t="str">
        <f>IF(R283="","",VLOOKUP(R283,CUSTOMS!$E$3:$N$2500,2,FALSE))</f>
        <v/>
      </c>
      <c r="T283" s="38" t="str">
        <f>IF(R283="","",VLOOKUP(R283,CUSTOMS!$E$3:$N$2500,3,FALSE))</f>
        <v/>
      </c>
      <c r="U283" s="39" t="str">
        <f t="shared" si="32"/>
        <v/>
      </c>
      <c r="V283" s="39" t="str">
        <f>IF(R283="","",VLOOKUP(R283,CUSTOMS!$E$3:$N$2500,5,FALSE))</f>
        <v/>
      </c>
      <c r="W283" s="40" t="str">
        <f>IF(R283="","",VLOOKUP(R283,CUSTOMS!$E$3:$N$2500,6,FALSE))</f>
        <v/>
      </c>
      <c r="X283" s="40" t="str">
        <f t="shared" si="33"/>
        <v/>
      </c>
      <c r="Y283" s="39" t="str">
        <f>IF(R283="","",VLOOKUP(R283,CUSTOMS!$E$3:$N$2500,8,FALSE))</f>
        <v/>
      </c>
      <c r="Z283" s="39" t="str">
        <f>IF(R283="","",VLOOKUP(R283,CUSTOMS!$E$3:$N$2500,9,FALSE))</f>
        <v/>
      </c>
      <c r="AA283" s="39" t="str">
        <f>IF(R283="","",VLOOKUP(R283,CUSTOMS!$E$3:$N$2500,10,FALSE))</f>
        <v/>
      </c>
      <c r="AB283" s="40" t="str">
        <f>IF(R283="","",VLOOKUP(G283,WMS!$E$3:$T$2500,15,FALSE))</f>
        <v/>
      </c>
      <c r="AC283" s="40" t="str">
        <f t="shared" si="34"/>
        <v/>
      </c>
      <c r="AD283" s="37" t="str">
        <f>IF(S283="","",VLOOKUP(S283,海关监管条件!$A$1:$B$2000,2,FALSE))</f>
        <v/>
      </c>
    </row>
    <row r="284" spans="7:30">
      <c r="G284" s="22" t="str">
        <f t="shared" si="28"/>
        <v/>
      </c>
      <c r="H284" s="23" t="str">
        <f>IF(G284="","",VLOOKUP(G284,WMS!$E$3:$Q$2500,7,FALSE))</f>
        <v/>
      </c>
      <c r="I284" s="23" t="str">
        <f>IF(G284="","",VLOOKUP(G284,WMS!$E$3:$Q$2500,8,FALSE))</f>
        <v/>
      </c>
      <c r="J284" s="23" t="str">
        <f>IF(G284="","",VLOOKUP(G284,WMS!$E$3:$Q$2500,13,FALSE))</f>
        <v/>
      </c>
      <c r="K284" s="29" t="str">
        <f t="shared" si="29"/>
        <v/>
      </c>
      <c r="N284" s="30" t="str">
        <f>IF(G284="","",VLOOKUP(G284,WMS!$E$3:$U$2500,17,0))</f>
        <v/>
      </c>
      <c r="O284" s="31" t="str">
        <f t="shared" si="30"/>
        <v/>
      </c>
      <c r="P284" s="31" t="str">
        <f t="shared" si="31"/>
        <v/>
      </c>
      <c r="Q284" s="36" t="str">
        <f>IF(G284="","",VLOOKUP(G284,WMS!$E$3:$G$2500,2,FALSE))</f>
        <v/>
      </c>
      <c r="R284" s="36" t="str">
        <f>IF(G284="","",VLOOKUP(G284,WMS!$E$3:$G$2500,3,FALSE))</f>
        <v/>
      </c>
      <c r="S284" s="37" t="str">
        <f>IF(R284="","",VLOOKUP(R284,CUSTOMS!$E$3:$N$2500,2,FALSE))</f>
        <v/>
      </c>
      <c r="T284" s="38" t="str">
        <f>IF(R284="","",VLOOKUP(R284,CUSTOMS!$E$3:$N$2500,3,FALSE))</f>
        <v/>
      </c>
      <c r="U284" s="39" t="str">
        <f t="shared" si="32"/>
        <v/>
      </c>
      <c r="V284" s="39" t="str">
        <f>IF(R284="","",VLOOKUP(R284,CUSTOMS!$E$3:$N$2500,5,FALSE))</f>
        <v/>
      </c>
      <c r="W284" s="40" t="str">
        <f>IF(R284="","",VLOOKUP(R284,CUSTOMS!$E$3:$N$2500,6,FALSE))</f>
        <v/>
      </c>
      <c r="X284" s="40" t="str">
        <f t="shared" si="33"/>
        <v/>
      </c>
      <c r="Y284" s="39" t="str">
        <f>IF(R284="","",VLOOKUP(R284,CUSTOMS!$E$3:$N$2500,8,FALSE))</f>
        <v/>
      </c>
      <c r="Z284" s="39" t="str">
        <f>IF(R284="","",VLOOKUP(R284,CUSTOMS!$E$3:$N$2500,9,FALSE))</f>
        <v/>
      </c>
      <c r="AA284" s="39" t="str">
        <f>IF(R284="","",VLOOKUP(R284,CUSTOMS!$E$3:$N$2500,10,FALSE))</f>
        <v/>
      </c>
      <c r="AB284" s="40" t="str">
        <f>IF(R284="","",VLOOKUP(G284,WMS!$E$3:$T$2500,15,FALSE))</f>
        <v/>
      </c>
      <c r="AC284" s="40" t="str">
        <f t="shared" si="34"/>
        <v/>
      </c>
      <c r="AD284" s="37" t="str">
        <f>IF(S284="","",VLOOKUP(S284,海关监管条件!$A$1:$B$2000,2,FALSE))</f>
        <v/>
      </c>
    </row>
    <row r="285" spans="7:30">
      <c r="G285" s="22" t="str">
        <f t="shared" si="28"/>
        <v/>
      </c>
      <c r="H285" s="23" t="str">
        <f>IF(G285="","",VLOOKUP(G285,WMS!$E$3:$Q$2500,7,FALSE))</f>
        <v/>
      </c>
      <c r="I285" s="23" t="str">
        <f>IF(G285="","",VLOOKUP(G285,WMS!$E$3:$Q$2500,8,FALSE))</f>
        <v/>
      </c>
      <c r="J285" s="23" t="str">
        <f>IF(G285="","",VLOOKUP(G285,WMS!$E$3:$Q$2500,13,FALSE))</f>
        <v/>
      </c>
      <c r="K285" s="29" t="str">
        <f t="shared" si="29"/>
        <v/>
      </c>
      <c r="N285" s="30" t="str">
        <f>IF(G285="","",VLOOKUP(G285,WMS!$E$3:$U$2500,17,0))</f>
        <v/>
      </c>
      <c r="O285" s="31" t="str">
        <f t="shared" si="30"/>
        <v/>
      </c>
      <c r="P285" s="31" t="str">
        <f t="shared" si="31"/>
        <v/>
      </c>
      <c r="Q285" s="36" t="str">
        <f>IF(G285="","",VLOOKUP(G285,WMS!$E$3:$G$2500,2,FALSE))</f>
        <v/>
      </c>
      <c r="R285" s="36" t="str">
        <f>IF(G285="","",VLOOKUP(G285,WMS!$E$3:$G$2500,3,FALSE))</f>
        <v/>
      </c>
      <c r="S285" s="37" t="str">
        <f>IF(R285="","",VLOOKUP(R285,CUSTOMS!$E$3:$N$2500,2,FALSE))</f>
        <v/>
      </c>
      <c r="T285" s="38" t="str">
        <f>IF(R285="","",VLOOKUP(R285,CUSTOMS!$E$3:$N$2500,3,FALSE))</f>
        <v/>
      </c>
      <c r="U285" s="39" t="str">
        <f t="shared" si="32"/>
        <v/>
      </c>
      <c r="V285" s="39" t="str">
        <f>IF(R285="","",VLOOKUP(R285,CUSTOMS!$E$3:$N$2500,5,FALSE))</f>
        <v/>
      </c>
      <c r="W285" s="40" t="str">
        <f>IF(R285="","",VLOOKUP(R285,CUSTOMS!$E$3:$N$2500,6,FALSE))</f>
        <v/>
      </c>
      <c r="X285" s="40" t="str">
        <f t="shared" si="33"/>
        <v/>
      </c>
      <c r="Y285" s="39" t="str">
        <f>IF(R285="","",VLOOKUP(R285,CUSTOMS!$E$3:$N$2500,8,FALSE))</f>
        <v/>
      </c>
      <c r="Z285" s="39" t="str">
        <f>IF(R285="","",VLOOKUP(R285,CUSTOMS!$E$3:$N$2500,9,FALSE))</f>
        <v/>
      </c>
      <c r="AA285" s="39" t="str">
        <f>IF(R285="","",VLOOKUP(R285,CUSTOMS!$E$3:$N$2500,10,FALSE))</f>
        <v/>
      </c>
      <c r="AB285" s="40" t="str">
        <f>IF(R285="","",VLOOKUP(G285,WMS!$E$3:$T$2500,15,FALSE))</f>
        <v/>
      </c>
      <c r="AC285" s="40" t="str">
        <f t="shared" si="34"/>
        <v/>
      </c>
      <c r="AD285" s="37" t="str">
        <f>IF(S285="","",VLOOKUP(S285,海关监管条件!$A$1:$B$2000,2,FALSE))</f>
        <v/>
      </c>
    </row>
    <row r="286" spans="7:30">
      <c r="G286" s="22" t="str">
        <f t="shared" si="28"/>
        <v/>
      </c>
      <c r="H286" s="23" t="str">
        <f>IF(G286="","",VLOOKUP(G286,WMS!$E$3:$Q$2500,7,FALSE))</f>
        <v/>
      </c>
      <c r="I286" s="23" t="str">
        <f>IF(G286="","",VLOOKUP(G286,WMS!$E$3:$Q$2500,8,FALSE))</f>
        <v/>
      </c>
      <c r="J286" s="23" t="str">
        <f>IF(G286="","",VLOOKUP(G286,WMS!$E$3:$Q$2500,13,FALSE))</f>
        <v/>
      </c>
      <c r="K286" s="29" t="str">
        <f t="shared" si="29"/>
        <v/>
      </c>
      <c r="N286" s="30" t="str">
        <f>IF(G286="","",VLOOKUP(G286,WMS!$E$3:$U$2500,17,0))</f>
        <v/>
      </c>
      <c r="O286" s="31" t="str">
        <f t="shared" si="30"/>
        <v/>
      </c>
      <c r="P286" s="31" t="str">
        <f t="shared" si="31"/>
        <v/>
      </c>
      <c r="Q286" s="36" t="str">
        <f>IF(G286="","",VLOOKUP(G286,WMS!$E$3:$G$2500,2,FALSE))</f>
        <v/>
      </c>
      <c r="R286" s="36" t="str">
        <f>IF(G286="","",VLOOKUP(G286,WMS!$E$3:$G$2500,3,FALSE))</f>
        <v/>
      </c>
      <c r="S286" s="37" t="str">
        <f>IF(R286="","",VLOOKUP(R286,CUSTOMS!$E$3:$N$2500,2,FALSE))</f>
        <v/>
      </c>
      <c r="T286" s="38" t="str">
        <f>IF(R286="","",VLOOKUP(R286,CUSTOMS!$E$3:$N$2500,3,FALSE))</f>
        <v/>
      </c>
      <c r="U286" s="39" t="str">
        <f t="shared" si="32"/>
        <v/>
      </c>
      <c r="V286" s="39" t="str">
        <f>IF(R286="","",VLOOKUP(R286,CUSTOMS!$E$3:$N$2500,5,FALSE))</f>
        <v/>
      </c>
      <c r="W286" s="40" t="str">
        <f>IF(R286="","",VLOOKUP(R286,CUSTOMS!$E$3:$N$2500,6,FALSE))</f>
        <v/>
      </c>
      <c r="X286" s="40" t="str">
        <f t="shared" si="33"/>
        <v/>
      </c>
      <c r="Y286" s="39" t="str">
        <f>IF(R286="","",VLOOKUP(R286,CUSTOMS!$E$3:$N$2500,8,FALSE))</f>
        <v/>
      </c>
      <c r="Z286" s="39" t="str">
        <f>IF(R286="","",VLOOKUP(R286,CUSTOMS!$E$3:$N$2500,9,FALSE))</f>
        <v/>
      </c>
      <c r="AA286" s="39" t="str">
        <f>IF(R286="","",VLOOKUP(R286,CUSTOMS!$E$3:$N$2500,10,FALSE))</f>
        <v/>
      </c>
      <c r="AB286" s="40" t="str">
        <f>IF(R286="","",VLOOKUP(G286,WMS!$E$3:$T$2500,15,FALSE))</f>
        <v/>
      </c>
      <c r="AC286" s="40" t="str">
        <f t="shared" si="34"/>
        <v/>
      </c>
      <c r="AD286" s="37" t="str">
        <f>IF(S286="","",VLOOKUP(S286,海关监管条件!$A$1:$B$2000,2,FALSE))</f>
        <v/>
      </c>
    </row>
    <row r="287" spans="7:30">
      <c r="G287" s="22" t="str">
        <f t="shared" si="28"/>
        <v/>
      </c>
      <c r="H287" s="23" t="str">
        <f>IF(G287="","",VLOOKUP(G287,WMS!$E$3:$Q$2500,7,FALSE))</f>
        <v/>
      </c>
      <c r="I287" s="23" t="str">
        <f>IF(G287="","",VLOOKUP(G287,WMS!$E$3:$Q$2500,8,FALSE))</f>
        <v/>
      </c>
      <c r="J287" s="23" t="str">
        <f>IF(G287="","",VLOOKUP(G287,WMS!$E$3:$Q$2500,13,FALSE))</f>
        <v/>
      </c>
      <c r="K287" s="29" t="str">
        <f t="shared" si="29"/>
        <v/>
      </c>
      <c r="N287" s="30" t="str">
        <f>IF(G287="","",VLOOKUP(G287,WMS!$E$3:$U$2500,17,0))</f>
        <v/>
      </c>
      <c r="O287" s="31" t="str">
        <f t="shared" si="30"/>
        <v/>
      </c>
      <c r="P287" s="31" t="str">
        <f t="shared" si="31"/>
        <v/>
      </c>
      <c r="Q287" s="36" t="str">
        <f>IF(G287="","",VLOOKUP(G287,WMS!$E$3:$G$2500,2,FALSE))</f>
        <v/>
      </c>
      <c r="R287" s="36" t="str">
        <f>IF(G287="","",VLOOKUP(G287,WMS!$E$3:$G$2500,3,FALSE))</f>
        <v/>
      </c>
      <c r="S287" s="37" t="str">
        <f>IF(R287="","",VLOOKUP(R287,CUSTOMS!$E$3:$N$2500,2,FALSE))</f>
        <v/>
      </c>
      <c r="T287" s="38" t="str">
        <f>IF(R287="","",VLOOKUP(R287,CUSTOMS!$E$3:$N$2500,3,FALSE))</f>
        <v/>
      </c>
      <c r="U287" s="39" t="str">
        <f t="shared" si="32"/>
        <v/>
      </c>
      <c r="V287" s="39" t="str">
        <f>IF(R287="","",VLOOKUP(R287,CUSTOMS!$E$3:$N$2500,5,FALSE))</f>
        <v/>
      </c>
      <c r="W287" s="40" t="str">
        <f>IF(R287="","",VLOOKUP(R287,CUSTOMS!$E$3:$N$2500,6,FALSE))</f>
        <v/>
      </c>
      <c r="X287" s="40" t="str">
        <f t="shared" si="33"/>
        <v/>
      </c>
      <c r="Y287" s="39" t="str">
        <f>IF(R287="","",VLOOKUP(R287,CUSTOMS!$E$3:$N$2500,8,FALSE))</f>
        <v/>
      </c>
      <c r="Z287" s="39" t="str">
        <f>IF(R287="","",VLOOKUP(R287,CUSTOMS!$E$3:$N$2500,9,FALSE))</f>
        <v/>
      </c>
      <c r="AA287" s="39" t="str">
        <f>IF(R287="","",VLOOKUP(R287,CUSTOMS!$E$3:$N$2500,10,FALSE))</f>
        <v/>
      </c>
      <c r="AB287" s="40" t="str">
        <f>IF(R287="","",VLOOKUP(G287,WMS!$E$3:$T$2500,15,FALSE))</f>
        <v/>
      </c>
      <c r="AC287" s="40" t="str">
        <f t="shared" si="34"/>
        <v/>
      </c>
      <c r="AD287" s="37" t="str">
        <f>IF(S287="","",VLOOKUP(S287,海关监管条件!$A$1:$B$2000,2,FALSE))</f>
        <v/>
      </c>
    </row>
    <row r="288" spans="7:30">
      <c r="G288" s="22" t="str">
        <f t="shared" si="28"/>
        <v/>
      </c>
      <c r="H288" s="23" t="str">
        <f>IF(G288="","",VLOOKUP(G288,WMS!$E$3:$Q$2500,7,FALSE))</f>
        <v/>
      </c>
      <c r="I288" s="23" t="str">
        <f>IF(G288="","",VLOOKUP(G288,WMS!$E$3:$Q$2500,8,FALSE))</f>
        <v/>
      </c>
      <c r="J288" s="23" t="str">
        <f>IF(G288="","",VLOOKUP(G288,WMS!$E$3:$Q$2500,13,FALSE))</f>
        <v/>
      </c>
      <c r="K288" s="29" t="str">
        <f t="shared" si="29"/>
        <v/>
      </c>
      <c r="N288" s="30" t="str">
        <f>IF(G288="","",VLOOKUP(G288,WMS!$E$3:$U$2500,17,0))</f>
        <v/>
      </c>
      <c r="O288" s="31" t="str">
        <f t="shared" si="30"/>
        <v/>
      </c>
      <c r="P288" s="31" t="str">
        <f t="shared" si="31"/>
        <v/>
      </c>
      <c r="Q288" s="36" t="str">
        <f>IF(G288="","",VLOOKUP(G288,WMS!$E$3:$G$2500,2,FALSE))</f>
        <v/>
      </c>
      <c r="R288" s="36" t="str">
        <f>IF(G288="","",VLOOKUP(G288,WMS!$E$3:$G$2500,3,FALSE))</f>
        <v/>
      </c>
      <c r="S288" s="37" t="str">
        <f>IF(R288="","",VLOOKUP(R288,CUSTOMS!$E$3:$N$2500,2,FALSE))</f>
        <v/>
      </c>
      <c r="T288" s="38" t="str">
        <f>IF(R288="","",VLOOKUP(R288,CUSTOMS!$E$3:$N$2500,3,FALSE))</f>
        <v/>
      </c>
      <c r="U288" s="39" t="str">
        <f t="shared" si="32"/>
        <v/>
      </c>
      <c r="V288" s="39" t="str">
        <f>IF(R288="","",VLOOKUP(R288,CUSTOMS!$E$3:$N$2500,5,FALSE))</f>
        <v/>
      </c>
      <c r="W288" s="40" t="str">
        <f>IF(R288="","",VLOOKUP(R288,CUSTOMS!$E$3:$N$2500,6,FALSE))</f>
        <v/>
      </c>
      <c r="X288" s="40" t="str">
        <f t="shared" si="33"/>
        <v/>
      </c>
      <c r="Y288" s="39" t="str">
        <f>IF(R288="","",VLOOKUP(R288,CUSTOMS!$E$3:$N$2500,8,FALSE))</f>
        <v/>
      </c>
      <c r="Z288" s="39" t="str">
        <f>IF(R288="","",VLOOKUP(R288,CUSTOMS!$E$3:$N$2500,9,FALSE))</f>
        <v/>
      </c>
      <c r="AA288" s="39" t="str">
        <f>IF(R288="","",VLOOKUP(R288,CUSTOMS!$E$3:$N$2500,10,FALSE))</f>
        <v/>
      </c>
      <c r="AB288" s="40" t="str">
        <f>IF(R288="","",VLOOKUP(G288,WMS!$E$3:$T$2500,15,FALSE))</f>
        <v/>
      </c>
      <c r="AC288" s="40" t="str">
        <f t="shared" si="34"/>
        <v/>
      </c>
      <c r="AD288" s="37" t="str">
        <f>IF(S288="","",VLOOKUP(S288,海关监管条件!$A$1:$B$2000,2,FALSE))</f>
        <v/>
      </c>
    </row>
    <row r="289" spans="7:30">
      <c r="G289" s="22" t="str">
        <f t="shared" si="28"/>
        <v/>
      </c>
      <c r="H289" s="23" t="str">
        <f>IF(G289="","",VLOOKUP(G289,WMS!$E$3:$Q$2500,7,FALSE))</f>
        <v/>
      </c>
      <c r="I289" s="23" t="str">
        <f>IF(G289="","",VLOOKUP(G289,WMS!$E$3:$Q$2500,8,FALSE))</f>
        <v/>
      </c>
      <c r="J289" s="23" t="str">
        <f>IF(G289="","",VLOOKUP(G289,WMS!$E$3:$Q$2500,13,FALSE))</f>
        <v/>
      </c>
      <c r="K289" s="29" t="str">
        <f t="shared" si="29"/>
        <v/>
      </c>
      <c r="N289" s="30" t="str">
        <f>IF(G289="","",VLOOKUP(G289,WMS!$E$3:$U$2500,17,0))</f>
        <v/>
      </c>
      <c r="O289" s="31" t="str">
        <f t="shared" si="30"/>
        <v/>
      </c>
      <c r="P289" s="31" t="str">
        <f t="shared" si="31"/>
        <v/>
      </c>
      <c r="Q289" s="36" t="str">
        <f>IF(G289="","",VLOOKUP(G289,WMS!$E$3:$G$2500,2,FALSE))</f>
        <v/>
      </c>
      <c r="R289" s="36" t="str">
        <f>IF(G289="","",VLOOKUP(G289,WMS!$E$3:$G$2500,3,FALSE))</f>
        <v/>
      </c>
      <c r="S289" s="37" t="str">
        <f>IF(R289="","",VLOOKUP(R289,CUSTOMS!$E$3:$N$2500,2,FALSE))</f>
        <v/>
      </c>
      <c r="T289" s="38" t="str">
        <f>IF(R289="","",VLOOKUP(R289,CUSTOMS!$E$3:$N$2500,3,FALSE))</f>
        <v/>
      </c>
      <c r="U289" s="39" t="str">
        <f t="shared" si="32"/>
        <v/>
      </c>
      <c r="V289" s="39" t="str">
        <f>IF(R289="","",VLOOKUP(R289,CUSTOMS!$E$3:$N$2500,5,FALSE))</f>
        <v/>
      </c>
      <c r="W289" s="40" t="str">
        <f>IF(R289="","",VLOOKUP(R289,CUSTOMS!$E$3:$N$2500,6,FALSE))</f>
        <v/>
      </c>
      <c r="X289" s="40" t="str">
        <f t="shared" si="33"/>
        <v/>
      </c>
      <c r="Y289" s="39" t="str">
        <f>IF(R289="","",VLOOKUP(R289,CUSTOMS!$E$3:$N$2500,8,FALSE))</f>
        <v/>
      </c>
      <c r="Z289" s="39" t="str">
        <f>IF(R289="","",VLOOKUP(R289,CUSTOMS!$E$3:$N$2500,9,FALSE))</f>
        <v/>
      </c>
      <c r="AA289" s="39" t="str">
        <f>IF(R289="","",VLOOKUP(R289,CUSTOMS!$E$3:$N$2500,10,FALSE))</f>
        <v/>
      </c>
      <c r="AB289" s="40" t="str">
        <f>IF(R289="","",VLOOKUP(G289,WMS!$E$3:$T$2500,15,FALSE))</f>
        <v/>
      </c>
      <c r="AC289" s="40" t="str">
        <f t="shared" si="34"/>
        <v/>
      </c>
      <c r="AD289" s="37" t="str">
        <f>IF(S289="","",VLOOKUP(S289,海关监管条件!$A$1:$B$2000,2,FALSE))</f>
        <v/>
      </c>
    </row>
    <row r="290" spans="7:30">
      <c r="G290" s="22" t="str">
        <f t="shared" si="28"/>
        <v/>
      </c>
      <c r="H290" s="23" t="str">
        <f>IF(G290="","",VLOOKUP(G290,WMS!$E$3:$Q$2500,7,FALSE))</f>
        <v/>
      </c>
      <c r="I290" s="23" t="str">
        <f>IF(G290="","",VLOOKUP(G290,WMS!$E$3:$Q$2500,8,FALSE))</f>
        <v/>
      </c>
      <c r="J290" s="23" t="str">
        <f>IF(G290="","",VLOOKUP(G290,WMS!$E$3:$Q$2500,13,FALSE))</f>
        <v/>
      </c>
      <c r="K290" s="29" t="str">
        <f t="shared" si="29"/>
        <v/>
      </c>
      <c r="N290" s="30" t="str">
        <f>IF(G290="","",VLOOKUP(G290,WMS!$E$3:$U$2500,17,0))</f>
        <v/>
      </c>
      <c r="O290" s="31" t="str">
        <f t="shared" si="30"/>
        <v/>
      </c>
      <c r="P290" s="31" t="str">
        <f t="shared" si="31"/>
        <v/>
      </c>
      <c r="Q290" s="36" t="str">
        <f>IF(G290="","",VLOOKUP(G290,WMS!$E$3:$G$2500,2,FALSE))</f>
        <v/>
      </c>
      <c r="R290" s="36" t="str">
        <f>IF(G290="","",VLOOKUP(G290,WMS!$E$3:$G$2500,3,FALSE))</f>
        <v/>
      </c>
      <c r="S290" s="37" t="str">
        <f>IF(R290="","",VLOOKUP(R290,CUSTOMS!$E$3:$N$2500,2,FALSE))</f>
        <v/>
      </c>
      <c r="T290" s="38" t="str">
        <f>IF(R290="","",VLOOKUP(R290,CUSTOMS!$E$3:$N$2500,3,FALSE))</f>
        <v/>
      </c>
      <c r="U290" s="39" t="str">
        <f t="shared" si="32"/>
        <v/>
      </c>
      <c r="V290" s="39" t="str">
        <f>IF(R290="","",VLOOKUP(R290,CUSTOMS!$E$3:$N$2500,5,FALSE))</f>
        <v/>
      </c>
      <c r="W290" s="40" t="str">
        <f>IF(R290="","",VLOOKUP(R290,CUSTOMS!$E$3:$N$2500,6,FALSE))</f>
        <v/>
      </c>
      <c r="X290" s="40" t="str">
        <f t="shared" si="33"/>
        <v/>
      </c>
      <c r="Y290" s="39" t="str">
        <f>IF(R290="","",VLOOKUP(R290,CUSTOMS!$E$3:$N$2500,8,FALSE))</f>
        <v/>
      </c>
      <c r="Z290" s="39" t="str">
        <f>IF(R290="","",VLOOKUP(R290,CUSTOMS!$E$3:$N$2500,9,FALSE))</f>
        <v/>
      </c>
      <c r="AA290" s="39" t="str">
        <f>IF(R290="","",VLOOKUP(R290,CUSTOMS!$E$3:$N$2500,10,FALSE))</f>
        <v/>
      </c>
      <c r="AB290" s="40" t="str">
        <f>IF(R290="","",VLOOKUP(G290,WMS!$E$3:$T$2500,15,FALSE))</f>
        <v/>
      </c>
      <c r="AC290" s="40" t="str">
        <f t="shared" si="34"/>
        <v/>
      </c>
      <c r="AD290" s="37" t="str">
        <f>IF(S290="","",VLOOKUP(S290,海关监管条件!$A$1:$B$2000,2,FALSE))</f>
        <v/>
      </c>
    </row>
    <row r="291" spans="7:30">
      <c r="G291" s="22" t="str">
        <f t="shared" si="28"/>
        <v/>
      </c>
      <c r="H291" s="23" t="str">
        <f>IF(G291="","",VLOOKUP(G291,WMS!$E$3:$Q$2500,7,FALSE))</f>
        <v/>
      </c>
      <c r="I291" s="23" t="str">
        <f>IF(G291="","",VLOOKUP(G291,WMS!$E$3:$Q$2500,8,FALSE))</f>
        <v/>
      </c>
      <c r="J291" s="23" t="str">
        <f>IF(G291="","",VLOOKUP(G291,WMS!$E$3:$Q$2500,13,FALSE))</f>
        <v/>
      </c>
      <c r="K291" s="29" t="str">
        <f t="shared" si="29"/>
        <v/>
      </c>
      <c r="N291" s="30" t="str">
        <f>IF(G291="","",VLOOKUP(G291,WMS!$E$3:$U$2500,17,0))</f>
        <v/>
      </c>
      <c r="O291" s="31" t="str">
        <f t="shared" si="30"/>
        <v/>
      </c>
      <c r="P291" s="31" t="str">
        <f t="shared" si="31"/>
        <v/>
      </c>
      <c r="Q291" s="36" t="str">
        <f>IF(G291="","",VLOOKUP(G291,WMS!$E$3:$G$2500,2,FALSE))</f>
        <v/>
      </c>
      <c r="R291" s="36" t="str">
        <f>IF(G291="","",VLOOKUP(G291,WMS!$E$3:$G$2500,3,FALSE))</f>
        <v/>
      </c>
      <c r="S291" s="37" t="str">
        <f>IF(R291="","",VLOOKUP(R291,CUSTOMS!$E$3:$N$2500,2,FALSE))</f>
        <v/>
      </c>
      <c r="T291" s="38" t="str">
        <f>IF(R291="","",VLOOKUP(R291,CUSTOMS!$E$3:$N$2500,3,FALSE))</f>
        <v/>
      </c>
      <c r="U291" s="39" t="str">
        <f t="shared" si="32"/>
        <v/>
      </c>
      <c r="V291" s="39" t="str">
        <f>IF(R291="","",VLOOKUP(R291,CUSTOMS!$E$3:$N$2500,5,FALSE))</f>
        <v/>
      </c>
      <c r="W291" s="40" t="str">
        <f>IF(R291="","",VLOOKUP(R291,CUSTOMS!$E$3:$N$2500,6,FALSE))</f>
        <v/>
      </c>
      <c r="X291" s="40" t="str">
        <f t="shared" si="33"/>
        <v/>
      </c>
      <c r="Y291" s="39" t="str">
        <f>IF(R291="","",VLOOKUP(R291,CUSTOMS!$E$3:$N$2500,8,FALSE))</f>
        <v/>
      </c>
      <c r="Z291" s="39" t="str">
        <f>IF(R291="","",VLOOKUP(R291,CUSTOMS!$E$3:$N$2500,9,FALSE))</f>
        <v/>
      </c>
      <c r="AA291" s="39" t="str">
        <f>IF(R291="","",VLOOKUP(R291,CUSTOMS!$E$3:$N$2500,10,FALSE))</f>
        <v/>
      </c>
      <c r="AB291" s="40" t="str">
        <f>IF(R291="","",VLOOKUP(G291,WMS!$E$3:$T$2500,15,FALSE))</f>
        <v/>
      </c>
      <c r="AC291" s="40" t="str">
        <f t="shared" si="34"/>
        <v/>
      </c>
      <c r="AD291" s="37" t="str">
        <f>IF(S291="","",VLOOKUP(S291,海关监管条件!$A$1:$B$2000,2,FALSE))</f>
        <v/>
      </c>
    </row>
    <row r="292" spans="7:30">
      <c r="G292" s="22" t="str">
        <f t="shared" si="28"/>
        <v/>
      </c>
      <c r="H292" s="23" t="str">
        <f>IF(G292="","",VLOOKUP(G292,WMS!$E$3:$Q$2500,7,FALSE))</f>
        <v/>
      </c>
      <c r="I292" s="23" t="str">
        <f>IF(G292="","",VLOOKUP(G292,WMS!$E$3:$Q$2500,8,FALSE))</f>
        <v/>
      </c>
      <c r="J292" s="23" t="str">
        <f>IF(G292="","",VLOOKUP(G292,WMS!$E$3:$Q$2500,13,FALSE))</f>
        <v/>
      </c>
      <c r="K292" s="29" t="str">
        <f t="shared" si="29"/>
        <v/>
      </c>
      <c r="N292" s="30" t="str">
        <f>IF(G292="","",VLOOKUP(G292,WMS!$E$3:$U$2500,17,0))</f>
        <v/>
      </c>
      <c r="O292" s="31" t="str">
        <f t="shared" si="30"/>
        <v/>
      </c>
      <c r="P292" s="31" t="str">
        <f t="shared" si="31"/>
        <v/>
      </c>
      <c r="Q292" s="36" t="str">
        <f>IF(G292="","",VLOOKUP(G292,WMS!$E$3:$G$2500,2,FALSE))</f>
        <v/>
      </c>
      <c r="R292" s="36" t="str">
        <f>IF(G292="","",VLOOKUP(G292,WMS!$E$3:$G$2500,3,FALSE))</f>
        <v/>
      </c>
      <c r="S292" s="37" t="str">
        <f>IF(R292="","",VLOOKUP(R292,CUSTOMS!$E$3:$N$2500,2,FALSE))</f>
        <v/>
      </c>
      <c r="T292" s="38" t="str">
        <f>IF(R292="","",VLOOKUP(R292,CUSTOMS!$E$3:$N$2500,3,FALSE))</f>
        <v/>
      </c>
      <c r="U292" s="39" t="str">
        <f t="shared" si="32"/>
        <v/>
      </c>
      <c r="V292" s="39" t="str">
        <f>IF(R292="","",VLOOKUP(R292,CUSTOMS!$E$3:$N$2500,5,FALSE))</f>
        <v/>
      </c>
      <c r="W292" s="40" t="str">
        <f>IF(R292="","",VLOOKUP(R292,CUSTOMS!$E$3:$N$2500,6,FALSE))</f>
        <v/>
      </c>
      <c r="X292" s="40" t="str">
        <f t="shared" si="33"/>
        <v/>
      </c>
      <c r="Y292" s="39" t="str">
        <f>IF(R292="","",VLOOKUP(R292,CUSTOMS!$E$3:$N$2500,8,FALSE))</f>
        <v/>
      </c>
      <c r="Z292" s="39" t="str">
        <f>IF(R292="","",VLOOKUP(R292,CUSTOMS!$E$3:$N$2500,9,FALSE))</f>
        <v/>
      </c>
      <c r="AA292" s="39" t="str">
        <f>IF(R292="","",VLOOKUP(R292,CUSTOMS!$E$3:$N$2500,10,FALSE))</f>
        <v/>
      </c>
      <c r="AB292" s="40" t="str">
        <f>IF(R292="","",VLOOKUP(G292,WMS!$E$3:$T$2500,15,FALSE))</f>
        <v/>
      </c>
      <c r="AC292" s="40" t="str">
        <f t="shared" si="34"/>
        <v/>
      </c>
      <c r="AD292" s="37" t="str">
        <f>IF(S292="","",VLOOKUP(S292,海关监管条件!$A$1:$B$2000,2,FALSE))</f>
        <v/>
      </c>
    </row>
    <row r="293" spans="7:30">
      <c r="G293" s="22" t="str">
        <f t="shared" si="28"/>
        <v/>
      </c>
      <c r="H293" s="23" t="str">
        <f>IF(G293="","",VLOOKUP(G293,WMS!$E$3:$Q$2500,7,FALSE))</f>
        <v/>
      </c>
      <c r="I293" s="23" t="str">
        <f>IF(G293="","",VLOOKUP(G293,WMS!$E$3:$Q$2500,8,FALSE))</f>
        <v/>
      </c>
      <c r="J293" s="23" t="str">
        <f>IF(G293="","",VLOOKUP(G293,WMS!$E$3:$Q$2500,13,FALSE))</f>
        <v/>
      </c>
      <c r="K293" s="29" t="str">
        <f t="shared" si="29"/>
        <v/>
      </c>
      <c r="N293" s="30" t="str">
        <f>IF(G293="","",VLOOKUP(G293,WMS!$E$3:$U$2500,17,0))</f>
        <v/>
      </c>
      <c r="O293" s="31" t="str">
        <f t="shared" si="30"/>
        <v/>
      </c>
      <c r="P293" s="31" t="str">
        <f t="shared" si="31"/>
        <v/>
      </c>
      <c r="Q293" s="36" t="str">
        <f>IF(G293="","",VLOOKUP(G293,WMS!$E$3:$G$2500,2,FALSE))</f>
        <v/>
      </c>
      <c r="R293" s="36" t="str">
        <f>IF(G293="","",VLOOKUP(G293,WMS!$E$3:$G$2500,3,FALSE))</f>
        <v/>
      </c>
      <c r="S293" s="37" t="str">
        <f>IF(R293="","",VLOOKUP(R293,CUSTOMS!$E$3:$N$2500,2,FALSE))</f>
        <v/>
      </c>
      <c r="T293" s="38" t="str">
        <f>IF(R293="","",VLOOKUP(R293,CUSTOMS!$E$3:$N$2500,3,FALSE))</f>
        <v/>
      </c>
      <c r="U293" s="39" t="str">
        <f t="shared" si="32"/>
        <v/>
      </c>
      <c r="V293" s="39" t="str">
        <f>IF(R293="","",VLOOKUP(R293,CUSTOMS!$E$3:$N$2500,5,FALSE))</f>
        <v/>
      </c>
      <c r="W293" s="40" t="str">
        <f>IF(R293="","",VLOOKUP(R293,CUSTOMS!$E$3:$N$2500,6,FALSE))</f>
        <v/>
      </c>
      <c r="X293" s="40" t="str">
        <f t="shared" si="33"/>
        <v/>
      </c>
      <c r="Y293" s="39" t="str">
        <f>IF(R293="","",VLOOKUP(R293,CUSTOMS!$E$3:$N$2500,8,FALSE))</f>
        <v/>
      </c>
      <c r="Z293" s="39" t="str">
        <f>IF(R293="","",VLOOKUP(R293,CUSTOMS!$E$3:$N$2500,9,FALSE))</f>
        <v/>
      </c>
      <c r="AA293" s="39" t="str">
        <f>IF(R293="","",VLOOKUP(R293,CUSTOMS!$E$3:$N$2500,10,FALSE))</f>
        <v/>
      </c>
      <c r="AB293" s="40" t="str">
        <f>IF(R293="","",VLOOKUP(G293,WMS!$E$3:$T$2500,15,FALSE))</f>
        <v/>
      </c>
      <c r="AC293" s="40" t="str">
        <f t="shared" si="34"/>
        <v/>
      </c>
      <c r="AD293" s="37" t="str">
        <f>IF(S293="","",VLOOKUP(S293,海关监管条件!$A$1:$B$2000,2,FALSE))</f>
        <v/>
      </c>
    </row>
    <row r="294" spans="7:30">
      <c r="G294" s="22" t="str">
        <f t="shared" si="28"/>
        <v/>
      </c>
      <c r="H294" s="23" t="str">
        <f>IF(G294="","",VLOOKUP(G294,WMS!$E$3:$Q$2500,7,FALSE))</f>
        <v/>
      </c>
      <c r="I294" s="23" t="str">
        <f>IF(G294="","",VLOOKUP(G294,WMS!$E$3:$Q$2500,8,FALSE))</f>
        <v/>
      </c>
      <c r="J294" s="23" t="str">
        <f>IF(G294="","",VLOOKUP(G294,WMS!$E$3:$Q$2500,13,FALSE))</f>
        <v/>
      </c>
      <c r="K294" s="29" t="str">
        <f t="shared" si="29"/>
        <v/>
      </c>
      <c r="N294" s="30" t="str">
        <f>IF(G294="","",VLOOKUP(G294,WMS!$E$3:$U$2500,17,0))</f>
        <v/>
      </c>
      <c r="O294" s="31" t="str">
        <f t="shared" si="30"/>
        <v/>
      </c>
      <c r="P294" s="31" t="str">
        <f t="shared" si="31"/>
        <v/>
      </c>
      <c r="Q294" s="36" t="str">
        <f>IF(G294="","",VLOOKUP(G294,WMS!$E$3:$G$2500,2,FALSE))</f>
        <v/>
      </c>
      <c r="R294" s="36" t="str">
        <f>IF(G294="","",VLOOKUP(G294,WMS!$E$3:$G$2500,3,FALSE))</f>
        <v/>
      </c>
      <c r="S294" s="37" t="str">
        <f>IF(R294="","",VLOOKUP(R294,CUSTOMS!$E$3:$N$2500,2,FALSE))</f>
        <v/>
      </c>
      <c r="T294" s="38" t="str">
        <f>IF(R294="","",VLOOKUP(R294,CUSTOMS!$E$3:$N$2500,3,FALSE))</f>
        <v/>
      </c>
      <c r="U294" s="39" t="str">
        <f t="shared" si="32"/>
        <v/>
      </c>
      <c r="V294" s="39" t="str">
        <f>IF(R294="","",VLOOKUP(R294,CUSTOMS!$E$3:$N$2500,5,FALSE))</f>
        <v/>
      </c>
      <c r="W294" s="40" t="str">
        <f>IF(R294="","",VLOOKUP(R294,CUSTOMS!$E$3:$N$2500,6,FALSE))</f>
        <v/>
      </c>
      <c r="X294" s="40" t="str">
        <f t="shared" si="33"/>
        <v/>
      </c>
      <c r="Y294" s="39" t="str">
        <f>IF(R294="","",VLOOKUP(R294,CUSTOMS!$E$3:$N$2500,8,FALSE))</f>
        <v/>
      </c>
      <c r="Z294" s="39" t="str">
        <f>IF(R294="","",VLOOKUP(R294,CUSTOMS!$E$3:$N$2500,9,FALSE))</f>
        <v/>
      </c>
      <c r="AA294" s="39" t="str">
        <f>IF(R294="","",VLOOKUP(R294,CUSTOMS!$E$3:$N$2500,10,FALSE))</f>
        <v/>
      </c>
      <c r="AB294" s="40" t="str">
        <f>IF(R294="","",VLOOKUP(G294,WMS!$E$3:$T$2500,15,FALSE))</f>
        <v/>
      </c>
      <c r="AC294" s="40" t="str">
        <f t="shared" si="34"/>
        <v/>
      </c>
      <c r="AD294" s="37" t="str">
        <f>IF(S294="","",VLOOKUP(S294,海关监管条件!$A$1:$B$2000,2,FALSE))</f>
        <v/>
      </c>
    </row>
    <row r="295" spans="7:30">
      <c r="G295" s="22" t="str">
        <f t="shared" si="28"/>
        <v/>
      </c>
      <c r="H295" s="23" t="str">
        <f>IF(G295="","",VLOOKUP(G295,WMS!$E$3:$Q$2500,7,FALSE))</f>
        <v/>
      </c>
      <c r="I295" s="23" t="str">
        <f>IF(G295="","",VLOOKUP(G295,WMS!$E$3:$Q$2500,8,FALSE))</f>
        <v/>
      </c>
      <c r="J295" s="23" t="str">
        <f>IF(G295="","",VLOOKUP(G295,WMS!$E$3:$Q$2500,13,FALSE))</f>
        <v/>
      </c>
      <c r="K295" s="29" t="str">
        <f t="shared" si="29"/>
        <v/>
      </c>
      <c r="N295" s="30" t="str">
        <f>IF(G295="","",VLOOKUP(G295,WMS!$E$3:$U$2500,17,0))</f>
        <v/>
      </c>
      <c r="O295" s="31" t="str">
        <f t="shared" si="30"/>
        <v/>
      </c>
      <c r="P295" s="31" t="str">
        <f t="shared" si="31"/>
        <v/>
      </c>
      <c r="Q295" s="36" t="str">
        <f>IF(G295="","",VLOOKUP(G295,WMS!$E$3:$G$2500,2,FALSE))</f>
        <v/>
      </c>
      <c r="R295" s="36" t="str">
        <f>IF(G295="","",VLOOKUP(G295,WMS!$E$3:$G$2500,3,FALSE))</f>
        <v/>
      </c>
      <c r="S295" s="37" t="str">
        <f>IF(R295="","",VLOOKUP(R295,CUSTOMS!$E$3:$N$2500,2,FALSE))</f>
        <v/>
      </c>
      <c r="T295" s="38" t="str">
        <f>IF(R295="","",VLOOKUP(R295,CUSTOMS!$E$3:$N$2500,3,FALSE))</f>
        <v/>
      </c>
      <c r="U295" s="39" t="str">
        <f t="shared" si="32"/>
        <v/>
      </c>
      <c r="V295" s="39" t="str">
        <f>IF(R295="","",VLOOKUP(R295,CUSTOMS!$E$3:$N$2500,5,FALSE))</f>
        <v/>
      </c>
      <c r="W295" s="40" t="str">
        <f>IF(R295="","",VLOOKUP(R295,CUSTOMS!$E$3:$N$2500,6,FALSE))</f>
        <v/>
      </c>
      <c r="X295" s="40" t="str">
        <f t="shared" si="33"/>
        <v/>
      </c>
      <c r="Y295" s="39" t="str">
        <f>IF(R295="","",VLOOKUP(R295,CUSTOMS!$E$3:$N$2500,8,FALSE))</f>
        <v/>
      </c>
      <c r="Z295" s="39" t="str">
        <f>IF(R295="","",VLOOKUP(R295,CUSTOMS!$E$3:$N$2500,9,FALSE))</f>
        <v/>
      </c>
      <c r="AA295" s="39" t="str">
        <f>IF(R295="","",VLOOKUP(R295,CUSTOMS!$E$3:$N$2500,10,FALSE))</f>
        <v/>
      </c>
      <c r="AB295" s="40" t="str">
        <f>IF(R295="","",VLOOKUP(G295,WMS!$E$3:$T$2500,15,FALSE))</f>
        <v/>
      </c>
      <c r="AC295" s="40" t="str">
        <f t="shared" si="34"/>
        <v/>
      </c>
      <c r="AD295" s="37" t="str">
        <f>IF(S295="","",VLOOKUP(S295,海关监管条件!$A$1:$B$2000,2,FALSE))</f>
        <v/>
      </c>
    </row>
    <row r="296" spans="7:30">
      <c r="G296" s="22" t="str">
        <f t="shared" si="28"/>
        <v/>
      </c>
      <c r="H296" s="23" t="str">
        <f>IF(G296="","",VLOOKUP(G296,WMS!$E$3:$Q$2500,7,FALSE))</f>
        <v/>
      </c>
      <c r="I296" s="23" t="str">
        <f>IF(G296="","",VLOOKUP(G296,WMS!$E$3:$Q$2500,8,FALSE))</f>
        <v/>
      </c>
      <c r="J296" s="23" t="str">
        <f>IF(G296="","",VLOOKUP(G296,WMS!$E$3:$Q$2500,13,FALSE))</f>
        <v/>
      </c>
      <c r="K296" s="29" t="str">
        <f t="shared" si="29"/>
        <v/>
      </c>
      <c r="N296" s="30" t="str">
        <f>IF(G296="","",VLOOKUP(G296,WMS!$E$3:$U$2500,17,0))</f>
        <v/>
      </c>
      <c r="O296" s="31" t="str">
        <f t="shared" si="30"/>
        <v/>
      </c>
      <c r="P296" s="31" t="str">
        <f t="shared" si="31"/>
        <v/>
      </c>
      <c r="Q296" s="36" t="str">
        <f>IF(G296="","",VLOOKUP(G296,WMS!$E$3:$G$2500,2,FALSE))</f>
        <v/>
      </c>
      <c r="R296" s="36" t="str">
        <f>IF(G296="","",VLOOKUP(G296,WMS!$E$3:$G$2500,3,FALSE))</f>
        <v/>
      </c>
      <c r="S296" s="37" t="str">
        <f>IF(R296="","",VLOOKUP(R296,CUSTOMS!$E$3:$N$2500,2,FALSE))</f>
        <v/>
      </c>
      <c r="T296" s="38" t="str">
        <f>IF(R296="","",VLOOKUP(R296,CUSTOMS!$E$3:$N$2500,3,FALSE))</f>
        <v/>
      </c>
      <c r="U296" s="39" t="str">
        <f t="shared" si="32"/>
        <v/>
      </c>
      <c r="V296" s="39" t="str">
        <f>IF(R296="","",VLOOKUP(R296,CUSTOMS!$E$3:$N$2500,5,FALSE))</f>
        <v/>
      </c>
      <c r="W296" s="40" t="str">
        <f>IF(R296="","",VLOOKUP(R296,CUSTOMS!$E$3:$N$2500,6,FALSE))</f>
        <v/>
      </c>
      <c r="X296" s="40" t="str">
        <f t="shared" si="33"/>
        <v/>
      </c>
      <c r="Y296" s="39" t="str">
        <f>IF(R296="","",VLOOKUP(R296,CUSTOMS!$E$3:$N$2500,8,FALSE))</f>
        <v/>
      </c>
      <c r="Z296" s="39" t="str">
        <f>IF(R296="","",VLOOKUP(R296,CUSTOMS!$E$3:$N$2500,9,FALSE))</f>
        <v/>
      </c>
      <c r="AA296" s="39" t="str">
        <f>IF(R296="","",VLOOKUP(R296,CUSTOMS!$E$3:$N$2500,10,FALSE))</f>
        <v/>
      </c>
      <c r="AB296" s="40" t="str">
        <f>IF(R296="","",VLOOKUP(G296,WMS!$E$3:$T$2500,15,FALSE))</f>
        <v/>
      </c>
      <c r="AC296" s="40" t="str">
        <f t="shared" si="34"/>
        <v/>
      </c>
      <c r="AD296" s="37" t="str">
        <f>IF(S296="","",VLOOKUP(S296,海关监管条件!$A$1:$B$2000,2,FALSE))</f>
        <v/>
      </c>
    </row>
    <row r="297" spans="7:30">
      <c r="G297" s="22" t="str">
        <f t="shared" si="28"/>
        <v/>
      </c>
      <c r="H297" s="23" t="str">
        <f>IF(G297="","",VLOOKUP(G297,WMS!$E$3:$Q$2500,7,FALSE))</f>
        <v/>
      </c>
      <c r="I297" s="23" t="str">
        <f>IF(G297="","",VLOOKUP(G297,WMS!$E$3:$Q$2500,8,FALSE))</f>
        <v/>
      </c>
      <c r="J297" s="23" t="str">
        <f>IF(G297="","",VLOOKUP(G297,WMS!$E$3:$Q$2500,13,FALSE))</f>
        <v/>
      </c>
      <c r="K297" s="29" t="str">
        <f t="shared" si="29"/>
        <v/>
      </c>
      <c r="N297" s="30" t="str">
        <f>IF(G297="","",VLOOKUP(G297,WMS!$E$3:$U$2500,17,0))</f>
        <v/>
      </c>
      <c r="O297" s="31" t="str">
        <f t="shared" si="30"/>
        <v/>
      </c>
      <c r="P297" s="31" t="str">
        <f t="shared" si="31"/>
        <v/>
      </c>
      <c r="Q297" s="36" t="str">
        <f>IF(G297="","",VLOOKUP(G297,WMS!$E$3:$G$2500,2,FALSE))</f>
        <v/>
      </c>
      <c r="R297" s="36" t="str">
        <f>IF(G297="","",VLOOKUP(G297,WMS!$E$3:$G$2500,3,FALSE))</f>
        <v/>
      </c>
      <c r="S297" s="37" t="str">
        <f>IF(R297="","",VLOOKUP(R297,CUSTOMS!$E$3:$N$2500,2,FALSE))</f>
        <v/>
      </c>
      <c r="T297" s="38" t="str">
        <f>IF(R297="","",VLOOKUP(R297,CUSTOMS!$E$3:$N$2500,3,FALSE))</f>
        <v/>
      </c>
      <c r="U297" s="39" t="str">
        <f t="shared" si="32"/>
        <v/>
      </c>
      <c r="V297" s="39" t="str">
        <f>IF(R297="","",VLOOKUP(R297,CUSTOMS!$E$3:$N$2500,5,FALSE))</f>
        <v/>
      </c>
      <c r="W297" s="40" t="str">
        <f>IF(R297="","",VLOOKUP(R297,CUSTOMS!$E$3:$N$2500,6,FALSE))</f>
        <v/>
      </c>
      <c r="X297" s="40" t="str">
        <f t="shared" si="33"/>
        <v/>
      </c>
      <c r="Y297" s="39" t="str">
        <f>IF(R297="","",VLOOKUP(R297,CUSTOMS!$E$3:$N$2500,8,FALSE))</f>
        <v/>
      </c>
      <c r="Z297" s="39" t="str">
        <f>IF(R297="","",VLOOKUP(R297,CUSTOMS!$E$3:$N$2500,9,FALSE))</f>
        <v/>
      </c>
      <c r="AA297" s="39" t="str">
        <f>IF(R297="","",VLOOKUP(R297,CUSTOMS!$E$3:$N$2500,10,FALSE))</f>
        <v/>
      </c>
      <c r="AB297" s="40" t="str">
        <f>IF(R297="","",VLOOKUP(G297,WMS!$E$3:$T$2500,15,FALSE))</f>
        <v/>
      </c>
      <c r="AC297" s="40" t="str">
        <f t="shared" si="34"/>
        <v/>
      </c>
      <c r="AD297" s="37" t="str">
        <f>IF(S297="","",VLOOKUP(S297,海关监管条件!$A$1:$B$2000,2,FALSE))</f>
        <v/>
      </c>
    </row>
    <row r="298" spans="7:30">
      <c r="G298" s="22" t="str">
        <f t="shared" si="28"/>
        <v/>
      </c>
      <c r="H298" s="23" t="str">
        <f>IF(G298="","",VLOOKUP(G298,WMS!$E$3:$Q$2500,7,FALSE))</f>
        <v/>
      </c>
      <c r="I298" s="23" t="str">
        <f>IF(G298="","",VLOOKUP(G298,WMS!$E$3:$Q$2500,8,FALSE))</f>
        <v/>
      </c>
      <c r="J298" s="23" t="str">
        <f>IF(G298="","",VLOOKUP(G298,WMS!$E$3:$Q$2500,13,FALSE))</f>
        <v/>
      </c>
      <c r="K298" s="29" t="str">
        <f t="shared" si="29"/>
        <v/>
      </c>
      <c r="N298" s="30" t="str">
        <f>IF(G298="","",VLOOKUP(G298,WMS!$E$3:$U$2500,17,0))</f>
        <v/>
      </c>
      <c r="O298" s="31" t="str">
        <f t="shared" si="30"/>
        <v/>
      </c>
      <c r="P298" s="31" t="str">
        <f t="shared" si="31"/>
        <v/>
      </c>
      <c r="Q298" s="36" t="str">
        <f>IF(G298="","",VLOOKUP(G298,WMS!$E$3:$G$2500,2,FALSE))</f>
        <v/>
      </c>
      <c r="R298" s="36" t="str">
        <f>IF(G298="","",VLOOKUP(G298,WMS!$E$3:$G$2500,3,FALSE))</f>
        <v/>
      </c>
      <c r="S298" s="37" t="str">
        <f>IF(R298="","",VLOOKUP(R298,CUSTOMS!$E$3:$N$2500,2,FALSE))</f>
        <v/>
      </c>
      <c r="T298" s="38" t="str">
        <f>IF(R298="","",VLOOKUP(R298,CUSTOMS!$E$3:$N$2500,3,FALSE))</f>
        <v/>
      </c>
      <c r="U298" s="39" t="str">
        <f t="shared" si="32"/>
        <v/>
      </c>
      <c r="V298" s="39" t="str">
        <f>IF(R298="","",VLOOKUP(R298,CUSTOMS!$E$3:$N$2500,5,FALSE))</f>
        <v/>
      </c>
      <c r="W298" s="40" t="str">
        <f>IF(R298="","",VLOOKUP(R298,CUSTOMS!$E$3:$N$2500,6,FALSE))</f>
        <v/>
      </c>
      <c r="X298" s="40" t="str">
        <f t="shared" si="33"/>
        <v/>
      </c>
      <c r="Y298" s="39" t="str">
        <f>IF(R298="","",VLOOKUP(R298,CUSTOMS!$E$3:$N$2500,8,FALSE))</f>
        <v/>
      </c>
      <c r="Z298" s="39" t="str">
        <f>IF(R298="","",VLOOKUP(R298,CUSTOMS!$E$3:$N$2500,9,FALSE))</f>
        <v/>
      </c>
      <c r="AA298" s="39" t="str">
        <f>IF(R298="","",VLOOKUP(R298,CUSTOMS!$E$3:$N$2500,10,FALSE))</f>
        <v/>
      </c>
      <c r="AB298" s="40" t="str">
        <f>IF(R298="","",VLOOKUP(G298,WMS!$E$3:$T$2500,15,FALSE))</f>
        <v/>
      </c>
      <c r="AC298" s="40" t="str">
        <f t="shared" si="34"/>
        <v/>
      </c>
      <c r="AD298" s="37" t="str">
        <f>IF(S298="","",VLOOKUP(S298,海关监管条件!$A$1:$B$2000,2,FALSE))</f>
        <v/>
      </c>
    </row>
    <row r="299" spans="7:30">
      <c r="G299" s="22" t="str">
        <f t="shared" si="28"/>
        <v/>
      </c>
      <c r="H299" s="23" t="str">
        <f>IF(G299="","",VLOOKUP(G299,WMS!$E$3:$Q$2500,7,FALSE))</f>
        <v/>
      </c>
      <c r="I299" s="23" t="str">
        <f>IF(G299="","",VLOOKUP(G299,WMS!$E$3:$Q$2500,8,FALSE))</f>
        <v/>
      </c>
      <c r="J299" s="23" t="str">
        <f>IF(G299="","",VLOOKUP(G299,WMS!$E$3:$Q$2500,13,FALSE))</f>
        <v/>
      </c>
      <c r="K299" s="29" t="str">
        <f t="shared" si="29"/>
        <v/>
      </c>
      <c r="N299" s="30" t="str">
        <f>IF(G299="","",VLOOKUP(G299,WMS!$E$3:$U$2500,17,0))</f>
        <v/>
      </c>
      <c r="O299" s="31" t="str">
        <f t="shared" si="30"/>
        <v/>
      </c>
      <c r="P299" s="31" t="str">
        <f t="shared" si="31"/>
        <v/>
      </c>
      <c r="Q299" s="36" t="str">
        <f>IF(G299="","",VLOOKUP(G299,WMS!$E$3:$G$2500,2,FALSE))</f>
        <v/>
      </c>
      <c r="R299" s="36" t="str">
        <f>IF(G299="","",VLOOKUP(G299,WMS!$E$3:$G$2500,3,FALSE))</f>
        <v/>
      </c>
      <c r="S299" s="37" t="str">
        <f>IF(R299="","",VLOOKUP(R299,CUSTOMS!$E$3:$N$2500,2,FALSE))</f>
        <v/>
      </c>
      <c r="T299" s="38" t="str">
        <f>IF(R299="","",VLOOKUP(R299,CUSTOMS!$E$3:$N$2500,3,FALSE))</f>
        <v/>
      </c>
      <c r="U299" s="39" t="str">
        <f t="shared" si="32"/>
        <v/>
      </c>
      <c r="V299" s="39" t="str">
        <f>IF(R299="","",VLOOKUP(R299,CUSTOMS!$E$3:$N$2500,5,FALSE))</f>
        <v/>
      </c>
      <c r="W299" s="40" t="str">
        <f>IF(R299="","",VLOOKUP(R299,CUSTOMS!$E$3:$N$2500,6,FALSE))</f>
        <v/>
      </c>
      <c r="X299" s="40" t="str">
        <f t="shared" si="33"/>
        <v/>
      </c>
      <c r="Y299" s="39" t="str">
        <f>IF(R299="","",VLOOKUP(R299,CUSTOMS!$E$3:$N$2500,8,FALSE))</f>
        <v/>
      </c>
      <c r="Z299" s="39" t="str">
        <f>IF(R299="","",VLOOKUP(R299,CUSTOMS!$E$3:$N$2500,9,FALSE))</f>
        <v/>
      </c>
      <c r="AA299" s="39" t="str">
        <f>IF(R299="","",VLOOKUP(R299,CUSTOMS!$E$3:$N$2500,10,FALSE))</f>
        <v/>
      </c>
      <c r="AB299" s="40" t="str">
        <f>IF(R299="","",VLOOKUP(G299,WMS!$E$3:$T$2500,15,FALSE))</f>
        <v/>
      </c>
      <c r="AC299" s="40" t="str">
        <f t="shared" si="34"/>
        <v/>
      </c>
      <c r="AD299" s="37" t="str">
        <f>IF(S299="","",VLOOKUP(S299,海关监管条件!$A$1:$B$2000,2,FALSE))</f>
        <v/>
      </c>
    </row>
    <row r="300" spans="7:30">
      <c r="G300" s="22" t="str">
        <f t="shared" si="28"/>
        <v/>
      </c>
      <c r="H300" s="23" t="str">
        <f>IF(G300="","",VLOOKUP(G300,WMS!$E$3:$Q$2500,7,FALSE))</f>
        <v/>
      </c>
      <c r="I300" s="23" t="str">
        <f>IF(G300="","",VLOOKUP(G300,WMS!$E$3:$Q$2500,8,FALSE))</f>
        <v/>
      </c>
      <c r="J300" s="23" t="str">
        <f>IF(G300="","",VLOOKUP(G300,WMS!$E$3:$Q$2500,13,FALSE))</f>
        <v/>
      </c>
      <c r="K300" s="29" t="str">
        <f t="shared" si="29"/>
        <v/>
      </c>
      <c r="N300" s="30" t="str">
        <f>IF(G300="","",VLOOKUP(G300,WMS!$E$3:$U$2500,17,0))</f>
        <v/>
      </c>
      <c r="O300" s="31" t="str">
        <f t="shared" si="30"/>
        <v/>
      </c>
      <c r="P300" s="31" t="str">
        <f t="shared" si="31"/>
        <v/>
      </c>
      <c r="Q300" s="36" t="str">
        <f>IF(G300="","",VLOOKUP(G300,WMS!$E$3:$G$2500,2,FALSE))</f>
        <v/>
      </c>
      <c r="R300" s="36" t="str">
        <f>IF(G300="","",VLOOKUP(G300,WMS!$E$3:$G$2500,3,FALSE))</f>
        <v/>
      </c>
      <c r="S300" s="37" t="str">
        <f>IF(R300="","",VLOOKUP(R300,CUSTOMS!$E$3:$N$2500,2,FALSE))</f>
        <v/>
      </c>
      <c r="T300" s="38" t="str">
        <f>IF(R300="","",VLOOKUP(R300,CUSTOMS!$E$3:$N$2500,3,FALSE))</f>
        <v/>
      </c>
      <c r="U300" s="39" t="str">
        <f t="shared" si="32"/>
        <v/>
      </c>
      <c r="V300" s="39" t="str">
        <f>IF(R300="","",VLOOKUP(R300,CUSTOMS!$E$3:$N$2500,5,FALSE))</f>
        <v/>
      </c>
      <c r="W300" s="40" t="str">
        <f>IF(R300="","",VLOOKUP(R300,CUSTOMS!$E$3:$N$2500,6,FALSE))</f>
        <v/>
      </c>
      <c r="X300" s="40" t="str">
        <f t="shared" si="33"/>
        <v/>
      </c>
      <c r="Y300" s="39" t="str">
        <f>IF(R300="","",VLOOKUP(R300,CUSTOMS!$E$3:$N$2500,8,FALSE))</f>
        <v/>
      </c>
      <c r="Z300" s="39" t="str">
        <f>IF(R300="","",VLOOKUP(R300,CUSTOMS!$E$3:$N$2500,9,FALSE))</f>
        <v/>
      </c>
      <c r="AA300" s="39" t="str">
        <f>IF(R300="","",VLOOKUP(R300,CUSTOMS!$E$3:$N$2500,10,FALSE))</f>
        <v/>
      </c>
      <c r="AB300" s="40" t="str">
        <f>IF(R300="","",VLOOKUP(G300,WMS!$E$3:$T$2500,15,FALSE))</f>
        <v/>
      </c>
      <c r="AC300" s="40" t="str">
        <f t="shared" si="34"/>
        <v/>
      </c>
      <c r="AD300" s="37" t="str">
        <f>IF(S300="","",VLOOKUP(S300,海关监管条件!$A$1:$B$2000,2,FALSE))</f>
        <v/>
      </c>
    </row>
    <row r="301" spans="7:30">
      <c r="G301" s="22" t="str">
        <f t="shared" si="28"/>
        <v/>
      </c>
      <c r="H301" s="23" t="str">
        <f>IF(G301="","",VLOOKUP(G301,WMS!$E$3:$Q$2500,7,FALSE))</f>
        <v/>
      </c>
      <c r="I301" s="23" t="str">
        <f>IF(G301="","",VLOOKUP(G301,WMS!$E$3:$Q$2500,8,FALSE))</f>
        <v/>
      </c>
      <c r="J301" s="23" t="str">
        <f>IF(G301="","",VLOOKUP(G301,WMS!$E$3:$Q$2500,13,FALSE))</f>
        <v/>
      </c>
      <c r="K301" s="29" t="str">
        <f t="shared" si="29"/>
        <v/>
      </c>
      <c r="N301" s="30" t="str">
        <f>IF(G301="","",VLOOKUP(G301,WMS!$E$3:$U$2500,17,0))</f>
        <v/>
      </c>
      <c r="O301" s="31" t="str">
        <f t="shared" si="30"/>
        <v/>
      </c>
      <c r="P301" s="31" t="str">
        <f t="shared" si="31"/>
        <v/>
      </c>
      <c r="Q301" s="36" t="str">
        <f>IF(G301="","",VLOOKUP(G301,WMS!$E$3:$G$2500,2,FALSE))</f>
        <v/>
      </c>
      <c r="R301" s="36" t="str">
        <f>IF(G301="","",VLOOKUP(G301,WMS!$E$3:$G$2500,3,FALSE))</f>
        <v/>
      </c>
      <c r="S301" s="37" t="str">
        <f>IF(R301="","",VLOOKUP(R301,CUSTOMS!$E$3:$N$2500,2,FALSE))</f>
        <v/>
      </c>
      <c r="T301" s="38" t="str">
        <f>IF(R301="","",VLOOKUP(R301,CUSTOMS!$E$3:$N$2500,3,FALSE))</f>
        <v/>
      </c>
      <c r="U301" s="39" t="str">
        <f t="shared" si="32"/>
        <v/>
      </c>
      <c r="V301" s="39" t="str">
        <f>IF(R301="","",VLOOKUP(R301,CUSTOMS!$E$3:$N$2500,5,FALSE))</f>
        <v/>
      </c>
      <c r="W301" s="40" t="str">
        <f>IF(R301="","",VLOOKUP(R301,CUSTOMS!$E$3:$N$2500,6,FALSE))</f>
        <v/>
      </c>
      <c r="X301" s="40" t="str">
        <f t="shared" si="33"/>
        <v/>
      </c>
      <c r="Y301" s="39" t="str">
        <f>IF(R301="","",VLOOKUP(R301,CUSTOMS!$E$3:$N$2500,8,FALSE))</f>
        <v/>
      </c>
      <c r="Z301" s="39" t="str">
        <f>IF(R301="","",VLOOKUP(R301,CUSTOMS!$E$3:$N$2500,9,FALSE))</f>
        <v/>
      </c>
      <c r="AA301" s="39" t="str">
        <f>IF(R301="","",VLOOKUP(R301,CUSTOMS!$E$3:$N$2500,10,FALSE))</f>
        <v/>
      </c>
      <c r="AB301" s="40" t="str">
        <f>IF(R301="","",VLOOKUP(G301,WMS!$E$3:$T$2500,15,FALSE))</f>
        <v/>
      </c>
      <c r="AC301" s="40" t="str">
        <f t="shared" si="34"/>
        <v/>
      </c>
      <c r="AD301" s="37" t="str">
        <f>IF(S301="","",VLOOKUP(S301,海关监管条件!$A$1:$B$2000,2,FALSE))</f>
        <v/>
      </c>
    </row>
    <row r="302" spans="7:30">
      <c r="G302" s="22" t="str">
        <f t="shared" si="28"/>
        <v/>
      </c>
      <c r="H302" s="23" t="str">
        <f>IF(G302="","",VLOOKUP(G302,WMS!$E$3:$Q$2500,7,FALSE))</f>
        <v/>
      </c>
      <c r="I302" s="23" t="str">
        <f>IF(G302="","",VLOOKUP(G302,WMS!$E$3:$Q$2500,8,FALSE))</f>
        <v/>
      </c>
      <c r="J302" s="23" t="str">
        <f>IF(G302="","",VLOOKUP(G302,WMS!$E$3:$Q$2500,13,FALSE))</f>
        <v/>
      </c>
      <c r="K302" s="29" t="str">
        <f t="shared" si="29"/>
        <v/>
      </c>
      <c r="N302" s="30" t="str">
        <f>IF(G302="","",VLOOKUP(G302,WMS!$E$3:$U$2500,17,0))</f>
        <v/>
      </c>
      <c r="O302" s="31" t="str">
        <f t="shared" si="30"/>
        <v/>
      </c>
      <c r="P302" s="31" t="str">
        <f t="shared" si="31"/>
        <v/>
      </c>
      <c r="Q302" s="36" t="str">
        <f>IF(G302="","",VLOOKUP(G302,WMS!$E$3:$G$2500,2,FALSE))</f>
        <v/>
      </c>
      <c r="R302" s="36" t="str">
        <f>IF(G302="","",VLOOKUP(G302,WMS!$E$3:$G$2500,3,FALSE))</f>
        <v/>
      </c>
      <c r="S302" s="37" t="str">
        <f>IF(R302="","",VLOOKUP(R302,CUSTOMS!$E$3:$N$2500,2,FALSE))</f>
        <v/>
      </c>
      <c r="T302" s="38" t="str">
        <f>IF(R302="","",VLOOKUP(R302,CUSTOMS!$E$3:$N$2500,3,FALSE))</f>
        <v/>
      </c>
      <c r="U302" s="39" t="str">
        <f t="shared" si="32"/>
        <v/>
      </c>
      <c r="V302" s="39" t="str">
        <f>IF(R302="","",VLOOKUP(R302,CUSTOMS!$E$3:$N$2500,5,FALSE))</f>
        <v/>
      </c>
      <c r="W302" s="40" t="str">
        <f>IF(R302="","",VLOOKUP(R302,CUSTOMS!$E$3:$N$2500,6,FALSE))</f>
        <v/>
      </c>
      <c r="X302" s="40" t="str">
        <f t="shared" si="33"/>
        <v/>
      </c>
      <c r="Y302" s="39" t="str">
        <f>IF(R302="","",VLOOKUP(R302,CUSTOMS!$E$3:$N$2500,8,FALSE))</f>
        <v/>
      </c>
      <c r="Z302" s="39" t="str">
        <f>IF(R302="","",VLOOKUP(R302,CUSTOMS!$E$3:$N$2500,9,FALSE))</f>
        <v/>
      </c>
      <c r="AA302" s="39" t="str">
        <f>IF(R302="","",VLOOKUP(R302,CUSTOMS!$E$3:$N$2500,10,FALSE))</f>
        <v/>
      </c>
      <c r="AB302" s="40" t="str">
        <f>IF(R302="","",VLOOKUP(G302,WMS!$E$3:$T$2500,15,FALSE))</f>
        <v/>
      </c>
      <c r="AC302" s="40" t="str">
        <f t="shared" si="34"/>
        <v/>
      </c>
      <c r="AD302" s="37" t="str">
        <f>IF(S302="","",VLOOKUP(S302,海关监管条件!$A$1:$B$2000,2,FALSE))</f>
        <v/>
      </c>
    </row>
    <row r="303" spans="7:30">
      <c r="G303" s="22" t="str">
        <f t="shared" si="28"/>
        <v/>
      </c>
      <c r="H303" s="23" t="str">
        <f>IF(G303="","",VLOOKUP(G303,WMS!$E$3:$Q$2500,7,FALSE))</f>
        <v/>
      </c>
      <c r="I303" s="23" t="str">
        <f>IF(G303="","",VLOOKUP(G303,WMS!$E$3:$Q$2500,8,FALSE))</f>
        <v/>
      </c>
      <c r="J303" s="23" t="str">
        <f>IF(G303="","",VLOOKUP(G303,WMS!$E$3:$Q$2500,13,FALSE))</f>
        <v/>
      </c>
      <c r="K303" s="29" t="str">
        <f t="shared" si="29"/>
        <v/>
      </c>
      <c r="N303" s="30" t="str">
        <f>IF(G303="","",VLOOKUP(G303,WMS!$E$3:$U$2500,17,0))</f>
        <v/>
      </c>
      <c r="O303" s="31" t="str">
        <f t="shared" si="30"/>
        <v/>
      </c>
      <c r="P303" s="31" t="str">
        <f t="shared" si="31"/>
        <v/>
      </c>
      <c r="Q303" s="36" t="str">
        <f>IF(G303="","",VLOOKUP(G303,WMS!$E$3:$G$2500,2,FALSE))</f>
        <v/>
      </c>
      <c r="R303" s="36" t="str">
        <f>IF(G303="","",VLOOKUP(G303,WMS!$E$3:$G$2500,3,FALSE))</f>
        <v/>
      </c>
      <c r="S303" s="37" t="str">
        <f>IF(R303="","",VLOOKUP(R303,CUSTOMS!$E$3:$N$2500,2,FALSE))</f>
        <v/>
      </c>
      <c r="T303" s="38" t="str">
        <f>IF(R303="","",VLOOKUP(R303,CUSTOMS!$E$3:$N$2500,3,FALSE))</f>
        <v/>
      </c>
      <c r="U303" s="39" t="str">
        <f t="shared" si="32"/>
        <v/>
      </c>
      <c r="V303" s="39" t="str">
        <f>IF(R303="","",VLOOKUP(R303,CUSTOMS!$E$3:$N$2500,5,FALSE))</f>
        <v/>
      </c>
      <c r="W303" s="40" t="str">
        <f>IF(R303="","",VLOOKUP(R303,CUSTOMS!$E$3:$N$2500,6,FALSE))</f>
        <v/>
      </c>
      <c r="X303" s="40" t="str">
        <f t="shared" si="33"/>
        <v/>
      </c>
      <c r="Y303" s="39" t="str">
        <f>IF(R303="","",VLOOKUP(R303,CUSTOMS!$E$3:$N$2500,8,FALSE))</f>
        <v/>
      </c>
      <c r="Z303" s="39" t="str">
        <f>IF(R303="","",VLOOKUP(R303,CUSTOMS!$E$3:$N$2500,9,FALSE))</f>
        <v/>
      </c>
      <c r="AA303" s="39" t="str">
        <f>IF(R303="","",VLOOKUP(R303,CUSTOMS!$E$3:$N$2500,10,FALSE))</f>
        <v/>
      </c>
      <c r="AB303" s="40" t="str">
        <f>IF(R303="","",VLOOKUP(G303,WMS!$E$3:$T$2500,15,FALSE))</f>
        <v/>
      </c>
      <c r="AC303" s="40" t="str">
        <f t="shared" si="34"/>
        <v/>
      </c>
      <c r="AD303" s="37" t="str">
        <f>IF(S303="","",VLOOKUP(S303,海关监管条件!$A$1:$B$2000,2,FALSE))</f>
        <v/>
      </c>
    </row>
    <row r="304" spans="7:30">
      <c r="G304" s="22" t="str">
        <f t="shared" si="28"/>
        <v/>
      </c>
      <c r="H304" s="23" t="str">
        <f>IF(G304="","",VLOOKUP(G304,WMS!$E$3:$Q$2500,7,FALSE))</f>
        <v/>
      </c>
      <c r="I304" s="23" t="str">
        <f>IF(G304="","",VLOOKUP(G304,WMS!$E$3:$Q$2500,8,FALSE))</f>
        <v/>
      </c>
      <c r="J304" s="23" t="str">
        <f>IF(G304="","",VLOOKUP(G304,WMS!$E$3:$Q$2500,13,FALSE))</f>
        <v/>
      </c>
      <c r="K304" s="29" t="str">
        <f t="shared" si="29"/>
        <v/>
      </c>
      <c r="N304" s="30" t="str">
        <f>IF(G304="","",VLOOKUP(G304,WMS!$E$3:$U$2500,17,0))</f>
        <v/>
      </c>
      <c r="O304" s="31" t="str">
        <f t="shared" si="30"/>
        <v/>
      </c>
      <c r="P304" s="31" t="str">
        <f t="shared" si="31"/>
        <v/>
      </c>
      <c r="Q304" s="36" t="str">
        <f>IF(G304="","",VLOOKUP(G304,WMS!$E$3:$G$2500,2,FALSE))</f>
        <v/>
      </c>
      <c r="R304" s="36" t="str">
        <f>IF(G304="","",VLOOKUP(G304,WMS!$E$3:$G$2500,3,FALSE))</f>
        <v/>
      </c>
      <c r="S304" s="37" t="str">
        <f>IF(R304="","",VLOOKUP(R304,CUSTOMS!$E$3:$N$2500,2,FALSE))</f>
        <v/>
      </c>
      <c r="T304" s="38" t="str">
        <f>IF(R304="","",VLOOKUP(R304,CUSTOMS!$E$3:$N$2500,3,FALSE))</f>
        <v/>
      </c>
      <c r="U304" s="39" t="str">
        <f t="shared" si="32"/>
        <v/>
      </c>
      <c r="V304" s="39" t="str">
        <f>IF(R304="","",VLOOKUP(R304,CUSTOMS!$E$3:$N$2500,5,FALSE))</f>
        <v/>
      </c>
      <c r="W304" s="40" t="str">
        <f>IF(R304="","",VLOOKUP(R304,CUSTOMS!$E$3:$N$2500,6,FALSE))</f>
        <v/>
      </c>
      <c r="X304" s="40" t="str">
        <f t="shared" si="33"/>
        <v/>
      </c>
      <c r="Y304" s="39" t="str">
        <f>IF(R304="","",VLOOKUP(R304,CUSTOMS!$E$3:$N$2500,8,FALSE))</f>
        <v/>
      </c>
      <c r="Z304" s="39" t="str">
        <f>IF(R304="","",VLOOKUP(R304,CUSTOMS!$E$3:$N$2500,9,FALSE))</f>
        <v/>
      </c>
      <c r="AA304" s="39" t="str">
        <f>IF(R304="","",VLOOKUP(R304,CUSTOMS!$E$3:$N$2500,10,FALSE))</f>
        <v/>
      </c>
      <c r="AB304" s="40" t="str">
        <f>IF(R304="","",VLOOKUP(G304,WMS!$E$3:$T$2500,15,FALSE))</f>
        <v/>
      </c>
      <c r="AC304" s="40" t="str">
        <f t="shared" si="34"/>
        <v/>
      </c>
      <c r="AD304" s="37" t="str">
        <f>IF(S304="","",VLOOKUP(S304,海关监管条件!$A$1:$B$2000,2,FALSE))</f>
        <v/>
      </c>
    </row>
    <row r="305" spans="7:30">
      <c r="G305" s="22" t="str">
        <f t="shared" si="28"/>
        <v/>
      </c>
      <c r="H305" s="23" t="str">
        <f>IF(G305="","",VLOOKUP(G305,WMS!$E$3:$Q$2500,7,FALSE))</f>
        <v/>
      </c>
      <c r="I305" s="23" t="str">
        <f>IF(G305="","",VLOOKUP(G305,WMS!$E$3:$Q$2500,8,FALSE))</f>
        <v/>
      </c>
      <c r="J305" s="23" t="str">
        <f>IF(G305="","",VLOOKUP(G305,WMS!$E$3:$Q$2500,13,FALSE))</f>
        <v/>
      </c>
      <c r="K305" s="29" t="str">
        <f t="shared" si="29"/>
        <v/>
      </c>
      <c r="N305" s="30" t="str">
        <f>IF(G305="","",VLOOKUP(G305,WMS!$E$3:$U$2500,17,0))</f>
        <v/>
      </c>
      <c r="O305" s="31" t="str">
        <f t="shared" si="30"/>
        <v/>
      </c>
      <c r="P305" s="31" t="str">
        <f t="shared" si="31"/>
        <v/>
      </c>
      <c r="Q305" s="36" t="str">
        <f>IF(G305="","",VLOOKUP(G305,WMS!$E$3:$G$2500,2,FALSE))</f>
        <v/>
      </c>
      <c r="R305" s="36" t="str">
        <f>IF(G305="","",VLOOKUP(G305,WMS!$E$3:$G$2500,3,FALSE))</f>
        <v/>
      </c>
      <c r="S305" s="37" t="str">
        <f>IF(R305="","",VLOOKUP(R305,CUSTOMS!$E$3:$N$2500,2,FALSE))</f>
        <v/>
      </c>
      <c r="T305" s="38" t="str">
        <f>IF(R305="","",VLOOKUP(R305,CUSTOMS!$E$3:$N$2500,3,FALSE))</f>
        <v/>
      </c>
      <c r="U305" s="39" t="str">
        <f t="shared" si="32"/>
        <v/>
      </c>
      <c r="V305" s="39" t="str">
        <f>IF(R305="","",VLOOKUP(R305,CUSTOMS!$E$3:$N$2500,5,FALSE))</f>
        <v/>
      </c>
      <c r="W305" s="40" t="str">
        <f>IF(R305="","",VLOOKUP(R305,CUSTOMS!$E$3:$N$2500,6,FALSE))</f>
        <v/>
      </c>
      <c r="X305" s="40" t="str">
        <f t="shared" si="33"/>
        <v/>
      </c>
      <c r="Y305" s="39" t="str">
        <f>IF(R305="","",VLOOKUP(R305,CUSTOMS!$E$3:$N$2500,8,FALSE))</f>
        <v/>
      </c>
      <c r="Z305" s="39" t="str">
        <f>IF(R305="","",VLOOKUP(R305,CUSTOMS!$E$3:$N$2500,9,FALSE))</f>
        <v/>
      </c>
      <c r="AA305" s="39" t="str">
        <f>IF(R305="","",VLOOKUP(R305,CUSTOMS!$E$3:$N$2500,10,FALSE))</f>
        <v/>
      </c>
      <c r="AB305" s="40" t="str">
        <f>IF(R305="","",VLOOKUP(G305,WMS!$E$3:$T$2500,15,FALSE))</f>
        <v/>
      </c>
      <c r="AC305" s="40" t="str">
        <f t="shared" si="34"/>
        <v/>
      </c>
      <c r="AD305" s="37" t="str">
        <f>IF(S305="","",VLOOKUP(S305,海关监管条件!$A$1:$B$2000,2,FALSE))</f>
        <v/>
      </c>
    </row>
    <row r="306" spans="7:30">
      <c r="G306" s="22" t="str">
        <f t="shared" si="28"/>
        <v/>
      </c>
      <c r="H306" s="23" t="str">
        <f>IF(G306="","",VLOOKUP(G306,WMS!$E$3:$Q$2500,7,FALSE))</f>
        <v/>
      </c>
      <c r="I306" s="23" t="str">
        <f>IF(G306="","",VLOOKUP(G306,WMS!$E$3:$Q$2500,8,FALSE))</f>
        <v/>
      </c>
      <c r="J306" s="23" t="str">
        <f>IF(G306="","",VLOOKUP(G306,WMS!$E$3:$Q$2500,13,FALSE))</f>
        <v/>
      </c>
      <c r="K306" s="29" t="str">
        <f t="shared" si="29"/>
        <v/>
      </c>
      <c r="N306" s="30" t="str">
        <f>IF(G306="","",VLOOKUP(G306,WMS!$E$3:$U$2500,17,0))</f>
        <v/>
      </c>
      <c r="O306" s="31" t="str">
        <f t="shared" si="30"/>
        <v/>
      </c>
      <c r="P306" s="31" t="str">
        <f t="shared" si="31"/>
        <v/>
      </c>
      <c r="Q306" s="36" t="str">
        <f>IF(G306="","",VLOOKUP(G306,WMS!$E$3:$G$2500,2,FALSE))</f>
        <v/>
      </c>
      <c r="R306" s="36" t="str">
        <f>IF(G306="","",VLOOKUP(G306,WMS!$E$3:$G$2500,3,FALSE))</f>
        <v/>
      </c>
      <c r="S306" s="37" t="str">
        <f>IF(R306="","",VLOOKUP(R306,CUSTOMS!$E$3:$N$2500,2,FALSE))</f>
        <v/>
      </c>
      <c r="T306" s="38" t="str">
        <f>IF(R306="","",VLOOKUP(R306,CUSTOMS!$E$3:$N$2500,3,FALSE))</f>
        <v/>
      </c>
      <c r="U306" s="39" t="str">
        <f t="shared" si="32"/>
        <v/>
      </c>
      <c r="V306" s="39" t="str">
        <f>IF(R306="","",VLOOKUP(R306,CUSTOMS!$E$3:$N$2500,5,FALSE))</f>
        <v/>
      </c>
      <c r="W306" s="40" t="str">
        <f>IF(R306="","",VLOOKUP(R306,CUSTOMS!$E$3:$N$2500,6,FALSE))</f>
        <v/>
      </c>
      <c r="X306" s="40" t="str">
        <f t="shared" si="33"/>
        <v/>
      </c>
      <c r="Y306" s="39" t="str">
        <f>IF(R306="","",VLOOKUP(R306,CUSTOMS!$E$3:$N$2500,8,FALSE))</f>
        <v/>
      </c>
      <c r="Z306" s="39" t="str">
        <f>IF(R306="","",VLOOKUP(R306,CUSTOMS!$E$3:$N$2500,9,FALSE))</f>
        <v/>
      </c>
      <c r="AA306" s="39" t="str">
        <f>IF(R306="","",VLOOKUP(R306,CUSTOMS!$E$3:$N$2500,10,FALSE))</f>
        <v/>
      </c>
      <c r="AB306" s="40" t="str">
        <f>IF(R306="","",VLOOKUP(G306,WMS!$E$3:$T$2500,15,FALSE))</f>
        <v/>
      </c>
      <c r="AC306" s="40" t="str">
        <f t="shared" si="34"/>
        <v/>
      </c>
      <c r="AD306" s="37" t="str">
        <f>IF(S306="","",VLOOKUP(S306,海关监管条件!$A$1:$B$2000,2,FALSE))</f>
        <v/>
      </c>
    </row>
    <row r="307" spans="7:30">
      <c r="G307" s="22" t="str">
        <f t="shared" si="28"/>
        <v/>
      </c>
      <c r="H307" s="23" t="str">
        <f>IF(G307="","",VLOOKUP(G307,WMS!$E$3:$Q$2500,7,FALSE))</f>
        <v/>
      </c>
      <c r="I307" s="23" t="str">
        <f>IF(G307="","",VLOOKUP(G307,WMS!$E$3:$Q$2500,8,FALSE))</f>
        <v/>
      </c>
      <c r="J307" s="23" t="str">
        <f>IF(G307="","",VLOOKUP(G307,WMS!$E$3:$Q$2500,13,FALSE))</f>
        <v/>
      </c>
      <c r="K307" s="29" t="str">
        <f t="shared" si="29"/>
        <v/>
      </c>
      <c r="N307" s="30" t="str">
        <f>IF(G307="","",VLOOKUP(G307,WMS!$E$3:$U$2500,17,0))</f>
        <v/>
      </c>
      <c r="O307" s="31" t="str">
        <f t="shared" si="30"/>
        <v/>
      </c>
      <c r="P307" s="31" t="str">
        <f t="shared" si="31"/>
        <v/>
      </c>
      <c r="Q307" s="36" t="str">
        <f>IF(G307="","",VLOOKUP(G307,WMS!$E$3:$G$2500,2,FALSE))</f>
        <v/>
      </c>
      <c r="R307" s="36" t="str">
        <f>IF(G307="","",VLOOKUP(G307,WMS!$E$3:$G$2500,3,FALSE))</f>
        <v/>
      </c>
      <c r="S307" s="37" t="str">
        <f>IF(R307="","",VLOOKUP(R307,CUSTOMS!$E$3:$N$2500,2,FALSE))</f>
        <v/>
      </c>
      <c r="T307" s="38" t="str">
        <f>IF(R307="","",VLOOKUP(R307,CUSTOMS!$E$3:$N$2500,3,FALSE))</f>
        <v/>
      </c>
      <c r="U307" s="39" t="str">
        <f t="shared" si="32"/>
        <v/>
      </c>
      <c r="V307" s="39" t="str">
        <f>IF(R307="","",VLOOKUP(R307,CUSTOMS!$E$3:$N$2500,5,FALSE))</f>
        <v/>
      </c>
      <c r="W307" s="40" t="str">
        <f>IF(R307="","",VLOOKUP(R307,CUSTOMS!$E$3:$N$2500,6,FALSE))</f>
        <v/>
      </c>
      <c r="X307" s="40" t="str">
        <f t="shared" si="33"/>
        <v/>
      </c>
      <c r="Y307" s="39" t="str">
        <f>IF(R307="","",VLOOKUP(R307,CUSTOMS!$E$3:$N$2500,8,FALSE))</f>
        <v/>
      </c>
      <c r="Z307" s="39" t="str">
        <f>IF(R307="","",VLOOKUP(R307,CUSTOMS!$E$3:$N$2500,9,FALSE))</f>
        <v/>
      </c>
      <c r="AA307" s="39" t="str">
        <f>IF(R307="","",VLOOKUP(R307,CUSTOMS!$E$3:$N$2500,10,FALSE))</f>
        <v/>
      </c>
      <c r="AB307" s="40" t="str">
        <f>IF(R307="","",VLOOKUP(G307,WMS!$E$3:$T$2500,15,FALSE))</f>
        <v/>
      </c>
      <c r="AC307" s="40" t="str">
        <f t="shared" si="34"/>
        <v/>
      </c>
      <c r="AD307" s="37" t="str">
        <f>IF(S307="","",VLOOKUP(S307,海关监管条件!$A$1:$B$2000,2,FALSE))</f>
        <v/>
      </c>
    </row>
    <row r="308" spans="7:30">
      <c r="G308" s="22" t="str">
        <f t="shared" si="28"/>
        <v/>
      </c>
      <c r="H308" s="23" t="str">
        <f>IF(G308="","",VLOOKUP(G308,WMS!$E$3:$Q$2500,7,FALSE))</f>
        <v/>
      </c>
      <c r="I308" s="23" t="str">
        <f>IF(G308="","",VLOOKUP(G308,WMS!$E$3:$Q$2500,8,FALSE))</f>
        <v/>
      </c>
      <c r="J308" s="23" t="str">
        <f>IF(G308="","",VLOOKUP(G308,WMS!$E$3:$Q$2500,13,FALSE))</f>
        <v/>
      </c>
      <c r="K308" s="29" t="str">
        <f t="shared" si="29"/>
        <v/>
      </c>
      <c r="N308" s="30" t="str">
        <f>IF(G308="","",VLOOKUP(G308,WMS!$E$3:$U$2500,17,0))</f>
        <v/>
      </c>
      <c r="O308" s="31" t="str">
        <f t="shared" si="30"/>
        <v/>
      </c>
      <c r="P308" s="31" t="str">
        <f t="shared" si="31"/>
        <v/>
      </c>
      <c r="Q308" s="36" t="str">
        <f>IF(G308="","",VLOOKUP(G308,WMS!$E$3:$G$2500,2,FALSE))</f>
        <v/>
      </c>
      <c r="R308" s="36" t="str">
        <f>IF(G308="","",VLOOKUP(G308,WMS!$E$3:$G$2500,3,FALSE))</f>
        <v/>
      </c>
      <c r="S308" s="37" t="str">
        <f>IF(R308="","",VLOOKUP(R308,CUSTOMS!$E$3:$N$2500,2,FALSE))</f>
        <v/>
      </c>
      <c r="T308" s="38" t="str">
        <f>IF(R308="","",VLOOKUP(R308,CUSTOMS!$E$3:$N$2500,3,FALSE))</f>
        <v/>
      </c>
      <c r="U308" s="39" t="str">
        <f t="shared" si="32"/>
        <v/>
      </c>
      <c r="V308" s="39" t="str">
        <f>IF(R308="","",VLOOKUP(R308,CUSTOMS!$E$3:$N$2500,5,FALSE))</f>
        <v/>
      </c>
      <c r="W308" s="40" t="str">
        <f>IF(R308="","",VLOOKUP(R308,CUSTOMS!$E$3:$N$2500,6,FALSE))</f>
        <v/>
      </c>
      <c r="X308" s="40" t="str">
        <f t="shared" si="33"/>
        <v/>
      </c>
      <c r="Y308" s="39" t="str">
        <f>IF(R308="","",VLOOKUP(R308,CUSTOMS!$E$3:$N$2500,8,FALSE))</f>
        <v/>
      </c>
      <c r="Z308" s="39" t="str">
        <f>IF(R308="","",VLOOKUP(R308,CUSTOMS!$E$3:$N$2500,9,FALSE))</f>
        <v/>
      </c>
      <c r="AA308" s="39" t="str">
        <f>IF(R308="","",VLOOKUP(R308,CUSTOMS!$E$3:$N$2500,10,FALSE))</f>
        <v/>
      </c>
      <c r="AB308" s="40" t="str">
        <f>IF(R308="","",VLOOKUP(G308,WMS!$E$3:$T$2500,15,FALSE))</f>
        <v/>
      </c>
      <c r="AC308" s="40" t="str">
        <f t="shared" si="34"/>
        <v/>
      </c>
      <c r="AD308" s="37" t="str">
        <f>IF(S308="","",VLOOKUP(S308,海关监管条件!$A$1:$B$2000,2,FALSE))</f>
        <v/>
      </c>
    </row>
    <row r="309" spans="7:30">
      <c r="G309" s="22" t="str">
        <f t="shared" si="28"/>
        <v/>
      </c>
      <c r="H309" s="23" t="str">
        <f>IF(G309="","",VLOOKUP(G309,WMS!$E$3:$Q$2500,7,FALSE))</f>
        <v/>
      </c>
      <c r="I309" s="23" t="str">
        <f>IF(G309="","",VLOOKUP(G309,WMS!$E$3:$Q$2500,8,FALSE))</f>
        <v/>
      </c>
      <c r="J309" s="23" t="str">
        <f>IF(G309="","",VLOOKUP(G309,WMS!$E$3:$Q$2500,13,FALSE))</f>
        <v/>
      </c>
      <c r="K309" s="29" t="str">
        <f t="shared" si="29"/>
        <v/>
      </c>
      <c r="N309" s="30" t="str">
        <f>IF(G309="","",VLOOKUP(G309,WMS!$E$3:$U$2500,17,0))</f>
        <v/>
      </c>
      <c r="O309" s="31" t="str">
        <f t="shared" si="30"/>
        <v/>
      </c>
      <c r="P309" s="31" t="str">
        <f t="shared" si="31"/>
        <v/>
      </c>
      <c r="Q309" s="36" t="str">
        <f>IF(G309="","",VLOOKUP(G309,WMS!$E$3:$G$2500,2,FALSE))</f>
        <v/>
      </c>
      <c r="R309" s="36" t="str">
        <f>IF(G309="","",VLOOKUP(G309,WMS!$E$3:$G$2500,3,FALSE))</f>
        <v/>
      </c>
      <c r="S309" s="37" t="str">
        <f>IF(R309="","",VLOOKUP(R309,CUSTOMS!$E$3:$N$2500,2,FALSE))</f>
        <v/>
      </c>
      <c r="T309" s="38" t="str">
        <f>IF(R309="","",VLOOKUP(R309,CUSTOMS!$E$3:$N$2500,3,FALSE))</f>
        <v/>
      </c>
      <c r="U309" s="39" t="str">
        <f t="shared" si="32"/>
        <v/>
      </c>
      <c r="V309" s="39" t="str">
        <f>IF(R309="","",VLOOKUP(R309,CUSTOMS!$E$3:$N$2500,5,FALSE))</f>
        <v/>
      </c>
      <c r="W309" s="40" t="str">
        <f>IF(R309="","",VLOOKUP(R309,CUSTOMS!$E$3:$N$2500,6,FALSE))</f>
        <v/>
      </c>
      <c r="X309" s="40" t="str">
        <f t="shared" si="33"/>
        <v/>
      </c>
      <c r="Y309" s="39" t="str">
        <f>IF(R309="","",VLOOKUP(R309,CUSTOMS!$E$3:$N$2500,8,FALSE))</f>
        <v/>
      </c>
      <c r="Z309" s="39" t="str">
        <f>IF(R309="","",VLOOKUP(R309,CUSTOMS!$E$3:$N$2500,9,FALSE))</f>
        <v/>
      </c>
      <c r="AA309" s="39" t="str">
        <f>IF(R309="","",VLOOKUP(R309,CUSTOMS!$E$3:$N$2500,10,FALSE))</f>
        <v/>
      </c>
      <c r="AB309" s="40" t="str">
        <f>IF(R309="","",VLOOKUP(G309,WMS!$E$3:$T$2500,15,FALSE))</f>
        <v/>
      </c>
      <c r="AC309" s="40" t="str">
        <f t="shared" si="34"/>
        <v/>
      </c>
      <c r="AD309" s="37" t="str">
        <f>IF(S309="","",VLOOKUP(S309,海关监管条件!$A$1:$B$2000,2,FALSE))</f>
        <v/>
      </c>
    </row>
    <row r="310" spans="7:30">
      <c r="G310" s="22" t="str">
        <f t="shared" si="28"/>
        <v/>
      </c>
      <c r="H310" s="23" t="str">
        <f>IF(G310="","",VLOOKUP(G310,WMS!$E$3:$Q$2500,7,FALSE))</f>
        <v/>
      </c>
      <c r="I310" s="23" t="str">
        <f>IF(G310="","",VLOOKUP(G310,WMS!$E$3:$Q$2500,8,FALSE))</f>
        <v/>
      </c>
      <c r="J310" s="23" t="str">
        <f>IF(G310="","",VLOOKUP(G310,WMS!$E$3:$Q$2500,13,FALSE))</f>
        <v/>
      </c>
      <c r="K310" s="29" t="str">
        <f t="shared" si="29"/>
        <v/>
      </c>
      <c r="N310" s="30" t="str">
        <f>IF(G310="","",VLOOKUP(G310,WMS!$E$3:$U$2500,17,0))</f>
        <v/>
      </c>
      <c r="O310" s="31" t="str">
        <f t="shared" si="30"/>
        <v/>
      </c>
      <c r="P310" s="31" t="str">
        <f t="shared" si="31"/>
        <v/>
      </c>
      <c r="Q310" s="36" t="str">
        <f>IF(G310="","",VLOOKUP(G310,WMS!$E$3:$G$2500,2,FALSE))</f>
        <v/>
      </c>
      <c r="R310" s="36" t="str">
        <f>IF(G310="","",VLOOKUP(G310,WMS!$E$3:$G$2500,3,FALSE))</f>
        <v/>
      </c>
      <c r="S310" s="37" t="str">
        <f>IF(R310="","",VLOOKUP(R310,CUSTOMS!$E$3:$N$2500,2,FALSE))</f>
        <v/>
      </c>
      <c r="T310" s="38" t="str">
        <f>IF(R310="","",VLOOKUP(R310,CUSTOMS!$E$3:$N$2500,3,FALSE))</f>
        <v/>
      </c>
      <c r="U310" s="39" t="str">
        <f t="shared" si="32"/>
        <v/>
      </c>
      <c r="V310" s="39" t="str">
        <f>IF(R310="","",VLOOKUP(R310,CUSTOMS!$E$3:$N$2500,5,FALSE))</f>
        <v/>
      </c>
      <c r="W310" s="40" t="str">
        <f>IF(R310="","",VLOOKUP(R310,CUSTOMS!$E$3:$N$2500,6,FALSE))</f>
        <v/>
      </c>
      <c r="X310" s="40" t="str">
        <f t="shared" si="33"/>
        <v/>
      </c>
      <c r="Y310" s="39" t="str">
        <f>IF(R310="","",VLOOKUP(R310,CUSTOMS!$E$3:$N$2500,8,FALSE))</f>
        <v/>
      </c>
      <c r="Z310" s="39" t="str">
        <f>IF(R310="","",VLOOKUP(R310,CUSTOMS!$E$3:$N$2500,9,FALSE))</f>
        <v/>
      </c>
      <c r="AA310" s="39" t="str">
        <f>IF(R310="","",VLOOKUP(R310,CUSTOMS!$E$3:$N$2500,10,FALSE))</f>
        <v/>
      </c>
      <c r="AB310" s="40" t="str">
        <f>IF(R310="","",VLOOKUP(G310,WMS!$E$3:$T$2500,15,FALSE))</f>
        <v/>
      </c>
      <c r="AC310" s="40" t="str">
        <f t="shared" si="34"/>
        <v/>
      </c>
      <c r="AD310" s="37" t="str">
        <f>IF(S310="","",VLOOKUP(S310,海关监管条件!$A$1:$B$2000,2,FALSE))</f>
        <v/>
      </c>
    </row>
    <row r="311" spans="7:30">
      <c r="G311" s="22" t="str">
        <f t="shared" si="28"/>
        <v/>
      </c>
      <c r="H311" s="23" t="str">
        <f>IF(G311="","",VLOOKUP(G311,WMS!$E$3:$Q$2500,7,FALSE))</f>
        <v/>
      </c>
      <c r="I311" s="23" t="str">
        <f>IF(G311="","",VLOOKUP(G311,WMS!$E$3:$Q$2500,8,FALSE))</f>
        <v/>
      </c>
      <c r="J311" s="23" t="str">
        <f>IF(G311="","",VLOOKUP(G311,WMS!$E$3:$Q$2500,13,FALSE))</f>
        <v/>
      </c>
      <c r="K311" s="29" t="str">
        <f t="shared" si="29"/>
        <v/>
      </c>
      <c r="N311" s="30" t="str">
        <f>IF(G311="","",VLOOKUP(G311,WMS!$E$3:$U$2500,17,0))</f>
        <v/>
      </c>
      <c r="O311" s="31" t="str">
        <f t="shared" si="30"/>
        <v/>
      </c>
      <c r="P311" s="31" t="str">
        <f t="shared" si="31"/>
        <v/>
      </c>
      <c r="Q311" s="36" t="str">
        <f>IF(G311="","",VLOOKUP(G311,WMS!$E$3:$G$2500,2,FALSE))</f>
        <v/>
      </c>
      <c r="R311" s="36" t="str">
        <f>IF(G311="","",VLOOKUP(G311,WMS!$E$3:$G$2500,3,FALSE))</f>
        <v/>
      </c>
      <c r="S311" s="37" t="str">
        <f>IF(R311="","",VLOOKUP(R311,CUSTOMS!$E$3:$N$2500,2,FALSE))</f>
        <v/>
      </c>
      <c r="T311" s="38" t="str">
        <f>IF(R311="","",VLOOKUP(R311,CUSTOMS!$E$3:$N$2500,3,FALSE))</f>
        <v/>
      </c>
      <c r="U311" s="39" t="str">
        <f t="shared" si="32"/>
        <v/>
      </c>
      <c r="V311" s="39" t="str">
        <f>IF(R311="","",VLOOKUP(R311,CUSTOMS!$E$3:$N$2500,5,FALSE))</f>
        <v/>
      </c>
      <c r="W311" s="40" t="str">
        <f>IF(R311="","",VLOOKUP(R311,CUSTOMS!$E$3:$N$2500,6,FALSE))</f>
        <v/>
      </c>
      <c r="X311" s="40" t="str">
        <f t="shared" si="33"/>
        <v/>
      </c>
      <c r="Y311" s="39" t="str">
        <f>IF(R311="","",VLOOKUP(R311,CUSTOMS!$E$3:$N$2500,8,FALSE))</f>
        <v/>
      </c>
      <c r="Z311" s="39" t="str">
        <f>IF(R311="","",VLOOKUP(R311,CUSTOMS!$E$3:$N$2500,9,FALSE))</f>
        <v/>
      </c>
      <c r="AA311" s="39" t="str">
        <f>IF(R311="","",VLOOKUP(R311,CUSTOMS!$E$3:$N$2500,10,FALSE))</f>
        <v/>
      </c>
      <c r="AB311" s="40" t="str">
        <f>IF(R311="","",VLOOKUP(G311,WMS!$E$3:$T$2500,15,FALSE))</f>
        <v/>
      </c>
      <c r="AC311" s="40" t="str">
        <f t="shared" si="34"/>
        <v/>
      </c>
      <c r="AD311" s="37" t="str">
        <f>IF(S311="","",VLOOKUP(S311,海关监管条件!$A$1:$B$2000,2,FALSE))</f>
        <v/>
      </c>
    </row>
    <row r="312" spans="7:30">
      <c r="G312" s="22" t="str">
        <f t="shared" si="28"/>
        <v/>
      </c>
      <c r="H312" s="23" t="str">
        <f>IF(G312="","",VLOOKUP(G312,WMS!$E$3:$Q$2500,7,FALSE))</f>
        <v/>
      </c>
      <c r="I312" s="23" t="str">
        <f>IF(G312="","",VLOOKUP(G312,WMS!$E$3:$Q$2500,8,FALSE))</f>
        <v/>
      </c>
      <c r="J312" s="23" t="str">
        <f>IF(G312="","",VLOOKUP(G312,WMS!$E$3:$Q$2500,13,FALSE))</f>
        <v/>
      </c>
      <c r="K312" s="29" t="str">
        <f t="shared" si="29"/>
        <v/>
      </c>
      <c r="N312" s="30" t="str">
        <f>IF(G312="","",VLOOKUP(G312,WMS!$E$3:$U$2500,17,0))</f>
        <v/>
      </c>
      <c r="O312" s="31" t="str">
        <f t="shared" si="30"/>
        <v/>
      </c>
      <c r="P312" s="31" t="str">
        <f t="shared" si="31"/>
        <v/>
      </c>
      <c r="Q312" s="36" t="str">
        <f>IF(G312="","",VLOOKUP(G312,WMS!$E$3:$G$2500,2,FALSE))</f>
        <v/>
      </c>
      <c r="R312" s="36" t="str">
        <f>IF(G312="","",VLOOKUP(G312,WMS!$E$3:$G$2500,3,FALSE))</f>
        <v/>
      </c>
      <c r="S312" s="37" t="str">
        <f>IF(R312="","",VLOOKUP(R312,CUSTOMS!$E$3:$N$2500,2,FALSE))</f>
        <v/>
      </c>
      <c r="T312" s="38" t="str">
        <f>IF(R312="","",VLOOKUP(R312,CUSTOMS!$E$3:$N$2500,3,FALSE))</f>
        <v/>
      </c>
      <c r="U312" s="39" t="str">
        <f t="shared" si="32"/>
        <v/>
      </c>
      <c r="V312" s="39" t="str">
        <f>IF(R312="","",VLOOKUP(R312,CUSTOMS!$E$3:$N$2500,5,FALSE))</f>
        <v/>
      </c>
      <c r="W312" s="40" t="str">
        <f>IF(R312="","",VLOOKUP(R312,CUSTOMS!$E$3:$N$2500,6,FALSE))</f>
        <v/>
      </c>
      <c r="X312" s="40" t="str">
        <f t="shared" si="33"/>
        <v/>
      </c>
      <c r="Y312" s="39" t="str">
        <f>IF(R312="","",VLOOKUP(R312,CUSTOMS!$E$3:$N$2500,8,FALSE))</f>
        <v/>
      </c>
      <c r="Z312" s="39" t="str">
        <f>IF(R312="","",VLOOKUP(R312,CUSTOMS!$E$3:$N$2500,9,FALSE))</f>
        <v/>
      </c>
      <c r="AA312" s="39" t="str">
        <f>IF(R312="","",VLOOKUP(R312,CUSTOMS!$E$3:$N$2500,10,FALSE))</f>
        <v/>
      </c>
      <c r="AB312" s="40" t="str">
        <f>IF(R312="","",VLOOKUP(G312,WMS!$E$3:$T$2500,15,FALSE))</f>
        <v/>
      </c>
      <c r="AC312" s="40" t="str">
        <f t="shared" si="34"/>
        <v/>
      </c>
      <c r="AD312" s="37" t="str">
        <f>IF(S312="","",VLOOKUP(S312,海关监管条件!$A$1:$B$2000,2,FALSE))</f>
        <v/>
      </c>
    </row>
    <row r="313" spans="7:30">
      <c r="G313" s="22" t="str">
        <f t="shared" si="28"/>
        <v/>
      </c>
      <c r="H313" s="23" t="str">
        <f>IF(G313="","",VLOOKUP(G313,WMS!$E$3:$Q$2500,7,FALSE))</f>
        <v/>
      </c>
      <c r="I313" s="23" t="str">
        <f>IF(G313="","",VLOOKUP(G313,WMS!$E$3:$Q$2500,8,FALSE))</f>
        <v/>
      </c>
      <c r="J313" s="23" t="str">
        <f>IF(G313="","",VLOOKUP(G313,WMS!$E$3:$Q$2500,13,FALSE))</f>
        <v/>
      </c>
      <c r="K313" s="29" t="str">
        <f t="shared" si="29"/>
        <v/>
      </c>
      <c r="N313" s="30" t="str">
        <f>IF(G313="","",VLOOKUP(G313,WMS!$E$3:$U$2500,17,0))</f>
        <v/>
      </c>
      <c r="O313" s="31" t="str">
        <f t="shared" si="30"/>
        <v/>
      </c>
      <c r="P313" s="31" t="str">
        <f t="shared" si="31"/>
        <v/>
      </c>
      <c r="Q313" s="36" t="str">
        <f>IF(G313="","",VLOOKUP(G313,WMS!$E$3:$G$2500,2,FALSE))</f>
        <v/>
      </c>
      <c r="R313" s="36" t="str">
        <f>IF(G313="","",VLOOKUP(G313,WMS!$E$3:$G$2500,3,FALSE))</f>
        <v/>
      </c>
      <c r="S313" s="37" t="str">
        <f>IF(R313="","",VLOOKUP(R313,CUSTOMS!$E$3:$N$2500,2,FALSE))</f>
        <v/>
      </c>
      <c r="T313" s="38" t="str">
        <f>IF(R313="","",VLOOKUP(R313,CUSTOMS!$E$3:$N$2500,3,FALSE))</f>
        <v/>
      </c>
      <c r="U313" s="39" t="str">
        <f t="shared" si="32"/>
        <v/>
      </c>
      <c r="V313" s="39" t="str">
        <f>IF(R313="","",VLOOKUP(R313,CUSTOMS!$E$3:$N$2500,5,FALSE))</f>
        <v/>
      </c>
      <c r="W313" s="40" t="str">
        <f>IF(R313="","",VLOOKUP(R313,CUSTOMS!$E$3:$N$2500,6,FALSE))</f>
        <v/>
      </c>
      <c r="X313" s="40" t="str">
        <f t="shared" si="33"/>
        <v/>
      </c>
      <c r="Y313" s="39" t="str">
        <f>IF(R313="","",VLOOKUP(R313,CUSTOMS!$E$3:$N$2500,8,FALSE))</f>
        <v/>
      </c>
      <c r="Z313" s="39" t="str">
        <f>IF(R313="","",VLOOKUP(R313,CUSTOMS!$E$3:$N$2500,9,FALSE))</f>
        <v/>
      </c>
      <c r="AA313" s="39" t="str">
        <f>IF(R313="","",VLOOKUP(R313,CUSTOMS!$E$3:$N$2500,10,FALSE))</f>
        <v/>
      </c>
      <c r="AB313" s="40" t="str">
        <f>IF(R313="","",VLOOKUP(G313,WMS!$E$3:$T$2500,15,FALSE))</f>
        <v/>
      </c>
      <c r="AC313" s="40" t="str">
        <f t="shared" si="34"/>
        <v/>
      </c>
      <c r="AD313" s="37" t="str">
        <f>IF(S313="","",VLOOKUP(S313,海关监管条件!$A$1:$B$2000,2,FALSE))</f>
        <v/>
      </c>
    </row>
    <row r="314" spans="7:30">
      <c r="G314" s="22" t="str">
        <f t="shared" si="28"/>
        <v/>
      </c>
      <c r="H314" s="23" t="str">
        <f>IF(G314="","",VLOOKUP(G314,WMS!$E$3:$Q$2500,7,FALSE))</f>
        <v/>
      </c>
      <c r="I314" s="23" t="str">
        <f>IF(G314="","",VLOOKUP(G314,WMS!$E$3:$Q$2500,8,FALSE))</f>
        <v/>
      </c>
      <c r="J314" s="23" t="str">
        <f>IF(G314="","",VLOOKUP(G314,WMS!$E$3:$Q$2500,13,FALSE))</f>
        <v/>
      </c>
      <c r="K314" s="29" t="str">
        <f t="shared" si="29"/>
        <v/>
      </c>
      <c r="N314" s="30" t="str">
        <f>IF(G314="","",VLOOKUP(G314,WMS!$E$3:$U$2500,17,0))</f>
        <v/>
      </c>
      <c r="O314" s="31" t="str">
        <f t="shared" si="30"/>
        <v/>
      </c>
      <c r="P314" s="31" t="str">
        <f t="shared" si="31"/>
        <v/>
      </c>
      <c r="Q314" s="36" t="str">
        <f>IF(G314="","",VLOOKUP(G314,WMS!$E$3:$G$2500,2,FALSE))</f>
        <v/>
      </c>
      <c r="R314" s="36" t="str">
        <f>IF(G314="","",VLOOKUP(G314,WMS!$E$3:$G$2500,3,FALSE))</f>
        <v/>
      </c>
      <c r="S314" s="37" t="str">
        <f>IF(R314="","",VLOOKUP(R314,CUSTOMS!$E$3:$N$2500,2,FALSE))</f>
        <v/>
      </c>
      <c r="T314" s="38" t="str">
        <f>IF(R314="","",VLOOKUP(R314,CUSTOMS!$E$3:$N$2500,3,FALSE))</f>
        <v/>
      </c>
      <c r="U314" s="39" t="str">
        <f t="shared" si="32"/>
        <v/>
      </c>
      <c r="V314" s="39" t="str">
        <f>IF(R314="","",VLOOKUP(R314,CUSTOMS!$E$3:$N$2500,5,FALSE))</f>
        <v/>
      </c>
      <c r="W314" s="40" t="str">
        <f>IF(R314="","",VLOOKUP(R314,CUSTOMS!$E$3:$N$2500,6,FALSE))</f>
        <v/>
      </c>
      <c r="X314" s="40" t="str">
        <f t="shared" si="33"/>
        <v/>
      </c>
      <c r="Y314" s="39" t="str">
        <f>IF(R314="","",VLOOKUP(R314,CUSTOMS!$E$3:$N$2500,8,FALSE))</f>
        <v/>
      </c>
      <c r="Z314" s="39" t="str">
        <f>IF(R314="","",VLOOKUP(R314,CUSTOMS!$E$3:$N$2500,9,FALSE))</f>
        <v/>
      </c>
      <c r="AA314" s="39" t="str">
        <f>IF(R314="","",VLOOKUP(R314,CUSTOMS!$E$3:$N$2500,10,FALSE))</f>
        <v/>
      </c>
      <c r="AB314" s="40" t="str">
        <f>IF(R314="","",VLOOKUP(G314,WMS!$E$3:$T$2500,15,FALSE))</f>
        <v/>
      </c>
      <c r="AC314" s="40" t="str">
        <f t="shared" si="34"/>
        <v/>
      </c>
      <c r="AD314" s="37" t="str">
        <f>IF(S314="","",VLOOKUP(S314,海关监管条件!$A$1:$B$2000,2,FALSE))</f>
        <v/>
      </c>
    </row>
    <row r="315" spans="7:30">
      <c r="G315" s="22" t="str">
        <f t="shared" si="28"/>
        <v/>
      </c>
      <c r="H315" s="23" t="str">
        <f>IF(G315="","",VLOOKUP(G315,WMS!$E$3:$Q$2500,7,FALSE))</f>
        <v/>
      </c>
      <c r="I315" s="23" t="str">
        <f>IF(G315="","",VLOOKUP(G315,WMS!$E$3:$Q$2500,8,FALSE))</f>
        <v/>
      </c>
      <c r="J315" s="23" t="str">
        <f>IF(G315="","",VLOOKUP(G315,WMS!$E$3:$Q$2500,13,FALSE))</f>
        <v/>
      </c>
      <c r="K315" s="29" t="str">
        <f t="shared" si="29"/>
        <v/>
      </c>
      <c r="N315" s="30" t="str">
        <f>IF(G315="","",VLOOKUP(G315,WMS!$E$3:$U$2500,17,0))</f>
        <v/>
      </c>
      <c r="O315" s="31" t="str">
        <f t="shared" si="30"/>
        <v/>
      </c>
      <c r="P315" s="31" t="str">
        <f t="shared" si="31"/>
        <v/>
      </c>
      <c r="Q315" s="36" t="str">
        <f>IF(G315="","",VLOOKUP(G315,WMS!$E$3:$G$2500,2,FALSE))</f>
        <v/>
      </c>
      <c r="R315" s="36" t="str">
        <f>IF(G315="","",VLOOKUP(G315,WMS!$E$3:$G$2500,3,FALSE))</f>
        <v/>
      </c>
      <c r="S315" s="37" t="str">
        <f>IF(R315="","",VLOOKUP(R315,CUSTOMS!$E$3:$N$2500,2,FALSE))</f>
        <v/>
      </c>
      <c r="T315" s="38" t="str">
        <f>IF(R315="","",VLOOKUP(R315,CUSTOMS!$E$3:$N$2500,3,FALSE))</f>
        <v/>
      </c>
      <c r="U315" s="39" t="str">
        <f t="shared" si="32"/>
        <v/>
      </c>
      <c r="V315" s="39" t="str">
        <f>IF(R315="","",VLOOKUP(R315,CUSTOMS!$E$3:$N$2500,5,FALSE))</f>
        <v/>
      </c>
      <c r="W315" s="40" t="str">
        <f>IF(R315="","",VLOOKUP(R315,CUSTOMS!$E$3:$N$2500,6,FALSE))</f>
        <v/>
      </c>
      <c r="X315" s="40" t="str">
        <f t="shared" si="33"/>
        <v/>
      </c>
      <c r="Y315" s="39" t="str">
        <f>IF(R315="","",VLOOKUP(R315,CUSTOMS!$E$3:$N$2500,8,FALSE))</f>
        <v/>
      </c>
      <c r="Z315" s="39" t="str">
        <f>IF(R315="","",VLOOKUP(R315,CUSTOMS!$E$3:$N$2500,9,FALSE))</f>
        <v/>
      </c>
      <c r="AA315" s="39" t="str">
        <f>IF(R315="","",VLOOKUP(R315,CUSTOMS!$E$3:$N$2500,10,FALSE))</f>
        <v/>
      </c>
      <c r="AB315" s="40" t="str">
        <f>IF(R315="","",VLOOKUP(G315,WMS!$E$3:$T$2500,15,FALSE))</f>
        <v/>
      </c>
      <c r="AC315" s="40" t="str">
        <f t="shared" si="34"/>
        <v/>
      </c>
      <c r="AD315" s="37" t="str">
        <f>IF(S315="","",VLOOKUP(S315,海关监管条件!$A$1:$B$2000,2,FALSE))</f>
        <v/>
      </c>
    </row>
    <row r="316" spans="7:30">
      <c r="G316" s="22" t="str">
        <f t="shared" si="28"/>
        <v/>
      </c>
      <c r="H316" s="23" t="str">
        <f>IF(G316="","",VLOOKUP(G316,WMS!$E$3:$Q$2500,7,FALSE))</f>
        <v/>
      </c>
      <c r="I316" s="23" t="str">
        <f>IF(G316="","",VLOOKUP(G316,WMS!$E$3:$Q$2500,8,FALSE))</f>
        <v/>
      </c>
      <c r="J316" s="23" t="str">
        <f>IF(G316="","",VLOOKUP(G316,WMS!$E$3:$Q$2500,13,FALSE))</f>
        <v/>
      </c>
      <c r="K316" s="29" t="str">
        <f t="shared" si="29"/>
        <v/>
      </c>
      <c r="N316" s="30" t="str">
        <f>IF(G316="","",VLOOKUP(G316,WMS!$E$3:$U$2500,17,0))</f>
        <v/>
      </c>
      <c r="O316" s="31" t="str">
        <f t="shared" si="30"/>
        <v/>
      </c>
      <c r="P316" s="31" t="str">
        <f t="shared" si="31"/>
        <v/>
      </c>
      <c r="Q316" s="36" t="str">
        <f>IF(G316="","",VLOOKUP(G316,WMS!$E$3:$G$2500,2,FALSE))</f>
        <v/>
      </c>
      <c r="R316" s="36" t="str">
        <f>IF(G316="","",VLOOKUP(G316,WMS!$E$3:$G$2500,3,FALSE))</f>
        <v/>
      </c>
      <c r="S316" s="37" t="str">
        <f>IF(R316="","",VLOOKUP(R316,CUSTOMS!$E$3:$N$2500,2,FALSE))</f>
        <v/>
      </c>
      <c r="T316" s="38" t="str">
        <f>IF(R316="","",VLOOKUP(R316,CUSTOMS!$E$3:$N$2500,3,FALSE))</f>
        <v/>
      </c>
      <c r="U316" s="39" t="str">
        <f t="shared" si="32"/>
        <v/>
      </c>
      <c r="V316" s="39" t="str">
        <f>IF(R316="","",VLOOKUP(R316,CUSTOMS!$E$3:$N$2500,5,FALSE))</f>
        <v/>
      </c>
      <c r="W316" s="40" t="str">
        <f>IF(R316="","",VLOOKUP(R316,CUSTOMS!$E$3:$N$2500,6,FALSE))</f>
        <v/>
      </c>
      <c r="X316" s="40" t="str">
        <f t="shared" si="33"/>
        <v/>
      </c>
      <c r="Y316" s="39" t="str">
        <f>IF(R316="","",VLOOKUP(R316,CUSTOMS!$E$3:$N$2500,8,FALSE))</f>
        <v/>
      </c>
      <c r="Z316" s="39" t="str">
        <f>IF(R316="","",VLOOKUP(R316,CUSTOMS!$E$3:$N$2500,9,FALSE))</f>
        <v/>
      </c>
      <c r="AA316" s="39" t="str">
        <f>IF(R316="","",VLOOKUP(R316,CUSTOMS!$E$3:$N$2500,10,FALSE))</f>
        <v/>
      </c>
      <c r="AB316" s="40" t="str">
        <f>IF(R316="","",VLOOKUP(G316,WMS!$E$3:$T$2500,15,FALSE))</f>
        <v/>
      </c>
      <c r="AC316" s="40" t="str">
        <f t="shared" si="34"/>
        <v/>
      </c>
      <c r="AD316" s="37" t="str">
        <f>IF(S316="","",VLOOKUP(S316,海关监管条件!$A$1:$B$2000,2,FALSE))</f>
        <v/>
      </c>
    </row>
    <row r="317" spans="7:30">
      <c r="G317" s="22" t="str">
        <f t="shared" si="28"/>
        <v/>
      </c>
      <c r="H317" s="23" t="str">
        <f>IF(G317="","",VLOOKUP(G317,WMS!$E$3:$Q$2500,7,FALSE))</f>
        <v/>
      </c>
      <c r="I317" s="23" t="str">
        <f>IF(G317="","",VLOOKUP(G317,WMS!$E$3:$Q$2500,8,FALSE))</f>
        <v/>
      </c>
      <c r="J317" s="23" t="str">
        <f>IF(G317="","",VLOOKUP(G317,WMS!$E$3:$Q$2500,13,FALSE))</f>
        <v/>
      </c>
      <c r="K317" s="29" t="str">
        <f t="shared" si="29"/>
        <v/>
      </c>
      <c r="N317" s="30" t="str">
        <f>IF(G317="","",VLOOKUP(G317,WMS!$E$3:$U$2500,17,0))</f>
        <v/>
      </c>
      <c r="O317" s="31" t="str">
        <f t="shared" si="30"/>
        <v/>
      </c>
      <c r="P317" s="31" t="str">
        <f t="shared" si="31"/>
        <v/>
      </c>
      <c r="Q317" s="36" t="str">
        <f>IF(G317="","",VLOOKUP(G317,WMS!$E$3:$G$2500,2,FALSE))</f>
        <v/>
      </c>
      <c r="R317" s="36" t="str">
        <f>IF(G317="","",VLOOKUP(G317,WMS!$E$3:$G$2500,3,FALSE))</f>
        <v/>
      </c>
      <c r="S317" s="37" t="str">
        <f>IF(R317="","",VLOOKUP(R317,CUSTOMS!$E$3:$N$2500,2,FALSE))</f>
        <v/>
      </c>
      <c r="T317" s="38" t="str">
        <f>IF(R317="","",VLOOKUP(R317,CUSTOMS!$E$3:$N$2500,3,FALSE))</f>
        <v/>
      </c>
      <c r="U317" s="39" t="str">
        <f t="shared" si="32"/>
        <v/>
      </c>
      <c r="V317" s="39" t="str">
        <f>IF(R317="","",VLOOKUP(R317,CUSTOMS!$E$3:$N$2500,5,FALSE))</f>
        <v/>
      </c>
      <c r="W317" s="40" t="str">
        <f>IF(R317="","",VLOOKUP(R317,CUSTOMS!$E$3:$N$2500,6,FALSE))</f>
        <v/>
      </c>
      <c r="X317" s="40" t="str">
        <f t="shared" si="33"/>
        <v/>
      </c>
      <c r="Y317" s="39" t="str">
        <f>IF(R317="","",VLOOKUP(R317,CUSTOMS!$E$3:$N$2500,8,FALSE))</f>
        <v/>
      </c>
      <c r="Z317" s="39" t="str">
        <f>IF(R317="","",VLOOKUP(R317,CUSTOMS!$E$3:$N$2500,9,FALSE))</f>
        <v/>
      </c>
      <c r="AA317" s="39" t="str">
        <f>IF(R317="","",VLOOKUP(R317,CUSTOMS!$E$3:$N$2500,10,FALSE))</f>
        <v/>
      </c>
      <c r="AB317" s="40" t="str">
        <f>IF(R317="","",VLOOKUP(G317,WMS!$E$3:$T$2500,15,FALSE))</f>
        <v/>
      </c>
      <c r="AC317" s="40" t="str">
        <f t="shared" si="34"/>
        <v/>
      </c>
      <c r="AD317" s="37" t="str">
        <f>IF(S317="","",VLOOKUP(S317,海关监管条件!$A$1:$B$2000,2,FALSE))</f>
        <v/>
      </c>
    </row>
    <row r="318" spans="7:30">
      <c r="G318" s="22" t="str">
        <f t="shared" si="28"/>
        <v/>
      </c>
      <c r="H318" s="23" t="str">
        <f>IF(G318="","",VLOOKUP(G318,WMS!$E$3:$Q$2500,7,FALSE))</f>
        <v/>
      </c>
      <c r="I318" s="23" t="str">
        <f>IF(G318="","",VLOOKUP(G318,WMS!$E$3:$Q$2500,8,FALSE))</f>
        <v/>
      </c>
      <c r="J318" s="23" t="str">
        <f>IF(G318="","",VLOOKUP(G318,WMS!$E$3:$Q$2500,13,FALSE))</f>
        <v/>
      </c>
      <c r="K318" s="29" t="str">
        <f t="shared" si="29"/>
        <v/>
      </c>
      <c r="N318" s="30" t="str">
        <f>IF(G318="","",VLOOKUP(G318,WMS!$E$3:$U$2500,17,0))</f>
        <v/>
      </c>
      <c r="O318" s="31" t="str">
        <f t="shared" si="30"/>
        <v/>
      </c>
      <c r="P318" s="31" t="str">
        <f t="shared" si="31"/>
        <v/>
      </c>
      <c r="Q318" s="36" t="str">
        <f>IF(G318="","",VLOOKUP(G318,WMS!$E$3:$G$2500,2,FALSE))</f>
        <v/>
      </c>
      <c r="R318" s="36" t="str">
        <f>IF(G318="","",VLOOKUP(G318,WMS!$E$3:$G$2500,3,FALSE))</f>
        <v/>
      </c>
      <c r="S318" s="37" t="str">
        <f>IF(R318="","",VLOOKUP(R318,CUSTOMS!$E$3:$N$2500,2,FALSE))</f>
        <v/>
      </c>
      <c r="T318" s="38" t="str">
        <f>IF(R318="","",VLOOKUP(R318,CUSTOMS!$E$3:$N$2500,3,FALSE))</f>
        <v/>
      </c>
      <c r="U318" s="39" t="str">
        <f t="shared" si="32"/>
        <v/>
      </c>
      <c r="V318" s="39" t="str">
        <f>IF(R318="","",VLOOKUP(R318,CUSTOMS!$E$3:$N$2500,5,FALSE))</f>
        <v/>
      </c>
      <c r="W318" s="40" t="str">
        <f>IF(R318="","",VLOOKUP(R318,CUSTOMS!$E$3:$N$2500,6,FALSE))</f>
        <v/>
      </c>
      <c r="X318" s="40" t="str">
        <f t="shared" si="33"/>
        <v/>
      </c>
      <c r="Y318" s="39" t="str">
        <f>IF(R318="","",VLOOKUP(R318,CUSTOMS!$E$3:$N$2500,8,FALSE))</f>
        <v/>
      </c>
      <c r="Z318" s="39" t="str">
        <f>IF(R318="","",VLOOKUP(R318,CUSTOMS!$E$3:$N$2500,9,FALSE))</f>
        <v/>
      </c>
      <c r="AA318" s="39" t="str">
        <f>IF(R318="","",VLOOKUP(R318,CUSTOMS!$E$3:$N$2500,10,FALSE))</f>
        <v/>
      </c>
      <c r="AB318" s="40" t="str">
        <f>IF(R318="","",VLOOKUP(G318,WMS!$E$3:$T$2500,15,FALSE))</f>
        <v/>
      </c>
      <c r="AC318" s="40" t="str">
        <f t="shared" si="34"/>
        <v/>
      </c>
      <c r="AD318" s="37" t="str">
        <f>IF(S318="","",VLOOKUP(S318,海关监管条件!$A$1:$B$2000,2,FALSE))</f>
        <v/>
      </c>
    </row>
    <row r="319" spans="7:30">
      <c r="G319" s="22" t="str">
        <f t="shared" si="28"/>
        <v/>
      </c>
      <c r="H319" s="23" t="str">
        <f>IF(G319="","",VLOOKUP(G319,WMS!$E$3:$Q$2500,7,FALSE))</f>
        <v/>
      </c>
      <c r="I319" s="23" t="str">
        <f>IF(G319="","",VLOOKUP(G319,WMS!$E$3:$Q$2500,8,FALSE))</f>
        <v/>
      </c>
      <c r="J319" s="23" t="str">
        <f>IF(G319="","",VLOOKUP(G319,WMS!$E$3:$Q$2500,13,FALSE))</f>
        <v/>
      </c>
      <c r="K319" s="29" t="str">
        <f t="shared" si="29"/>
        <v/>
      </c>
      <c r="N319" s="30" t="str">
        <f>IF(G319="","",VLOOKUP(G319,WMS!$E$3:$U$2500,17,0))</f>
        <v/>
      </c>
      <c r="O319" s="31" t="str">
        <f t="shared" si="30"/>
        <v/>
      </c>
      <c r="P319" s="31" t="str">
        <f t="shared" si="31"/>
        <v/>
      </c>
      <c r="Q319" s="36" t="str">
        <f>IF(G319="","",VLOOKUP(G319,WMS!$E$3:$G$2500,2,FALSE))</f>
        <v/>
      </c>
      <c r="R319" s="36" t="str">
        <f>IF(G319="","",VLOOKUP(G319,WMS!$E$3:$G$2500,3,FALSE))</f>
        <v/>
      </c>
      <c r="S319" s="37" t="str">
        <f>IF(R319="","",VLOOKUP(R319,CUSTOMS!$E$3:$N$2500,2,FALSE))</f>
        <v/>
      </c>
      <c r="T319" s="38" t="str">
        <f>IF(R319="","",VLOOKUP(R319,CUSTOMS!$E$3:$N$2500,3,FALSE))</f>
        <v/>
      </c>
      <c r="U319" s="39" t="str">
        <f t="shared" si="32"/>
        <v/>
      </c>
      <c r="V319" s="39" t="str">
        <f>IF(R319="","",VLOOKUP(R319,CUSTOMS!$E$3:$N$2500,5,FALSE))</f>
        <v/>
      </c>
      <c r="W319" s="40" t="str">
        <f>IF(R319="","",VLOOKUP(R319,CUSTOMS!$E$3:$N$2500,6,FALSE))</f>
        <v/>
      </c>
      <c r="X319" s="40" t="str">
        <f t="shared" si="33"/>
        <v/>
      </c>
      <c r="Y319" s="39" t="str">
        <f>IF(R319="","",VLOOKUP(R319,CUSTOMS!$E$3:$N$2500,8,FALSE))</f>
        <v/>
      </c>
      <c r="Z319" s="39" t="str">
        <f>IF(R319="","",VLOOKUP(R319,CUSTOMS!$E$3:$N$2500,9,FALSE))</f>
        <v/>
      </c>
      <c r="AA319" s="39" t="str">
        <f>IF(R319="","",VLOOKUP(R319,CUSTOMS!$E$3:$N$2500,10,FALSE))</f>
        <v/>
      </c>
      <c r="AB319" s="40" t="str">
        <f>IF(R319="","",VLOOKUP(G319,WMS!$E$3:$T$2500,15,FALSE))</f>
        <v/>
      </c>
      <c r="AC319" s="40" t="str">
        <f t="shared" si="34"/>
        <v/>
      </c>
      <c r="AD319" s="37" t="str">
        <f>IF(S319="","",VLOOKUP(S319,海关监管条件!$A$1:$B$2000,2,FALSE))</f>
        <v/>
      </c>
    </row>
    <row r="320" spans="7:30">
      <c r="G320" s="22" t="str">
        <f t="shared" si="28"/>
        <v/>
      </c>
      <c r="H320" s="23" t="str">
        <f>IF(G320="","",VLOOKUP(G320,WMS!$E$3:$Q$2500,7,FALSE))</f>
        <v/>
      </c>
      <c r="I320" s="23" t="str">
        <f>IF(G320="","",VLOOKUP(G320,WMS!$E$3:$Q$2500,8,FALSE))</f>
        <v/>
      </c>
      <c r="J320" s="23" t="str">
        <f>IF(G320="","",VLOOKUP(G320,WMS!$E$3:$Q$2500,13,FALSE))</f>
        <v/>
      </c>
      <c r="K320" s="29" t="str">
        <f t="shared" si="29"/>
        <v/>
      </c>
      <c r="N320" s="30" t="str">
        <f>IF(G320="","",VLOOKUP(G320,WMS!$E$3:$U$2500,17,0))</f>
        <v/>
      </c>
      <c r="O320" s="31" t="str">
        <f t="shared" si="30"/>
        <v/>
      </c>
      <c r="P320" s="31" t="str">
        <f t="shared" si="31"/>
        <v/>
      </c>
      <c r="Q320" s="36" t="str">
        <f>IF(G320="","",VLOOKUP(G320,WMS!$E$3:$G$2500,2,FALSE))</f>
        <v/>
      </c>
      <c r="R320" s="36" t="str">
        <f>IF(G320="","",VLOOKUP(G320,WMS!$E$3:$G$2500,3,FALSE))</f>
        <v/>
      </c>
      <c r="S320" s="37" t="str">
        <f>IF(R320="","",VLOOKUP(R320,CUSTOMS!$E$3:$N$2500,2,FALSE))</f>
        <v/>
      </c>
      <c r="T320" s="38" t="str">
        <f>IF(R320="","",VLOOKUP(R320,CUSTOMS!$E$3:$N$2500,3,FALSE))</f>
        <v/>
      </c>
      <c r="U320" s="39" t="str">
        <f t="shared" si="32"/>
        <v/>
      </c>
      <c r="V320" s="39" t="str">
        <f>IF(R320="","",VLOOKUP(R320,CUSTOMS!$E$3:$N$2500,5,FALSE))</f>
        <v/>
      </c>
      <c r="W320" s="40" t="str">
        <f>IF(R320="","",VLOOKUP(R320,CUSTOMS!$E$3:$N$2500,6,FALSE))</f>
        <v/>
      </c>
      <c r="X320" s="40" t="str">
        <f t="shared" si="33"/>
        <v/>
      </c>
      <c r="Y320" s="39" t="str">
        <f>IF(R320="","",VLOOKUP(R320,CUSTOMS!$E$3:$N$2500,8,FALSE))</f>
        <v/>
      </c>
      <c r="Z320" s="39" t="str">
        <f>IF(R320="","",VLOOKUP(R320,CUSTOMS!$E$3:$N$2500,9,FALSE))</f>
        <v/>
      </c>
      <c r="AA320" s="39" t="str">
        <f>IF(R320="","",VLOOKUP(R320,CUSTOMS!$E$3:$N$2500,10,FALSE))</f>
        <v/>
      </c>
      <c r="AB320" s="40" t="str">
        <f>IF(R320="","",VLOOKUP(G320,WMS!$E$3:$T$2500,15,FALSE))</f>
        <v/>
      </c>
      <c r="AC320" s="40" t="str">
        <f t="shared" si="34"/>
        <v/>
      </c>
      <c r="AD320" s="37" t="str">
        <f>IF(S320="","",VLOOKUP(S320,海关监管条件!$A$1:$B$2000,2,FALSE))</f>
        <v/>
      </c>
    </row>
    <row r="321" spans="7:30">
      <c r="G321" s="22" t="str">
        <f t="shared" si="28"/>
        <v/>
      </c>
      <c r="H321" s="23" t="str">
        <f>IF(G321="","",VLOOKUP(G321,WMS!$E$3:$Q$2500,7,FALSE))</f>
        <v/>
      </c>
      <c r="I321" s="23" t="str">
        <f>IF(G321="","",VLOOKUP(G321,WMS!$E$3:$Q$2500,8,FALSE))</f>
        <v/>
      </c>
      <c r="J321" s="23" t="str">
        <f>IF(G321="","",VLOOKUP(G321,WMS!$E$3:$Q$2500,13,FALSE))</f>
        <v/>
      </c>
      <c r="K321" s="29" t="str">
        <f t="shared" si="29"/>
        <v/>
      </c>
      <c r="N321" s="30" t="str">
        <f>IF(G321="","",VLOOKUP(G321,WMS!$E$3:$U$2500,17,0))</f>
        <v/>
      </c>
      <c r="O321" s="31" t="str">
        <f t="shared" si="30"/>
        <v/>
      </c>
      <c r="P321" s="31" t="str">
        <f t="shared" si="31"/>
        <v/>
      </c>
      <c r="Q321" s="36" t="str">
        <f>IF(G321="","",VLOOKUP(G321,WMS!$E$3:$G$2500,2,FALSE))</f>
        <v/>
      </c>
      <c r="R321" s="36" t="str">
        <f>IF(G321="","",VLOOKUP(G321,WMS!$E$3:$G$2500,3,FALSE))</f>
        <v/>
      </c>
      <c r="S321" s="37" t="str">
        <f>IF(R321="","",VLOOKUP(R321,CUSTOMS!$E$3:$N$2500,2,FALSE))</f>
        <v/>
      </c>
      <c r="T321" s="38" t="str">
        <f>IF(R321="","",VLOOKUP(R321,CUSTOMS!$E$3:$N$2500,3,FALSE))</f>
        <v/>
      </c>
      <c r="U321" s="39" t="str">
        <f t="shared" si="32"/>
        <v/>
      </c>
      <c r="V321" s="39" t="str">
        <f>IF(R321="","",VLOOKUP(R321,CUSTOMS!$E$3:$N$2500,5,FALSE))</f>
        <v/>
      </c>
      <c r="W321" s="40" t="str">
        <f>IF(R321="","",VLOOKUP(R321,CUSTOMS!$E$3:$N$2500,6,FALSE))</f>
        <v/>
      </c>
      <c r="X321" s="40" t="str">
        <f t="shared" si="33"/>
        <v/>
      </c>
      <c r="Y321" s="39" t="str">
        <f>IF(R321="","",VLOOKUP(R321,CUSTOMS!$E$3:$N$2500,8,FALSE))</f>
        <v/>
      </c>
      <c r="Z321" s="39" t="str">
        <f>IF(R321="","",VLOOKUP(R321,CUSTOMS!$E$3:$N$2500,9,FALSE))</f>
        <v/>
      </c>
      <c r="AA321" s="39" t="str">
        <f>IF(R321="","",VLOOKUP(R321,CUSTOMS!$E$3:$N$2500,10,FALSE))</f>
        <v/>
      </c>
      <c r="AB321" s="40" t="str">
        <f>IF(R321="","",VLOOKUP(G321,WMS!$E$3:$T$2500,15,FALSE))</f>
        <v/>
      </c>
      <c r="AC321" s="40" t="str">
        <f t="shared" si="34"/>
        <v/>
      </c>
      <c r="AD321" s="37" t="str">
        <f>IF(S321="","",VLOOKUP(S321,海关监管条件!$A$1:$B$2000,2,FALSE))</f>
        <v/>
      </c>
    </row>
    <row r="322" spans="7:30">
      <c r="G322" s="22" t="str">
        <f t="shared" si="28"/>
        <v/>
      </c>
      <c r="H322" s="23" t="str">
        <f>IF(G322="","",VLOOKUP(G322,WMS!$E$3:$Q$2500,7,FALSE))</f>
        <v/>
      </c>
      <c r="I322" s="23" t="str">
        <f>IF(G322="","",VLOOKUP(G322,WMS!$E$3:$Q$2500,8,FALSE))</f>
        <v/>
      </c>
      <c r="J322" s="23" t="str">
        <f>IF(G322="","",VLOOKUP(G322,WMS!$E$3:$Q$2500,13,FALSE))</f>
        <v/>
      </c>
      <c r="K322" s="29" t="str">
        <f t="shared" si="29"/>
        <v/>
      </c>
      <c r="N322" s="30" t="str">
        <f>IF(G322="","",VLOOKUP(G322,WMS!$E$3:$U$2500,17,0))</f>
        <v/>
      </c>
      <c r="O322" s="31" t="str">
        <f t="shared" si="30"/>
        <v/>
      </c>
      <c r="P322" s="31" t="str">
        <f t="shared" si="31"/>
        <v/>
      </c>
      <c r="Q322" s="36" t="str">
        <f>IF(G322="","",VLOOKUP(G322,WMS!$E$3:$G$2500,2,FALSE))</f>
        <v/>
      </c>
      <c r="R322" s="36" t="str">
        <f>IF(G322="","",VLOOKUP(G322,WMS!$E$3:$G$2500,3,FALSE))</f>
        <v/>
      </c>
      <c r="S322" s="37" t="str">
        <f>IF(R322="","",VLOOKUP(R322,CUSTOMS!$E$3:$N$2500,2,FALSE))</f>
        <v/>
      </c>
      <c r="T322" s="38" t="str">
        <f>IF(R322="","",VLOOKUP(R322,CUSTOMS!$E$3:$N$2500,3,FALSE))</f>
        <v/>
      </c>
      <c r="U322" s="39" t="str">
        <f t="shared" si="32"/>
        <v/>
      </c>
      <c r="V322" s="39" t="str">
        <f>IF(R322="","",VLOOKUP(R322,CUSTOMS!$E$3:$N$2500,5,FALSE))</f>
        <v/>
      </c>
      <c r="W322" s="40" t="str">
        <f>IF(R322="","",VLOOKUP(R322,CUSTOMS!$E$3:$N$2500,6,FALSE))</f>
        <v/>
      </c>
      <c r="X322" s="40" t="str">
        <f t="shared" si="33"/>
        <v/>
      </c>
      <c r="Y322" s="39" t="str">
        <f>IF(R322="","",VLOOKUP(R322,CUSTOMS!$E$3:$N$2500,8,FALSE))</f>
        <v/>
      </c>
      <c r="Z322" s="39" t="str">
        <f>IF(R322="","",VLOOKUP(R322,CUSTOMS!$E$3:$N$2500,9,FALSE))</f>
        <v/>
      </c>
      <c r="AA322" s="39" t="str">
        <f>IF(R322="","",VLOOKUP(R322,CUSTOMS!$E$3:$N$2500,10,FALSE))</f>
        <v/>
      </c>
      <c r="AB322" s="40" t="str">
        <f>IF(R322="","",VLOOKUP(G322,WMS!$E$3:$T$2500,15,FALSE))</f>
        <v/>
      </c>
      <c r="AC322" s="40" t="str">
        <f t="shared" si="34"/>
        <v/>
      </c>
      <c r="AD322" s="37" t="str">
        <f>IF(S322="","",VLOOKUP(S322,海关监管条件!$A$1:$B$2000,2,FALSE))</f>
        <v/>
      </c>
    </row>
    <row r="323" spans="7:30">
      <c r="G323" s="22" t="str">
        <f t="shared" si="28"/>
        <v/>
      </c>
      <c r="H323" s="23" t="str">
        <f>IF(G323="","",VLOOKUP(G323,WMS!$E$3:$Q$2500,7,FALSE))</f>
        <v/>
      </c>
      <c r="I323" s="23" t="str">
        <f>IF(G323="","",VLOOKUP(G323,WMS!$E$3:$Q$2500,8,FALSE))</f>
        <v/>
      </c>
      <c r="J323" s="23" t="str">
        <f>IF(G323="","",VLOOKUP(G323,WMS!$E$3:$Q$2500,13,FALSE))</f>
        <v/>
      </c>
      <c r="K323" s="29" t="str">
        <f t="shared" si="29"/>
        <v/>
      </c>
      <c r="N323" s="30" t="str">
        <f>IF(G323="","",VLOOKUP(G323,WMS!$E$3:$U$2500,17,0))</f>
        <v/>
      </c>
      <c r="O323" s="31" t="str">
        <f t="shared" si="30"/>
        <v/>
      </c>
      <c r="P323" s="31" t="str">
        <f t="shared" si="31"/>
        <v/>
      </c>
      <c r="Q323" s="36" t="str">
        <f>IF(G323="","",VLOOKUP(G323,WMS!$E$3:$G$2500,2,FALSE))</f>
        <v/>
      </c>
      <c r="R323" s="36" t="str">
        <f>IF(G323="","",VLOOKUP(G323,WMS!$E$3:$G$2500,3,FALSE))</f>
        <v/>
      </c>
      <c r="S323" s="37" t="str">
        <f>IF(R323="","",VLOOKUP(R323,CUSTOMS!$E$3:$N$2500,2,FALSE))</f>
        <v/>
      </c>
      <c r="T323" s="38" t="str">
        <f>IF(R323="","",VLOOKUP(R323,CUSTOMS!$E$3:$N$2500,3,FALSE))</f>
        <v/>
      </c>
      <c r="U323" s="39" t="str">
        <f t="shared" si="32"/>
        <v/>
      </c>
      <c r="V323" s="39" t="str">
        <f>IF(R323="","",VLOOKUP(R323,CUSTOMS!$E$3:$N$2500,5,FALSE))</f>
        <v/>
      </c>
      <c r="W323" s="40" t="str">
        <f>IF(R323="","",VLOOKUP(R323,CUSTOMS!$E$3:$N$2500,6,FALSE))</f>
        <v/>
      </c>
      <c r="X323" s="40" t="str">
        <f t="shared" si="33"/>
        <v/>
      </c>
      <c r="Y323" s="39" t="str">
        <f>IF(R323="","",VLOOKUP(R323,CUSTOMS!$E$3:$N$2500,8,FALSE))</f>
        <v/>
      </c>
      <c r="Z323" s="39" t="str">
        <f>IF(R323="","",VLOOKUP(R323,CUSTOMS!$E$3:$N$2500,9,FALSE))</f>
        <v/>
      </c>
      <c r="AA323" s="39" t="str">
        <f>IF(R323="","",VLOOKUP(R323,CUSTOMS!$E$3:$N$2500,10,FALSE))</f>
        <v/>
      </c>
      <c r="AB323" s="40" t="str">
        <f>IF(R323="","",VLOOKUP(G323,WMS!$E$3:$T$2500,15,FALSE))</f>
        <v/>
      </c>
      <c r="AC323" s="40" t="str">
        <f t="shared" si="34"/>
        <v/>
      </c>
      <c r="AD323" s="37" t="str">
        <f>IF(S323="","",VLOOKUP(S323,海关监管条件!$A$1:$B$2000,2,FALSE))</f>
        <v/>
      </c>
    </row>
    <row r="324" spans="7:30">
      <c r="G324" s="22" t="str">
        <f t="shared" ref="G324:G387" si="35">IF(F324="","",D324&amp;"/"&amp;E324&amp;"/"&amp;F324)</f>
        <v/>
      </c>
      <c r="H324" s="23" t="str">
        <f>IF(G324="","",VLOOKUP(G324,WMS!$E$3:$Q$2500,7,FALSE))</f>
        <v/>
      </c>
      <c r="I324" s="23" t="str">
        <f>IF(G324="","",VLOOKUP(G324,WMS!$E$3:$Q$2500,8,FALSE))</f>
        <v/>
      </c>
      <c r="J324" s="23" t="str">
        <f>IF(G324="","",VLOOKUP(G324,WMS!$E$3:$Q$2500,13,FALSE))</f>
        <v/>
      </c>
      <c r="K324" s="29" t="str">
        <f t="shared" ref="K324:K387" si="36">IF(M324="","",EXACT(H324,M324/L324))</f>
        <v/>
      </c>
      <c r="N324" s="30" t="str">
        <f>IF(G324="","",VLOOKUP(G324,WMS!$E$3:$U$2500,17,0))</f>
        <v/>
      </c>
      <c r="O324" s="31" t="str">
        <f t="shared" ref="O324:O387" si="37">IF(L324="","",I324*L324)</f>
        <v/>
      </c>
      <c r="P324" s="31" t="str">
        <f t="shared" ref="P324:P387" si="38">IF(L324="","",J324*L324)</f>
        <v/>
      </c>
      <c r="Q324" s="36" t="str">
        <f>IF(G324="","",VLOOKUP(G324,WMS!$E$3:$G$2500,2,FALSE))</f>
        <v/>
      </c>
      <c r="R324" s="36" t="str">
        <f>IF(G324="","",VLOOKUP(G324,WMS!$E$3:$G$2500,3,FALSE))</f>
        <v/>
      </c>
      <c r="S324" s="37" t="str">
        <f>IF(R324="","",VLOOKUP(R324,CUSTOMS!$E$3:$N$2500,2,FALSE))</f>
        <v/>
      </c>
      <c r="T324" s="38" t="str">
        <f>IF(R324="","",VLOOKUP(R324,CUSTOMS!$E$3:$N$2500,3,FALSE))</f>
        <v/>
      </c>
      <c r="U324" s="39" t="str">
        <f t="shared" ref="U324:U387" si="39">IF(V324="","",IF(V324="千克",M324*AB324,M324))</f>
        <v/>
      </c>
      <c r="V324" s="39" t="str">
        <f>IF(R324="","",VLOOKUP(R324,CUSTOMS!$E$3:$N$2500,5,FALSE))</f>
        <v/>
      </c>
      <c r="W324" s="40" t="str">
        <f>IF(R324="","",VLOOKUP(R324,CUSTOMS!$E$3:$N$2500,6,FALSE))</f>
        <v/>
      </c>
      <c r="X324" s="40" t="str">
        <f t="shared" ref="X324:X387" si="40">IF(W324="","",U324*W324)</f>
        <v/>
      </c>
      <c r="Y324" s="39" t="str">
        <f>IF(R324="","",VLOOKUP(R324,CUSTOMS!$E$3:$N$2500,8,FALSE))</f>
        <v/>
      </c>
      <c r="Z324" s="39" t="str">
        <f>IF(R324="","",VLOOKUP(R324,CUSTOMS!$E$3:$N$2500,9,FALSE))</f>
        <v/>
      </c>
      <c r="AA324" s="39" t="str">
        <f>IF(R324="","",VLOOKUP(R324,CUSTOMS!$E$3:$N$2500,10,FALSE))</f>
        <v/>
      </c>
      <c r="AB324" s="40" t="str">
        <f>IF(R324="","",VLOOKUP(G324,WMS!$E$3:$T$2500,15,FALSE))</f>
        <v/>
      </c>
      <c r="AC324" s="40" t="str">
        <f t="shared" ref="AC324:AC387" si="41">IF(AB324="","",M324*AB324)</f>
        <v/>
      </c>
      <c r="AD324" s="37" t="str">
        <f>IF(S324="","",VLOOKUP(S324,海关监管条件!$A$1:$B$2000,2,FALSE))</f>
        <v/>
      </c>
    </row>
    <row r="325" spans="7:30">
      <c r="G325" s="22" t="str">
        <f t="shared" si="35"/>
        <v/>
      </c>
      <c r="H325" s="23" t="str">
        <f>IF(G325="","",VLOOKUP(G325,WMS!$E$3:$Q$2500,7,FALSE))</f>
        <v/>
      </c>
      <c r="I325" s="23" t="str">
        <f>IF(G325="","",VLOOKUP(G325,WMS!$E$3:$Q$2500,8,FALSE))</f>
        <v/>
      </c>
      <c r="J325" s="23" t="str">
        <f>IF(G325="","",VLOOKUP(G325,WMS!$E$3:$Q$2500,13,FALSE))</f>
        <v/>
      </c>
      <c r="K325" s="29" t="str">
        <f t="shared" si="36"/>
        <v/>
      </c>
      <c r="N325" s="30" t="str">
        <f>IF(G325="","",VLOOKUP(G325,WMS!$E$3:$U$2500,17,0))</f>
        <v/>
      </c>
      <c r="O325" s="31" t="str">
        <f t="shared" si="37"/>
        <v/>
      </c>
      <c r="P325" s="31" t="str">
        <f t="shared" si="38"/>
        <v/>
      </c>
      <c r="Q325" s="36" t="str">
        <f>IF(G325="","",VLOOKUP(G325,WMS!$E$3:$G$2500,2,FALSE))</f>
        <v/>
      </c>
      <c r="R325" s="36" t="str">
        <f>IF(G325="","",VLOOKUP(G325,WMS!$E$3:$G$2500,3,FALSE))</f>
        <v/>
      </c>
      <c r="S325" s="37" t="str">
        <f>IF(R325="","",VLOOKUP(R325,CUSTOMS!$E$3:$N$2500,2,FALSE))</f>
        <v/>
      </c>
      <c r="T325" s="38" t="str">
        <f>IF(R325="","",VLOOKUP(R325,CUSTOMS!$E$3:$N$2500,3,FALSE))</f>
        <v/>
      </c>
      <c r="U325" s="39" t="str">
        <f t="shared" si="39"/>
        <v/>
      </c>
      <c r="V325" s="39" t="str">
        <f>IF(R325="","",VLOOKUP(R325,CUSTOMS!$E$3:$N$2500,5,FALSE))</f>
        <v/>
      </c>
      <c r="W325" s="40" t="str">
        <f>IF(R325="","",VLOOKUP(R325,CUSTOMS!$E$3:$N$2500,6,FALSE))</f>
        <v/>
      </c>
      <c r="X325" s="40" t="str">
        <f t="shared" si="40"/>
        <v/>
      </c>
      <c r="Y325" s="39" t="str">
        <f>IF(R325="","",VLOOKUP(R325,CUSTOMS!$E$3:$N$2500,8,FALSE))</f>
        <v/>
      </c>
      <c r="Z325" s="39" t="str">
        <f>IF(R325="","",VLOOKUP(R325,CUSTOMS!$E$3:$N$2500,9,FALSE))</f>
        <v/>
      </c>
      <c r="AA325" s="39" t="str">
        <f>IF(R325="","",VLOOKUP(R325,CUSTOMS!$E$3:$N$2500,10,FALSE))</f>
        <v/>
      </c>
      <c r="AB325" s="40" t="str">
        <f>IF(R325="","",VLOOKUP(G325,WMS!$E$3:$T$2500,15,FALSE))</f>
        <v/>
      </c>
      <c r="AC325" s="40" t="str">
        <f t="shared" si="41"/>
        <v/>
      </c>
      <c r="AD325" s="37" t="str">
        <f>IF(S325="","",VLOOKUP(S325,海关监管条件!$A$1:$B$2000,2,FALSE))</f>
        <v/>
      </c>
    </row>
    <row r="326" spans="7:30">
      <c r="G326" s="22" t="str">
        <f t="shared" si="35"/>
        <v/>
      </c>
      <c r="H326" s="23" t="str">
        <f>IF(G326="","",VLOOKUP(G326,WMS!$E$3:$Q$2500,7,FALSE))</f>
        <v/>
      </c>
      <c r="I326" s="23" t="str">
        <f>IF(G326="","",VLOOKUP(G326,WMS!$E$3:$Q$2500,8,FALSE))</f>
        <v/>
      </c>
      <c r="J326" s="23" t="str">
        <f>IF(G326="","",VLOOKUP(G326,WMS!$E$3:$Q$2500,13,FALSE))</f>
        <v/>
      </c>
      <c r="K326" s="29" t="str">
        <f t="shared" si="36"/>
        <v/>
      </c>
      <c r="N326" s="30" t="str">
        <f>IF(G326="","",VLOOKUP(G326,WMS!$E$3:$U$2500,17,0))</f>
        <v/>
      </c>
      <c r="O326" s="31" t="str">
        <f t="shared" si="37"/>
        <v/>
      </c>
      <c r="P326" s="31" t="str">
        <f t="shared" si="38"/>
        <v/>
      </c>
      <c r="Q326" s="36" t="str">
        <f>IF(G326="","",VLOOKUP(G326,WMS!$E$3:$G$2500,2,FALSE))</f>
        <v/>
      </c>
      <c r="R326" s="36" t="str">
        <f>IF(G326="","",VLOOKUP(G326,WMS!$E$3:$G$2500,3,FALSE))</f>
        <v/>
      </c>
      <c r="S326" s="37" t="str">
        <f>IF(R326="","",VLOOKUP(R326,CUSTOMS!$E$3:$N$2500,2,FALSE))</f>
        <v/>
      </c>
      <c r="T326" s="38" t="str">
        <f>IF(R326="","",VLOOKUP(R326,CUSTOMS!$E$3:$N$2500,3,FALSE))</f>
        <v/>
      </c>
      <c r="U326" s="39" t="str">
        <f t="shared" si="39"/>
        <v/>
      </c>
      <c r="V326" s="39" t="str">
        <f>IF(R326="","",VLOOKUP(R326,CUSTOMS!$E$3:$N$2500,5,FALSE))</f>
        <v/>
      </c>
      <c r="W326" s="40" t="str">
        <f>IF(R326="","",VLOOKUP(R326,CUSTOMS!$E$3:$N$2500,6,FALSE))</f>
        <v/>
      </c>
      <c r="X326" s="40" t="str">
        <f t="shared" si="40"/>
        <v/>
      </c>
      <c r="Y326" s="39" t="str">
        <f>IF(R326="","",VLOOKUP(R326,CUSTOMS!$E$3:$N$2500,8,FALSE))</f>
        <v/>
      </c>
      <c r="Z326" s="39" t="str">
        <f>IF(R326="","",VLOOKUP(R326,CUSTOMS!$E$3:$N$2500,9,FALSE))</f>
        <v/>
      </c>
      <c r="AA326" s="39" t="str">
        <f>IF(R326="","",VLOOKUP(R326,CUSTOMS!$E$3:$N$2500,10,FALSE))</f>
        <v/>
      </c>
      <c r="AB326" s="40" t="str">
        <f>IF(R326="","",VLOOKUP(G326,WMS!$E$3:$T$2500,15,FALSE))</f>
        <v/>
      </c>
      <c r="AC326" s="40" t="str">
        <f t="shared" si="41"/>
        <v/>
      </c>
      <c r="AD326" s="37" t="str">
        <f>IF(S326="","",VLOOKUP(S326,海关监管条件!$A$1:$B$2000,2,FALSE))</f>
        <v/>
      </c>
    </row>
    <row r="327" spans="7:30">
      <c r="G327" s="22" t="str">
        <f t="shared" si="35"/>
        <v/>
      </c>
      <c r="H327" s="23" t="str">
        <f>IF(G327="","",VLOOKUP(G327,WMS!$E$3:$Q$2500,7,FALSE))</f>
        <v/>
      </c>
      <c r="I327" s="23" t="str">
        <f>IF(G327="","",VLOOKUP(G327,WMS!$E$3:$Q$2500,8,FALSE))</f>
        <v/>
      </c>
      <c r="J327" s="23" t="str">
        <f>IF(G327="","",VLOOKUP(G327,WMS!$E$3:$Q$2500,13,FALSE))</f>
        <v/>
      </c>
      <c r="K327" s="29" t="str">
        <f t="shared" si="36"/>
        <v/>
      </c>
      <c r="N327" s="30" t="str">
        <f>IF(G327="","",VLOOKUP(G327,WMS!$E$3:$U$2500,17,0))</f>
        <v/>
      </c>
      <c r="O327" s="31" t="str">
        <f t="shared" si="37"/>
        <v/>
      </c>
      <c r="P327" s="31" t="str">
        <f t="shared" si="38"/>
        <v/>
      </c>
      <c r="Q327" s="36" t="str">
        <f>IF(G327="","",VLOOKUP(G327,WMS!$E$3:$G$2500,2,FALSE))</f>
        <v/>
      </c>
      <c r="R327" s="36" t="str">
        <f>IF(G327="","",VLOOKUP(G327,WMS!$E$3:$G$2500,3,FALSE))</f>
        <v/>
      </c>
      <c r="S327" s="37" t="str">
        <f>IF(R327="","",VLOOKUP(R327,CUSTOMS!$E$3:$N$2500,2,FALSE))</f>
        <v/>
      </c>
      <c r="T327" s="38" t="str">
        <f>IF(R327="","",VLOOKUP(R327,CUSTOMS!$E$3:$N$2500,3,FALSE))</f>
        <v/>
      </c>
      <c r="U327" s="39" t="str">
        <f t="shared" si="39"/>
        <v/>
      </c>
      <c r="V327" s="39" t="str">
        <f>IF(R327="","",VLOOKUP(R327,CUSTOMS!$E$3:$N$2500,5,FALSE))</f>
        <v/>
      </c>
      <c r="W327" s="40" t="str">
        <f>IF(R327="","",VLOOKUP(R327,CUSTOMS!$E$3:$N$2500,6,FALSE))</f>
        <v/>
      </c>
      <c r="X327" s="40" t="str">
        <f t="shared" si="40"/>
        <v/>
      </c>
      <c r="Y327" s="39" t="str">
        <f>IF(R327="","",VLOOKUP(R327,CUSTOMS!$E$3:$N$2500,8,FALSE))</f>
        <v/>
      </c>
      <c r="Z327" s="39" t="str">
        <f>IF(R327="","",VLOOKUP(R327,CUSTOMS!$E$3:$N$2500,9,FALSE))</f>
        <v/>
      </c>
      <c r="AA327" s="39" t="str">
        <f>IF(R327="","",VLOOKUP(R327,CUSTOMS!$E$3:$N$2500,10,FALSE))</f>
        <v/>
      </c>
      <c r="AB327" s="40" t="str">
        <f>IF(R327="","",VLOOKUP(G327,WMS!$E$3:$T$2500,15,FALSE))</f>
        <v/>
      </c>
      <c r="AC327" s="40" t="str">
        <f t="shared" si="41"/>
        <v/>
      </c>
      <c r="AD327" s="37" t="str">
        <f>IF(S327="","",VLOOKUP(S327,海关监管条件!$A$1:$B$2000,2,FALSE))</f>
        <v/>
      </c>
    </row>
    <row r="328" spans="7:30">
      <c r="G328" s="22" t="str">
        <f t="shared" si="35"/>
        <v/>
      </c>
      <c r="H328" s="23" t="str">
        <f>IF(G328="","",VLOOKUP(G328,WMS!$E$3:$Q$2500,7,FALSE))</f>
        <v/>
      </c>
      <c r="I328" s="23" t="str">
        <f>IF(G328="","",VLOOKUP(G328,WMS!$E$3:$Q$2500,8,FALSE))</f>
        <v/>
      </c>
      <c r="J328" s="23" t="str">
        <f>IF(G328="","",VLOOKUP(G328,WMS!$E$3:$Q$2500,13,FALSE))</f>
        <v/>
      </c>
      <c r="K328" s="29" t="str">
        <f t="shared" si="36"/>
        <v/>
      </c>
      <c r="N328" s="30" t="str">
        <f>IF(G328="","",VLOOKUP(G328,WMS!$E$3:$U$2500,17,0))</f>
        <v/>
      </c>
      <c r="O328" s="31" t="str">
        <f t="shared" si="37"/>
        <v/>
      </c>
      <c r="P328" s="31" t="str">
        <f t="shared" si="38"/>
        <v/>
      </c>
      <c r="Q328" s="36" t="str">
        <f>IF(G328="","",VLOOKUP(G328,WMS!$E$3:$G$2500,2,FALSE))</f>
        <v/>
      </c>
      <c r="R328" s="36" t="str">
        <f>IF(G328="","",VLOOKUP(G328,WMS!$E$3:$G$2500,3,FALSE))</f>
        <v/>
      </c>
      <c r="S328" s="37" t="str">
        <f>IF(R328="","",VLOOKUP(R328,CUSTOMS!$E$3:$N$2500,2,FALSE))</f>
        <v/>
      </c>
      <c r="T328" s="38" t="str">
        <f>IF(R328="","",VLOOKUP(R328,CUSTOMS!$E$3:$N$2500,3,FALSE))</f>
        <v/>
      </c>
      <c r="U328" s="39" t="str">
        <f t="shared" si="39"/>
        <v/>
      </c>
      <c r="V328" s="39" t="str">
        <f>IF(R328="","",VLOOKUP(R328,CUSTOMS!$E$3:$N$2500,5,FALSE))</f>
        <v/>
      </c>
      <c r="W328" s="40" t="str">
        <f>IF(R328="","",VLOOKUP(R328,CUSTOMS!$E$3:$N$2500,6,FALSE))</f>
        <v/>
      </c>
      <c r="X328" s="40" t="str">
        <f t="shared" si="40"/>
        <v/>
      </c>
      <c r="Y328" s="39" t="str">
        <f>IF(R328="","",VLOOKUP(R328,CUSTOMS!$E$3:$N$2500,8,FALSE))</f>
        <v/>
      </c>
      <c r="Z328" s="39" t="str">
        <f>IF(R328="","",VLOOKUP(R328,CUSTOMS!$E$3:$N$2500,9,FALSE))</f>
        <v/>
      </c>
      <c r="AA328" s="39" t="str">
        <f>IF(R328="","",VLOOKUP(R328,CUSTOMS!$E$3:$N$2500,10,FALSE))</f>
        <v/>
      </c>
      <c r="AB328" s="40" t="str">
        <f>IF(R328="","",VLOOKUP(G328,WMS!$E$3:$T$2500,15,FALSE))</f>
        <v/>
      </c>
      <c r="AC328" s="40" t="str">
        <f t="shared" si="41"/>
        <v/>
      </c>
      <c r="AD328" s="37" t="str">
        <f>IF(S328="","",VLOOKUP(S328,海关监管条件!$A$1:$B$2000,2,FALSE))</f>
        <v/>
      </c>
    </row>
    <row r="329" spans="7:30">
      <c r="G329" s="22" t="str">
        <f t="shared" si="35"/>
        <v/>
      </c>
      <c r="H329" s="23" t="str">
        <f>IF(G329="","",VLOOKUP(G329,WMS!$E$3:$Q$2500,7,FALSE))</f>
        <v/>
      </c>
      <c r="I329" s="23" t="str">
        <f>IF(G329="","",VLOOKUP(G329,WMS!$E$3:$Q$2500,8,FALSE))</f>
        <v/>
      </c>
      <c r="J329" s="23" t="str">
        <f>IF(G329="","",VLOOKUP(G329,WMS!$E$3:$Q$2500,13,FALSE))</f>
        <v/>
      </c>
      <c r="K329" s="29" t="str">
        <f t="shared" si="36"/>
        <v/>
      </c>
      <c r="N329" s="30" t="str">
        <f>IF(G329="","",VLOOKUP(G329,WMS!$E$3:$U$2500,17,0))</f>
        <v/>
      </c>
      <c r="O329" s="31" t="str">
        <f t="shared" si="37"/>
        <v/>
      </c>
      <c r="P329" s="31" t="str">
        <f t="shared" si="38"/>
        <v/>
      </c>
      <c r="Q329" s="36" t="str">
        <f>IF(G329="","",VLOOKUP(G329,WMS!$E$3:$G$2500,2,FALSE))</f>
        <v/>
      </c>
      <c r="R329" s="36" t="str">
        <f>IF(G329="","",VLOOKUP(G329,WMS!$E$3:$G$2500,3,FALSE))</f>
        <v/>
      </c>
      <c r="S329" s="37" t="str">
        <f>IF(R329="","",VLOOKUP(R329,CUSTOMS!$E$3:$N$2500,2,FALSE))</f>
        <v/>
      </c>
      <c r="T329" s="38" t="str">
        <f>IF(R329="","",VLOOKUP(R329,CUSTOMS!$E$3:$N$2500,3,FALSE))</f>
        <v/>
      </c>
      <c r="U329" s="39" t="str">
        <f t="shared" si="39"/>
        <v/>
      </c>
      <c r="V329" s="39" t="str">
        <f>IF(R329="","",VLOOKUP(R329,CUSTOMS!$E$3:$N$2500,5,FALSE))</f>
        <v/>
      </c>
      <c r="W329" s="40" t="str">
        <f>IF(R329="","",VLOOKUP(R329,CUSTOMS!$E$3:$N$2500,6,FALSE))</f>
        <v/>
      </c>
      <c r="X329" s="40" t="str">
        <f t="shared" si="40"/>
        <v/>
      </c>
      <c r="Y329" s="39" t="str">
        <f>IF(R329="","",VLOOKUP(R329,CUSTOMS!$E$3:$N$2500,8,FALSE))</f>
        <v/>
      </c>
      <c r="Z329" s="39" t="str">
        <f>IF(R329="","",VLOOKUP(R329,CUSTOMS!$E$3:$N$2500,9,FALSE))</f>
        <v/>
      </c>
      <c r="AA329" s="39" t="str">
        <f>IF(R329="","",VLOOKUP(R329,CUSTOMS!$E$3:$N$2500,10,FALSE))</f>
        <v/>
      </c>
      <c r="AB329" s="40" t="str">
        <f>IF(R329="","",VLOOKUP(G329,WMS!$E$3:$T$2500,15,FALSE))</f>
        <v/>
      </c>
      <c r="AC329" s="40" t="str">
        <f t="shared" si="41"/>
        <v/>
      </c>
      <c r="AD329" s="37" t="str">
        <f>IF(S329="","",VLOOKUP(S329,海关监管条件!$A$1:$B$2000,2,FALSE))</f>
        <v/>
      </c>
    </row>
    <row r="330" spans="7:30">
      <c r="G330" s="22" t="str">
        <f t="shared" si="35"/>
        <v/>
      </c>
      <c r="H330" s="23" t="str">
        <f>IF(G330="","",VLOOKUP(G330,WMS!$E$3:$Q$2500,7,FALSE))</f>
        <v/>
      </c>
      <c r="I330" s="23" t="str">
        <f>IF(G330="","",VLOOKUP(G330,WMS!$E$3:$Q$2500,8,FALSE))</f>
        <v/>
      </c>
      <c r="J330" s="23" t="str">
        <f>IF(G330="","",VLOOKUP(G330,WMS!$E$3:$Q$2500,13,FALSE))</f>
        <v/>
      </c>
      <c r="K330" s="29" t="str">
        <f t="shared" si="36"/>
        <v/>
      </c>
      <c r="N330" s="30" t="str">
        <f>IF(G330="","",VLOOKUP(G330,WMS!$E$3:$U$2500,17,0))</f>
        <v/>
      </c>
      <c r="O330" s="31" t="str">
        <f t="shared" si="37"/>
        <v/>
      </c>
      <c r="P330" s="31" t="str">
        <f t="shared" si="38"/>
        <v/>
      </c>
      <c r="Q330" s="36" t="str">
        <f>IF(G330="","",VLOOKUP(G330,WMS!$E$3:$G$2500,2,FALSE))</f>
        <v/>
      </c>
      <c r="R330" s="36" t="str">
        <f>IF(G330="","",VLOOKUP(G330,WMS!$E$3:$G$2500,3,FALSE))</f>
        <v/>
      </c>
      <c r="S330" s="37" t="str">
        <f>IF(R330="","",VLOOKUP(R330,CUSTOMS!$E$3:$N$2500,2,FALSE))</f>
        <v/>
      </c>
      <c r="T330" s="38" t="str">
        <f>IF(R330="","",VLOOKUP(R330,CUSTOMS!$E$3:$N$2500,3,FALSE))</f>
        <v/>
      </c>
      <c r="U330" s="39" t="str">
        <f t="shared" si="39"/>
        <v/>
      </c>
      <c r="V330" s="39" t="str">
        <f>IF(R330="","",VLOOKUP(R330,CUSTOMS!$E$3:$N$2500,5,FALSE))</f>
        <v/>
      </c>
      <c r="W330" s="40" t="str">
        <f>IF(R330="","",VLOOKUP(R330,CUSTOMS!$E$3:$N$2500,6,FALSE))</f>
        <v/>
      </c>
      <c r="X330" s="40" t="str">
        <f t="shared" si="40"/>
        <v/>
      </c>
      <c r="Y330" s="39" t="str">
        <f>IF(R330="","",VLOOKUP(R330,CUSTOMS!$E$3:$N$2500,8,FALSE))</f>
        <v/>
      </c>
      <c r="Z330" s="39" t="str">
        <f>IF(R330="","",VLOOKUP(R330,CUSTOMS!$E$3:$N$2500,9,FALSE))</f>
        <v/>
      </c>
      <c r="AA330" s="39" t="str">
        <f>IF(R330="","",VLOOKUP(R330,CUSTOMS!$E$3:$N$2500,10,FALSE))</f>
        <v/>
      </c>
      <c r="AB330" s="40" t="str">
        <f>IF(R330="","",VLOOKUP(G330,WMS!$E$3:$T$2500,15,FALSE))</f>
        <v/>
      </c>
      <c r="AC330" s="40" t="str">
        <f t="shared" si="41"/>
        <v/>
      </c>
      <c r="AD330" s="37" t="str">
        <f>IF(S330="","",VLOOKUP(S330,海关监管条件!$A$1:$B$2000,2,FALSE))</f>
        <v/>
      </c>
    </row>
    <row r="331" spans="7:30">
      <c r="G331" s="22" t="str">
        <f t="shared" si="35"/>
        <v/>
      </c>
      <c r="H331" s="23" t="str">
        <f>IF(G331="","",VLOOKUP(G331,WMS!$E$3:$Q$2500,7,FALSE))</f>
        <v/>
      </c>
      <c r="I331" s="23" t="str">
        <f>IF(G331="","",VLOOKUP(G331,WMS!$E$3:$Q$2500,8,FALSE))</f>
        <v/>
      </c>
      <c r="J331" s="23" t="str">
        <f>IF(G331="","",VLOOKUP(G331,WMS!$E$3:$Q$2500,13,FALSE))</f>
        <v/>
      </c>
      <c r="K331" s="29" t="str">
        <f t="shared" si="36"/>
        <v/>
      </c>
      <c r="N331" s="30" t="str">
        <f>IF(G331="","",VLOOKUP(G331,WMS!$E$3:$U$2500,17,0))</f>
        <v/>
      </c>
      <c r="O331" s="31" t="str">
        <f t="shared" si="37"/>
        <v/>
      </c>
      <c r="P331" s="31" t="str">
        <f t="shared" si="38"/>
        <v/>
      </c>
      <c r="Q331" s="36" t="str">
        <f>IF(G331="","",VLOOKUP(G331,WMS!$E$3:$G$2500,2,FALSE))</f>
        <v/>
      </c>
      <c r="R331" s="36" t="str">
        <f>IF(G331="","",VLOOKUP(G331,WMS!$E$3:$G$2500,3,FALSE))</f>
        <v/>
      </c>
      <c r="S331" s="37" t="str">
        <f>IF(R331="","",VLOOKUP(R331,CUSTOMS!$E$3:$N$2500,2,FALSE))</f>
        <v/>
      </c>
      <c r="T331" s="38" t="str">
        <f>IF(R331="","",VLOOKUP(R331,CUSTOMS!$E$3:$N$2500,3,FALSE))</f>
        <v/>
      </c>
      <c r="U331" s="39" t="str">
        <f t="shared" si="39"/>
        <v/>
      </c>
      <c r="V331" s="39" t="str">
        <f>IF(R331="","",VLOOKUP(R331,CUSTOMS!$E$3:$N$2500,5,FALSE))</f>
        <v/>
      </c>
      <c r="W331" s="40" t="str">
        <f>IF(R331="","",VLOOKUP(R331,CUSTOMS!$E$3:$N$2500,6,FALSE))</f>
        <v/>
      </c>
      <c r="X331" s="40" t="str">
        <f t="shared" si="40"/>
        <v/>
      </c>
      <c r="Y331" s="39" t="str">
        <f>IF(R331="","",VLOOKUP(R331,CUSTOMS!$E$3:$N$2500,8,FALSE))</f>
        <v/>
      </c>
      <c r="Z331" s="39" t="str">
        <f>IF(R331="","",VLOOKUP(R331,CUSTOMS!$E$3:$N$2500,9,FALSE))</f>
        <v/>
      </c>
      <c r="AA331" s="39" t="str">
        <f>IF(R331="","",VLOOKUP(R331,CUSTOMS!$E$3:$N$2500,10,FALSE))</f>
        <v/>
      </c>
      <c r="AB331" s="40" t="str">
        <f>IF(R331="","",VLOOKUP(G331,WMS!$E$3:$T$2500,15,FALSE))</f>
        <v/>
      </c>
      <c r="AC331" s="40" t="str">
        <f t="shared" si="41"/>
        <v/>
      </c>
      <c r="AD331" s="37" t="str">
        <f>IF(S331="","",VLOOKUP(S331,海关监管条件!$A$1:$B$2000,2,FALSE))</f>
        <v/>
      </c>
    </row>
    <row r="332" spans="7:30">
      <c r="G332" s="22" t="str">
        <f t="shared" si="35"/>
        <v/>
      </c>
      <c r="H332" s="23" t="str">
        <f>IF(G332="","",VLOOKUP(G332,WMS!$E$3:$Q$2500,7,FALSE))</f>
        <v/>
      </c>
      <c r="I332" s="23" t="str">
        <f>IF(G332="","",VLOOKUP(G332,WMS!$E$3:$Q$2500,8,FALSE))</f>
        <v/>
      </c>
      <c r="J332" s="23" t="str">
        <f>IF(G332="","",VLOOKUP(G332,WMS!$E$3:$Q$2500,13,FALSE))</f>
        <v/>
      </c>
      <c r="K332" s="29" t="str">
        <f t="shared" si="36"/>
        <v/>
      </c>
      <c r="N332" s="30" t="str">
        <f>IF(G332="","",VLOOKUP(G332,WMS!$E$3:$U$2500,17,0))</f>
        <v/>
      </c>
      <c r="O332" s="31" t="str">
        <f t="shared" si="37"/>
        <v/>
      </c>
      <c r="P332" s="31" t="str">
        <f t="shared" si="38"/>
        <v/>
      </c>
      <c r="Q332" s="36" t="str">
        <f>IF(G332="","",VLOOKUP(G332,WMS!$E$3:$G$2500,2,FALSE))</f>
        <v/>
      </c>
      <c r="R332" s="36" t="str">
        <f>IF(G332="","",VLOOKUP(G332,WMS!$E$3:$G$2500,3,FALSE))</f>
        <v/>
      </c>
      <c r="S332" s="37" t="str">
        <f>IF(R332="","",VLOOKUP(R332,CUSTOMS!$E$3:$N$2500,2,FALSE))</f>
        <v/>
      </c>
      <c r="T332" s="38" t="str">
        <f>IF(R332="","",VLOOKUP(R332,CUSTOMS!$E$3:$N$2500,3,FALSE))</f>
        <v/>
      </c>
      <c r="U332" s="39" t="str">
        <f t="shared" si="39"/>
        <v/>
      </c>
      <c r="V332" s="39" t="str">
        <f>IF(R332="","",VLOOKUP(R332,CUSTOMS!$E$3:$N$2500,5,FALSE))</f>
        <v/>
      </c>
      <c r="W332" s="40" t="str">
        <f>IF(R332="","",VLOOKUP(R332,CUSTOMS!$E$3:$N$2500,6,FALSE))</f>
        <v/>
      </c>
      <c r="X332" s="40" t="str">
        <f t="shared" si="40"/>
        <v/>
      </c>
      <c r="Y332" s="39" t="str">
        <f>IF(R332="","",VLOOKUP(R332,CUSTOMS!$E$3:$N$2500,8,FALSE))</f>
        <v/>
      </c>
      <c r="Z332" s="39" t="str">
        <f>IF(R332="","",VLOOKUP(R332,CUSTOMS!$E$3:$N$2500,9,FALSE))</f>
        <v/>
      </c>
      <c r="AA332" s="39" t="str">
        <f>IF(R332="","",VLOOKUP(R332,CUSTOMS!$E$3:$N$2500,10,FALSE))</f>
        <v/>
      </c>
      <c r="AB332" s="40" t="str">
        <f>IF(R332="","",VLOOKUP(G332,WMS!$E$3:$T$2500,15,FALSE))</f>
        <v/>
      </c>
      <c r="AC332" s="40" t="str">
        <f t="shared" si="41"/>
        <v/>
      </c>
      <c r="AD332" s="37" t="str">
        <f>IF(S332="","",VLOOKUP(S332,海关监管条件!$A$1:$B$2000,2,FALSE))</f>
        <v/>
      </c>
    </row>
    <row r="333" spans="7:30">
      <c r="G333" s="22" t="str">
        <f t="shared" si="35"/>
        <v/>
      </c>
      <c r="H333" s="23" t="str">
        <f>IF(G333="","",VLOOKUP(G333,WMS!$E$3:$Q$2500,7,FALSE))</f>
        <v/>
      </c>
      <c r="I333" s="23" t="str">
        <f>IF(G333="","",VLOOKUP(G333,WMS!$E$3:$Q$2500,8,FALSE))</f>
        <v/>
      </c>
      <c r="J333" s="23" t="str">
        <f>IF(G333="","",VLOOKUP(G333,WMS!$E$3:$Q$2500,13,FALSE))</f>
        <v/>
      </c>
      <c r="K333" s="29" t="str">
        <f t="shared" si="36"/>
        <v/>
      </c>
      <c r="N333" s="30" t="str">
        <f>IF(G333="","",VLOOKUP(G333,WMS!$E$3:$U$2500,17,0))</f>
        <v/>
      </c>
      <c r="O333" s="31" t="str">
        <f t="shared" si="37"/>
        <v/>
      </c>
      <c r="P333" s="31" t="str">
        <f t="shared" si="38"/>
        <v/>
      </c>
      <c r="Q333" s="36" t="str">
        <f>IF(G333="","",VLOOKUP(G333,WMS!$E$3:$G$2500,2,FALSE))</f>
        <v/>
      </c>
      <c r="R333" s="36" t="str">
        <f>IF(G333="","",VLOOKUP(G333,WMS!$E$3:$G$2500,3,FALSE))</f>
        <v/>
      </c>
      <c r="S333" s="37" t="str">
        <f>IF(R333="","",VLOOKUP(R333,CUSTOMS!$E$3:$N$2500,2,FALSE))</f>
        <v/>
      </c>
      <c r="T333" s="38" t="str">
        <f>IF(R333="","",VLOOKUP(R333,CUSTOMS!$E$3:$N$2500,3,FALSE))</f>
        <v/>
      </c>
      <c r="U333" s="39" t="str">
        <f t="shared" si="39"/>
        <v/>
      </c>
      <c r="V333" s="39" t="str">
        <f>IF(R333="","",VLOOKUP(R333,CUSTOMS!$E$3:$N$2500,5,FALSE))</f>
        <v/>
      </c>
      <c r="W333" s="40" t="str">
        <f>IF(R333="","",VLOOKUP(R333,CUSTOMS!$E$3:$N$2500,6,FALSE))</f>
        <v/>
      </c>
      <c r="X333" s="40" t="str">
        <f t="shared" si="40"/>
        <v/>
      </c>
      <c r="Y333" s="39" t="str">
        <f>IF(R333="","",VLOOKUP(R333,CUSTOMS!$E$3:$N$2500,8,FALSE))</f>
        <v/>
      </c>
      <c r="Z333" s="39" t="str">
        <f>IF(R333="","",VLOOKUP(R333,CUSTOMS!$E$3:$N$2500,9,FALSE))</f>
        <v/>
      </c>
      <c r="AA333" s="39" t="str">
        <f>IF(R333="","",VLOOKUP(R333,CUSTOMS!$E$3:$N$2500,10,FALSE))</f>
        <v/>
      </c>
      <c r="AB333" s="40" t="str">
        <f>IF(R333="","",VLOOKUP(G333,WMS!$E$3:$T$2500,15,FALSE))</f>
        <v/>
      </c>
      <c r="AC333" s="40" t="str">
        <f t="shared" si="41"/>
        <v/>
      </c>
      <c r="AD333" s="37" t="str">
        <f>IF(S333="","",VLOOKUP(S333,海关监管条件!$A$1:$B$2000,2,FALSE))</f>
        <v/>
      </c>
    </row>
    <row r="334" spans="7:30">
      <c r="G334" s="22" t="str">
        <f t="shared" si="35"/>
        <v/>
      </c>
      <c r="H334" s="23" t="str">
        <f>IF(G334="","",VLOOKUP(G334,WMS!$E$3:$Q$2500,7,FALSE))</f>
        <v/>
      </c>
      <c r="I334" s="23" t="str">
        <f>IF(G334="","",VLOOKUP(G334,WMS!$E$3:$Q$2500,8,FALSE))</f>
        <v/>
      </c>
      <c r="J334" s="23" t="str">
        <f>IF(G334="","",VLOOKUP(G334,WMS!$E$3:$Q$2500,13,FALSE))</f>
        <v/>
      </c>
      <c r="K334" s="29" t="str">
        <f t="shared" si="36"/>
        <v/>
      </c>
      <c r="N334" s="30" t="str">
        <f>IF(G334="","",VLOOKUP(G334,WMS!$E$3:$U$2500,17,0))</f>
        <v/>
      </c>
      <c r="O334" s="31" t="str">
        <f t="shared" si="37"/>
        <v/>
      </c>
      <c r="P334" s="31" t="str">
        <f t="shared" si="38"/>
        <v/>
      </c>
      <c r="Q334" s="36" t="str">
        <f>IF(G334="","",VLOOKUP(G334,WMS!$E$3:$G$2500,2,FALSE))</f>
        <v/>
      </c>
      <c r="R334" s="36" t="str">
        <f>IF(G334="","",VLOOKUP(G334,WMS!$E$3:$G$2500,3,FALSE))</f>
        <v/>
      </c>
      <c r="S334" s="37" t="str">
        <f>IF(R334="","",VLOOKUP(R334,CUSTOMS!$E$3:$N$2500,2,FALSE))</f>
        <v/>
      </c>
      <c r="T334" s="38" t="str">
        <f>IF(R334="","",VLOOKUP(R334,CUSTOMS!$E$3:$N$2500,3,FALSE))</f>
        <v/>
      </c>
      <c r="U334" s="39" t="str">
        <f t="shared" si="39"/>
        <v/>
      </c>
      <c r="V334" s="39" t="str">
        <f>IF(R334="","",VLOOKUP(R334,CUSTOMS!$E$3:$N$2500,5,FALSE))</f>
        <v/>
      </c>
      <c r="W334" s="40" t="str">
        <f>IF(R334="","",VLOOKUP(R334,CUSTOMS!$E$3:$N$2500,6,FALSE))</f>
        <v/>
      </c>
      <c r="X334" s="40" t="str">
        <f t="shared" si="40"/>
        <v/>
      </c>
      <c r="Y334" s="39" t="str">
        <f>IF(R334="","",VLOOKUP(R334,CUSTOMS!$E$3:$N$2500,8,FALSE))</f>
        <v/>
      </c>
      <c r="Z334" s="39" t="str">
        <f>IF(R334="","",VLOOKUP(R334,CUSTOMS!$E$3:$N$2500,9,FALSE))</f>
        <v/>
      </c>
      <c r="AA334" s="39" t="str">
        <f>IF(R334="","",VLOOKUP(R334,CUSTOMS!$E$3:$N$2500,10,FALSE))</f>
        <v/>
      </c>
      <c r="AB334" s="40" t="str">
        <f>IF(R334="","",VLOOKUP(G334,WMS!$E$3:$T$2500,15,FALSE))</f>
        <v/>
      </c>
      <c r="AC334" s="40" t="str">
        <f t="shared" si="41"/>
        <v/>
      </c>
      <c r="AD334" s="37" t="str">
        <f>IF(S334="","",VLOOKUP(S334,海关监管条件!$A$1:$B$2000,2,FALSE))</f>
        <v/>
      </c>
    </row>
    <row r="335" spans="7:30">
      <c r="G335" s="22" t="str">
        <f t="shared" si="35"/>
        <v/>
      </c>
      <c r="H335" s="23" t="str">
        <f>IF(G335="","",VLOOKUP(G335,WMS!$E$3:$Q$2500,7,FALSE))</f>
        <v/>
      </c>
      <c r="I335" s="23" t="str">
        <f>IF(G335="","",VLOOKUP(G335,WMS!$E$3:$Q$2500,8,FALSE))</f>
        <v/>
      </c>
      <c r="J335" s="23" t="str">
        <f>IF(G335="","",VLOOKUP(G335,WMS!$E$3:$Q$2500,13,FALSE))</f>
        <v/>
      </c>
      <c r="K335" s="29" t="str">
        <f t="shared" si="36"/>
        <v/>
      </c>
      <c r="N335" s="30" t="str">
        <f>IF(G335="","",VLOOKUP(G335,WMS!$E$3:$U$2500,17,0))</f>
        <v/>
      </c>
      <c r="O335" s="31" t="str">
        <f t="shared" si="37"/>
        <v/>
      </c>
      <c r="P335" s="31" t="str">
        <f t="shared" si="38"/>
        <v/>
      </c>
      <c r="Q335" s="36" t="str">
        <f>IF(G335="","",VLOOKUP(G335,WMS!$E$3:$G$2500,2,FALSE))</f>
        <v/>
      </c>
      <c r="R335" s="36" t="str">
        <f>IF(G335="","",VLOOKUP(G335,WMS!$E$3:$G$2500,3,FALSE))</f>
        <v/>
      </c>
      <c r="S335" s="37" t="str">
        <f>IF(R335="","",VLOOKUP(R335,CUSTOMS!$E$3:$N$2500,2,FALSE))</f>
        <v/>
      </c>
      <c r="T335" s="38" t="str">
        <f>IF(R335="","",VLOOKUP(R335,CUSTOMS!$E$3:$N$2500,3,FALSE))</f>
        <v/>
      </c>
      <c r="U335" s="39" t="str">
        <f t="shared" si="39"/>
        <v/>
      </c>
      <c r="V335" s="39" t="str">
        <f>IF(R335="","",VLOOKUP(R335,CUSTOMS!$E$3:$N$2500,5,FALSE))</f>
        <v/>
      </c>
      <c r="W335" s="40" t="str">
        <f>IF(R335="","",VLOOKUP(R335,CUSTOMS!$E$3:$N$2500,6,FALSE))</f>
        <v/>
      </c>
      <c r="X335" s="40" t="str">
        <f t="shared" si="40"/>
        <v/>
      </c>
      <c r="Y335" s="39" t="str">
        <f>IF(R335="","",VLOOKUP(R335,CUSTOMS!$E$3:$N$2500,8,FALSE))</f>
        <v/>
      </c>
      <c r="Z335" s="39" t="str">
        <f>IF(R335="","",VLOOKUP(R335,CUSTOMS!$E$3:$N$2500,9,FALSE))</f>
        <v/>
      </c>
      <c r="AA335" s="39" t="str">
        <f>IF(R335="","",VLOOKUP(R335,CUSTOMS!$E$3:$N$2500,10,FALSE))</f>
        <v/>
      </c>
      <c r="AB335" s="40" t="str">
        <f>IF(R335="","",VLOOKUP(G335,WMS!$E$3:$T$2500,15,FALSE))</f>
        <v/>
      </c>
      <c r="AC335" s="40" t="str">
        <f t="shared" si="41"/>
        <v/>
      </c>
      <c r="AD335" s="37" t="str">
        <f>IF(S335="","",VLOOKUP(S335,海关监管条件!$A$1:$B$2000,2,FALSE))</f>
        <v/>
      </c>
    </row>
    <row r="336" spans="7:30">
      <c r="G336" s="22" t="str">
        <f t="shared" si="35"/>
        <v/>
      </c>
      <c r="H336" s="23" t="str">
        <f>IF(G336="","",VLOOKUP(G336,WMS!$E$3:$Q$2500,7,FALSE))</f>
        <v/>
      </c>
      <c r="I336" s="23" t="str">
        <f>IF(G336="","",VLOOKUP(G336,WMS!$E$3:$Q$2500,8,FALSE))</f>
        <v/>
      </c>
      <c r="J336" s="23" t="str">
        <f>IF(G336="","",VLOOKUP(G336,WMS!$E$3:$Q$2500,13,FALSE))</f>
        <v/>
      </c>
      <c r="K336" s="29" t="str">
        <f t="shared" si="36"/>
        <v/>
      </c>
      <c r="N336" s="30" t="str">
        <f>IF(G336="","",VLOOKUP(G336,WMS!$E$3:$U$2500,17,0))</f>
        <v/>
      </c>
      <c r="O336" s="31" t="str">
        <f t="shared" si="37"/>
        <v/>
      </c>
      <c r="P336" s="31" t="str">
        <f t="shared" si="38"/>
        <v/>
      </c>
      <c r="Q336" s="36" t="str">
        <f>IF(G336="","",VLOOKUP(G336,WMS!$E$3:$G$2500,2,FALSE))</f>
        <v/>
      </c>
      <c r="R336" s="36" t="str">
        <f>IF(G336="","",VLOOKUP(G336,WMS!$E$3:$G$2500,3,FALSE))</f>
        <v/>
      </c>
      <c r="S336" s="37" t="str">
        <f>IF(R336="","",VLOOKUP(R336,CUSTOMS!$E$3:$N$2500,2,FALSE))</f>
        <v/>
      </c>
      <c r="T336" s="38" t="str">
        <f>IF(R336="","",VLOOKUP(R336,CUSTOMS!$E$3:$N$2500,3,FALSE))</f>
        <v/>
      </c>
      <c r="U336" s="39" t="str">
        <f t="shared" si="39"/>
        <v/>
      </c>
      <c r="V336" s="39" t="str">
        <f>IF(R336="","",VLOOKUP(R336,CUSTOMS!$E$3:$N$2500,5,FALSE))</f>
        <v/>
      </c>
      <c r="W336" s="40" t="str">
        <f>IF(R336="","",VLOOKUP(R336,CUSTOMS!$E$3:$N$2500,6,FALSE))</f>
        <v/>
      </c>
      <c r="X336" s="40" t="str">
        <f t="shared" si="40"/>
        <v/>
      </c>
      <c r="Y336" s="39" t="str">
        <f>IF(R336="","",VLOOKUP(R336,CUSTOMS!$E$3:$N$2500,8,FALSE))</f>
        <v/>
      </c>
      <c r="Z336" s="39" t="str">
        <f>IF(R336="","",VLOOKUP(R336,CUSTOMS!$E$3:$N$2500,9,FALSE))</f>
        <v/>
      </c>
      <c r="AA336" s="39" t="str">
        <f>IF(R336="","",VLOOKUP(R336,CUSTOMS!$E$3:$N$2500,10,FALSE))</f>
        <v/>
      </c>
      <c r="AB336" s="40" t="str">
        <f>IF(R336="","",VLOOKUP(G336,WMS!$E$3:$T$2500,15,FALSE))</f>
        <v/>
      </c>
      <c r="AC336" s="40" t="str">
        <f t="shared" si="41"/>
        <v/>
      </c>
      <c r="AD336" s="37" t="str">
        <f>IF(S336="","",VLOOKUP(S336,海关监管条件!$A$1:$B$2000,2,FALSE))</f>
        <v/>
      </c>
    </row>
    <row r="337" spans="7:30">
      <c r="G337" s="22" t="str">
        <f t="shared" si="35"/>
        <v/>
      </c>
      <c r="H337" s="23" t="str">
        <f>IF(G337="","",VLOOKUP(G337,WMS!$E$3:$Q$2500,7,FALSE))</f>
        <v/>
      </c>
      <c r="I337" s="23" t="str">
        <f>IF(G337="","",VLOOKUP(G337,WMS!$E$3:$Q$2500,8,FALSE))</f>
        <v/>
      </c>
      <c r="J337" s="23" t="str">
        <f>IF(G337="","",VLOOKUP(G337,WMS!$E$3:$Q$2500,13,FALSE))</f>
        <v/>
      </c>
      <c r="K337" s="29" t="str">
        <f t="shared" si="36"/>
        <v/>
      </c>
      <c r="N337" s="30" t="str">
        <f>IF(G337="","",VLOOKUP(G337,WMS!$E$3:$U$2500,17,0))</f>
        <v/>
      </c>
      <c r="O337" s="31" t="str">
        <f t="shared" si="37"/>
        <v/>
      </c>
      <c r="P337" s="31" t="str">
        <f t="shared" si="38"/>
        <v/>
      </c>
      <c r="Q337" s="36" t="str">
        <f>IF(G337="","",VLOOKUP(G337,WMS!$E$3:$G$2500,2,FALSE))</f>
        <v/>
      </c>
      <c r="R337" s="36" t="str">
        <f>IF(G337="","",VLOOKUP(G337,WMS!$E$3:$G$2500,3,FALSE))</f>
        <v/>
      </c>
      <c r="S337" s="37" t="str">
        <f>IF(R337="","",VLOOKUP(R337,CUSTOMS!$E$3:$N$2500,2,FALSE))</f>
        <v/>
      </c>
      <c r="T337" s="38" t="str">
        <f>IF(R337="","",VLOOKUP(R337,CUSTOMS!$E$3:$N$2500,3,FALSE))</f>
        <v/>
      </c>
      <c r="U337" s="39" t="str">
        <f t="shared" si="39"/>
        <v/>
      </c>
      <c r="V337" s="39" t="str">
        <f>IF(R337="","",VLOOKUP(R337,CUSTOMS!$E$3:$N$2500,5,FALSE))</f>
        <v/>
      </c>
      <c r="W337" s="40" t="str">
        <f>IF(R337="","",VLOOKUP(R337,CUSTOMS!$E$3:$N$2500,6,FALSE))</f>
        <v/>
      </c>
      <c r="X337" s="40" t="str">
        <f t="shared" si="40"/>
        <v/>
      </c>
      <c r="Y337" s="39" t="str">
        <f>IF(R337="","",VLOOKUP(R337,CUSTOMS!$E$3:$N$2500,8,FALSE))</f>
        <v/>
      </c>
      <c r="Z337" s="39" t="str">
        <f>IF(R337="","",VLOOKUP(R337,CUSTOMS!$E$3:$N$2500,9,FALSE))</f>
        <v/>
      </c>
      <c r="AA337" s="39" t="str">
        <f>IF(R337="","",VLOOKUP(R337,CUSTOMS!$E$3:$N$2500,10,FALSE))</f>
        <v/>
      </c>
      <c r="AB337" s="40" t="str">
        <f>IF(R337="","",VLOOKUP(G337,WMS!$E$3:$T$2500,15,FALSE))</f>
        <v/>
      </c>
      <c r="AC337" s="40" t="str">
        <f t="shared" si="41"/>
        <v/>
      </c>
      <c r="AD337" s="37" t="str">
        <f>IF(S337="","",VLOOKUP(S337,海关监管条件!$A$1:$B$2000,2,FALSE))</f>
        <v/>
      </c>
    </row>
    <row r="338" spans="7:30">
      <c r="G338" s="22" t="str">
        <f t="shared" si="35"/>
        <v/>
      </c>
      <c r="H338" s="23" t="str">
        <f>IF(G338="","",VLOOKUP(G338,WMS!$E$3:$Q$2500,7,FALSE))</f>
        <v/>
      </c>
      <c r="I338" s="23" t="str">
        <f>IF(G338="","",VLOOKUP(G338,WMS!$E$3:$Q$2500,8,FALSE))</f>
        <v/>
      </c>
      <c r="J338" s="23" t="str">
        <f>IF(G338="","",VLOOKUP(G338,WMS!$E$3:$Q$2500,13,FALSE))</f>
        <v/>
      </c>
      <c r="K338" s="29" t="str">
        <f t="shared" si="36"/>
        <v/>
      </c>
      <c r="N338" s="30" t="str">
        <f>IF(G338="","",VLOOKUP(G338,WMS!$E$3:$U$2500,17,0))</f>
        <v/>
      </c>
      <c r="O338" s="31" t="str">
        <f t="shared" si="37"/>
        <v/>
      </c>
      <c r="P338" s="31" t="str">
        <f t="shared" si="38"/>
        <v/>
      </c>
      <c r="Q338" s="36" t="str">
        <f>IF(G338="","",VLOOKUP(G338,WMS!$E$3:$G$2500,2,FALSE))</f>
        <v/>
      </c>
      <c r="R338" s="36" t="str">
        <f>IF(G338="","",VLOOKUP(G338,WMS!$E$3:$G$2500,3,FALSE))</f>
        <v/>
      </c>
      <c r="S338" s="37" t="str">
        <f>IF(R338="","",VLOOKUP(R338,CUSTOMS!$E$3:$N$2500,2,FALSE))</f>
        <v/>
      </c>
      <c r="T338" s="38" t="str">
        <f>IF(R338="","",VLOOKUP(R338,CUSTOMS!$E$3:$N$2500,3,FALSE))</f>
        <v/>
      </c>
      <c r="U338" s="39" t="str">
        <f t="shared" si="39"/>
        <v/>
      </c>
      <c r="V338" s="39" t="str">
        <f>IF(R338="","",VLOOKUP(R338,CUSTOMS!$E$3:$N$2500,5,FALSE))</f>
        <v/>
      </c>
      <c r="W338" s="40" t="str">
        <f>IF(R338="","",VLOOKUP(R338,CUSTOMS!$E$3:$N$2500,6,FALSE))</f>
        <v/>
      </c>
      <c r="X338" s="40" t="str">
        <f t="shared" si="40"/>
        <v/>
      </c>
      <c r="Y338" s="39" t="str">
        <f>IF(R338="","",VLOOKUP(R338,CUSTOMS!$E$3:$N$2500,8,FALSE))</f>
        <v/>
      </c>
      <c r="Z338" s="39" t="str">
        <f>IF(R338="","",VLOOKUP(R338,CUSTOMS!$E$3:$N$2500,9,FALSE))</f>
        <v/>
      </c>
      <c r="AA338" s="39" t="str">
        <f>IF(R338="","",VLOOKUP(R338,CUSTOMS!$E$3:$N$2500,10,FALSE))</f>
        <v/>
      </c>
      <c r="AB338" s="40" t="str">
        <f>IF(R338="","",VLOOKUP(G338,WMS!$E$3:$T$2500,15,FALSE))</f>
        <v/>
      </c>
      <c r="AC338" s="40" t="str">
        <f t="shared" si="41"/>
        <v/>
      </c>
      <c r="AD338" s="37" t="str">
        <f>IF(S338="","",VLOOKUP(S338,海关监管条件!$A$1:$B$2000,2,FALSE))</f>
        <v/>
      </c>
    </row>
    <row r="339" spans="7:30">
      <c r="G339" s="22" t="str">
        <f t="shared" si="35"/>
        <v/>
      </c>
      <c r="H339" s="23" t="str">
        <f>IF(G339="","",VLOOKUP(G339,WMS!$E$3:$Q$2500,7,FALSE))</f>
        <v/>
      </c>
      <c r="I339" s="23" t="str">
        <f>IF(G339="","",VLOOKUP(G339,WMS!$E$3:$Q$2500,8,FALSE))</f>
        <v/>
      </c>
      <c r="J339" s="23" t="str">
        <f>IF(G339="","",VLOOKUP(G339,WMS!$E$3:$Q$2500,13,FALSE))</f>
        <v/>
      </c>
      <c r="K339" s="29" t="str">
        <f t="shared" si="36"/>
        <v/>
      </c>
      <c r="N339" s="30" t="str">
        <f>IF(G339="","",VLOOKUP(G339,WMS!$E$3:$U$2500,17,0))</f>
        <v/>
      </c>
      <c r="O339" s="31" t="str">
        <f t="shared" si="37"/>
        <v/>
      </c>
      <c r="P339" s="31" t="str">
        <f t="shared" si="38"/>
        <v/>
      </c>
      <c r="Q339" s="36" t="str">
        <f>IF(G339="","",VLOOKUP(G339,WMS!$E$3:$G$2500,2,FALSE))</f>
        <v/>
      </c>
      <c r="R339" s="36" t="str">
        <f>IF(G339="","",VLOOKUP(G339,WMS!$E$3:$G$2500,3,FALSE))</f>
        <v/>
      </c>
      <c r="S339" s="37" t="str">
        <f>IF(R339="","",VLOOKUP(R339,CUSTOMS!$E$3:$N$2500,2,FALSE))</f>
        <v/>
      </c>
      <c r="T339" s="38" t="str">
        <f>IF(R339="","",VLOOKUP(R339,CUSTOMS!$E$3:$N$2500,3,FALSE))</f>
        <v/>
      </c>
      <c r="U339" s="39" t="str">
        <f t="shared" si="39"/>
        <v/>
      </c>
      <c r="V339" s="39" t="str">
        <f>IF(R339="","",VLOOKUP(R339,CUSTOMS!$E$3:$N$2500,5,FALSE))</f>
        <v/>
      </c>
      <c r="W339" s="40" t="str">
        <f>IF(R339="","",VLOOKUP(R339,CUSTOMS!$E$3:$N$2500,6,FALSE))</f>
        <v/>
      </c>
      <c r="X339" s="40" t="str">
        <f t="shared" si="40"/>
        <v/>
      </c>
      <c r="Y339" s="39" t="str">
        <f>IF(R339="","",VLOOKUP(R339,CUSTOMS!$E$3:$N$2500,8,FALSE))</f>
        <v/>
      </c>
      <c r="Z339" s="39" t="str">
        <f>IF(R339="","",VLOOKUP(R339,CUSTOMS!$E$3:$N$2500,9,FALSE))</f>
        <v/>
      </c>
      <c r="AA339" s="39" t="str">
        <f>IF(R339="","",VLOOKUP(R339,CUSTOMS!$E$3:$N$2500,10,FALSE))</f>
        <v/>
      </c>
      <c r="AB339" s="40" t="str">
        <f>IF(R339="","",VLOOKUP(G339,WMS!$E$3:$T$2500,15,FALSE))</f>
        <v/>
      </c>
      <c r="AC339" s="40" t="str">
        <f t="shared" si="41"/>
        <v/>
      </c>
      <c r="AD339" s="37" t="str">
        <f>IF(S339="","",VLOOKUP(S339,海关监管条件!$A$1:$B$2000,2,FALSE))</f>
        <v/>
      </c>
    </row>
    <row r="340" spans="7:30">
      <c r="G340" s="22" t="str">
        <f t="shared" si="35"/>
        <v/>
      </c>
      <c r="H340" s="23" t="str">
        <f>IF(G340="","",VLOOKUP(G340,WMS!$E$3:$Q$2500,7,FALSE))</f>
        <v/>
      </c>
      <c r="I340" s="23" t="str">
        <f>IF(G340="","",VLOOKUP(G340,WMS!$E$3:$Q$2500,8,FALSE))</f>
        <v/>
      </c>
      <c r="J340" s="23" t="str">
        <f>IF(G340="","",VLOOKUP(G340,WMS!$E$3:$Q$2500,13,FALSE))</f>
        <v/>
      </c>
      <c r="K340" s="29" t="str">
        <f t="shared" si="36"/>
        <v/>
      </c>
      <c r="N340" s="30" t="str">
        <f>IF(G340="","",VLOOKUP(G340,WMS!$E$3:$U$2500,17,0))</f>
        <v/>
      </c>
      <c r="O340" s="31" t="str">
        <f t="shared" si="37"/>
        <v/>
      </c>
      <c r="P340" s="31" t="str">
        <f t="shared" si="38"/>
        <v/>
      </c>
      <c r="Q340" s="36" t="str">
        <f>IF(G340="","",VLOOKUP(G340,WMS!$E$3:$G$2500,2,FALSE))</f>
        <v/>
      </c>
      <c r="R340" s="36" t="str">
        <f>IF(G340="","",VLOOKUP(G340,WMS!$E$3:$G$2500,3,FALSE))</f>
        <v/>
      </c>
      <c r="S340" s="37" t="str">
        <f>IF(R340="","",VLOOKUP(R340,CUSTOMS!$E$3:$N$2500,2,FALSE))</f>
        <v/>
      </c>
      <c r="T340" s="38" t="str">
        <f>IF(R340="","",VLOOKUP(R340,CUSTOMS!$E$3:$N$2500,3,FALSE))</f>
        <v/>
      </c>
      <c r="U340" s="39" t="str">
        <f t="shared" si="39"/>
        <v/>
      </c>
      <c r="V340" s="39" t="str">
        <f>IF(R340="","",VLOOKUP(R340,CUSTOMS!$E$3:$N$2500,5,FALSE))</f>
        <v/>
      </c>
      <c r="W340" s="40" t="str">
        <f>IF(R340="","",VLOOKUP(R340,CUSTOMS!$E$3:$N$2500,6,FALSE))</f>
        <v/>
      </c>
      <c r="X340" s="40" t="str">
        <f t="shared" si="40"/>
        <v/>
      </c>
      <c r="Y340" s="39" t="str">
        <f>IF(R340="","",VLOOKUP(R340,CUSTOMS!$E$3:$N$2500,8,FALSE))</f>
        <v/>
      </c>
      <c r="Z340" s="39" t="str">
        <f>IF(R340="","",VLOOKUP(R340,CUSTOMS!$E$3:$N$2500,9,FALSE))</f>
        <v/>
      </c>
      <c r="AA340" s="39" t="str">
        <f>IF(R340="","",VLOOKUP(R340,CUSTOMS!$E$3:$N$2500,10,FALSE))</f>
        <v/>
      </c>
      <c r="AB340" s="40" t="str">
        <f>IF(R340="","",VLOOKUP(G340,WMS!$E$3:$T$2500,15,FALSE))</f>
        <v/>
      </c>
      <c r="AC340" s="40" t="str">
        <f t="shared" si="41"/>
        <v/>
      </c>
      <c r="AD340" s="37" t="str">
        <f>IF(S340="","",VLOOKUP(S340,海关监管条件!$A$1:$B$2000,2,FALSE))</f>
        <v/>
      </c>
    </row>
    <row r="341" spans="7:30">
      <c r="G341" s="22" t="str">
        <f t="shared" si="35"/>
        <v/>
      </c>
      <c r="H341" s="23" t="str">
        <f>IF(G341="","",VLOOKUP(G341,WMS!$E$3:$Q$2500,7,FALSE))</f>
        <v/>
      </c>
      <c r="I341" s="23" t="str">
        <f>IF(G341="","",VLOOKUP(G341,WMS!$E$3:$Q$2500,8,FALSE))</f>
        <v/>
      </c>
      <c r="J341" s="23" t="str">
        <f>IF(G341="","",VLOOKUP(G341,WMS!$E$3:$Q$2500,13,FALSE))</f>
        <v/>
      </c>
      <c r="K341" s="29" t="str">
        <f t="shared" si="36"/>
        <v/>
      </c>
      <c r="N341" s="30" t="str">
        <f>IF(G341="","",VLOOKUP(G341,WMS!$E$3:$U$2500,17,0))</f>
        <v/>
      </c>
      <c r="O341" s="31" t="str">
        <f t="shared" si="37"/>
        <v/>
      </c>
      <c r="P341" s="31" t="str">
        <f t="shared" si="38"/>
        <v/>
      </c>
      <c r="Q341" s="36" t="str">
        <f>IF(G341="","",VLOOKUP(G341,WMS!$E$3:$G$2500,2,FALSE))</f>
        <v/>
      </c>
      <c r="R341" s="36" t="str">
        <f>IF(G341="","",VLOOKUP(G341,WMS!$E$3:$G$2500,3,FALSE))</f>
        <v/>
      </c>
      <c r="S341" s="37" t="str">
        <f>IF(R341="","",VLOOKUP(R341,CUSTOMS!$E$3:$N$2500,2,FALSE))</f>
        <v/>
      </c>
      <c r="T341" s="38" t="str">
        <f>IF(R341="","",VLOOKUP(R341,CUSTOMS!$E$3:$N$2500,3,FALSE))</f>
        <v/>
      </c>
      <c r="U341" s="39" t="str">
        <f t="shared" si="39"/>
        <v/>
      </c>
      <c r="V341" s="39" t="str">
        <f>IF(R341="","",VLOOKUP(R341,CUSTOMS!$E$3:$N$2500,5,FALSE))</f>
        <v/>
      </c>
      <c r="W341" s="40" t="str">
        <f>IF(R341="","",VLOOKUP(R341,CUSTOMS!$E$3:$N$2500,6,FALSE))</f>
        <v/>
      </c>
      <c r="X341" s="40" t="str">
        <f t="shared" si="40"/>
        <v/>
      </c>
      <c r="Y341" s="39" t="str">
        <f>IF(R341="","",VLOOKUP(R341,CUSTOMS!$E$3:$N$2500,8,FALSE))</f>
        <v/>
      </c>
      <c r="Z341" s="39" t="str">
        <f>IF(R341="","",VLOOKUP(R341,CUSTOMS!$E$3:$N$2500,9,FALSE))</f>
        <v/>
      </c>
      <c r="AA341" s="39" t="str">
        <f>IF(R341="","",VLOOKUP(R341,CUSTOMS!$E$3:$N$2500,10,FALSE))</f>
        <v/>
      </c>
      <c r="AB341" s="40" t="str">
        <f>IF(R341="","",VLOOKUP(G341,WMS!$E$3:$T$2500,15,FALSE))</f>
        <v/>
      </c>
      <c r="AC341" s="40" t="str">
        <f t="shared" si="41"/>
        <v/>
      </c>
      <c r="AD341" s="37" t="str">
        <f>IF(S341="","",VLOOKUP(S341,海关监管条件!$A$1:$B$2000,2,FALSE))</f>
        <v/>
      </c>
    </row>
    <row r="342" spans="7:30">
      <c r="G342" s="22" t="str">
        <f t="shared" si="35"/>
        <v/>
      </c>
      <c r="H342" s="23" t="str">
        <f>IF(G342="","",VLOOKUP(G342,WMS!$E$3:$Q$2500,7,FALSE))</f>
        <v/>
      </c>
      <c r="I342" s="23" t="str">
        <f>IF(G342="","",VLOOKUP(G342,WMS!$E$3:$Q$2500,8,FALSE))</f>
        <v/>
      </c>
      <c r="J342" s="23" t="str">
        <f>IF(G342="","",VLOOKUP(G342,WMS!$E$3:$Q$2500,13,FALSE))</f>
        <v/>
      </c>
      <c r="K342" s="29" t="str">
        <f t="shared" si="36"/>
        <v/>
      </c>
      <c r="N342" s="30" t="str">
        <f>IF(G342="","",VLOOKUP(G342,WMS!$E$3:$U$2500,17,0))</f>
        <v/>
      </c>
      <c r="O342" s="31" t="str">
        <f t="shared" si="37"/>
        <v/>
      </c>
      <c r="P342" s="31" t="str">
        <f t="shared" si="38"/>
        <v/>
      </c>
      <c r="Q342" s="36" t="str">
        <f>IF(G342="","",VLOOKUP(G342,WMS!$E$3:$G$2500,2,FALSE))</f>
        <v/>
      </c>
      <c r="R342" s="36" t="str">
        <f>IF(G342="","",VLOOKUP(G342,WMS!$E$3:$G$2500,3,FALSE))</f>
        <v/>
      </c>
      <c r="S342" s="37" t="str">
        <f>IF(R342="","",VLOOKUP(R342,CUSTOMS!$E$3:$N$2500,2,FALSE))</f>
        <v/>
      </c>
      <c r="T342" s="38" t="str">
        <f>IF(R342="","",VLOOKUP(R342,CUSTOMS!$E$3:$N$2500,3,FALSE))</f>
        <v/>
      </c>
      <c r="U342" s="39" t="str">
        <f t="shared" si="39"/>
        <v/>
      </c>
      <c r="V342" s="39" t="str">
        <f>IF(R342="","",VLOOKUP(R342,CUSTOMS!$E$3:$N$2500,5,FALSE))</f>
        <v/>
      </c>
      <c r="W342" s="40" t="str">
        <f>IF(R342="","",VLOOKUP(R342,CUSTOMS!$E$3:$N$2500,6,FALSE))</f>
        <v/>
      </c>
      <c r="X342" s="40" t="str">
        <f t="shared" si="40"/>
        <v/>
      </c>
      <c r="Y342" s="39" t="str">
        <f>IF(R342="","",VLOOKUP(R342,CUSTOMS!$E$3:$N$2500,8,FALSE))</f>
        <v/>
      </c>
      <c r="Z342" s="39" t="str">
        <f>IF(R342="","",VLOOKUP(R342,CUSTOMS!$E$3:$N$2500,9,FALSE))</f>
        <v/>
      </c>
      <c r="AA342" s="39" t="str">
        <f>IF(R342="","",VLOOKUP(R342,CUSTOMS!$E$3:$N$2500,10,FALSE))</f>
        <v/>
      </c>
      <c r="AB342" s="40" t="str">
        <f>IF(R342="","",VLOOKUP(G342,WMS!$E$3:$T$2500,15,FALSE))</f>
        <v/>
      </c>
      <c r="AC342" s="40" t="str">
        <f t="shared" si="41"/>
        <v/>
      </c>
      <c r="AD342" s="37" t="str">
        <f>IF(S342="","",VLOOKUP(S342,海关监管条件!$A$1:$B$2000,2,FALSE))</f>
        <v/>
      </c>
    </row>
    <row r="343" spans="7:30">
      <c r="G343" s="22" t="str">
        <f t="shared" si="35"/>
        <v/>
      </c>
      <c r="H343" s="23" t="str">
        <f>IF(G343="","",VLOOKUP(G343,WMS!$E$3:$Q$2500,7,FALSE))</f>
        <v/>
      </c>
      <c r="I343" s="23" t="str">
        <f>IF(G343="","",VLOOKUP(G343,WMS!$E$3:$Q$2500,8,FALSE))</f>
        <v/>
      </c>
      <c r="J343" s="23" t="str">
        <f>IF(G343="","",VLOOKUP(G343,WMS!$E$3:$Q$2500,13,FALSE))</f>
        <v/>
      </c>
      <c r="K343" s="29" t="str">
        <f t="shared" si="36"/>
        <v/>
      </c>
      <c r="N343" s="30" t="str">
        <f>IF(G343="","",VLOOKUP(G343,WMS!$E$3:$U$2500,17,0))</f>
        <v/>
      </c>
      <c r="O343" s="31" t="str">
        <f t="shared" si="37"/>
        <v/>
      </c>
      <c r="P343" s="31" t="str">
        <f t="shared" si="38"/>
        <v/>
      </c>
      <c r="Q343" s="36" t="str">
        <f>IF(G343="","",VLOOKUP(G343,WMS!$E$3:$G$2500,2,FALSE))</f>
        <v/>
      </c>
      <c r="R343" s="36" t="str">
        <f>IF(G343="","",VLOOKUP(G343,WMS!$E$3:$G$2500,3,FALSE))</f>
        <v/>
      </c>
      <c r="S343" s="37" t="str">
        <f>IF(R343="","",VLOOKUP(R343,CUSTOMS!$E$3:$N$2500,2,FALSE))</f>
        <v/>
      </c>
      <c r="T343" s="38" t="str">
        <f>IF(R343="","",VLOOKUP(R343,CUSTOMS!$E$3:$N$2500,3,FALSE))</f>
        <v/>
      </c>
      <c r="U343" s="39" t="str">
        <f t="shared" si="39"/>
        <v/>
      </c>
      <c r="V343" s="39" t="str">
        <f>IF(R343="","",VLOOKUP(R343,CUSTOMS!$E$3:$N$2500,5,FALSE))</f>
        <v/>
      </c>
      <c r="W343" s="40" t="str">
        <f>IF(R343="","",VLOOKUP(R343,CUSTOMS!$E$3:$N$2500,6,FALSE))</f>
        <v/>
      </c>
      <c r="X343" s="40" t="str">
        <f t="shared" si="40"/>
        <v/>
      </c>
      <c r="Y343" s="39" t="str">
        <f>IF(R343="","",VLOOKUP(R343,CUSTOMS!$E$3:$N$2500,8,FALSE))</f>
        <v/>
      </c>
      <c r="Z343" s="39" t="str">
        <f>IF(R343="","",VLOOKUP(R343,CUSTOMS!$E$3:$N$2500,9,FALSE))</f>
        <v/>
      </c>
      <c r="AA343" s="39" t="str">
        <f>IF(R343="","",VLOOKUP(R343,CUSTOMS!$E$3:$N$2500,10,FALSE))</f>
        <v/>
      </c>
      <c r="AB343" s="40" t="str">
        <f>IF(R343="","",VLOOKUP(G343,WMS!$E$3:$T$2500,15,FALSE))</f>
        <v/>
      </c>
      <c r="AC343" s="40" t="str">
        <f t="shared" si="41"/>
        <v/>
      </c>
      <c r="AD343" s="37" t="str">
        <f>IF(S343="","",VLOOKUP(S343,海关监管条件!$A$1:$B$2000,2,FALSE))</f>
        <v/>
      </c>
    </row>
    <row r="344" spans="7:30">
      <c r="G344" s="22" t="str">
        <f t="shared" si="35"/>
        <v/>
      </c>
      <c r="H344" s="23" t="str">
        <f>IF(G344="","",VLOOKUP(G344,WMS!$E$3:$Q$2500,7,FALSE))</f>
        <v/>
      </c>
      <c r="I344" s="23" t="str">
        <f>IF(G344="","",VLOOKUP(G344,WMS!$E$3:$Q$2500,8,FALSE))</f>
        <v/>
      </c>
      <c r="J344" s="23" t="str">
        <f>IF(G344="","",VLOOKUP(G344,WMS!$E$3:$Q$2500,13,FALSE))</f>
        <v/>
      </c>
      <c r="K344" s="29" t="str">
        <f t="shared" si="36"/>
        <v/>
      </c>
      <c r="N344" s="30" t="str">
        <f>IF(G344="","",VLOOKUP(G344,WMS!$E$3:$U$2500,17,0))</f>
        <v/>
      </c>
      <c r="O344" s="31" t="str">
        <f t="shared" si="37"/>
        <v/>
      </c>
      <c r="P344" s="31" t="str">
        <f t="shared" si="38"/>
        <v/>
      </c>
      <c r="Q344" s="36" t="str">
        <f>IF(G344="","",VLOOKUP(G344,WMS!$E$3:$G$2500,2,FALSE))</f>
        <v/>
      </c>
      <c r="R344" s="36" t="str">
        <f>IF(G344="","",VLOOKUP(G344,WMS!$E$3:$G$2500,3,FALSE))</f>
        <v/>
      </c>
      <c r="S344" s="37" t="str">
        <f>IF(R344="","",VLOOKUP(R344,CUSTOMS!$E$3:$N$2500,2,FALSE))</f>
        <v/>
      </c>
      <c r="T344" s="38" t="str">
        <f>IF(R344="","",VLOOKUP(R344,CUSTOMS!$E$3:$N$2500,3,FALSE))</f>
        <v/>
      </c>
      <c r="U344" s="39" t="str">
        <f t="shared" si="39"/>
        <v/>
      </c>
      <c r="V344" s="39" t="str">
        <f>IF(R344="","",VLOOKUP(R344,CUSTOMS!$E$3:$N$2500,5,FALSE))</f>
        <v/>
      </c>
      <c r="W344" s="40" t="str">
        <f>IF(R344="","",VLOOKUP(R344,CUSTOMS!$E$3:$N$2500,6,FALSE))</f>
        <v/>
      </c>
      <c r="X344" s="40" t="str">
        <f t="shared" si="40"/>
        <v/>
      </c>
      <c r="Y344" s="39" t="str">
        <f>IF(R344="","",VLOOKUP(R344,CUSTOMS!$E$3:$N$2500,8,FALSE))</f>
        <v/>
      </c>
      <c r="Z344" s="39" t="str">
        <f>IF(R344="","",VLOOKUP(R344,CUSTOMS!$E$3:$N$2500,9,FALSE))</f>
        <v/>
      </c>
      <c r="AA344" s="39" t="str">
        <f>IF(R344="","",VLOOKUP(R344,CUSTOMS!$E$3:$N$2500,10,FALSE))</f>
        <v/>
      </c>
      <c r="AB344" s="40" t="str">
        <f>IF(R344="","",VLOOKUP(G344,WMS!$E$3:$T$2500,15,FALSE))</f>
        <v/>
      </c>
      <c r="AC344" s="40" t="str">
        <f t="shared" si="41"/>
        <v/>
      </c>
      <c r="AD344" s="37" t="str">
        <f>IF(S344="","",VLOOKUP(S344,海关监管条件!$A$1:$B$2000,2,FALSE))</f>
        <v/>
      </c>
    </row>
    <row r="345" spans="7:30">
      <c r="G345" s="22" t="str">
        <f t="shared" si="35"/>
        <v/>
      </c>
      <c r="H345" s="23" t="str">
        <f>IF(G345="","",VLOOKUP(G345,WMS!$E$3:$Q$2500,7,FALSE))</f>
        <v/>
      </c>
      <c r="I345" s="23" t="str">
        <f>IF(G345="","",VLOOKUP(G345,WMS!$E$3:$Q$2500,8,FALSE))</f>
        <v/>
      </c>
      <c r="J345" s="23" t="str">
        <f>IF(G345="","",VLOOKUP(G345,WMS!$E$3:$Q$2500,13,FALSE))</f>
        <v/>
      </c>
      <c r="K345" s="29" t="str">
        <f t="shared" si="36"/>
        <v/>
      </c>
      <c r="N345" s="30" t="str">
        <f>IF(G345="","",VLOOKUP(G345,WMS!$E$3:$U$2500,17,0))</f>
        <v/>
      </c>
      <c r="O345" s="31" t="str">
        <f t="shared" si="37"/>
        <v/>
      </c>
      <c r="P345" s="31" t="str">
        <f t="shared" si="38"/>
        <v/>
      </c>
      <c r="Q345" s="36" t="str">
        <f>IF(G345="","",VLOOKUP(G345,WMS!$E$3:$G$2500,2,FALSE))</f>
        <v/>
      </c>
      <c r="R345" s="36" t="str">
        <f>IF(G345="","",VLOOKUP(G345,WMS!$E$3:$G$2500,3,FALSE))</f>
        <v/>
      </c>
      <c r="S345" s="37" t="str">
        <f>IF(R345="","",VLOOKUP(R345,CUSTOMS!$E$3:$N$2500,2,FALSE))</f>
        <v/>
      </c>
      <c r="T345" s="38" t="str">
        <f>IF(R345="","",VLOOKUP(R345,CUSTOMS!$E$3:$N$2500,3,FALSE))</f>
        <v/>
      </c>
      <c r="U345" s="39" t="str">
        <f t="shared" si="39"/>
        <v/>
      </c>
      <c r="V345" s="39" t="str">
        <f>IF(R345="","",VLOOKUP(R345,CUSTOMS!$E$3:$N$2500,5,FALSE))</f>
        <v/>
      </c>
      <c r="W345" s="40" t="str">
        <f>IF(R345="","",VLOOKUP(R345,CUSTOMS!$E$3:$N$2500,6,FALSE))</f>
        <v/>
      </c>
      <c r="X345" s="40" t="str">
        <f t="shared" si="40"/>
        <v/>
      </c>
      <c r="Y345" s="39" t="str">
        <f>IF(R345="","",VLOOKUP(R345,CUSTOMS!$E$3:$N$2500,8,FALSE))</f>
        <v/>
      </c>
      <c r="Z345" s="39" t="str">
        <f>IF(R345="","",VLOOKUP(R345,CUSTOMS!$E$3:$N$2500,9,FALSE))</f>
        <v/>
      </c>
      <c r="AA345" s="39" t="str">
        <f>IF(R345="","",VLOOKUP(R345,CUSTOMS!$E$3:$N$2500,10,FALSE))</f>
        <v/>
      </c>
      <c r="AB345" s="40" t="str">
        <f>IF(R345="","",VLOOKUP(G345,WMS!$E$3:$T$2500,15,FALSE))</f>
        <v/>
      </c>
      <c r="AC345" s="40" t="str">
        <f t="shared" si="41"/>
        <v/>
      </c>
      <c r="AD345" s="37" t="str">
        <f>IF(S345="","",VLOOKUP(S345,海关监管条件!$A$1:$B$2000,2,FALSE))</f>
        <v/>
      </c>
    </row>
    <row r="346" spans="7:30">
      <c r="G346" s="22" t="str">
        <f t="shared" si="35"/>
        <v/>
      </c>
      <c r="H346" s="23" t="str">
        <f>IF(G346="","",VLOOKUP(G346,WMS!$E$3:$Q$2500,7,FALSE))</f>
        <v/>
      </c>
      <c r="I346" s="23" t="str">
        <f>IF(G346="","",VLOOKUP(G346,WMS!$E$3:$Q$2500,8,FALSE))</f>
        <v/>
      </c>
      <c r="J346" s="23" t="str">
        <f>IF(G346="","",VLOOKUP(G346,WMS!$E$3:$Q$2500,13,FALSE))</f>
        <v/>
      </c>
      <c r="K346" s="29" t="str">
        <f t="shared" si="36"/>
        <v/>
      </c>
      <c r="N346" s="30" t="str">
        <f>IF(G346="","",VLOOKUP(G346,WMS!$E$3:$U$2500,17,0))</f>
        <v/>
      </c>
      <c r="O346" s="31" t="str">
        <f t="shared" si="37"/>
        <v/>
      </c>
      <c r="P346" s="31" t="str">
        <f t="shared" si="38"/>
        <v/>
      </c>
      <c r="Q346" s="36" t="str">
        <f>IF(G346="","",VLOOKUP(G346,WMS!$E$3:$G$2500,2,FALSE))</f>
        <v/>
      </c>
      <c r="R346" s="36" t="str">
        <f>IF(G346="","",VLOOKUP(G346,WMS!$E$3:$G$2500,3,FALSE))</f>
        <v/>
      </c>
      <c r="S346" s="37" t="str">
        <f>IF(R346="","",VLOOKUP(R346,CUSTOMS!$E$3:$N$2500,2,FALSE))</f>
        <v/>
      </c>
      <c r="T346" s="38" t="str">
        <f>IF(R346="","",VLOOKUP(R346,CUSTOMS!$E$3:$N$2500,3,FALSE))</f>
        <v/>
      </c>
      <c r="U346" s="39" t="str">
        <f t="shared" si="39"/>
        <v/>
      </c>
      <c r="V346" s="39" t="str">
        <f>IF(R346="","",VLOOKUP(R346,CUSTOMS!$E$3:$N$2500,5,FALSE))</f>
        <v/>
      </c>
      <c r="W346" s="40" t="str">
        <f>IF(R346="","",VLOOKUP(R346,CUSTOMS!$E$3:$N$2500,6,FALSE))</f>
        <v/>
      </c>
      <c r="X346" s="40" t="str">
        <f t="shared" si="40"/>
        <v/>
      </c>
      <c r="Y346" s="39" t="str">
        <f>IF(R346="","",VLOOKUP(R346,CUSTOMS!$E$3:$N$2500,8,FALSE))</f>
        <v/>
      </c>
      <c r="Z346" s="39" t="str">
        <f>IF(R346="","",VLOOKUP(R346,CUSTOMS!$E$3:$N$2500,9,FALSE))</f>
        <v/>
      </c>
      <c r="AA346" s="39" t="str">
        <f>IF(R346="","",VLOOKUP(R346,CUSTOMS!$E$3:$N$2500,10,FALSE))</f>
        <v/>
      </c>
      <c r="AB346" s="40" t="str">
        <f>IF(R346="","",VLOOKUP(G346,WMS!$E$3:$T$2500,15,FALSE))</f>
        <v/>
      </c>
      <c r="AC346" s="40" t="str">
        <f t="shared" si="41"/>
        <v/>
      </c>
      <c r="AD346" s="37" t="str">
        <f>IF(S346="","",VLOOKUP(S346,海关监管条件!$A$1:$B$2000,2,FALSE))</f>
        <v/>
      </c>
    </row>
    <row r="347" spans="7:30">
      <c r="G347" s="22" t="str">
        <f t="shared" si="35"/>
        <v/>
      </c>
      <c r="H347" s="23" t="str">
        <f>IF(G347="","",VLOOKUP(G347,WMS!$E$3:$Q$2500,7,FALSE))</f>
        <v/>
      </c>
      <c r="I347" s="23" t="str">
        <f>IF(G347="","",VLOOKUP(G347,WMS!$E$3:$Q$2500,8,FALSE))</f>
        <v/>
      </c>
      <c r="J347" s="23" t="str">
        <f>IF(G347="","",VLOOKUP(G347,WMS!$E$3:$Q$2500,13,FALSE))</f>
        <v/>
      </c>
      <c r="K347" s="29" t="str">
        <f t="shared" si="36"/>
        <v/>
      </c>
      <c r="N347" s="30" t="str">
        <f>IF(G347="","",VLOOKUP(G347,WMS!$E$3:$U$2500,17,0))</f>
        <v/>
      </c>
      <c r="O347" s="31" t="str">
        <f t="shared" si="37"/>
        <v/>
      </c>
      <c r="P347" s="31" t="str">
        <f t="shared" si="38"/>
        <v/>
      </c>
      <c r="Q347" s="36" t="str">
        <f>IF(G347="","",VLOOKUP(G347,WMS!$E$3:$G$2500,2,FALSE))</f>
        <v/>
      </c>
      <c r="R347" s="36" t="str">
        <f>IF(G347="","",VLOOKUP(G347,WMS!$E$3:$G$2500,3,FALSE))</f>
        <v/>
      </c>
      <c r="S347" s="37" t="str">
        <f>IF(R347="","",VLOOKUP(R347,CUSTOMS!$E$3:$N$2500,2,FALSE))</f>
        <v/>
      </c>
      <c r="T347" s="38" t="str">
        <f>IF(R347="","",VLOOKUP(R347,CUSTOMS!$E$3:$N$2500,3,FALSE))</f>
        <v/>
      </c>
      <c r="U347" s="39" t="str">
        <f t="shared" si="39"/>
        <v/>
      </c>
      <c r="V347" s="39" t="str">
        <f>IF(R347="","",VLOOKUP(R347,CUSTOMS!$E$3:$N$2500,5,FALSE))</f>
        <v/>
      </c>
      <c r="W347" s="40" t="str">
        <f>IF(R347="","",VLOOKUP(R347,CUSTOMS!$E$3:$N$2500,6,FALSE))</f>
        <v/>
      </c>
      <c r="X347" s="40" t="str">
        <f t="shared" si="40"/>
        <v/>
      </c>
      <c r="Y347" s="39" t="str">
        <f>IF(R347="","",VLOOKUP(R347,CUSTOMS!$E$3:$N$2500,8,FALSE))</f>
        <v/>
      </c>
      <c r="Z347" s="39" t="str">
        <f>IF(R347="","",VLOOKUP(R347,CUSTOMS!$E$3:$N$2500,9,FALSE))</f>
        <v/>
      </c>
      <c r="AA347" s="39" t="str">
        <f>IF(R347="","",VLOOKUP(R347,CUSTOMS!$E$3:$N$2500,10,FALSE))</f>
        <v/>
      </c>
      <c r="AB347" s="40" t="str">
        <f>IF(R347="","",VLOOKUP(G347,WMS!$E$3:$T$2500,15,FALSE))</f>
        <v/>
      </c>
      <c r="AC347" s="40" t="str">
        <f t="shared" si="41"/>
        <v/>
      </c>
      <c r="AD347" s="37" t="str">
        <f>IF(S347="","",VLOOKUP(S347,海关监管条件!$A$1:$B$2000,2,FALSE))</f>
        <v/>
      </c>
    </row>
    <row r="348" spans="7:30">
      <c r="G348" s="22" t="str">
        <f t="shared" si="35"/>
        <v/>
      </c>
      <c r="H348" s="23" t="str">
        <f>IF(G348="","",VLOOKUP(G348,WMS!$E$3:$Q$2500,7,FALSE))</f>
        <v/>
      </c>
      <c r="I348" s="23" t="str">
        <f>IF(G348="","",VLOOKUP(G348,WMS!$E$3:$Q$2500,8,FALSE))</f>
        <v/>
      </c>
      <c r="J348" s="23" t="str">
        <f>IF(G348="","",VLOOKUP(G348,WMS!$E$3:$Q$2500,13,FALSE))</f>
        <v/>
      </c>
      <c r="K348" s="29" t="str">
        <f t="shared" si="36"/>
        <v/>
      </c>
      <c r="N348" s="30" t="str">
        <f>IF(G348="","",VLOOKUP(G348,WMS!$E$3:$U$2500,17,0))</f>
        <v/>
      </c>
      <c r="O348" s="31" t="str">
        <f t="shared" si="37"/>
        <v/>
      </c>
      <c r="P348" s="31" t="str">
        <f t="shared" si="38"/>
        <v/>
      </c>
      <c r="Q348" s="36" t="str">
        <f>IF(G348="","",VLOOKUP(G348,WMS!$E$3:$G$2500,2,FALSE))</f>
        <v/>
      </c>
      <c r="R348" s="36" t="str">
        <f>IF(G348="","",VLOOKUP(G348,WMS!$E$3:$G$2500,3,FALSE))</f>
        <v/>
      </c>
      <c r="S348" s="37" t="str">
        <f>IF(R348="","",VLOOKUP(R348,CUSTOMS!$E$3:$N$2500,2,FALSE))</f>
        <v/>
      </c>
      <c r="T348" s="38" t="str">
        <f>IF(R348="","",VLOOKUP(R348,CUSTOMS!$E$3:$N$2500,3,FALSE))</f>
        <v/>
      </c>
      <c r="U348" s="39" t="str">
        <f t="shared" si="39"/>
        <v/>
      </c>
      <c r="V348" s="39" t="str">
        <f>IF(R348="","",VLOOKUP(R348,CUSTOMS!$E$3:$N$2500,5,FALSE))</f>
        <v/>
      </c>
      <c r="W348" s="40" t="str">
        <f>IF(R348="","",VLOOKUP(R348,CUSTOMS!$E$3:$N$2500,6,FALSE))</f>
        <v/>
      </c>
      <c r="X348" s="40" t="str">
        <f t="shared" si="40"/>
        <v/>
      </c>
      <c r="Y348" s="39" t="str">
        <f>IF(R348="","",VLOOKUP(R348,CUSTOMS!$E$3:$N$2500,8,FALSE))</f>
        <v/>
      </c>
      <c r="Z348" s="39" t="str">
        <f>IF(R348="","",VLOOKUP(R348,CUSTOMS!$E$3:$N$2500,9,FALSE))</f>
        <v/>
      </c>
      <c r="AA348" s="39" t="str">
        <f>IF(R348="","",VLOOKUP(R348,CUSTOMS!$E$3:$N$2500,10,FALSE))</f>
        <v/>
      </c>
      <c r="AB348" s="40" t="str">
        <f>IF(R348="","",VLOOKUP(G348,WMS!$E$3:$T$2500,15,FALSE))</f>
        <v/>
      </c>
      <c r="AC348" s="40" t="str">
        <f t="shared" si="41"/>
        <v/>
      </c>
      <c r="AD348" s="37" t="str">
        <f>IF(S348="","",VLOOKUP(S348,海关监管条件!$A$1:$B$2000,2,FALSE))</f>
        <v/>
      </c>
    </row>
    <row r="349" spans="7:30">
      <c r="G349" s="22" t="str">
        <f t="shared" si="35"/>
        <v/>
      </c>
      <c r="H349" s="23" t="str">
        <f>IF(G349="","",VLOOKUP(G349,WMS!$E$3:$Q$2500,7,FALSE))</f>
        <v/>
      </c>
      <c r="I349" s="23" t="str">
        <f>IF(G349="","",VLOOKUP(G349,WMS!$E$3:$Q$2500,8,FALSE))</f>
        <v/>
      </c>
      <c r="J349" s="23" t="str">
        <f>IF(G349="","",VLOOKUP(G349,WMS!$E$3:$Q$2500,13,FALSE))</f>
        <v/>
      </c>
      <c r="K349" s="29" t="str">
        <f t="shared" si="36"/>
        <v/>
      </c>
      <c r="N349" s="30" t="str">
        <f>IF(G349="","",VLOOKUP(G349,WMS!$E$3:$U$2500,17,0))</f>
        <v/>
      </c>
      <c r="O349" s="31" t="str">
        <f t="shared" si="37"/>
        <v/>
      </c>
      <c r="P349" s="31" t="str">
        <f t="shared" si="38"/>
        <v/>
      </c>
      <c r="Q349" s="36" t="str">
        <f>IF(G349="","",VLOOKUP(G349,WMS!$E$3:$G$2500,2,FALSE))</f>
        <v/>
      </c>
      <c r="R349" s="36" t="str">
        <f>IF(G349="","",VLOOKUP(G349,WMS!$E$3:$G$2500,3,FALSE))</f>
        <v/>
      </c>
      <c r="S349" s="37" t="str">
        <f>IF(R349="","",VLOOKUP(R349,CUSTOMS!$E$3:$N$2500,2,FALSE))</f>
        <v/>
      </c>
      <c r="T349" s="38" t="str">
        <f>IF(R349="","",VLOOKUP(R349,CUSTOMS!$E$3:$N$2500,3,FALSE))</f>
        <v/>
      </c>
      <c r="U349" s="39" t="str">
        <f t="shared" si="39"/>
        <v/>
      </c>
      <c r="V349" s="39" t="str">
        <f>IF(R349="","",VLOOKUP(R349,CUSTOMS!$E$3:$N$2500,5,FALSE))</f>
        <v/>
      </c>
      <c r="W349" s="40" t="str">
        <f>IF(R349="","",VLOOKUP(R349,CUSTOMS!$E$3:$N$2500,6,FALSE))</f>
        <v/>
      </c>
      <c r="X349" s="40" t="str">
        <f t="shared" si="40"/>
        <v/>
      </c>
      <c r="Y349" s="39" t="str">
        <f>IF(R349="","",VLOOKUP(R349,CUSTOMS!$E$3:$N$2500,8,FALSE))</f>
        <v/>
      </c>
      <c r="Z349" s="39" t="str">
        <f>IF(R349="","",VLOOKUP(R349,CUSTOMS!$E$3:$N$2500,9,FALSE))</f>
        <v/>
      </c>
      <c r="AA349" s="39" t="str">
        <f>IF(R349="","",VLOOKUP(R349,CUSTOMS!$E$3:$N$2500,10,FALSE))</f>
        <v/>
      </c>
      <c r="AB349" s="40" t="str">
        <f>IF(R349="","",VLOOKUP(G349,WMS!$E$3:$T$2500,15,FALSE))</f>
        <v/>
      </c>
      <c r="AC349" s="40" t="str">
        <f t="shared" si="41"/>
        <v/>
      </c>
      <c r="AD349" s="37" t="str">
        <f>IF(S349="","",VLOOKUP(S349,海关监管条件!$A$1:$B$2000,2,FALSE))</f>
        <v/>
      </c>
    </row>
    <row r="350" spans="7:30">
      <c r="G350" s="22" t="str">
        <f t="shared" si="35"/>
        <v/>
      </c>
      <c r="H350" s="23" t="str">
        <f>IF(G350="","",VLOOKUP(G350,WMS!$E$3:$Q$2500,7,FALSE))</f>
        <v/>
      </c>
      <c r="I350" s="23" t="str">
        <f>IF(G350="","",VLOOKUP(G350,WMS!$E$3:$Q$2500,8,FALSE))</f>
        <v/>
      </c>
      <c r="J350" s="23" t="str">
        <f>IF(G350="","",VLOOKUP(G350,WMS!$E$3:$Q$2500,13,FALSE))</f>
        <v/>
      </c>
      <c r="K350" s="29" t="str">
        <f t="shared" si="36"/>
        <v/>
      </c>
      <c r="N350" s="30" t="str">
        <f>IF(G350="","",VLOOKUP(G350,WMS!$E$3:$U$2500,17,0))</f>
        <v/>
      </c>
      <c r="O350" s="31" t="str">
        <f t="shared" si="37"/>
        <v/>
      </c>
      <c r="P350" s="31" t="str">
        <f t="shared" si="38"/>
        <v/>
      </c>
      <c r="Q350" s="36" t="str">
        <f>IF(G350="","",VLOOKUP(G350,WMS!$E$3:$G$2500,2,FALSE))</f>
        <v/>
      </c>
      <c r="R350" s="36" t="str">
        <f>IF(G350="","",VLOOKUP(G350,WMS!$E$3:$G$2500,3,FALSE))</f>
        <v/>
      </c>
      <c r="S350" s="37" t="str">
        <f>IF(R350="","",VLOOKUP(R350,CUSTOMS!$E$3:$N$2500,2,FALSE))</f>
        <v/>
      </c>
      <c r="T350" s="38" t="str">
        <f>IF(R350="","",VLOOKUP(R350,CUSTOMS!$E$3:$N$2500,3,FALSE))</f>
        <v/>
      </c>
      <c r="U350" s="39" t="str">
        <f t="shared" si="39"/>
        <v/>
      </c>
      <c r="V350" s="39" t="str">
        <f>IF(R350="","",VLOOKUP(R350,CUSTOMS!$E$3:$N$2500,5,FALSE))</f>
        <v/>
      </c>
      <c r="W350" s="40" t="str">
        <f>IF(R350="","",VLOOKUP(R350,CUSTOMS!$E$3:$N$2500,6,FALSE))</f>
        <v/>
      </c>
      <c r="X350" s="40" t="str">
        <f t="shared" si="40"/>
        <v/>
      </c>
      <c r="Y350" s="39" t="str">
        <f>IF(R350="","",VLOOKUP(R350,CUSTOMS!$E$3:$N$2500,8,FALSE))</f>
        <v/>
      </c>
      <c r="Z350" s="39" t="str">
        <f>IF(R350="","",VLOOKUP(R350,CUSTOMS!$E$3:$N$2500,9,FALSE))</f>
        <v/>
      </c>
      <c r="AA350" s="39" t="str">
        <f>IF(R350="","",VLOOKUP(R350,CUSTOMS!$E$3:$N$2500,10,FALSE))</f>
        <v/>
      </c>
      <c r="AB350" s="40" t="str">
        <f>IF(R350="","",VLOOKUP(G350,WMS!$E$3:$T$2500,15,FALSE))</f>
        <v/>
      </c>
      <c r="AC350" s="40" t="str">
        <f t="shared" si="41"/>
        <v/>
      </c>
      <c r="AD350" s="37" t="str">
        <f>IF(S350="","",VLOOKUP(S350,海关监管条件!$A$1:$B$2000,2,FALSE))</f>
        <v/>
      </c>
    </row>
    <row r="351" spans="7:30">
      <c r="G351" s="22" t="str">
        <f t="shared" si="35"/>
        <v/>
      </c>
      <c r="H351" s="23" t="str">
        <f>IF(G351="","",VLOOKUP(G351,WMS!$E$3:$Q$2500,7,FALSE))</f>
        <v/>
      </c>
      <c r="I351" s="23" t="str">
        <f>IF(G351="","",VLOOKUP(G351,WMS!$E$3:$Q$2500,8,FALSE))</f>
        <v/>
      </c>
      <c r="J351" s="23" t="str">
        <f>IF(G351="","",VLOOKUP(G351,WMS!$E$3:$Q$2500,13,FALSE))</f>
        <v/>
      </c>
      <c r="K351" s="29" t="str">
        <f t="shared" si="36"/>
        <v/>
      </c>
      <c r="N351" s="30" t="str">
        <f>IF(G351="","",VLOOKUP(G351,WMS!$E$3:$U$2500,17,0))</f>
        <v/>
      </c>
      <c r="O351" s="31" t="str">
        <f t="shared" si="37"/>
        <v/>
      </c>
      <c r="P351" s="31" t="str">
        <f t="shared" si="38"/>
        <v/>
      </c>
      <c r="Q351" s="36" t="str">
        <f>IF(G351="","",VLOOKUP(G351,WMS!$E$3:$G$2500,2,FALSE))</f>
        <v/>
      </c>
      <c r="R351" s="36" t="str">
        <f>IF(G351="","",VLOOKUP(G351,WMS!$E$3:$G$2500,3,FALSE))</f>
        <v/>
      </c>
      <c r="S351" s="37" t="str">
        <f>IF(R351="","",VLOOKUP(R351,CUSTOMS!$E$3:$N$2500,2,FALSE))</f>
        <v/>
      </c>
      <c r="T351" s="38" t="str">
        <f>IF(R351="","",VLOOKUP(R351,CUSTOMS!$E$3:$N$2500,3,FALSE))</f>
        <v/>
      </c>
      <c r="U351" s="39" t="str">
        <f t="shared" si="39"/>
        <v/>
      </c>
      <c r="V351" s="39" t="str">
        <f>IF(R351="","",VLOOKUP(R351,CUSTOMS!$E$3:$N$2500,5,FALSE))</f>
        <v/>
      </c>
      <c r="W351" s="40" t="str">
        <f>IF(R351="","",VLOOKUP(R351,CUSTOMS!$E$3:$N$2500,6,FALSE))</f>
        <v/>
      </c>
      <c r="X351" s="40" t="str">
        <f t="shared" si="40"/>
        <v/>
      </c>
      <c r="Y351" s="39" t="str">
        <f>IF(R351="","",VLOOKUP(R351,CUSTOMS!$E$3:$N$2500,8,FALSE))</f>
        <v/>
      </c>
      <c r="Z351" s="39" t="str">
        <f>IF(R351="","",VLOOKUP(R351,CUSTOMS!$E$3:$N$2500,9,FALSE))</f>
        <v/>
      </c>
      <c r="AA351" s="39" t="str">
        <f>IF(R351="","",VLOOKUP(R351,CUSTOMS!$E$3:$N$2500,10,FALSE))</f>
        <v/>
      </c>
      <c r="AB351" s="40" t="str">
        <f>IF(R351="","",VLOOKUP(G351,WMS!$E$3:$T$2500,15,FALSE))</f>
        <v/>
      </c>
      <c r="AC351" s="40" t="str">
        <f t="shared" si="41"/>
        <v/>
      </c>
      <c r="AD351" s="37" t="str">
        <f>IF(S351="","",VLOOKUP(S351,海关监管条件!$A$1:$B$2000,2,FALSE))</f>
        <v/>
      </c>
    </row>
    <row r="352" spans="7:30">
      <c r="G352" s="22" t="str">
        <f t="shared" si="35"/>
        <v/>
      </c>
      <c r="H352" s="23" t="str">
        <f>IF(G352="","",VLOOKUP(G352,WMS!$E$3:$Q$2500,7,FALSE))</f>
        <v/>
      </c>
      <c r="I352" s="23" t="str">
        <f>IF(G352="","",VLOOKUP(G352,WMS!$E$3:$Q$2500,8,FALSE))</f>
        <v/>
      </c>
      <c r="J352" s="23" t="str">
        <f>IF(G352="","",VLOOKUP(G352,WMS!$E$3:$Q$2500,13,FALSE))</f>
        <v/>
      </c>
      <c r="K352" s="29" t="str">
        <f t="shared" si="36"/>
        <v/>
      </c>
      <c r="N352" s="30" t="str">
        <f>IF(G352="","",VLOOKUP(G352,WMS!$E$3:$U$2500,17,0))</f>
        <v/>
      </c>
      <c r="O352" s="31" t="str">
        <f t="shared" si="37"/>
        <v/>
      </c>
      <c r="P352" s="31" t="str">
        <f t="shared" si="38"/>
        <v/>
      </c>
      <c r="Q352" s="36" t="str">
        <f>IF(G352="","",VLOOKUP(G352,WMS!$E$3:$G$2500,2,FALSE))</f>
        <v/>
      </c>
      <c r="R352" s="36" t="str">
        <f>IF(G352="","",VLOOKUP(G352,WMS!$E$3:$G$2500,3,FALSE))</f>
        <v/>
      </c>
      <c r="S352" s="37" t="str">
        <f>IF(R352="","",VLOOKUP(R352,CUSTOMS!$E$3:$N$2500,2,FALSE))</f>
        <v/>
      </c>
      <c r="T352" s="38" t="str">
        <f>IF(R352="","",VLOOKUP(R352,CUSTOMS!$E$3:$N$2500,3,FALSE))</f>
        <v/>
      </c>
      <c r="U352" s="39" t="str">
        <f t="shared" si="39"/>
        <v/>
      </c>
      <c r="V352" s="39" t="str">
        <f>IF(R352="","",VLOOKUP(R352,CUSTOMS!$E$3:$N$2500,5,FALSE))</f>
        <v/>
      </c>
      <c r="W352" s="40" t="str">
        <f>IF(R352="","",VLOOKUP(R352,CUSTOMS!$E$3:$N$2500,6,FALSE))</f>
        <v/>
      </c>
      <c r="X352" s="40" t="str">
        <f t="shared" si="40"/>
        <v/>
      </c>
      <c r="Y352" s="39" t="str">
        <f>IF(R352="","",VLOOKUP(R352,CUSTOMS!$E$3:$N$2500,8,FALSE))</f>
        <v/>
      </c>
      <c r="Z352" s="39" t="str">
        <f>IF(R352="","",VLOOKUP(R352,CUSTOMS!$E$3:$N$2500,9,FALSE))</f>
        <v/>
      </c>
      <c r="AA352" s="39" t="str">
        <f>IF(R352="","",VLOOKUP(R352,CUSTOMS!$E$3:$N$2500,10,FALSE))</f>
        <v/>
      </c>
      <c r="AB352" s="40" t="str">
        <f>IF(R352="","",VLOOKUP(G352,WMS!$E$3:$T$2500,15,FALSE))</f>
        <v/>
      </c>
      <c r="AC352" s="40" t="str">
        <f t="shared" si="41"/>
        <v/>
      </c>
      <c r="AD352" s="37" t="str">
        <f>IF(S352="","",VLOOKUP(S352,海关监管条件!$A$1:$B$2000,2,FALSE))</f>
        <v/>
      </c>
    </row>
    <row r="353" spans="7:30">
      <c r="G353" s="22" t="str">
        <f t="shared" si="35"/>
        <v/>
      </c>
      <c r="H353" s="23" t="str">
        <f>IF(G353="","",VLOOKUP(G353,WMS!$E$3:$Q$2500,7,FALSE))</f>
        <v/>
      </c>
      <c r="I353" s="23" t="str">
        <f>IF(G353="","",VLOOKUP(G353,WMS!$E$3:$Q$2500,8,FALSE))</f>
        <v/>
      </c>
      <c r="J353" s="23" t="str">
        <f>IF(G353="","",VLOOKUP(G353,WMS!$E$3:$Q$2500,13,FALSE))</f>
        <v/>
      </c>
      <c r="K353" s="29" t="str">
        <f t="shared" si="36"/>
        <v/>
      </c>
      <c r="N353" s="30" t="str">
        <f>IF(G353="","",VLOOKUP(G353,WMS!$E$3:$U$2500,17,0))</f>
        <v/>
      </c>
      <c r="O353" s="31" t="str">
        <f t="shared" si="37"/>
        <v/>
      </c>
      <c r="P353" s="31" t="str">
        <f t="shared" si="38"/>
        <v/>
      </c>
      <c r="Q353" s="36" t="str">
        <f>IF(G353="","",VLOOKUP(G353,WMS!$E$3:$G$2500,2,FALSE))</f>
        <v/>
      </c>
      <c r="R353" s="36" t="str">
        <f>IF(G353="","",VLOOKUP(G353,WMS!$E$3:$G$2500,3,FALSE))</f>
        <v/>
      </c>
      <c r="S353" s="37" t="str">
        <f>IF(R353="","",VLOOKUP(R353,CUSTOMS!$E$3:$N$2500,2,FALSE))</f>
        <v/>
      </c>
      <c r="T353" s="38" t="str">
        <f>IF(R353="","",VLOOKUP(R353,CUSTOMS!$E$3:$N$2500,3,FALSE))</f>
        <v/>
      </c>
      <c r="U353" s="39" t="str">
        <f t="shared" si="39"/>
        <v/>
      </c>
      <c r="V353" s="39" t="str">
        <f>IF(R353="","",VLOOKUP(R353,CUSTOMS!$E$3:$N$2500,5,FALSE))</f>
        <v/>
      </c>
      <c r="W353" s="40" t="str">
        <f>IF(R353="","",VLOOKUP(R353,CUSTOMS!$E$3:$N$2500,6,FALSE))</f>
        <v/>
      </c>
      <c r="X353" s="40" t="str">
        <f t="shared" si="40"/>
        <v/>
      </c>
      <c r="Y353" s="39" t="str">
        <f>IF(R353="","",VLOOKUP(R353,CUSTOMS!$E$3:$N$2500,8,FALSE))</f>
        <v/>
      </c>
      <c r="Z353" s="39" t="str">
        <f>IF(R353="","",VLOOKUP(R353,CUSTOMS!$E$3:$N$2500,9,FALSE))</f>
        <v/>
      </c>
      <c r="AA353" s="39" t="str">
        <f>IF(R353="","",VLOOKUP(R353,CUSTOMS!$E$3:$N$2500,10,FALSE))</f>
        <v/>
      </c>
      <c r="AB353" s="40" t="str">
        <f>IF(R353="","",VLOOKUP(G353,WMS!$E$3:$T$2500,15,FALSE))</f>
        <v/>
      </c>
      <c r="AC353" s="40" t="str">
        <f t="shared" si="41"/>
        <v/>
      </c>
      <c r="AD353" s="37" t="str">
        <f>IF(S353="","",VLOOKUP(S353,海关监管条件!$A$1:$B$2000,2,FALSE))</f>
        <v/>
      </c>
    </row>
    <row r="354" spans="7:30">
      <c r="G354" s="22" t="str">
        <f t="shared" si="35"/>
        <v/>
      </c>
      <c r="H354" s="23" t="str">
        <f>IF(G354="","",VLOOKUP(G354,WMS!$E$3:$Q$2500,7,FALSE))</f>
        <v/>
      </c>
      <c r="I354" s="23" t="str">
        <f>IF(G354="","",VLOOKUP(G354,WMS!$E$3:$Q$2500,8,FALSE))</f>
        <v/>
      </c>
      <c r="J354" s="23" t="str">
        <f>IF(G354="","",VLOOKUP(G354,WMS!$E$3:$Q$2500,13,FALSE))</f>
        <v/>
      </c>
      <c r="K354" s="29" t="str">
        <f t="shared" si="36"/>
        <v/>
      </c>
      <c r="N354" s="30" t="str">
        <f>IF(G354="","",VLOOKUP(G354,WMS!$E$3:$U$2500,17,0))</f>
        <v/>
      </c>
      <c r="O354" s="31" t="str">
        <f t="shared" si="37"/>
        <v/>
      </c>
      <c r="P354" s="31" t="str">
        <f t="shared" si="38"/>
        <v/>
      </c>
      <c r="Q354" s="36" t="str">
        <f>IF(G354="","",VLOOKUP(G354,WMS!$E$3:$G$2500,2,FALSE))</f>
        <v/>
      </c>
      <c r="R354" s="36" t="str">
        <f>IF(G354="","",VLOOKUP(G354,WMS!$E$3:$G$2500,3,FALSE))</f>
        <v/>
      </c>
      <c r="S354" s="37" t="str">
        <f>IF(R354="","",VLOOKUP(R354,CUSTOMS!$E$3:$N$2500,2,FALSE))</f>
        <v/>
      </c>
      <c r="T354" s="38" t="str">
        <f>IF(R354="","",VLOOKUP(R354,CUSTOMS!$E$3:$N$2500,3,FALSE))</f>
        <v/>
      </c>
      <c r="U354" s="39" t="str">
        <f t="shared" si="39"/>
        <v/>
      </c>
      <c r="V354" s="39" t="str">
        <f>IF(R354="","",VLOOKUP(R354,CUSTOMS!$E$3:$N$2500,5,FALSE))</f>
        <v/>
      </c>
      <c r="W354" s="40" t="str">
        <f>IF(R354="","",VLOOKUP(R354,CUSTOMS!$E$3:$N$2500,6,FALSE))</f>
        <v/>
      </c>
      <c r="X354" s="40" t="str">
        <f t="shared" si="40"/>
        <v/>
      </c>
      <c r="Y354" s="39" t="str">
        <f>IF(R354="","",VLOOKUP(R354,CUSTOMS!$E$3:$N$2500,8,FALSE))</f>
        <v/>
      </c>
      <c r="Z354" s="39" t="str">
        <f>IF(R354="","",VLOOKUP(R354,CUSTOMS!$E$3:$N$2500,9,FALSE))</f>
        <v/>
      </c>
      <c r="AA354" s="39" t="str">
        <f>IF(R354="","",VLOOKUP(R354,CUSTOMS!$E$3:$N$2500,10,FALSE))</f>
        <v/>
      </c>
      <c r="AB354" s="40" t="str">
        <f>IF(R354="","",VLOOKUP(G354,WMS!$E$3:$T$2500,15,FALSE))</f>
        <v/>
      </c>
      <c r="AC354" s="40" t="str">
        <f t="shared" si="41"/>
        <v/>
      </c>
      <c r="AD354" s="37" t="str">
        <f>IF(S354="","",VLOOKUP(S354,海关监管条件!$A$1:$B$2000,2,FALSE))</f>
        <v/>
      </c>
    </row>
    <row r="355" spans="7:30">
      <c r="G355" s="22" t="str">
        <f t="shared" si="35"/>
        <v/>
      </c>
      <c r="H355" s="23" t="str">
        <f>IF(G355="","",VLOOKUP(G355,WMS!$E$3:$Q$2500,7,FALSE))</f>
        <v/>
      </c>
      <c r="I355" s="23" t="str">
        <f>IF(G355="","",VLOOKUP(G355,WMS!$E$3:$Q$2500,8,FALSE))</f>
        <v/>
      </c>
      <c r="J355" s="23" t="str">
        <f>IF(G355="","",VLOOKUP(G355,WMS!$E$3:$Q$2500,13,FALSE))</f>
        <v/>
      </c>
      <c r="K355" s="29" t="str">
        <f t="shared" si="36"/>
        <v/>
      </c>
      <c r="N355" s="30" t="str">
        <f>IF(G355="","",VLOOKUP(G355,WMS!$E$3:$U$2500,17,0))</f>
        <v/>
      </c>
      <c r="O355" s="31" t="str">
        <f t="shared" si="37"/>
        <v/>
      </c>
      <c r="P355" s="31" t="str">
        <f t="shared" si="38"/>
        <v/>
      </c>
      <c r="Q355" s="36" t="str">
        <f>IF(G355="","",VLOOKUP(G355,WMS!$E$3:$G$2500,2,FALSE))</f>
        <v/>
      </c>
      <c r="R355" s="36" t="str">
        <f>IF(G355="","",VLOOKUP(G355,WMS!$E$3:$G$2500,3,FALSE))</f>
        <v/>
      </c>
      <c r="S355" s="37" t="str">
        <f>IF(R355="","",VLOOKUP(R355,CUSTOMS!$E$3:$N$2500,2,FALSE))</f>
        <v/>
      </c>
      <c r="T355" s="38" t="str">
        <f>IF(R355="","",VLOOKUP(R355,CUSTOMS!$E$3:$N$2500,3,FALSE))</f>
        <v/>
      </c>
      <c r="U355" s="39" t="str">
        <f t="shared" si="39"/>
        <v/>
      </c>
      <c r="V355" s="39" t="str">
        <f>IF(R355="","",VLOOKUP(R355,CUSTOMS!$E$3:$N$2500,5,FALSE))</f>
        <v/>
      </c>
      <c r="W355" s="40" t="str">
        <f>IF(R355="","",VLOOKUP(R355,CUSTOMS!$E$3:$N$2500,6,FALSE))</f>
        <v/>
      </c>
      <c r="X355" s="40" t="str">
        <f t="shared" si="40"/>
        <v/>
      </c>
      <c r="Y355" s="39" t="str">
        <f>IF(R355="","",VLOOKUP(R355,CUSTOMS!$E$3:$N$2500,8,FALSE))</f>
        <v/>
      </c>
      <c r="Z355" s="39" t="str">
        <f>IF(R355="","",VLOOKUP(R355,CUSTOMS!$E$3:$N$2500,9,FALSE))</f>
        <v/>
      </c>
      <c r="AA355" s="39" t="str">
        <f>IF(R355="","",VLOOKUP(R355,CUSTOMS!$E$3:$N$2500,10,FALSE))</f>
        <v/>
      </c>
      <c r="AB355" s="40" t="str">
        <f>IF(R355="","",VLOOKUP(G355,WMS!$E$3:$T$2500,15,FALSE))</f>
        <v/>
      </c>
      <c r="AC355" s="40" t="str">
        <f t="shared" si="41"/>
        <v/>
      </c>
      <c r="AD355" s="37" t="str">
        <f>IF(S355="","",VLOOKUP(S355,海关监管条件!$A$1:$B$2000,2,FALSE))</f>
        <v/>
      </c>
    </row>
    <row r="356" spans="7:30">
      <c r="G356" s="22" t="str">
        <f t="shared" si="35"/>
        <v/>
      </c>
      <c r="H356" s="23" t="str">
        <f>IF(G356="","",VLOOKUP(G356,WMS!$E$3:$Q$2500,7,FALSE))</f>
        <v/>
      </c>
      <c r="I356" s="23" t="str">
        <f>IF(G356="","",VLOOKUP(G356,WMS!$E$3:$Q$2500,8,FALSE))</f>
        <v/>
      </c>
      <c r="J356" s="23" t="str">
        <f>IF(G356="","",VLOOKUP(G356,WMS!$E$3:$Q$2500,13,FALSE))</f>
        <v/>
      </c>
      <c r="K356" s="29" t="str">
        <f t="shared" si="36"/>
        <v/>
      </c>
      <c r="N356" s="30" t="str">
        <f>IF(G356="","",VLOOKUP(G356,WMS!$E$3:$U$2500,17,0))</f>
        <v/>
      </c>
      <c r="O356" s="31" t="str">
        <f t="shared" si="37"/>
        <v/>
      </c>
      <c r="P356" s="31" t="str">
        <f t="shared" si="38"/>
        <v/>
      </c>
      <c r="Q356" s="36" t="str">
        <f>IF(G356="","",VLOOKUP(G356,WMS!$E$3:$G$2500,2,FALSE))</f>
        <v/>
      </c>
      <c r="R356" s="36" t="str">
        <f>IF(G356="","",VLOOKUP(G356,WMS!$E$3:$G$2500,3,FALSE))</f>
        <v/>
      </c>
      <c r="S356" s="37" t="str">
        <f>IF(R356="","",VLOOKUP(R356,CUSTOMS!$E$3:$N$2500,2,FALSE))</f>
        <v/>
      </c>
      <c r="T356" s="38" t="str">
        <f>IF(R356="","",VLOOKUP(R356,CUSTOMS!$E$3:$N$2500,3,FALSE))</f>
        <v/>
      </c>
      <c r="U356" s="39" t="str">
        <f t="shared" si="39"/>
        <v/>
      </c>
      <c r="V356" s="39" t="str">
        <f>IF(R356="","",VLOOKUP(R356,CUSTOMS!$E$3:$N$2500,5,FALSE))</f>
        <v/>
      </c>
      <c r="W356" s="40" t="str">
        <f>IF(R356="","",VLOOKUP(R356,CUSTOMS!$E$3:$N$2500,6,FALSE))</f>
        <v/>
      </c>
      <c r="X356" s="40" t="str">
        <f t="shared" si="40"/>
        <v/>
      </c>
      <c r="Y356" s="39" t="str">
        <f>IF(R356="","",VLOOKUP(R356,CUSTOMS!$E$3:$N$2500,8,FALSE))</f>
        <v/>
      </c>
      <c r="Z356" s="39" t="str">
        <f>IF(R356="","",VLOOKUP(R356,CUSTOMS!$E$3:$N$2500,9,FALSE))</f>
        <v/>
      </c>
      <c r="AA356" s="39" t="str">
        <f>IF(R356="","",VLOOKUP(R356,CUSTOMS!$E$3:$N$2500,10,FALSE))</f>
        <v/>
      </c>
      <c r="AB356" s="40" t="str">
        <f>IF(R356="","",VLOOKUP(G356,WMS!$E$3:$T$2500,15,FALSE))</f>
        <v/>
      </c>
      <c r="AC356" s="40" t="str">
        <f t="shared" si="41"/>
        <v/>
      </c>
      <c r="AD356" s="37" t="str">
        <f>IF(S356="","",VLOOKUP(S356,海关监管条件!$A$1:$B$2000,2,FALSE))</f>
        <v/>
      </c>
    </row>
    <row r="357" spans="7:30">
      <c r="G357" s="22" t="str">
        <f t="shared" si="35"/>
        <v/>
      </c>
      <c r="H357" s="23" t="str">
        <f>IF(G357="","",VLOOKUP(G357,WMS!$E$3:$Q$2500,7,FALSE))</f>
        <v/>
      </c>
      <c r="I357" s="23" t="str">
        <f>IF(G357="","",VLOOKUP(G357,WMS!$E$3:$Q$2500,8,FALSE))</f>
        <v/>
      </c>
      <c r="J357" s="23" t="str">
        <f>IF(G357="","",VLOOKUP(G357,WMS!$E$3:$Q$2500,13,FALSE))</f>
        <v/>
      </c>
      <c r="K357" s="29" t="str">
        <f t="shared" si="36"/>
        <v/>
      </c>
      <c r="N357" s="30" t="str">
        <f>IF(G357="","",VLOOKUP(G357,WMS!$E$3:$U$2500,17,0))</f>
        <v/>
      </c>
      <c r="O357" s="31" t="str">
        <f t="shared" si="37"/>
        <v/>
      </c>
      <c r="P357" s="31" t="str">
        <f t="shared" si="38"/>
        <v/>
      </c>
      <c r="Q357" s="36" t="str">
        <f>IF(G357="","",VLOOKUP(G357,WMS!$E$3:$G$2500,2,FALSE))</f>
        <v/>
      </c>
      <c r="R357" s="36" t="str">
        <f>IF(G357="","",VLOOKUP(G357,WMS!$E$3:$G$2500,3,FALSE))</f>
        <v/>
      </c>
      <c r="S357" s="37" t="str">
        <f>IF(R357="","",VLOOKUP(R357,CUSTOMS!$E$3:$N$2500,2,FALSE))</f>
        <v/>
      </c>
      <c r="T357" s="38" t="str">
        <f>IF(R357="","",VLOOKUP(R357,CUSTOMS!$E$3:$N$2500,3,FALSE))</f>
        <v/>
      </c>
      <c r="U357" s="39" t="str">
        <f t="shared" si="39"/>
        <v/>
      </c>
      <c r="V357" s="39" t="str">
        <f>IF(R357="","",VLOOKUP(R357,CUSTOMS!$E$3:$N$2500,5,FALSE))</f>
        <v/>
      </c>
      <c r="W357" s="40" t="str">
        <f>IF(R357="","",VLOOKUP(R357,CUSTOMS!$E$3:$N$2500,6,FALSE))</f>
        <v/>
      </c>
      <c r="X357" s="40" t="str">
        <f t="shared" si="40"/>
        <v/>
      </c>
      <c r="Y357" s="39" t="str">
        <f>IF(R357="","",VLOOKUP(R357,CUSTOMS!$E$3:$N$2500,8,FALSE))</f>
        <v/>
      </c>
      <c r="Z357" s="39" t="str">
        <f>IF(R357="","",VLOOKUP(R357,CUSTOMS!$E$3:$N$2500,9,FALSE))</f>
        <v/>
      </c>
      <c r="AA357" s="39" t="str">
        <f>IF(R357="","",VLOOKUP(R357,CUSTOMS!$E$3:$N$2500,10,FALSE))</f>
        <v/>
      </c>
      <c r="AB357" s="40" t="str">
        <f>IF(R357="","",VLOOKUP(G357,WMS!$E$3:$T$2500,15,FALSE))</f>
        <v/>
      </c>
      <c r="AC357" s="40" t="str">
        <f t="shared" si="41"/>
        <v/>
      </c>
      <c r="AD357" s="37" t="str">
        <f>IF(S357="","",VLOOKUP(S357,海关监管条件!$A$1:$B$2000,2,FALSE))</f>
        <v/>
      </c>
    </row>
    <row r="358" spans="7:30">
      <c r="G358" s="22" t="str">
        <f t="shared" si="35"/>
        <v/>
      </c>
      <c r="H358" s="23" t="str">
        <f>IF(G358="","",VLOOKUP(G358,WMS!$E$3:$Q$2500,7,FALSE))</f>
        <v/>
      </c>
      <c r="I358" s="23" t="str">
        <f>IF(G358="","",VLOOKUP(G358,WMS!$E$3:$Q$2500,8,FALSE))</f>
        <v/>
      </c>
      <c r="J358" s="23" t="str">
        <f>IF(G358="","",VLOOKUP(G358,WMS!$E$3:$Q$2500,13,FALSE))</f>
        <v/>
      </c>
      <c r="K358" s="29" t="str">
        <f t="shared" si="36"/>
        <v/>
      </c>
      <c r="N358" s="30" t="str">
        <f>IF(G358="","",VLOOKUP(G358,WMS!$E$3:$U$2500,17,0))</f>
        <v/>
      </c>
      <c r="O358" s="31" t="str">
        <f t="shared" si="37"/>
        <v/>
      </c>
      <c r="P358" s="31" t="str">
        <f t="shared" si="38"/>
        <v/>
      </c>
      <c r="Q358" s="36" t="str">
        <f>IF(G358="","",VLOOKUP(G358,WMS!$E$3:$G$2500,2,FALSE))</f>
        <v/>
      </c>
      <c r="R358" s="36" t="str">
        <f>IF(G358="","",VLOOKUP(G358,WMS!$E$3:$G$2500,3,FALSE))</f>
        <v/>
      </c>
      <c r="S358" s="37" t="str">
        <f>IF(R358="","",VLOOKUP(R358,CUSTOMS!$E$3:$N$2500,2,FALSE))</f>
        <v/>
      </c>
      <c r="T358" s="38" t="str">
        <f>IF(R358="","",VLOOKUP(R358,CUSTOMS!$E$3:$N$2500,3,FALSE))</f>
        <v/>
      </c>
      <c r="U358" s="39" t="str">
        <f t="shared" si="39"/>
        <v/>
      </c>
      <c r="V358" s="39" t="str">
        <f>IF(R358="","",VLOOKUP(R358,CUSTOMS!$E$3:$N$2500,5,FALSE))</f>
        <v/>
      </c>
      <c r="W358" s="40" t="str">
        <f>IF(R358="","",VLOOKUP(R358,CUSTOMS!$E$3:$N$2500,6,FALSE))</f>
        <v/>
      </c>
      <c r="X358" s="40" t="str">
        <f t="shared" si="40"/>
        <v/>
      </c>
      <c r="Y358" s="39" t="str">
        <f>IF(R358="","",VLOOKUP(R358,CUSTOMS!$E$3:$N$2500,8,FALSE))</f>
        <v/>
      </c>
      <c r="Z358" s="39" t="str">
        <f>IF(R358="","",VLOOKUP(R358,CUSTOMS!$E$3:$N$2500,9,FALSE))</f>
        <v/>
      </c>
      <c r="AA358" s="39" t="str">
        <f>IF(R358="","",VLOOKUP(R358,CUSTOMS!$E$3:$N$2500,10,FALSE))</f>
        <v/>
      </c>
      <c r="AB358" s="40" t="str">
        <f>IF(R358="","",VLOOKUP(G358,WMS!$E$3:$T$2500,15,FALSE))</f>
        <v/>
      </c>
      <c r="AC358" s="40" t="str">
        <f t="shared" si="41"/>
        <v/>
      </c>
      <c r="AD358" s="37" t="str">
        <f>IF(S358="","",VLOOKUP(S358,海关监管条件!$A$1:$B$2000,2,FALSE))</f>
        <v/>
      </c>
    </row>
    <row r="359" spans="7:30">
      <c r="G359" s="22" t="str">
        <f t="shared" si="35"/>
        <v/>
      </c>
      <c r="H359" s="23" t="str">
        <f>IF(G359="","",VLOOKUP(G359,WMS!$E$3:$Q$2500,7,FALSE))</f>
        <v/>
      </c>
      <c r="I359" s="23" t="str">
        <f>IF(G359="","",VLOOKUP(G359,WMS!$E$3:$Q$2500,8,FALSE))</f>
        <v/>
      </c>
      <c r="J359" s="23" t="str">
        <f>IF(G359="","",VLOOKUP(G359,WMS!$E$3:$Q$2500,13,FALSE))</f>
        <v/>
      </c>
      <c r="K359" s="29" t="str">
        <f t="shared" si="36"/>
        <v/>
      </c>
      <c r="N359" s="30" t="str">
        <f>IF(G359="","",VLOOKUP(G359,WMS!$E$3:$U$2500,17,0))</f>
        <v/>
      </c>
      <c r="O359" s="31" t="str">
        <f t="shared" si="37"/>
        <v/>
      </c>
      <c r="P359" s="31" t="str">
        <f t="shared" si="38"/>
        <v/>
      </c>
      <c r="Q359" s="36" t="str">
        <f>IF(G359="","",VLOOKUP(G359,WMS!$E$3:$G$2500,2,FALSE))</f>
        <v/>
      </c>
      <c r="R359" s="36" t="str">
        <f>IF(G359="","",VLOOKUP(G359,WMS!$E$3:$G$2500,3,FALSE))</f>
        <v/>
      </c>
      <c r="S359" s="37" t="str">
        <f>IF(R359="","",VLOOKUP(R359,CUSTOMS!$E$3:$N$2500,2,FALSE))</f>
        <v/>
      </c>
      <c r="T359" s="38" t="str">
        <f>IF(R359="","",VLOOKUP(R359,CUSTOMS!$E$3:$N$2500,3,FALSE))</f>
        <v/>
      </c>
      <c r="U359" s="39" t="str">
        <f t="shared" si="39"/>
        <v/>
      </c>
      <c r="V359" s="39" t="str">
        <f>IF(R359="","",VLOOKUP(R359,CUSTOMS!$E$3:$N$2500,5,FALSE))</f>
        <v/>
      </c>
      <c r="W359" s="40" t="str">
        <f>IF(R359="","",VLOOKUP(R359,CUSTOMS!$E$3:$N$2500,6,FALSE))</f>
        <v/>
      </c>
      <c r="X359" s="40" t="str">
        <f t="shared" si="40"/>
        <v/>
      </c>
      <c r="Y359" s="39" t="str">
        <f>IF(R359="","",VLOOKUP(R359,CUSTOMS!$E$3:$N$2500,8,FALSE))</f>
        <v/>
      </c>
      <c r="Z359" s="39" t="str">
        <f>IF(R359="","",VLOOKUP(R359,CUSTOMS!$E$3:$N$2500,9,FALSE))</f>
        <v/>
      </c>
      <c r="AA359" s="39" t="str">
        <f>IF(R359="","",VLOOKUP(R359,CUSTOMS!$E$3:$N$2500,10,FALSE))</f>
        <v/>
      </c>
      <c r="AB359" s="40" t="str">
        <f>IF(R359="","",VLOOKUP(G359,WMS!$E$3:$T$2500,15,FALSE))</f>
        <v/>
      </c>
      <c r="AC359" s="40" t="str">
        <f t="shared" si="41"/>
        <v/>
      </c>
      <c r="AD359" s="37" t="str">
        <f>IF(S359="","",VLOOKUP(S359,海关监管条件!$A$1:$B$2000,2,FALSE))</f>
        <v/>
      </c>
    </row>
    <row r="360" spans="7:30">
      <c r="G360" s="22" t="str">
        <f t="shared" si="35"/>
        <v/>
      </c>
      <c r="H360" s="23" t="str">
        <f>IF(G360="","",VLOOKUP(G360,WMS!$E$3:$Q$2500,7,FALSE))</f>
        <v/>
      </c>
      <c r="I360" s="23" t="str">
        <f>IF(G360="","",VLOOKUP(G360,WMS!$E$3:$Q$2500,8,FALSE))</f>
        <v/>
      </c>
      <c r="J360" s="23" t="str">
        <f>IF(G360="","",VLOOKUP(G360,WMS!$E$3:$Q$2500,13,FALSE))</f>
        <v/>
      </c>
      <c r="K360" s="29" t="str">
        <f t="shared" si="36"/>
        <v/>
      </c>
      <c r="N360" s="30" t="str">
        <f>IF(G360="","",VLOOKUP(G360,WMS!$E$3:$U$2500,17,0))</f>
        <v/>
      </c>
      <c r="O360" s="31" t="str">
        <f t="shared" si="37"/>
        <v/>
      </c>
      <c r="P360" s="31" t="str">
        <f t="shared" si="38"/>
        <v/>
      </c>
      <c r="Q360" s="36" t="str">
        <f>IF(G360="","",VLOOKUP(G360,WMS!$E$3:$G$2500,2,FALSE))</f>
        <v/>
      </c>
      <c r="R360" s="36" t="str">
        <f>IF(G360="","",VLOOKUP(G360,WMS!$E$3:$G$2500,3,FALSE))</f>
        <v/>
      </c>
      <c r="S360" s="37" t="str">
        <f>IF(R360="","",VLOOKUP(R360,CUSTOMS!$E$3:$N$2500,2,FALSE))</f>
        <v/>
      </c>
      <c r="T360" s="38" t="str">
        <f>IF(R360="","",VLOOKUP(R360,CUSTOMS!$E$3:$N$2500,3,FALSE))</f>
        <v/>
      </c>
      <c r="U360" s="39" t="str">
        <f t="shared" si="39"/>
        <v/>
      </c>
      <c r="V360" s="39" t="str">
        <f>IF(R360="","",VLOOKUP(R360,CUSTOMS!$E$3:$N$2500,5,FALSE))</f>
        <v/>
      </c>
      <c r="W360" s="40" t="str">
        <f>IF(R360="","",VLOOKUP(R360,CUSTOMS!$E$3:$N$2500,6,FALSE))</f>
        <v/>
      </c>
      <c r="X360" s="40" t="str">
        <f t="shared" si="40"/>
        <v/>
      </c>
      <c r="Y360" s="39" t="str">
        <f>IF(R360="","",VLOOKUP(R360,CUSTOMS!$E$3:$N$2500,8,FALSE))</f>
        <v/>
      </c>
      <c r="Z360" s="39" t="str">
        <f>IF(R360="","",VLOOKUP(R360,CUSTOMS!$E$3:$N$2500,9,FALSE))</f>
        <v/>
      </c>
      <c r="AA360" s="39" t="str">
        <f>IF(R360="","",VLOOKUP(R360,CUSTOMS!$E$3:$N$2500,10,FALSE))</f>
        <v/>
      </c>
      <c r="AB360" s="40" t="str">
        <f>IF(R360="","",VLOOKUP(G360,WMS!$E$3:$T$2500,15,FALSE))</f>
        <v/>
      </c>
      <c r="AC360" s="40" t="str">
        <f t="shared" si="41"/>
        <v/>
      </c>
      <c r="AD360" s="37" t="str">
        <f>IF(S360="","",VLOOKUP(S360,海关监管条件!$A$1:$B$2000,2,FALSE))</f>
        <v/>
      </c>
    </row>
    <row r="361" spans="7:30">
      <c r="G361" s="22" t="str">
        <f t="shared" si="35"/>
        <v/>
      </c>
      <c r="H361" s="23" t="str">
        <f>IF(G361="","",VLOOKUP(G361,WMS!$E$3:$Q$2500,7,FALSE))</f>
        <v/>
      </c>
      <c r="I361" s="23" t="str">
        <f>IF(G361="","",VLOOKUP(G361,WMS!$E$3:$Q$2500,8,FALSE))</f>
        <v/>
      </c>
      <c r="J361" s="23" t="str">
        <f>IF(G361="","",VLOOKUP(G361,WMS!$E$3:$Q$2500,13,FALSE))</f>
        <v/>
      </c>
      <c r="K361" s="29" t="str">
        <f t="shared" si="36"/>
        <v/>
      </c>
      <c r="N361" s="30" t="str">
        <f>IF(G361="","",VLOOKUP(G361,WMS!$E$3:$U$2500,17,0))</f>
        <v/>
      </c>
      <c r="O361" s="31" t="str">
        <f t="shared" si="37"/>
        <v/>
      </c>
      <c r="P361" s="31" t="str">
        <f t="shared" si="38"/>
        <v/>
      </c>
      <c r="Q361" s="36" t="str">
        <f>IF(G361="","",VLOOKUP(G361,WMS!$E$3:$G$2500,2,FALSE))</f>
        <v/>
      </c>
      <c r="R361" s="36" t="str">
        <f>IF(G361="","",VLOOKUP(G361,WMS!$E$3:$G$2500,3,FALSE))</f>
        <v/>
      </c>
      <c r="S361" s="37" t="str">
        <f>IF(R361="","",VLOOKUP(R361,CUSTOMS!$E$3:$N$2500,2,FALSE))</f>
        <v/>
      </c>
      <c r="T361" s="38" t="str">
        <f>IF(R361="","",VLOOKUP(R361,CUSTOMS!$E$3:$N$2500,3,FALSE))</f>
        <v/>
      </c>
      <c r="U361" s="39" t="str">
        <f t="shared" si="39"/>
        <v/>
      </c>
      <c r="V361" s="39" t="str">
        <f>IF(R361="","",VLOOKUP(R361,CUSTOMS!$E$3:$N$2500,5,FALSE))</f>
        <v/>
      </c>
      <c r="W361" s="40" t="str">
        <f>IF(R361="","",VLOOKUP(R361,CUSTOMS!$E$3:$N$2500,6,FALSE))</f>
        <v/>
      </c>
      <c r="X361" s="40" t="str">
        <f t="shared" si="40"/>
        <v/>
      </c>
      <c r="Y361" s="39" t="str">
        <f>IF(R361="","",VLOOKUP(R361,CUSTOMS!$E$3:$N$2500,8,FALSE))</f>
        <v/>
      </c>
      <c r="Z361" s="39" t="str">
        <f>IF(R361="","",VLOOKUP(R361,CUSTOMS!$E$3:$N$2500,9,FALSE))</f>
        <v/>
      </c>
      <c r="AA361" s="39" t="str">
        <f>IF(R361="","",VLOOKUP(R361,CUSTOMS!$E$3:$N$2500,10,FALSE))</f>
        <v/>
      </c>
      <c r="AB361" s="40" t="str">
        <f>IF(R361="","",VLOOKUP(G361,WMS!$E$3:$T$2500,15,FALSE))</f>
        <v/>
      </c>
      <c r="AC361" s="40" t="str">
        <f t="shared" si="41"/>
        <v/>
      </c>
      <c r="AD361" s="37" t="str">
        <f>IF(S361="","",VLOOKUP(S361,海关监管条件!$A$1:$B$2000,2,FALSE))</f>
        <v/>
      </c>
    </row>
    <row r="362" spans="7:30">
      <c r="G362" s="22" t="str">
        <f t="shared" si="35"/>
        <v/>
      </c>
      <c r="H362" s="23" t="str">
        <f>IF(G362="","",VLOOKUP(G362,WMS!$E$3:$Q$2500,7,FALSE))</f>
        <v/>
      </c>
      <c r="I362" s="23" t="str">
        <f>IF(G362="","",VLOOKUP(G362,WMS!$E$3:$Q$2500,8,FALSE))</f>
        <v/>
      </c>
      <c r="J362" s="23" t="str">
        <f>IF(G362="","",VLOOKUP(G362,WMS!$E$3:$Q$2500,13,FALSE))</f>
        <v/>
      </c>
      <c r="K362" s="29" t="str">
        <f t="shared" si="36"/>
        <v/>
      </c>
      <c r="N362" s="30" t="str">
        <f>IF(G362="","",VLOOKUP(G362,WMS!$E$3:$U$2500,17,0))</f>
        <v/>
      </c>
      <c r="O362" s="31" t="str">
        <f t="shared" si="37"/>
        <v/>
      </c>
      <c r="P362" s="31" t="str">
        <f t="shared" si="38"/>
        <v/>
      </c>
      <c r="Q362" s="36" t="str">
        <f>IF(G362="","",VLOOKUP(G362,WMS!$E$3:$G$2500,2,FALSE))</f>
        <v/>
      </c>
      <c r="R362" s="36" t="str">
        <f>IF(G362="","",VLOOKUP(G362,WMS!$E$3:$G$2500,3,FALSE))</f>
        <v/>
      </c>
      <c r="S362" s="37" t="str">
        <f>IF(R362="","",VLOOKUP(R362,CUSTOMS!$E$3:$N$2500,2,FALSE))</f>
        <v/>
      </c>
      <c r="T362" s="38" t="str">
        <f>IF(R362="","",VLOOKUP(R362,CUSTOMS!$E$3:$N$2500,3,FALSE))</f>
        <v/>
      </c>
      <c r="U362" s="39" t="str">
        <f t="shared" si="39"/>
        <v/>
      </c>
      <c r="V362" s="39" t="str">
        <f>IF(R362="","",VLOOKUP(R362,CUSTOMS!$E$3:$N$2500,5,FALSE))</f>
        <v/>
      </c>
      <c r="W362" s="40" t="str">
        <f>IF(R362="","",VLOOKUP(R362,CUSTOMS!$E$3:$N$2500,6,FALSE))</f>
        <v/>
      </c>
      <c r="X362" s="40" t="str">
        <f t="shared" si="40"/>
        <v/>
      </c>
      <c r="Y362" s="39" t="str">
        <f>IF(R362="","",VLOOKUP(R362,CUSTOMS!$E$3:$N$2500,8,FALSE))</f>
        <v/>
      </c>
      <c r="Z362" s="39" t="str">
        <f>IF(R362="","",VLOOKUP(R362,CUSTOMS!$E$3:$N$2500,9,FALSE))</f>
        <v/>
      </c>
      <c r="AA362" s="39" t="str">
        <f>IF(R362="","",VLOOKUP(R362,CUSTOMS!$E$3:$N$2500,10,FALSE))</f>
        <v/>
      </c>
      <c r="AB362" s="40" t="str">
        <f>IF(R362="","",VLOOKUP(G362,WMS!$E$3:$T$2500,15,FALSE))</f>
        <v/>
      </c>
      <c r="AC362" s="40" t="str">
        <f t="shared" si="41"/>
        <v/>
      </c>
      <c r="AD362" s="37" t="str">
        <f>IF(S362="","",VLOOKUP(S362,海关监管条件!$A$1:$B$2000,2,FALSE))</f>
        <v/>
      </c>
    </row>
    <row r="363" spans="7:30">
      <c r="G363" s="22" t="str">
        <f t="shared" si="35"/>
        <v/>
      </c>
      <c r="H363" s="23" t="str">
        <f>IF(G363="","",VLOOKUP(G363,WMS!$E$3:$Q$2500,7,FALSE))</f>
        <v/>
      </c>
      <c r="I363" s="23" t="str">
        <f>IF(G363="","",VLOOKUP(G363,WMS!$E$3:$Q$2500,8,FALSE))</f>
        <v/>
      </c>
      <c r="J363" s="23" t="str">
        <f>IF(G363="","",VLOOKUP(G363,WMS!$E$3:$Q$2500,13,FALSE))</f>
        <v/>
      </c>
      <c r="K363" s="29" t="str">
        <f t="shared" si="36"/>
        <v/>
      </c>
      <c r="N363" s="30" t="str">
        <f>IF(G363="","",VLOOKUP(G363,WMS!$E$3:$U$2500,17,0))</f>
        <v/>
      </c>
      <c r="O363" s="31" t="str">
        <f t="shared" si="37"/>
        <v/>
      </c>
      <c r="P363" s="31" t="str">
        <f t="shared" si="38"/>
        <v/>
      </c>
      <c r="Q363" s="36" t="str">
        <f>IF(G363="","",VLOOKUP(G363,WMS!$E$3:$G$2500,2,FALSE))</f>
        <v/>
      </c>
      <c r="R363" s="36" t="str">
        <f>IF(G363="","",VLOOKUP(G363,WMS!$E$3:$G$2500,3,FALSE))</f>
        <v/>
      </c>
      <c r="S363" s="37" t="str">
        <f>IF(R363="","",VLOOKUP(R363,CUSTOMS!$E$3:$N$2500,2,FALSE))</f>
        <v/>
      </c>
      <c r="T363" s="38" t="str">
        <f>IF(R363="","",VLOOKUP(R363,CUSTOMS!$E$3:$N$2500,3,FALSE))</f>
        <v/>
      </c>
      <c r="U363" s="39" t="str">
        <f t="shared" si="39"/>
        <v/>
      </c>
      <c r="V363" s="39" t="str">
        <f>IF(R363="","",VLOOKUP(R363,CUSTOMS!$E$3:$N$2500,5,FALSE))</f>
        <v/>
      </c>
      <c r="W363" s="40" t="str">
        <f>IF(R363="","",VLOOKUP(R363,CUSTOMS!$E$3:$N$2500,6,FALSE))</f>
        <v/>
      </c>
      <c r="X363" s="40" t="str">
        <f t="shared" si="40"/>
        <v/>
      </c>
      <c r="Y363" s="39" t="str">
        <f>IF(R363="","",VLOOKUP(R363,CUSTOMS!$E$3:$N$2500,8,FALSE))</f>
        <v/>
      </c>
      <c r="Z363" s="39" t="str">
        <f>IF(R363="","",VLOOKUP(R363,CUSTOMS!$E$3:$N$2500,9,FALSE))</f>
        <v/>
      </c>
      <c r="AA363" s="39" t="str">
        <f>IF(R363="","",VLOOKUP(R363,CUSTOMS!$E$3:$N$2500,10,FALSE))</f>
        <v/>
      </c>
      <c r="AB363" s="40" t="str">
        <f>IF(R363="","",VLOOKUP(G363,WMS!$E$3:$T$2500,15,FALSE))</f>
        <v/>
      </c>
      <c r="AC363" s="40" t="str">
        <f t="shared" si="41"/>
        <v/>
      </c>
      <c r="AD363" s="37" t="str">
        <f>IF(S363="","",VLOOKUP(S363,海关监管条件!$A$1:$B$2000,2,FALSE))</f>
        <v/>
      </c>
    </row>
    <row r="364" spans="7:30">
      <c r="G364" s="22" t="str">
        <f t="shared" si="35"/>
        <v/>
      </c>
      <c r="H364" s="23" t="str">
        <f>IF(G364="","",VLOOKUP(G364,WMS!$E$3:$Q$2500,7,FALSE))</f>
        <v/>
      </c>
      <c r="I364" s="23" t="str">
        <f>IF(G364="","",VLOOKUP(G364,WMS!$E$3:$Q$2500,8,FALSE))</f>
        <v/>
      </c>
      <c r="J364" s="23" t="str">
        <f>IF(G364="","",VLOOKUP(G364,WMS!$E$3:$Q$2500,13,FALSE))</f>
        <v/>
      </c>
      <c r="K364" s="29" t="str">
        <f t="shared" si="36"/>
        <v/>
      </c>
      <c r="N364" s="30" t="str">
        <f>IF(G364="","",VLOOKUP(G364,WMS!$E$3:$U$2500,17,0))</f>
        <v/>
      </c>
      <c r="O364" s="31" t="str">
        <f t="shared" si="37"/>
        <v/>
      </c>
      <c r="P364" s="31" t="str">
        <f t="shared" si="38"/>
        <v/>
      </c>
      <c r="Q364" s="36" t="str">
        <f>IF(G364="","",VLOOKUP(G364,WMS!$E$3:$G$2500,2,FALSE))</f>
        <v/>
      </c>
      <c r="R364" s="36" t="str">
        <f>IF(G364="","",VLOOKUP(G364,WMS!$E$3:$G$2500,3,FALSE))</f>
        <v/>
      </c>
      <c r="S364" s="37" t="str">
        <f>IF(R364="","",VLOOKUP(R364,CUSTOMS!$E$3:$N$2500,2,FALSE))</f>
        <v/>
      </c>
      <c r="T364" s="38" t="str">
        <f>IF(R364="","",VLOOKUP(R364,CUSTOMS!$E$3:$N$2500,3,FALSE))</f>
        <v/>
      </c>
      <c r="U364" s="39" t="str">
        <f t="shared" si="39"/>
        <v/>
      </c>
      <c r="V364" s="39" t="str">
        <f>IF(R364="","",VLOOKUP(R364,CUSTOMS!$E$3:$N$2500,5,FALSE))</f>
        <v/>
      </c>
      <c r="W364" s="40" t="str">
        <f>IF(R364="","",VLOOKUP(R364,CUSTOMS!$E$3:$N$2500,6,FALSE))</f>
        <v/>
      </c>
      <c r="X364" s="40" t="str">
        <f t="shared" si="40"/>
        <v/>
      </c>
      <c r="Y364" s="39" t="str">
        <f>IF(R364="","",VLOOKUP(R364,CUSTOMS!$E$3:$N$2500,8,FALSE))</f>
        <v/>
      </c>
      <c r="Z364" s="39" t="str">
        <f>IF(R364="","",VLOOKUP(R364,CUSTOMS!$E$3:$N$2500,9,FALSE))</f>
        <v/>
      </c>
      <c r="AA364" s="39" t="str">
        <f>IF(R364="","",VLOOKUP(R364,CUSTOMS!$E$3:$N$2500,10,FALSE))</f>
        <v/>
      </c>
      <c r="AB364" s="40" t="str">
        <f>IF(R364="","",VLOOKUP(G364,WMS!$E$3:$T$2500,15,FALSE))</f>
        <v/>
      </c>
      <c r="AC364" s="40" t="str">
        <f t="shared" si="41"/>
        <v/>
      </c>
      <c r="AD364" s="37" t="str">
        <f>IF(S364="","",VLOOKUP(S364,海关监管条件!$A$1:$B$2000,2,FALSE))</f>
        <v/>
      </c>
    </row>
    <row r="365" spans="7:30">
      <c r="G365" s="22" t="str">
        <f t="shared" si="35"/>
        <v/>
      </c>
      <c r="H365" s="23" t="str">
        <f>IF(G365="","",VLOOKUP(G365,WMS!$E$3:$Q$2500,7,FALSE))</f>
        <v/>
      </c>
      <c r="I365" s="23" t="str">
        <f>IF(G365="","",VLOOKUP(G365,WMS!$E$3:$Q$2500,8,FALSE))</f>
        <v/>
      </c>
      <c r="J365" s="23" t="str">
        <f>IF(G365="","",VLOOKUP(G365,WMS!$E$3:$Q$2500,13,FALSE))</f>
        <v/>
      </c>
      <c r="K365" s="29" t="str">
        <f t="shared" si="36"/>
        <v/>
      </c>
      <c r="N365" s="30" t="str">
        <f>IF(G365="","",VLOOKUP(G365,WMS!$E$3:$U$2500,17,0))</f>
        <v/>
      </c>
      <c r="O365" s="31" t="str">
        <f t="shared" si="37"/>
        <v/>
      </c>
      <c r="P365" s="31" t="str">
        <f t="shared" si="38"/>
        <v/>
      </c>
      <c r="Q365" s="36" t="str">
        <f>IF(G365="","",VLOOKUP(G365,WMS!$E$3:$G$2500,2,FALSE))</f>
        <v/>
      </c>
      <c r="R365" s="36" t="str">
        <f>IF(G365="","",VLOOKUP(G365,WMS!$E$3:$G$2500,3,FALSE))</f>
        <v/>
      </c>
      <c r="S365" s="37" t="str">
        <f>IF(R365="","",VLOOKUP(R365,CUSTOMS!$E$3:$N$2500,2,FALSE))</f>
        <v/>
      </c>
      <c r="T365" s="38" t="str">
        <f>IF(R365="","",VLOOKUP(R365,CUSTOMS!$E$3:$N$2500,3,FALSE))</f>
        <v/>
      </c>
      <c r="U365" s="39" t="str">
        <f t="shared" si="39"/>
        <v/>
      </c>
      <c r="V365" s="39" t="str">
        <f>IF(R365="","",VLOOKUP(R365,CUSTOMS!$E$3:$N$2500,5,FALSE))</f>
        <v/>
      </c>
      <c r="W365" s="40" t="str">
        <f>IF(R365="","",VLOOKUP(R365,CUSTOMS!$E$3:$N$2500,6,FALSE))</f>
        <v/>
      </c>
      <c r="X365" s="40" t="str">
        <f t="shared" si="40"/>
        <v/>
      </c>
      <c r="Y365" s="39" t="str">
        <f>IF(R365="","",VLOOKUP(R365,CUSTOMS!$E$3:$N$2500,8,FALSE))</f>
        <v/>
      </c>
      <c r="Z365" s="39" t="str">
        <f>IF(R365="","",VLOOKUP(R365,CUSTOMS!$E$3:$N$2500,9,FALSE))</f>
        <v/>
      </c>
      <c r="AA365" s="39" t="str">
        <f>IF(R365="","",VLOOKUP(R365,CUSTOMS!$E$3:$N$2500,10,FALSE))</f>
        <v/>
      </c>
      <c r="AB365" s="40" t="str">
        <f>IF(R365="","",VLOOKUP(G365,WMS!$E$3:$T$2500,15,FALSE))</f>
        <v/>
      </c>
      <c r="AC365" s="40" t="str">
        <f t="shared" si="41"/>
        <v/>
      </c>
      <c r="AD365" s="37" t="str">
        <f>IF(S365="","",VLOOKUP(S365,海关监管条件!$A$1:$B$2000,2,FALSE))</f>
        <v/>
      </c>
    </row>
    <row r="366" spans="7:30">
      <c r="G366" s="22" t="str">
        <f t="shared" si="35"/>
        <v/>
      </c>
      <c r="H366" s="23" t="str">
        <f>IF(G366="","",VLOOKUP(G366,WMS!$E$3:$Q$2500,7,FALSE))</f>
        <v/>
      </c>
      <c r="I366" s="23" t="str">
        <f>IF(G366="","",VLOOKUP(G366,WMS!$E$3:$Q$2500,8,FALSE))</f>
        <v/>
      </c>
      <c r="J366" s="23" t="str">
        <f>IF(G366="","",VLOOKUP(G366,WMS!$E$3:$Q$2500,13,FALSE))</f>
        <v/>
      </c>
      <c r="K366" s="29" t="str">
        <f t="shared" si="36"/>
        <v/>
      </c>
      <c r="N366" s="30" t="str">
        <f>IF(G366="","",VLOOKUP(G366,WMS!$E$3:$U$2500,17,0))</f>
        <v/>
      </c>
      <c r="O366" s="31" t="str">
        <f t="shared" si="37"/>
        <v/>
      </c>
      <c r="P366" s="31" t="str">
        <f t="shared" si="38"/>
        <v/>
      </c>
      <c r="Q366" s="36" t="str">
        <f>IF(G366="","",VLOOKUP(G366,WMS!$E$3:$G$2500,2,FALSE))</f>
        <v/>
      </c>
      <c r="R366" s="36" t="str">
        <f>IF(G366="","",VLOOKUP(G366,WMS!$E$3:$G$2500,3,FALSE))</f>
        <v/>
      </c>
      <c r="S366" s="37" t="str">
        <f>IF(R366="","",VLOOKUP(R366,CUSTOMS!$E$3:$N$2500,2,FALSE))</f>
        <v/>
      </c>
      <c r="T366" s="38" t="str">
        <f>IF(R366="","",VLOOKUP(R366,CUSTOMS!$E$3:$N$2500,3,FALSE))</f>
        <v/>
      </c>
      <c r="U366" s="39" t="str">
        <f t="shared" si="39"/>
        <v/>
      </c>
      <c r="V366" s="39" t="str">
        <f>IF(R366="","",VLOOKUP(R366,CUSTOMS!$E$3:$N$2500,5,FALSE))</f>
        <v/>
      </c>
      <c r="W366" s="40" t="str">
        <f>IF(R366="","",VLOOKUP(R366,CUSTOMS!$E$3:$N$2500,6,FALSE))</f>
        <v/>
      </c>
      <c r="X366" s="40" t="str">
        <f t="shared" si="40"/>
        <v/>
      </c>
      <c r="Y366" s="39" t="str">
        <f>IF(R366="","",VLOOKUP(R366,CUSTOMS!$E$3:$N$2500,8,FALSE))</f>
        <v/>
      </c>
      <c r="Z366" s="39" t="str">
        <f>IF(R366="","",VLOOKUP(R366,CUSTOMS!$E$3:$N$2500,9,FALSE))</f>
        <v/>
      </c>
      <c r="AA366" s="39" t="str">
        <f>IF(R366="","",VLOOKUP(R366,CUSTOMS!$E$3:$N$2500,10,FALSE))</f>
        <v/>
      </c>
      <c r="AB366" s="40" t="str">
        <f>IF(R366="","",VLOOKUP(G366,WMS!$E$3:$T$2500,15,FALSE))</f>
        <v/>
      </c>
      <c r="AC366" s="40" t="str">
        <f t="shared" si="41"/>
        <v/>
      </c>
      <c r="AD366" s="37" t="str">
        <f>IF(S366="","",VLOOKUP(S366,海关监管条件!$A$1:$B$2000,2,FALSE))</f>
        <v/>
      </c>
    </row>
    <row r="367" spans="7:30">
      <c r="G367" s="22" t="str">
        <f t="shared" si="35"/>
        <v/>
      </c>
      <c r="H367" s="23" t="str">
        <f>IF(G367="","",VLOOKUP(G367,WMS!$E$3:$Q$2500,7,FALSE))</f>
        <v/>
      </c>
      <c r="I367" s="23" t="str">
        <f>IF(G367="","",VLOOKUP(G367,WMS!$E$3:$Q$2500,8,FALSE))</f>
        <v/>
      </c>
      <c r="J367" s="23" t="str">
        <f>IF(G367="","",VLOOKUP(G367,WMS!$E$3:$Q$2500,13,FALSE))</f>
        <v/>
      </c>
      <c r="K367" s="29" t="str">
        <f t="shared" si="36"/>
        <v/>
      </c>
      <c r="N367" s="30" t="str">
        <f>IF(G367="","",VLOOKUP(G367,WMS!$E$3:$U$2500,17,0))</f>
        <v/>
      </c>
      <c r="O367" s="31" t="str">
        <f t="shared" si="37"/>
        <v/>
      </c>
      <c r="P367" s="31" t="str">
        <f t="shared" si="38"/>
        <v/>
      </c>
      <c r="Q367" s="36" t="str">
        <f>IF(G367="","",VLOOKUP(G367,WMS!$E$3:$G$2500,2,FALSE))</f>
        <v/>
      </c>
      <c r="R367" s="36" t="str">
        <f>IF(G367="","",VLOOKUP(G367,WMS!$E$3:$G$2500,3,FALSE))</f>
        <v/>
      </c>
      <c r="S367" s="37" t="str">
        <f>IF(R367="","",VLOOKUP(R367,CUSTOMS!$E$3:$N$2500,2,FALSE))</f>
        <v/>
      </c>
      <c r="T367" s="38" t="str">
        <f>IF(R367="","",VLOOKUP(R367,CUSTOMS!$E$3:$N$2500,3,FALSE))</f>
        <v/>
      </c>
      <c r="U367" s="39" t="str">
        <f t="shared" si="39"/>
        <v/>
      </c>
      <c r="V367" s="39" t="str">
        <f>IF(R367="","",VLOOKUP(R367,CUSTOMS!$E$3:$N$2500,5,FALSE))</f>
        <v/>
      </c>
      <c r="W367" s="40" t="str">
        <f>IF(R367="","",VLOOKUP(R367,CUSTOMS!$E$3:$N$2500,6,FALSE))</f>
        <v/>
      </c>
      <c r="X367" s="40" t="str">
        <f t="shared" si="40"/>
        <v/>
      </c>
      <c r="Y367" s="39" t="str">
        <f>IF(R367="","",VLOOKUP(R367,CUSTOMS!$E$3:$N$2500,8,FALSE))</f>
        <v/>
      </c>
      <c r="Z367" s="39" t="str">
        <f>IF(R367="","",VLOOKUP(R367,CUSTOMS!$E$3:$N$2500,9,FALSE))</f>
        <v/>
      </c>
      <c r="AA367" s="39" t="str">
        <f>IF(R367="","",VLOOKUP(R367,CUSTOMS!$E$3:$N$2500,10,FALSE))</f>
        <v/>
      </c>
      <c r="AB367" s="40" t="str">
        <f>IF(R367="","",VLOOKUP(G367,WMS!$E$3:$T$2500,15,FALSE))</f>
        <v/>
      </c>
      <c r="AC367" s="40" t="str">
        <f t="shared" si="41"/>
        <v/>
      </c>
      <c r="AD367" s="37" t="str">
        <f>IF(S367="","",VLOOKUP(S367,海关监管条件!$A$1:$B$2000,2,FALSE))</f>
        <v/>
      </c>
    </row>
    <row r="368" spans="7:30">
      <c r="G368" s="22" t="str">
        <f t="shared" si="35"/>
        <v/>
      </c>
      <c r="H368" s="23" t="str">
        <f>IF(G368="","",VLOOKUP(G368,WMS!$E$3:$Q$2500,7,FALSE))</f>
        <v/>
      </c>
      <c r="I368" s="23" t="str">
        <f>IF(G368="","",VLOOKUP(G368,WMS!$E$3:$Q$2500,8,FALSE))</f>
        <v/>
      </c>
      <c r="J368" s="23" t="str">
        <f>IF(G368="","",VLOOKUP(G368,WMS!$E$3:$Q$2500,13,FALSE))</f>
        <v/>
      </c>
      <c r="K368" s="29" t="str">
        <f t="shared" si="36"/>
        <v/>
      </c>
      <c r="N368" s="30" t="str">
        <f>IF(G368="","",VLOOKUP(G368,WMS!$E$3:$U$2500,17,0))</f>
        <v/>
      </c>
      <c r="O368" s="31" t="str">
        <f t="shared" si="37"/>
        <v/>
      </c>
      <c r="P368" s="31" t="str">
        <f t="shared" si="38"/>
        <v/>
      </c>
      <c r="Q368" s="36" t="str">
        <f>IF(G368="","",VLOOKUP(G368,WMS!$E$3:$G$2500,2,FALSE))</f>
        <v/>
      </c>
      <c r="R368" s="36" t="str">
        <f>IF(G368="","",VLOOKUP(G368,WMS!$E$3:$G$2500,3,FALSE))</f>
        <v/>
      </c>
      <c r="S368" s="37" t="str">
        <f>IF(R368="","",VLOOKUP(R368,CUSTOMS!$E$3:$N$2500,2,FALSE))</f>
        <v/>
      </c>
      <c r="T368" s="38" t="str">
        <f>IF(R368="","",VLOOKUP(R368,CUSTOMS!$E$3:$N$2500,3,FALSE))</f>
        <v/>
      </c>
      <c r="U368" s="39" t="str">
        <f t="shared" si="39"/>
        <v/>
      </c>
      <c r="V368" s="39" t="str">
        <f>IF(R368="","",VLOOKUP(R368,CUSTOMS!$E$3:$N$2500,5,FALSE))</f>
        <v/>
      </c>
      <c r="W368" s="40" t="str">
        <f>IF(R368="","",VLOOKUP(R368,CUSTOMS!$E$3:$N$2500,6,FALSE))</f>
        <v/>
      </c>
      <c r="X368" s="40" t="str">
        <f t="shared" si="40"/>
        <v/>
      </c>
      <c r="Y368" s="39" t="str">
        <f>IF(R368="","",VLOOKUP(R368,CUSTOMS!$E$3:$N$2500,8,FALSE))</f>
        <v/>
      </c>
      <c r="Z368" s="39" t="str">
        <f>IF(R368="","",VLOOKUP(R368,CUSTOMS!$E$3:$N$2500,9,FALSE))</f>
        <v/>
      </c>
      <c r="AA368" s="39" t="str">
        <f>IF(R368="","",VLOOKUP(R368,CUSTOMS!$E$3:$N$2500,10,FALSE))</f>
        <v/>
      </c>
      <c r="AB368" s="40" t="str">
        <f>IF(R368="","",VLOOKUP(G368,WMS!$E$3:$T$2500,15,FALSE))</f>
        <v/>
      </c>
      <c r="AC368" s="40" t="str">
        <f t="shared" si="41"/>
        <v/>
      </c>
      <c r="AD368" s="37" t="str">
        <f>IF(S368="","",VLOOKUP(S368,海关监管条件!$A$1:$B$2000,2,FALSE))</f>
        <v/>
      </c>
    </row>
    <row r="369" spans="7:30">
      <c r="G369" s="22" t="str">
        <f t="shared" si="35"/>
        <v/>
      </c>
      <c r="H369" s="23" t="str">
        <f>IF(G369="","",VLOOKUP(G369,WMS!$E$3:$Q$2500,7,FALSE))</f>
        <v/>
      </c>
      <c r="I369" s="23" t="str">
        <f>IF(G369="","",VLOOKUP(G369,WMS!$E$3:$Q$2500,8,FALSE))</f>
        <v/>
      </c>
      <c r="J369" s="23" t="str">
        <f>IF(G369="","",VLOOKUP(G369,WMS!$E$3:$Q$2500,13,FALSE))</f>
        <v/>
      </c>
      <c r="K369" s="29" t="str">
        <f t="shared" si="36"/>
        <v/>
      </c>
      <c r="N369" s="30" t="str">
        <f>IF(G369="","",VLOOKUP(G369,WMS!$E$3:$U$2500,17,0))</f>
        <v/>
      </c>
      <c r="O369" s="31" t="str">
        <f t="shared" si="37"/>
        <v/>
      </c>
      <c r="P369" s="31" t="str">
        <f t="shared" si="38"/>
        <v/>
      </c>
      <c r="Q369" s="36" t="str">
        <f>IF(G369="","",VLOOKUP(G369,WMS!$E$3:$G$2500,2,FALSE))</f>
        <v/>
      </c>
      <c r="R369" s="36" t="str">
        <f>IF(G369="","",VLOOKUP(G369,WMS!$E$3:$G$2500,3,FALSE))</f>
        <v/>
      </c>
      <c r="S369" s="37" t="str">
        <f>IF(R369="","",VLOOKUP(R369,CUSTOMS!$E$3:$N$2500,2,FALSE))</f>
        <v/>
      </c>
      <c r="T369" s="38" t="str">
        <f>IF(R369="","",VLOOKUP(R369,CUSTOMS!$E$3:$N$2500,3,FALSE))</f>
        <v/>
      </c>
      <c r="U369" s="39" t="str">
        <f t="shared" si="39"/>
        <v/>
      </c>
      <c r="V369" s="39" t="str">
        <f>IF(R369="","",VLOOKUP(R369,CUSTOMS!$E$3:$N$2500,5,FALSE))</f>
        <v/>
      </c>
      <c r="W369" s="40" t="str">
        <f>IF(R369="","",VLOOKUP(R369,CUSTOMS!$E$3:$N$2500,6,FALSE))</f>
        <v/>
      </c>
      <c r="X369" s="40" t="str">
        <f t="shared" si="40"/>
        <v/>
      </c>
      <c r="Y369" s="39" t="str">
        <f>IF(R369="","",VLOOKUP(R369,CUSTOMS!$E$3:$N$2500,8,FALSE))</f>
        <v/>
      </c>
      <c r="Z369" s="39" t="str">
        <f>IF(R369="","",VLOOKUP(R369,CUSTOMS!$E$3:$N$2500,9,FALSE))</f>
        <v/>
      </c>
      <c r="AA369" s="39" t="str">
        <f>IF(R369="","",VLOOKUP(R369,CUSTOMS!$E$3:$N$2500,10,FALSE))</f>
        <v/>
      </c>
      <c r="AB369" s="40" t="str">
        <f>IF(R369="","",VLOOKUP(G369,WMS!$E$3:$T$2500,15,FALSE))</f>
        <v/>
      </c>
      <c r="AC369" s="40" t="str">
        <f t="shared" si="41"/>
        <v/>
      </c>
      <c r="AD369" s="37" t="str">
        <f>IF(S369="","",VLOOKUP(S369,海关监管条件!$A$1:$B$2000,2,FALSE))</f>
        <v/>
      </c>
    </row>
    <row r="370" spans="7:30">
      <c r="G370" s="22" t="str">
        <f t="shared" si="35"/>
        <v/>
      </c>
      <c r="H370" s="23" t="str">
        <f>IF(G370="","",VLOOKUP(G370,WMS!$E$3:$Q$2500,7,FALSE))</f>
        <v/>
      </c>
      <c r="I370" s="23" t="str">
        <f>IF(G370="","",VLOOKUP(G370,WMS!$E$3:$Q$2500,8,FALSE))</f>
        <v/>
      </c>
      <c r="J370" s="23" t="str">
        <f>IF(G370="","",VLOOKUP(G370,WMS!$E$3:$Q$2500,13,FALSE))</f>
        <v/>
      </c>
      <c r="K370" s="29" t="str">
        <f t="shared" si="36"/>
        <v/>
      </c>
      <c r="N370" s="30" t="str">
        <f>IF(G370="","",VLOOKUP(G370,WMS!$E$3:$U$2500,17,0))</f>
        <v/>
      </c>
      <c r="O370" s="31" t="str">
        <f t="shared" si="37"/>
        <v/>
      </c>
      <c r="P370" s="31" t="str">
        <f t="shared" si="38"/>
        <v/>
      </c>
      <c r="Q370" s="36" t="str">
        <f>IF(G370="","",VLOOKUP(G370,WMS!$E$3:$G$2500,2,FALSE))</f>
        <v/>
      </c>
      <c r="R370" s="36" t="str">
        <f>IF(G370="","",VLOOKUP(G370,WMS!$E$3:$G$2500,3,FALSE))</f>
        <v/>
      </c>
      <c r="S370" s="37" t="str">
        <f>IF(R370="","",VLOOKUP(R370,CUSTOMS!$E$3:$N$2500,2,FALSE))</f>
        <v/>
      </c>
      <c r="T370" s="38" t="str">
        <f>IF(R370="","",VLOOKUP(R370,CUSTOMS!$E$3:$N$2500,3,FALSE))</f>
        <v/>
      </c>
      <c r="U370" s="39" t="str">
        <f t="shared" si="39"/>
        <v/>
      </c>
      <c r="V370" s="39" t="str">
        <f>IF(R370="","",VLOOKUP(R370,CUSTOMS!$E$3:$N$2500,5,FALSE))</f>
        <v/>
      </c>
      <c r="W370" s="40" t="str">
        <f>IF(R370="","",VLOOKUP(R370,CUSTOMS!$E$3:$N$2500,6,FALSE))</f>
        <v/>
      </c>
      <c r="X370" s="40" t="str">
        <f t="shared" si="40"/>
        <v/>
      </c>
      <c r="Y370" s="39" t="str">
        <f>IF(R370="","",VLOOKUP(R370,CUSTOMS!$E$3:$N$2500,8,FALSE))</f>
        <v/>
      </c>
      <c r="Z370" s="39" t="str">
        <f>IF(R370="","",VLOOKUP(R370,CUSTOMS!$E$3:$N$2500,9,FALSE))</f>
        <v/>
      </c>
      <c r="AA370" s="39" t="str">
        <f>IF(R370="","",VLOOKUP(R370,CUSTOMS!$E$3:$N$2500,10,FALSE))</f>
        <v/>
      </c>
      <c r="AB370" s="40" t="str">
        <f>IF(R370="","",VLOOKUP(G370,WMS!$E$3:$T$2500,15,FALSE))</f>
        <v/>
      </c>
      <c r="AC370" s="40" t="str">
        <f t="shared" si="41"/>
        <v/>
      </c>
      <c r="AD370" s="37" t="str">
        <f>IF(S370="","",VLOOKUP(S370,海关监管条件!$A$1:$B$2000,2,FALSE))</f>
        <v/>
      </c>
    </row>
    <row r="371" spans="7:30">
      <c r="G371" s="22" t="str">
        <f t="shared" si="35"/>
        <v/>
      </c>
      <c r="H371" s="23" t="str">
        <f>IF(G371="","",VLOOKUP(G371,WMS!$E$3:$Q$2500,7,FALSE))</f>
        <v/>
      </c>
      <c r="I371" s="23" t="str">
        <f>IF(G371="","",VLOOKUP(G371,WMS!$E$3:$Q$2500,8,FALSE))</f>
        <v/>
      </c>
      <c r="J371" s="23" t="str">
        <f>IF(G371="","",VLOOKUP(G371,WMS!$E$3:$Q$2500,13,FALSE))</f>
        <v/>
      </c>
      <c r="K371" s="29" t="str">
        <f t="shared" si="36"/>
        <v/>
      </c>
      <c r="N371" s="30" t="str">
        <f>IF(G371="","",VLOOKUP(G371,WMS!$E$3:$U$2500,17,0))</f>
        <v/>
      </c>
      <c r="O371" s="31" t="str">
        <f t="shared" si="37"/>
        <v/>
      </c>
      <c r="P371" s="31" t="str">
        <f t="shared" si="38"/>
        <v/>
      </c>
      <c r="Q371" s="36" t="str">
        <f>IF(G371="","",VLOOKUP(G371,WMS!$E$3:$G$2500,2,FALSE))</f>
        <v/>
      </c>
      <c r="R371" s="36" t="str">
        <f>IF(G371="","",VLOOKUP(G371,WMS!$E$3:$G$2500,3,FALSE))</f>
        <v/>
      </c>
      <c r="S371" s="37" t="str">
        <f>IF(R371="","",VLOOKUP(R371,CUSTOMS!$E$3:$N$2500,2,FALSE))</f>
        <v/>
      </c>
      <c r="T371" s="38" t="str">
        <f>IF(R371="","",VLOOKUP(R371,CUSTOMS!$E$3:$N$2500,3,FALSE))</f>
        <v/>
      </c>
      <c r="U371" s="39" t="str">
        <f t="shared" si="39"/>
        <v/>
      </c>
      <c r="V371" s="39" t="str">
        <f>IF(R371="","",VLOOKUP(R371,CUSTOMS!$E$3:$N$2500,5,FALSE))</f>
        <v/>
      </c>
      <c r="W371" s="40" t="str">
        <f>IF(R371="","",VLOOKUP(R371,CUSTOMS!$E$3:$N$2500,6,FALSE))</f>
        <v/>
      </c>
      <c r="X371" s="40" t="str">
        <f t="shared" si="40"/>
        <v/>
      </c>
      <c r="Y371" s="39" t="str">
        <f>IF(R371="","",VLOOKUP(R371,CUSTOMS!$E$3:$N$2500,8,FALSE))</f>
        <v/>
      </c>
      <c r="Z371" s="39" t="str">
        <f>IF(R371="","",VLOOKUP(R371,CUSTOMS!$E$3:$N$2500,9,FALSE))</f>
        <v/>
      </c>
      <c r="AA371" s="39" t="str">
        <f>IF(R371="","",VLOOKUP(R371,CUSTOMS!$E$3:$N$2500,10,FALSE))</f>
        <v/>
      </c>
      <c r="AB371" s="40" t="str">
        <f>IF(R371="","",VLOOKUP(G371,WMS!$E$3:$T$2500,15,FALSE))</f>
        <v/>
      </c>
      <c r="AC371" s="40" t="str">
        <f t="shared" si="41"/>
        <v/>
      </c>
      <c r="AD371" s="37" t="str">
        <f>IF(S371="","",VLOOKUP(S371,海关监管条件!$A$1:$B$2000,2,FALSE))</f>
        <v/>
      </c>
    </row>
    <row r="372" spans="7:30">
      <c r="G372" s="22" t="str">
        <f t="shared" si="35"/>
        <v/>
      </c>
      <c r="H372" s="23" t="str">
        <f>IF(G372="","",VLOOKUP(G372,WMS!$E$3:$Q$2500,7,FALSE))</f>
        <v/>
      </c>
      <c r="I372" s="23" t="str">
        <f>IF(G372="","",VLOOKUP(G372,WMS!$E$3:$Q$2500,8,FALSE))</f>
        <v/>
      </c>
      <c r="J372" s="23" t="str">
        <f>IF(G372="","",VLOOKUP(G372,WMS!$E$3:$Q$2500,13,FALSE))</f>
        <v/>
      </c>
      <c r="K372" s="29" t="str">
        <f t="shared" si="36"/>
        <v/>
      </c>
      <c r="N372" s="30" t="str">
        <f>IF(G372="","",VLOOKUP(G372,WMS!$E$3:$U$2500,17,0))</f>
        <v/>
      </c>
      <c r="O372" s="31" t="str">
        <f t="shared" si="37"/>
        <v/>
      </c>
      <c r="P372" s="31" t="str">
        <f t="shared" si="38"/>
        <v/>
      </c>
      <c r="Q372" s="36" t="str">
        <f>IF(G372="","",VLOOKUP(G372,WMS!$E$3:$G$2500,2,FALSE))</f>
        <v/>
      </c>
      <c r="R372" s="36" t="str">
        <f>IF(G372="","",VLOOKUP(G372,WMS!$E$3:$G$2500,3,FALSE))</f>
        <v/>
      </c>
      <c r="S372" s="37" t="str">
        <f>IF(R372="","",VLOOKUP(R372,CUSTOMS!$E$3:$N$2500,2,FALSE))</f>
        <v/>
      </c>
      <c r="T372" s="38" t="str">
        <f>IF(R372="","",VLOOKUP(R372,CUSTOMS!$E$3:$N$2500,3,FALSE))</f>
        <v/>
      </c>
      <c r="U372" s="39" t="str">
        <f t="shared" si="39"/>
        <v/>
      </c>
      <c r="V372" s="39" t="str">
        <f>IF(R372="","",VLOOKUP(R372,CUSTOMS!$E$3:$N$2500,5,FALSE))</f>
        <v/>
      </c>
      <c r="W372" s="40" t="str">
        <f>IF(R372="","",VLOOKUP(R372,CUSTOMS!$E$3:$N$2500,6,FALSE))</f>
        <v/>
      </c>
      <c r="X372" s="40" t="str">
        <f t="shared" si="40"/>
        <v/>
      </c>
      <c r="Y372" s="39" t="str">
        <f>IF(R372="","",VLOOKUP(R372,CUSTOMS!$E$3:$N$2500,8,FALSE))</f>
        <v/>
      </c>
      <c r="Z372" s="39" t="str">
        <f>IF(R372="","",VLOOKUP(R372,CUSTOMS!$E$3:$N$2500,9,FALSE))</f>
        <v/>
      </c>
      <c r="AA372" s="39" t="str">
        <f>IF(R372="","",VLOOKUP(R372,CUSTOMS!$E$3:$N$2500,10,FALSE))</f>
        <v/>
      </c>
      <c r="AB372" s="40" t="str">
        <f>IF(R372="","",VLOOKUP(G372,WMS!$E$3:$T$2500,15,FALSE))</f>
        <v/>
      </c>
      <c r="AC372" s="40" t="str">
        <f t="shared" si="41"/>
        <v/>
      </c>
      <c r="AD372" s="37" t="str">
        <f>IF(S372="","",VLOOKUP(S372,海关监管条件!$A$1:$B$2000,2,FALSE))</f>
        <v/>
      </c>
    </row>
    <row r="373" spans="7:30">
      <c r="G373" s="22" t="str">
        <f t="shared" si="35"/>
        <v/>
      </c>
      <c r="H373" s="23" t="str">
        <f>IF(G373="","",VLOOKUP(G373,WMS!$E$3:$Q$2500,7,FALSE))</f>
        <v/>
      </c>
      <c r="I373" s="23" t="str">
        <f>IF(G373="","",VLOOKUP(G373,WMS!$E$3:$Q$2500,8,FALSE))</f>
        <v/>
      </c>
      <c r="J373" s="23" t="str">
        <f>IF(G373="","",VLOOKUP(G373,WMS!$E$3:$Q$2500,13,FALSE))</f>
        <v/>
      </c>
      <c r="K373" s="29" t="str">
        <f t="shared" si="36"/>
        <v/>
      </c>
      <c r="N373" s="30" t="str">
        <f>IF(G373="","",VLOOKUP(G373,WMS!$E$3:$U$2500,17,0))</f>
        <v/>
      </c>
      <c r="O373" s="31" t="str">
        <f t="shared" si="37"/>
        <v/>
      </c>
      <c r="P373" s="31" t="str">
        <f t="shared" si="38"/>
        <v/>
      </c>
      <c r="Q373" s="36" t="str">
        <f>IF(G373="","",VLOOKUP(G373,WMS!$E$3:$G$2500,2,FALSE))</f>
        <v/>
      </c>
      <c r="R373" s="36" t="str">
        <f>IF(G373="","",VLOOKUP(G373,WMS!$E$3:$G$2500,3,FALSE))</f>
        <v/>
      </c>
      <c r="S373" s="37" t="str">
        <f>IF(R373="","",VLOOKUP(R373,CUSTOMS!$E$3:$N$2500,2,FALSE))</f>
        <v/>
      </c>
      <c r="T373" s="38" t="str">
        <f>IF(R373="","",VLOOKUP(R373,CUSTOMS!$E$3:$N$2500,3,FALSE))</f>
        <v/>
      </c>
      <c r="U373" s="39" t="str">
        <f t="shared" si="39"/>
        <v/>
      </c>
      <c r="V373" s="39" t="str">
        <f>IF(R373="","",VLOOKUP(R373,CUSTOMS!$E$3:$N$2500,5,FALSE))</f>
        <v/>
      </c>
      <c r="W373" s="40" t="str">
        <f>IF(R373="","",VLOOKUP(R373,CUSTOMS!$E$3:$N$2500,6,FALSE))</f>
        <v/>
      </c>
      <c r="X373" s="40" t="str">
        <f t="shared" si="40"/>
        <v/>
      </c>
      <c r="Y373" s="39" t="str">
        <f>IF(R373="","",VLOOKUP(R373,CUSTOMS!$E$3:$N$2500,8,FALSE))</f>
        <v/>
      </c>
      <c r="Z373" s="39" t="str">
        <f>IF(R373="","",VLOOKUP(R373,CUSTOMS!$E$3:$N$2500,9,FALSE))</f>
        <v/>
      </c>
      <c r="AA373" s="39" t="str">
        <f>IF(R373="","",VLOOKUP(R373,CUSTOMS!$E$3:$N$2500,10,FALSE))</f>
        <v/>
      </c>
      <c r="AB373" s="40" t="str">
        <f>IF(R373="","",VLOOKUP(G373,WMS!$E$3:$T$2500,15,FALSE))</f>
        <v/>
      </c>
      <c r="AC373" s="40" t="str">
        <f t="shared" si="41"/>
        <v/>
      </c>
      <c r="AD373" s="37" t="str">
        <f>IF(S373="","",VLOOKUP(S373,海关监管条件!$A$1:$B$2000,2,FALSE))</f>
        <v/>
      </c>
    </row>
    <row r="374" spans="7:30">
      <c r="G374" s="22" t="str">
        <f t="shared" si="35"/>
        <v/>
      </c>
      <c r="H374" s="23" t="str">
        <f>IF(G374="","",VLOOKUP(G374,WMS!$E$3:$Q$2500,7,FALSE))</f>
        <v/>
      </c>
      <c r="I374" s="23" t="str">
        <f>IF(G374="","",VLOOKUP(G374,WMS!$E$3:$Q$2500,8,FALSE))</f>
        <v/>
      </c>
      <c r="J374" s="23" t="str">
        <f>IF(G374="","",VLOOKUP(G374,WMS!$E$3:$Q$2500,13,FALSE))</f>
        <v/>
      </c>
      <c r="K374" s="29" t="str">
        <f t="shared" si="36"/>
        <v/>
      </c>
      <c r="N374" s="30" t="str">
        <f>IF(G374="","",VLOOKUP(G374,WMS!$E$3:$U$2500,17,0))</f>
        <v/>
      </c>
      <c r="O374" s="31" t="str">
        <f t="shared" si="37"/>
        <v/>
      </c>
      <c r="P374" s="31" t="str">
        <f t="shared" si="38"/>
        <v/>
      </c>
      <c r="Q374" s="36" t="str">
        <f>IF(G374="","",VLOOKUP(G374,WMS!$E$3:$G$2500,2,FALSE))</f>
        <v/>
      </c>
      <c r="R374" s="36" t="str">
        <f>IF(G374="","",VLOOKUP(G374,WMS!$E$3:$G$2500,3,FALSE))</f>
        <v/>
      </c>
      <c r="S374" s="37" t="str">
        <f>IF(R374="","",VLOOKUP(R374,CUSTOMS!$E$3:$N$2500,2,FALSE))</f>
        <v/>
      </c>
      <c r="T374" s="38" t="str">
        <f>IF(R374="","",VLOOKUP(R374,CUSTOMS!$E$3:$N$2500,3,FALSE))</f>
        <v/>
      </c>
      <c r="U374" s="39" t="str">
        <f t="shared" si="39"/>
        <v/>
      </c>
      <c r="V374" s="39" t="str">
        <f>IF(R374="","",VLOOKUP(R374,CUSTOMS!$E$3:$N$2500,5,FALSE))</f>
        <v/>
      </c>
      <c r="W374" s="40" t="str">
        <f>IF(R374="","",VLOOKUP(R374,CUSTOMS!$E$3:$N$2500,6,FALSE))</f>
        <v/>
      </c>
      <c r="X374" s="40" t="str">
        <f t="shared" si="40"/>
        <v/>
      </c>
      <c r="Y374" s="39" t="str">
        <f>IF(R374="","",VLOOKUP(R374,CUSTOMS!$E$3:$N$2500,8,FALSE))</f>
        <v/>
      </c>
      <c r="Z374" s="39" t="str">
        <f>IF(R374="","",VLOOKUP(R374,CUSTOMS!$E$3:$N$2500,9,FALSE))</f>
        <v/>
      </c>
      <c r="AA374" s="39" t="str">
        <f>IF(R374="","",VLOOKUP(R374,CUSTOMS!$E$3:$N$2500,10,FALSE))</f>
        <v/>
      </c>
      <c r="AB374" s="40" t="str">
        <f>IF(R374="","",VLOOKUP(G374,WMS!$E$3:$T$2500,15,FALSE))</f>
        <v/>
      </c>
      <c r="AC374" s="40" t="str">
        <f t="shared" si="41"/>
        <v/>
      </c>
      <c r="AD374" s="37" t="str">
        <f>IF(S374="","",VLOOKUP(S374,海关监管条件!$A$1:$B$2000,2,FALSE))</f>
        <v/>
      </c>
    </row>
    <row r="375" spans="7:30">
      <c r="G375" s="22" t="str">
        <f t="shared" si="35"/>
        <v/>
      </c>
      <c r="H375" s="23" t="str">
        <f>IF(G375="","",VLOOKUP(G375,WMS!$E$3:$Q$2500,7,FALSE))</f>
        <v/>
      </c>
      <c r="I375" s="23" t="str">
        <f>IF(G375="","",VLOOKUP(G375,WMS!$E$3:$Q$2500,8,FALSE))</f>
        <v/>
      </c>
      <c r="J375" s="23" t="str">
        <f>IF(G375="","",VLOOKUP(G375,WMS!$E$3:$Q$2500,13,FALSE))</f>
        <v/>
      </c>
      <c r="K375" s="29" t="str">
        <f t="shared" si="36"/>
        <v/>
      </c>
      <c r="N375" s="30" t="str">
        <f>IF(G375="","",VLOOKUP(G375,WMS!$E$3:$U$2500,17,0))</f>
        <v/>
      </c>
      <c r="O375" s="31" t="str">
        <f t="shared" si="37"/>
        <v/>
      </c>
      <c r="P375" s="31" t="str">
        <f t="shared" si="38"/>
        <v/>
      </c>
      <c r="Q375" s="36" t="str">
        <f>IF(G375="","",VLOOKUP(G375,WMS!$E$3:$G$2500,2,FALSE))</f>
        <v/>
      </c>
      <c r="R375" s="36" t="str">
        <f>IF(G375="","",VLOOKUP(G375,WMS!$E$3:$G$2500,3,FALSE))</f>
        <v/>
      </c>
      <c r="S375" s="37" t="str">
        <f>IF(R375="","",VLOOKUP(R375,CUSTOMS!$E$3:$N$2500,2,FALSE))</f>
        <v/>
      </c>
      <c r="T375" s="38" t="str">
        <f>IF(R375="","",VLOOKUP(R375,CUSTOMS!$E$3:$N$2500,3,FALSE))</f>
        <v/>
      </c>
      <c r="U375" s="39" t="str">
        <f t="shared" si="39"/>
        <v/>
      </c>
      <c r="V375" s="39" t="str">
        <f>IF(R375="","",VLOOKUP(R375,CUSTOMS!$E$3:$N$2500,5,FALSE))</f>
        <v/>
      </c>
      <c r="W375" s="40" t="str">
        <f>IF(R375="","",VLOOKUP(R375,CUSTOMS!$E$3:$N$2500,6,FALSE))</f>
        <v/>
      </c>
      <c r="X375" s="40" t="str">
        <f t="shared" si="40"/>
        <v/>
      </c>
      <c r="Y375" s="39" t="str">
        <f>IF(R375="","",VLOOKUP(R375,CUSTOMS!$E$3:$N$2500,8,FALSE))</f>
        <v/>
      </c>
      <c r="Z375" s="39" t="str">
        <f>IF(R375="","",VLOOKUP(R375,CUSTOMS!$E$3:$N$2500,9,FALSE))</f>
        <v/>
      </c>
      <c r="AA375" s="39" t="str">
        <f>IF(R375="","",VLOOKUP(R375,CUSTOMS!$E$3:$N$2500,10,FALSE))</f>
        <v/>
      </c>
      <c r="AB375" s="40" t="str">
        <f>IF(R375="","",VLOOKUP(G375,WMS!$E$3:$T$2500,15,FALSE))</f>
        <v/>
      </c>
      <c r="AC375" s="40" t="str">
        <f t="shared" si="41"/>
        <v/>
      </c>
      <c r="AD375" s="37" t="str">
        <f>IF(S375="","",VLOOKUP(S375,海关监管条件!$A$1:$B$2000,2,FALSE))</f>
        <v/>
      </c>
    </row>
    <row r="376" spans="7:30">
      <c r="G376" s="22" t="str">
        <f t="shared" si="35"/>
        <v/>
      </c>
      <c r="H376" s="23" t="str">
        <f>IF(G376="","",VLOOKUP(G376,WMS!$E$3:$Q$2500,7,FALSE))</f>
        <v/>
      </c>
      <c r="I376" s="23" t="str">
        <f>IF(G376="","",VLOOKUP(G376,WMS!$E$3:$Q$2500,8,FALSE))</f>
        <v/>
      </c>
      <c r="J376" s="23" t="str">
        <f>IF(G376="","",VLOOKUP(G376,WMS!$E$3:$Q$2500,13,FALSE))</f>
        <v/>
      </c>
      <c r="K376" s="29" t="str">
        <f t="shared" si="36"/>
        <v/>
      </c>
      <c r="N376" s="30" t="str">
        <f>IF(G376="","",VLOOKUP(G376,WMS!$E$3:$U$2500,17,0))</f>
        <v/>
      </c>
      <c r="O376" s="31" t="str">
        <f t="shared" si="37"/>
        <v/>
      </c>
      <c r="P376" s="31" t="str">
        <f t="shared" si="38"/>
        <v/>
      </c>
      <c r="Q376" s="36" t="str">
        <f>IF(G376="","",VLOOKUP(G376,WMS!$E$3:$G$2500,2,FALSE))</f>
        <v/>
      </c>
      <c r="R376" s="36" t="str">
        <f>IF(G376="","",VLOOKUP(G376,WMS!$E$3:$G$2500,3,FALSE))</f>
        <v/>
      </c>
      <c r="S376" s="37" t="str">
        <f>IF(R376="","",VLOOKUP(R376,CUSTOMS!$E$3:$N$2500,2,FALSE))</f>
        <v/>
      </c>
      <c r="T376" s="38" t="str">
        <f>IF(R376="","",VLOOKUP(R376,CUSTOMS!$E$3:$N$2500,3,FALSE))</f>
        <v/>
      </c>
      <c r="U376" s="39" t="str">
        <f t="shared" si="39"/>
        <v/>
      </c>
      <c r="V376" s="39" t="str">
        <f>IF(R376="","",VLOOKUP(R376,CUSTOMS!$E$3:$N$2500,5,FALSE))</f>
        <v/>
      </c>
      <c r="W376" s="40" t="str">
        <f>IF(R376="","",VLOOKUP(R376,CUSTOMS!$E$3:$N$2500,6,FALSE))</f>
        <v/>
      </c>
      <c r="X376" s="40" t="str">
        <f t="shared" si="40"/>
        <v/>
      </c>
      <c r="Y376" s="39" t="str">
        <f>IF(R376="","",VLOOKUP(R376,CUSTOMS!$E$3:$N$2500,8,FALSE))</f>
        <v/>
      </c>
      <c r="Z376" s="39" t="str">
        <f>IF(R376="","",VLOOKUP(R376,CUSTOMS!$E$3:$N$2500,9,FALSE))</f>
        <v/>
      </c>
      <c r="AA376" s="39" t="str">
        <f>IF(R376="","",VLOOKUP(R376,CUSTOMS!$E$3:$N$2500,10,FALSE))</f>
        <v/>
      </c>
      <c r="AB376" s="40" t="str">
        <f>IF(R376="","",VLOOKUP(G376,WMS!$E$3:$T$2500,15,FALSE))</f>
        <v/>
      </c>
      <c r="AC376" s="40" t="str">
        <f t="shared" si="41"/>
        <v/>
      </c>
      <c r="AD376" s="37" t="str">
        <f>IF(S376="","",VLOOKUP(S376,海关监管条件!$A$1:$B$2000,2,FALSE))</f>
        <v/>
      </c>
    </row>
    <row r="377" spans="7:30">
      <c r="G377" s="22" t="str">
        <f t="shared" si="35"/>
        <v/>
      </c>
      <c r="H377" s="23" t="str">
        <f>IF(G377="","",VLOOKUP(G377,WMS!$E$3:$Q$2500,7,FALSE))</f>
        <v/>
      </c>
      <c r="I377" s="23" t="str">
        <f>IF(G377="","",VLOOKUP(G377,WMS!$E$3:$Q$2500,8,FALSE))</f>
        <v/>
      </c>
      <c r="J377" s="23" t="str">
        <f>IF(G377="","",VLOOKUP(G377,WMS!$E$3:$Q$2500,13,FALSE))</f>
        <v/>
      </c>
      <c r="K377" s="29" t="str">
        <f t="shared" si="36"/>
        <v/>
      </c>
      <c r="N377" s="30" t="str">
        <f>IF(G377="","",VLOOKUP(G377,WMS!$E$3:$U$2500,17,0))</f>
        <v/>
      </c>
      <c r="O377" s="31" t="str">
        <f t="shared" si="37"/>
        <v/>
      </c>
      <c r="P377" s="31" t="str">
        <f t="shared" si="38"/>
        <v/>
      </c>
      <c r="Q377" s="36" t="str">
        <f>IF(G377="","",VLOOKUP(G377,WMS!$E$3:$G$2500,2,FALSE))</f>
        <v/>
      </c>
      <c r="R377" s="36" t="str">
        <f>IF(G377="","",VLOOKUP(G377,WMS!$E$3:$G$2500,3,FALSE))</f>
        <v/>
      </c>
      <c r="S377" s="37" t="str">
        <f>IF(R377="","",VLOOKUP(R377,CUSTOMS!$E$3:$N$2500,2,FALSE))</f>
        <v/>
      </c>
      <c r="T377" s="38" t="str">
        <f>IF(R377="","",VLOOKUP(R377,CUSTOMS!$E$3:$N$2500,3,FALSE))</f>
        <v/>
      </c>
      <c r="U377" s="39" t="str">
        <f t="shared" si="39"/>
        <v/>
      </c>
      <c r="V377" s="39" t="str">
        <f>IF(R377="","",VLOOKUP(R377,CUSTOMS!$E$3:$N$2500,5,FALSE))</f>
        <v/>
      </c>
      <c r="W377" s="40" t="str">
        <f>IF(R377="","",VLOOKUP(R377,CUSTOMS!$E$3:$N$2500,6,FALSE))</f>
        <v/>
      </c>
      <c r="X377" s="40" t="str">
        <f t="shared" si="40"/>
        <v/>
      </c>
      <c r="Y377" s="39" t="str">
        <f>IF(R377="","",VLOOKUP(R377,CUSTOMS!$E$3:$N$2500,8,FALSE))</f>
        <v/>
      </c>
      <c r="Z377" s="39" t="str">
        <f>IF(R377="","",VLOOKUP(R377,CUSTOMS!$E$3:$N$2500,9,FALSE))</f>
        <v/>
      </c>
      <c r="AA377" s="39" t="str">
        <f>IF(R377="","",VLOOKUP(R377,CUSTOMS!$E$3:$N$2500,10,FALSE))</f>
        <v/>
      </c>
      <c r="AB377" s="40" t="str">
        <f>IF(R377="","",VLOOKUP(G377,WMS!$E$3:$T$2500,15,FALSE))</f>
        <v/>
      </c>
      <c r="AC377" s="40" t="str">
        <f t="shared" si="41"/>
        <v/>
      </c>
      <c r="AD377" s="37" t="str">
        <f>IF(S377="","",VLOOKUP(S377,海关监管条件!$A$1:$B$2000,2,FALSE))</f>
        <v/>
      </c>
    </row>
    <row r="378" spans="7:30">
      <c r="G378" s="22" t="str">
        <f t="shared" si="35"/>
        <v/>
      </c>
      <c r="H378" s="23" t="str">
        <f>IF(G378="","",VLOOKUP(G378,WMS!$E$3:$Q$2500,7,FALSE))</f>
        <v/>
      </c>
      <c r="I378" s="23" t="str">
        <f>IF(G378="","",VLOOKUP(G378,WMS!$E$3:$Q$2500,8,FALSE))</f>
        <v/>
      </c>
      <c r="J378" s="23" t="str">
        <f>IF(G378="","",VLOOKUP(G378,WMS!$E$3:$Q$2500,13,FALSE))</f>
        <v/>
      </c>
      <c r="K378" s="29" t="str">
        <f t="shared" si="36"/>
        <v/>
      </c>
      <c r="N378" s="30" t="str">
        <f>IF(G378="","",VLOOKUP(G378,WMS!$E$3:$U$2500,17,0))</f>
        <v/>
      </c>
      <c r="O378" s="31" t="str">
        <f t="shared" si="37"/>
        <v/>
      </c>
      <c r="P378" s="31" t="str">
        <f t="shared" si="38"/>
        <v/>
      </c>
      <c r="Q378" s="36" t="str">
        <f>IF(G378="","",VLOOKUP(G378,WMS!$E$3:$G$2500,2,FALSE))</f>
        <v/>
      </c>
      <c r="R378" s="36" t="str">
        <f>IF(G378="","",VLOOKUP(G378,WMS!$E$3:$G$2500,3,FALSE))</f>
        <v/>
      </c>
      <c r="S378" s="37" t="str">
        <f>IF(R378="","",VLOOKUP(R378,CUSTOMS!$E$3:$N$2500,2,FALSE))</f>
        <v/>
      </c>
      <c r="T378" s="38" t="str">
        <f>IF(R378="","",VLOOKUP(R378,CUSTOMS!$E$3:$N$2500,3,FALSE))</f>
        <v/>
      </c>
      <c r="U378" s="39" t="str">
        <f t="shared" si="39"/>
        <v/>
      </c>
      <c r="V378" s="39" t="str">
        <f>IF(R378="","",VLOOKUP(R378,CUSTOMS!$E$3:$N$2500,5,FALSE))</f>
        <v/>
      </c>
      <c r="W378" s="40" t="str">
        <f>IF(R378="","",VLOOKUP(R378,CUSTOMS!$E$3:$N$2500,6,FALSE))</f>
        <v/>
      </c>
      <c r="X378" s="40" t="str">
        <f t="shared" si="40"/>
        <v/>
      </c>
      <c r="Y378" s="39" t="str">
        <f>IF(R378="","",VLOOKUP(R378,CUSTOMS!$E$3:$N$2500,8,FALSE))</f>
        <v/>
      </c>
      <c r="Z378" s="39" t="str">
        <f>IF(R378="","",VLOOKUP(R378,CUSTOMS!$E$3:$N$2500,9,FALSE))</f>
        <v/>
      </c>
      <c r="AA378" s="39" t="str">
        <f>IF(R378="","",VLOOKUP(R378,CUSTOMS!$E$3:$N$2500,10,FALSE))</f>
        <v/>
      </c>
      <c r="AB378" s="40" t="str">
        <f>IF(R378="","",VLOOKUP(G378,WMS!$E$3:$T$2500,15,FALSE))</f>
        <v/>
      </c>
      <c r="AC378" s="40" t="str">
        <f t="shared" si="41"/>
        <v/>
      </c>
      <c r="AD378" s="37" t="str">
        <f>IF(S378="","",VLOOKUP(S378,海关监管条件!$A$1:$B$2000,2,FALSE))</f>
        <v/>
      </c>
    </row>
    <row r="379" spans="7:30">
      <c r="G379" s="22" t="str">
        <f t="shared" si="35"/>
        <v/>
      </c>
      <c r="H379" s="23" t="str">
        <f>IF(G379="","",VLOOKUP(G379,WMS!$E$3:$Q$2500,7,FALSE))</f>
        <v/>
      </c>
      <c r="I379" s="23" t="str">
        <f>IF(G379="","",VLOOKUP(G379,WMS!$E$3:$Q$2500,8,FALSE))</f>
        <v/>
      </c>
      <c r="J379" s="23" t="str">
        <f>IF(G379="","",VLOOKUP(G379,WMS!$E$3:$Q$2500,13,FALSE))</f>
        <v/>
      </c>
      <c r="K379" s="29" t="str">
        <f t="shared" si="36"/>
        <v/>
      </c>
      <c r="N379" s="30" t="str">
        <f>IF(G379="","",VLOOKUP(G379,WMS!$E$3:$U$2500,17,0))</f>
        <v/>
      </c>
      <c r="O379" s="31" t="str">
        <f t="shared" si="37"/>
        <v/>
      </c>
      <c r="P379" s="31" t="str">
        <f t="shared" si="38"/>
        <v/>
      </c>
      <c r="Q379" s="36" t="str">
        <f>IF(G379="","",VLOOKUP(G379,WMS!$E$3:$G$2500,2,FALSE))</f>
        <v/>
      </c>
      <c r="R379" s="36" t="str">
        <f>IF(G379="","",VLOOKUP(G379,WMS!$E$3:$G$2500,3,FALSE))</f>
        <v/>
      </c>
      <c r="S379" s="37" t="str">
        <f>IF(R379="","",VLOOKUP(R379,CUSTOMS!$E$3:$N$2500,2,FALSE))</f>
        <v/>
      </c>
      <c r="T379" s="38" t="str">
        <f>IF(R379="","",VLOOKUP(R379,CUSTOMS!$E$3:$N$2500,3,FALSE))</f>
        <v/>
      </c>
      <c r="U379" s="39" t="str">
        <f t="shared" si="39"/>
        <v/>
      </c>
      <c r="V379" s="39" t="str">
        <f>IF(R379="","",VLOOKUP(R379,CUSTOMS!$E$3:$N$2500,5,FALSE))</f>
        <v/>
      </c>
      <c r="W379" s="40" t="str">
        <f>IF(R379="","",VLOOKUP(R379,CUSTOMS!$E$3:$N$2500,6,FALSE))</f>
        <v/>
      </c>
      <c r="X379" s="40" t="str">
        <f t="shared" si="40"/>
        <v/>
      </c>
      <c r="Y379" s="39" t="str">
        <f>IF(R379="","",VLOOKUP(R379,CUSTOMS!$E$3:$N$2500,8,FALSE))</f>
        <v/>
      </c>
      <c r="Z379" s="39" t="str">
        <f>IF(R379="","",VLOOKUP(R379,CUSTOMS!$E$3:$N$2500,9,FALSE))</f>
        <v/>
      </c>
      <c r="AA379" s="39" t="str">
        <f>IF(R379="","",VLOOKUP(R379,CUSTOMS!$E$3:$N$2500,10,FALSE))</f>
        <v/>
      </c>
      <c r="AB379" s="40" t="str">
        <f>IF(R379="","",VLOOKUP(G379,WMS!$E$3:$T$2500,15,FALSE))</f>
        <v/>
      </c>
      <c r="AC379" s="40" t="str">
        <f t="shared" si="41"/>
        <v/>
      </c>
      <c r="AD379" s="37" t="str">
        <f>IF(S379="","",VLOOKUP(S379,海关监管条件!$A$1:$B$2000,2,FALSE))</f>
        <v/>
      </c>
    </row>
    <row r="380" spans="7:30">
      <c r="G380" s="22" t="str">
        <f t="shared" si="35"/>
        <v/>
      </c>
      <c r="H380" s="23" t="str">
        <f>IF(G380="","",VLOOKUP(G380,WMS!$E$3:$Q$2500,7,FALSE))</f>
        <v/>
      </c>
      <c r="I380" s="23" t="str">
        <f>IF(G380="","",VLOOKUP(G380,WMS!$E$3:$Q$2500,8,FALSE))</f>
        <v/>
      </c>
      <c r="J380" s="23" t="str">
        <f>IF(G380="","",VLOOKUP(G380,WMS!$E$3:$Q$2500,13,FALSE))</f>
        <v/>
      </c>
      <c r="K380" s="29" t="str">
        <f t="shared" si="36"/>
        <v/>
      </c>
      <c r="N380" s="30" t="str">
        <f>IF(G380="","",VLOOKUP(G380,WMS!$E$3:$U$2500,17,0))</f>
        <v/>
      </c>
      <c r="O380" s="31" t="str">
        <f t="shared" si="37"/>
        <v/>
      </c>
      <c r="P380" s="31" t="str">
        <f t="shared" si="38"/>
        <v/>
      </c>
      <c r="Q380" s="36" t="str">
        <f>IF(G380="","",VLOOKUP(G380,WMS!$E$3:$G$2500,2,FALSE))</f>
        <v/>
      </c>
      <c r="R380" s="36" t="str">
        <f>IF(G380="","",VLOOKUP(G380,WMS!$E$3:$G$2500,3,FALSE))</f>
        <v/>
      </c>
      <c r="S380" s="37" t="str">
        <f>IF(R380="","",VLOOKUP(R380,CUSTOMS!$E$3:$N$2500,2,FALSE))</f>
        <v/>
      </c>
      <c r="T380" s="38" t="str">
        <f>IF(R380="","",VLOOKUP(R380,CUSTOMS!$E$3:$N$2500,3,FALSE))</f>
        <v/>
      </c>
      <c r="U380" s="39" t="str">
        <f t="shared" si="39"/>
        <v/>
      </c>
      <c r="V380" s="39" t="str">
        <f>IF(R380="","",VLOOKUP(R380,CUSTOMS!$E$3:$N$2500,5,FALSE))</f>
        <v/>
      </c>
      <c r="W380" s="40" t="str">
        <f>IF(R380="","",VLOOKUP(R380,CUSTOMS!$E$3:$N$2500,6,FALSE))</f>
        <v/>
      </c>
      <c r="X380" s="40" t="str">
        <f t="shared" si="40"/>
        <v/>
      </c>
      <c r="Y380" s="39" t="str">
        <f>IF(R380="","",VLOOKUP(R380,CUSTOMS!$E$3:$N$2500,8,FALSE))</f>
        <v/>
      </c>
      <c r="Z380" s="39" t="str">
        <f>IF(R380="","",VLOOKUP(R380,CUSTOMS!$E$3:$N$2500,9,FALSE))</f>
        <v/>
      </c>
      <c r="AA380" s="39" t="str">
        <f>IF(R380="","",VLOOKUP(R380,CUSTOMS!$E$3:$N$2500,10,FALSE))</f>
        <v/>
      </c>
      <c r="AB380" s="40" t="str">
        <f>IF(R380="","",VLOOKUP(G380,WMS!$E$3:$T$2500,15,FALSE))</f>
        <v/>
      </c>
      <c r="AC380" s="40" t="str">
        <f t="shared" si="41"/>
        <v/>
      </c>
      <c r="AD380" s="37" t="str">
        <f>IF(S380="","",VLOOKUP(S380,海关监管条件!$A$1:$B$2000,2,FALSE))</f>
        <v/>
      </c>
    </row>
    <row r="381" spans="7:30">
      <c r="G381" s="22" t="str">
        <f t="shared" si="35"/>
        <v/>
      </c>
      <c r="H381" s="23" t="str">
        <f>IF(G381="","",VLOOKUP(G381,WMS!$E$3:$Q$2500,7,FALSE))</f>
        <v/>
      </c>
      <c r="I381" s="23" t="str">
        <f>IF(G381="","",VLOOKUP(G381,WMS!$E$3:$Q$2500,8,FALSE))</f>
        <v/>
      </c>
      <c r="J381" s="23" t="str">
        <f>IF(G381="","",VLOOKUP(G381,WMS!$E$3:$Q$2500,13,FALSE))</f>
        <v/>
      </c>
      <c r="K381" s="29" t="str">
        <f t="shared" si="36"/>
        <v/>
      </c>
      <c r="N381" s="30" t="str">
        <f>IF(G381="","",VLOOKUP(G381,WMS!$E$3:$U$2500,17,0))</f>
        <v/>
      </c>
      <c r="O381" s="31" t="str">
        <f t="shared" si="37"/>
        <v/>
      </c>
      <c r="P381" s="31" t="str">
        <f t="shared" si="38"/>
        <v/>
      </c>
      <c r="Q381" s="36" t="str">
        <f>IF(G381="","",VLOOKUP(G381,WMS!$E$3:$G$2500,2,FALSE))</f>
        <v/>
      </c>
      <c r="R381" s="36" t="str">
        <f>IF(G381="","",VLOOKUP(G381,WMS!$E$3:$G$2500,3,FALSE))</f>
        <v/>
      </c>
      <c r="S381" s="37" t="str">
        <f>IF(R381="","",VLOOKUP(R381,CUSTOMS!$E$3:$N$2500,2,FALSE))</f>
        <v/>
      </c>
      <c r="T381" s="38" t="str">
        <f>IF(R381="","",VLOOKUP(R381,CUSTOMS!$E$3:$N$2500,3,FALSE))</f>
        <v/>
      </c>
      <c r="U381" s="39" t="str">
        <f t="shared" si="39"/>
        <v/>
      </c>
      <c r="V381" s="39" t="str">
        <f>IF(R381="","",VLOOKUP(R381,CUSTOMS!$E$3:$N$2500,5,FALSE))</f>
        <v/>
      </c>
      <c r="W381" s="40" t="str">
        <f>IF(R381="","",VLOOKUP(R381,CUSTOMS!$E$3:$N$2500,6,FALSE))</f>
        <v/>
      </c>
      <c r="X381" s="40" t="str">
        <f t="shared" si="40"/>
        <v/>
      </c>
      <c r="Y381" s="39" t="str">
        <f>IF(R381="","",VLOOKUP(R381,CUSTOMS!$E$3:$N$2500,8,FALSE))</f>
        <v/>
      </c>
      <c r="Z381" s="39" t="str">
        <f>IF(R381="","",VLOOKUP(R381,CUSTOMS!$E$3:$N$2500,9,FALSE))</f>
        <v/>
      </c>
      <c r="AA381" s="39" t="str">
        <f>IF(R381="","",VLOOKUP(R381,CUSTOMS!$E$3:$N$2500,10,FALSE))</f>
        <v/>
      </c>
      <c r="AB381" s="40" t="str">
        <f>IF(R381="","",VLOOKUP(G381,WMS!$E$3:$T$2500,15,FALSE))</f>
        <v/>
      </c>
      <c r="AC381" s="40" t="str">
        <f t="shared" si="41"/>
        <v/>
      </c>
      <c r="AD381" s="37" t="str">
        <f>IF(S381="","",VLOOKUP(S381,海关监管条件!$A$1:$B$2000,2,FALSE))</f>
        <v/>
      </c>
    </row>
    <row r="382" spans="7:30">
      <c r="G382" s="22" t="str">
        <f t="shared" si="35"/>
        <v/>
      </c>
      <c r="H382" s="23" t="str">
        <f>IF(G382="","",VLOOKUP(G382,WMS!$E$3:$Q$2500,7,FALSE))</f>
        <v/>
      </c>
      <c r="I382" s="23" t="str">
        <f>IF(G382="","",VLOOKUP(G382,WMS!$E$3:$Q$2500,8,FALSE))</f>
        <v/>
      </c>
      <c r="J382" s="23" t="str">
        <f>IF(G382="","",VLOOKUP(G382,WMS!$E$3:$Q$2500,13,FALSE))</f>
        <v/>
      </c>
      <c r="K382" s="29" t="str">
        <f t="shared" si="36"/>
        <v/>
      </c>
      <c r="N382" s="30" t="str">
        <f>IF(G382="","",VLOOKUP(G382,WMS!$E$3:$U$2500,17,0))</f>
        <v/>
      </c>
      <c r="O382" s="31" t="str">
        <f t="shared" si="37"/>
        <v/>
      </c>
      <c r="P382" s="31" t="str">
        <f t="shared" si="38"/>
        <v/>
      </c>
      <c r="Q382" s="36" t="str">
        <f>IF(G382="","",VLOOKUP(G382,WMS!$E$3:$G$2500,2,FALSE))</f>
        <v/>
      </c>
      <c r="R382" s="36" t="str">
        <f>IF(G382="","",VLOOKUP(G382,WMS!$E$3:$G$2500,3,FALSE))</f>
        <v/>
      </c>
      <c r="S382" s="37" t="str">
        <f>IF(R382="","",VLOOKUP(R382,CUSTOMS!$E$3:$N$2500,2,FALSE))</f>
        <v/>
      </c>
      <c r="T382" s="38" t="str">
        <f>IF(R382="","",VLOOKUP(R382,CUSTOMS!$E$3:$N$2500,3,FALSE))</f>
        <v/>
      </c>
      <c r="U382" s="39" t="str">
        <f t="shared" si="39"/>
        <v/>
      </c>
      <c r="V382" s="39" t="str">
        <f>IF(R382="","",VLOOKUP(R382,CUSTOMS!$E$3:$N$2500,5,FALSE))</f>
        <v/>
      </c>
      <c r="W382" s="40" t="str">
        <f>IF(R382="","",VLOOKUP(R382,CUSTOMS!$E$3:$N$2500,6,FALSE))</f>
        <v/>
      </c>
      <c r="X382" s="40" t="str">
        <f t="shared" si="40"/>
        <v/>
      </c>
      <c r="Y382" s="39" t="str">
        <f>IF(R382="","",VLOOKUP(R382,CUSTOMS!$E$3:$N$2500,8,FALSE))</f>
        <v/>
      </c>
      <c r="Z382" s="39" t="str">
        <f>IF(R382="","",VLOOKUP(R382,CUSTOMS!$E$3:$N$2500,9,FALSE))</f>
        <v/>
      </c>
      <c r="AA382" s="39" t="str">
        <f>IF(R382="","",VLOOKUP(R382,CUSTOMS!$E$3:$N$2500,10,FALSE))</f>
        <v/>
      </c>
      <c r="AB382" s="40" t="str">
        <f>IF(R382="","",VLOOKUP(G382,WMS!$E$3:$T$2500,15,FALSE))</f>
        <v/>
      </c>
      <c r="AC382" s="40" t="str">
        <f t="shared" si="41"/>
        <v/>
      </c>
      <c r="AD382" s="37" t="str">
        <f>IF(S382="","",VLOOKUP(S382,海关监管条件!$A$1:$B$2000,2,FALSE))</f>
        <v/>
      </c>
    </row>
    <row r="383" spans="7:30">
      <c r="G383" s="22" t="str">
        <f t="shared" si="35"/>
        <v/>
      </c>
      <c r="H383" s="23" t="str">
        <f>IF(G383="","",VLOOKUP(G383,WMS!$E$3:$Q$2500,7,FALSE))</f>
        <v/>
      </c>
      <c r="I383" s="23" t="str">
        <f>IF(G383="","",VLOOKUP(G383,WMS!$E$3:$Q$2500,8,FALSE))</f>
        <v/>
      </c>
      <c r="J383" s="23" t="str">
        <f>IF(G383="","",VLOOKUP(G383,WMS!$E$3:$Q$2500,13,FALSE))</f>
        <v/>
      </c>
      <c r="K383" s="29" t="str">
        <f t="shared" si="36"/>
        <v/>
      </c>
      <c r="N383" s="30" t="str">
        <f>IF(G383="","",VLOOKUP(G383,WMS!$E$3:$U$2500,17,0))</f>
        <v/>
      </c>
      <c r="O383" s="31" t="str">
        <f t="shared" si="37"/>
        <v/>
      </c>
      <c r="P383" s="31" t="str">
        <f t="shared" si="38"/>
        <v/>
      </c>
      <c r="Q383" s="36" t="str">
        <f>IF(G383="","",VLOOKUP(G383,WMS!$E$3:$G$2500,2,FALSE))</f>
        <v/>
      </c>
      <c r="R383" s="36" t="str">
        <f>IF(G383="","",VLOOKUP(G383,WMS!$E$3:$G$2500,3,FALSE))</f>
        <v/>
      </c>
      <c r="S383" s="37" t="str">
        <f>IF(R383="","",VLOOKUP(R383,CUSTOMS!$E$3:$N$2500,2,FALSE))</f>
        <v/>
      </c>
      <c r="T383" s="38" t="str">
        <f>IF(R383="","",VLOOKUP(R383,CUSTOMS!$E$3:$N$2500,3,FALSE))</f>
        <v/>
      </c>
      <c r="U383" s="39" t="str">
        <f t="shared" si="39"/>
        <v/>
      </c>
      <c r="V383" s="39" t="str">
        <f>IF(R383="","",VLOOKUP(R383,CUSTOMS!$E$3:$N$2500,5,FALSE))</f>
        <v/>
      </c>
      <c r="W383" s="40" t="str">
        <f>IF(R383="","",VLOOKUP(R383,CUSTOMS!$E$3:$N$2500,6,FALSE))</f>
        <v/>
      </c>
      <c r="X383" s="40" t="str">
        <f t="shared" si="40"/>
        <v/>
      </c>
      <c r="Y383" s="39" t="str">
        <f>IF(R383="","",VLOOKUP(R383,CUSTOMS!$E$3:$N$2500,8,FALSE))</f>
        <v/>
      </c>
      <c r="Z383" s="39" t="str">
        <f>IF(R383="","",VLOOKUP(R383,CUSTOMS!$E$3:$N$2500,9,FALSE))</f>
        <v/>
      </c>
      <c r="AA383" s="39" t="str">
        <f>IF(R383="","",VLOOKUP(R383,CUSTOMS!$E$3:$N$2500,10,FALSE))</f>
        <v/>
      </c>
      <c r="AB383" s="40" t="str">
        <f>IF(R383="","",VLOOKUP(G383,WMS!$E$3:$T$2500,15,FALSE))</f>
        <v/>
      </c>
      <c r="AC383" s="40" t="str">
        <f t="shared" si="41"/>
        <v/>
      </c>
      <c r="AD383" s="37" t="str">
        <f>IF(S383="","",VLOOKUP(S383,海关监管条件!$A$1:$B$2000,2,FALSE))</f>
        <v/>
      </c>
    </row>
    <row r="384" spans="7:30">
      <c r="G384" s="22" t="str">
        <f t="shared" si="35"/>
        <v/>
      </c>
      <c r="H384" s="23" t="str">
        <f>IF(G384="","",VLOOKUP(G384,WMS!$E$3:$Q$2500,7,FALSE))</f>
        <v/>
      </c>
      <c r="I384" s="23" t="str">
        <f>IF(G384="","",VLOOKUP(G384,WMS!$E$3:$Q$2500,8,FALSE))</f>
        <v/>
      </c>
      <c r="J384" s="23" t="str">
        <f>IF(G384="","",VLOOKUP(G384,WMS!$E$3:$Q$2500,13,FALSE))</f>
        <v/>
      </c>
      <c r="K384" s="29" t="str">
        <f t="shared" si="36"/>
        <v/>
      </c>
      <c r="N384" s="30" t="str">
        <f>IF(G384="","",VLOOKUP(G384,WMS!$E$3:$U$2500,17,0))</f>
        <v/>
      </c>
      <c r="O384" s="31" t="str">
        <f t="shared" si="37"/>
        <v/>
      </c>
      <c r="P384" s="31" t="str">
        <f t="shared" si="38"/>
        <v/>
      </c>
      <c r="Q384" s="36" t="str">
        <f>IF(G384="","",VLOOKUP(G384,WMS!$E$3:$G$2500,2,FALSE))</f>
        <v/>
      </c>
      <c r="R384" s="36" t="str">
        <f>IF(G384="","",VLOOKUP(G384,WMS!$E$3:$G$2500,3,FALSE))</f>
        <v/>
      </c>
      <c r="S384" s="37" t="str">
        <f>IF(R384="","",VLOOKUP(R384,CUSTOMS!$E$3:$N$2500,2,FALSE))</f>
        <v/>
      </c>
      <c r="T384" s="38" t="str">
        <f>IF(R384="","",VLOOKUP(R384,CUSTOMS!$E$3:$N$2500,3,FALSE))</f>
        <v/>
      </c>
      <c r="U384" s="39" t="str">
        <f t="shared" si="39"/>
        <v/>
      </c>
      <c r="V384" s="39" t="str">
        <f>IF(R384="","",VLOOKUP(R384,CUSTOMS!$E$3:$N$2500,5,FALSE))</f>
        <v/>
      </c>
      <c r="W384" s="40" t="str">
        <f>IF(R384="","",VLOOKUP(R384,CUSTOMS!$E$3:$N$2500,6,FALSE))</f>
        <v/>
      </c>
      <c r="X384" s="40" t="str">
        <f t="shared" si="40"/>
        <v/>
      </c>
      <c r="Y384" s="39" t="str">
        <f>IF(R384="","",VLOOKUP(R384,CUSTOMS!$E$3:$N$2500,8,FALSE))</f>
        <v/>
      </c>
      <c r="Z384" s="39" t="str">
        <f>IF(R384="","",VLOOKUP(R384,CUSTOMS!$E$3:$N$2500,9,FALSE))</f>
        <v/>
      </c>
      <c r="AA384" s="39" t="str">
        <f>IF(R384="","",VLOOKUP(R384,CUSTOMS!$E$3:$N$2500,10,FALSE))</f>
        <v/>
      </c>
      <c r="AB384" s="40" t="str">
        <f>IF(R384="","",VLOOKUP(G384,WMS!$E$3:$T$2500,15,FALSE))</f>
        <v/>
      </c>
      <c r="AC384" s="40" t="str">
        <f t="shared" si="41"/>
        <v/>
      </c>
      <c r="AD384" s="37" t="str">
        <f>IF(S384="","",VLOOKUP(S384,海关监管条件!$A$1:$B$2000,2,FALSE))</f>
        <v/>
      </c>
    </row>
    <row r="385" spans="7:30">
      <c r="G385" s="22" t="str">
        <f t="shared" si="35"/>
        <v/>
      </c>
      <c r="H385" s="23" t="str">
        <f>IF(G385="","",VLOOKUP(G385,WMS!$E$3:$Q$2500,7,FALSE))</f>
        <v/>
      </c>
      <c r="I385" s="23" t="str">
        <f>IF(G385="","",VLOOKUP(G385,WMS!$E$3:$Q$2500,8,FALSE))</f>
        <v/>
      </c>
      <c r="J385" s="23" t="str">
        <f>IF(G385="","",VLOOKUP(G385,WMS!$E$3:$Q$2500,13,FALSE))</f>
        <v/>
      </c>
      <c r="K385" s="29" t="str">
        <f t="shared" si="36"/>
        <v/>
      </c>
      <c r="N385" s="30" t="str">
        <f>IF(G385="","",VLOOKUP(G385,WMS!$E$3:$U$2500,17,0))</f>
        <v/>
      </c>
      <c r="O385" s="31" t="str">
        <f t="shared" si="37"/>
        <v/>
      </c>
      <c r="P385" s="31" t="str">
        <f t="shared" si="38"/>
        <v/>
      </c>
      <c r="Q385" s="36" t="str">
        <f>IF(G385="","",VLOOKUP(G385,WMS!$E$3:$G$2500,2,FALSE))</f>
        <v/>
      </c>
      <c r="R385" s="36" t="str">
        <f>IF(G385="","",VLOOKUP(G385,WMS!$E$3:$G$2500,3,FALSE))</f>
        <v/>
      </c>
      <c r="S385" s="37" t="str">
        <f>IF(R385="","",VLOOKUP(R385,CUSTOMS!$E$3:$N$2500,2,FALSE))</f>
        <v/>
      </c>
      <c r="T385" s="38" t="str">
        <f>IF(R385="","",VLOOKUP(R385,CUSTOMS!$E$3:$N$2500,3,FALSE))</f>
        <v/>
      </c>
      <c r="U385" s="39" t="str">
        <f t="shared" si="39"/>
        <v/>
      </c>
      <c r="V385" s="39" t="str">
        <f>IF(R385="","",VLOOKUP(R385,CUSTOMS!$E$3:$N$2500,5,FALSE))</f>
        <v/>
      </c>
      <c r="W385" s="40" t="str">
        <f>IF(R385="","",VLOOKUP(R385,CUSTOMS!$E$3:$N$2500,6,FALSE))</f>
        <v/>
      </c>
      <c r="X385" s="40" t="str">
        <f t="shared" si="40"/>
        <v/>
      </c>
      <c r="Y385" s="39" t="str">
        <f>IF(R385="","",VLOOKUP(R385,CUSTOMS!$E$3:$N$2500,8,FALSE))</f>
        <v/>
      </c>
      <c r="Z385" s="39" t="str">
        <f>IF(R385="","",VLOOKUP(R385,CUSTOMS!$E$3:$N$2500,9,FALSE))</f>
        <v/>
      </c>
      <c r="AA385" s="39" t="str">
        <f>IF(R385="","",VLOOKUP(R385,CUSTOMS!$E$3:$N$2500,10,FALSE))</f>
        <v/>
      </c>
      <c r="AB385" s="40" t="str">
        <f>IF(R385="","",VLOOKUP(G385,WMS!$E$3:$T$2500,15,FALSE))</f>
        <v/>
      </c>
      <c r="AC385" s="40" t="str">
        <f t="shared" si="41"/>
        <v/>
      </c>
      <c r="AD385" s="37" t="str">
        <f>IF(S385="","",VLOOKUP(S385,海关监管条件!$A$1:$B$2000,2,FALSE))</f>
        <v/>
      </c>
    </row>
    <row r="386" spans="7:30">
      <c r="G386" s="22" t="str">
        <f t="shared" si="35"/>
        <v/>
      </c>
      <c r="H386" s="23" t="str">
        <f>IF(G386="","",VLOOKUP(G386,WMS!$E$3:$Q$2500,7,FALSE))</f>
        <v/>
      </c>
      <c r="I386" s="23" t="str">
        <f>IF(G386="","",VLOOKUP(G386,WMS!$E$3:$Q$2500,8,FALSE))</f>
        <v/>
      </c>
      <c r="J386" s="23" t="str">
        <f>IF(G386="","",VLOOKUP(G386,WMS!$E$3:$Q$2500,13,FALSE))</f>
        <v/>
      </c>
      <c r="K386" s="29" t="str">
        <f t="shared" si="36"/>
        <v/>
      </c>
      <c r="N386" s="30" t="str">
        <f>IF(G386="","",VLOOKUP(G386,WMS!$E$3:$U$2500,17,0))</f>
        <v/>
      </c>
      <c r="O386" s="31" t="str">
        <f t="shared" si="37"/>
        <v/>
      </c>
      <c r="P386" s="31" t="str">
        <f t="shared" si="38"/>
        <v/>
      </c>
      <c r="Q386" s="36" t="str">
        <f>IF(G386="","",VLOOKUP(G386,WMS!$E$3:$G$2500,2,FALSE))</f>
        <v/>
      </c>
      <c r="R386" s="36" t="str">
        <f>IF(G386="","",VLOOKUP(G386,WMS!$E$3:$G$2500,3,FALSE))</f>
        <v/>
      </c>
      <c r="S386" s="37" t="str">
        <f>IF(R386="","",VLOOKUP(R386,CUSTOMS!$E$3:$N$2500,2,FALSE))</f>
        <v/>
      </c>
      <c r="T386" s="38" t="str">
        <f>IF(R386="","",VLOOKUP(R386,CUSTOMS!$E$3:$N$2500,3,FALSE))</f>
        <v/>
      </c>
      <c r="U386" s="39" t="str">
        <f t="shared" si="39"/>
        <v/>
      </c>
      <c r="V386" s="39" t="str">
        <f>IF(R386="","",VLOOKUP(R386,CUSTOMS!$E$3:$N$2500,5,FALSE))</f>
        <v/>
      </c>
      <c r="W386" s="40" t="str">
        <f>IF(R386="","",VLOOKUP(R386,CUSTOMS!$E$3:$N$2500,6,FALSE))</f>
        <v/>
      </c>
      <c r="X386" s="40" t="str">
        <f t="shared" si="40"/>
        <v/>
      </c>
      <c r="Y386" s="39" t="str">
        <f>IF(R386="","",VLOOKUP(R386,CUSTOMS!$E$3:$N$2500,8,FALSE))</f>
        <v/>
      </c>
      <c r="Z386" s="39" t="str">
        <f>IF(R386="","",VLOOKUP(R386,CUSTOMS!$E$3:$N$2500,9,FALSE))</f>
        <v/>
      </c>
      <c r="AA386" s="39" t="str">
        <f>IF(R386="","",VLOOKUP(R386,CUSTOMS!$E$3:$N$2500,10,FALSE))</f>
        <v/>
      </c>
      <c r="AB386" s="40" t="str">
        <f>IF(R386="","",VLOOKUP(G386,WMS!$E$3:$T$2500,15,FALSE))</f>
        <v/>
      </c>
      <c r="AC386" s="40" t="str">
        <f t="shared" si="41"/>
        <v/>
      </c>
      <c r="AD386" s="37" t="str">
        <f>IF(S386="","",VLOOKUP(S386,海关监管条件!$A$1:$B$2000,2,FALSE))</f>
        <v/>
      </c>
    </row>
    <row r="387" spans="7:30">
      <c r="G387" s="22" t="str">
        <f t="shared" si="35"/>
        <v/>
      </c>
      <c r="H387" s="23" t="str">
        <f>IF(G387="","",VLOOKUP(G387,WMS!$E$3:$Q$2500,7,FALSE))</f>
        <v/>
      </c>
      <c r="I387" s="23" t="str">
        <f>IF(G387="","",VLOOKUP(G387,WMS!$E$3:$Q$2500,8,FALSE))</f>
        <v/>
      </c>
      <c r="J387" s="23" t="str">
        <f>IF(G387="","",VLOOKUP(G387,WMS!$E$3:$Q$2500,13,FALSE))</f>
        <v/>
      </c>
      <c r="K387" s="29" t="str">
        <f t="shared" si="36"/>
        <v/>
      </c>
      <c r="N387" s="30" t="str">
        <f>IF(G387="","",VLOOKUP(G387,WMS!$E$3:$U$2500,17,0))</f>
        <v/>
      </c>
      <c r="O387" s="31" t="str">
        <f t="shared" si="37"/>
        <v/>
      </c>
      <c r="P387" s="31" t="str">
        <f t="shared" si="38"/>
        <v/>
      </c>
      <c r="Q387" s="36" t="str">
        <f>IF(G387="","",VLOOKUP(G387,WMS!$E$3:$G$2500,2,FALSE))</f>
        <v/>
      </c>
      <c r="R387" s="36" t="str">
        <f>IF(G387="","",VLOOKUP(G387,WMS!$E$3:$G$2500,3,FALSE))</f>
        <v/>
      </c>
      <c r="S387" s="37" t="str">
        <f>IF(R387="","",VLOOKUP(R387,CUSTOMS!$E$3:$N$2500,2,FALSE))</f>
        <v/>
      </c>
      <c r="T387" s="38" t="str">
        <f>IF(R387="","",VLOOKUP(R387,CUSTOMS!$E$3:$N$2500,3,FALSE))</f>
        <v/>
      </c>
      <c r="U387" s="39" t="str">
        <f t="shared" si="39"/>
        <v/>
      </c>
      <c r="V387" s="39" t="str">
        <f>IF(R387="","",VLOOKUP(R387,CUSTOMS!$E$3:$N$2500,5,FALSE))</f>
        <v/>
      </c>
      <c r="W387" s="40" t="str">
        <f>IF(R387="","",VLOOKUP(R387,CUSTOMS!$E$3:$N$2500,6,FALSE))</f>
        <v/>
      </c>
      <c r="X387" s="40" t="str">
        <f t="shared" si="40"/>
        <v/>
      </c>
      <c r="Y387" s="39" t="str">
        <f>IF(R387="","",VLOOKUP(R387,CUSTOMS!$E$3:$N$2500,8,FALSE))</f>
        <v/>
      </c>
      <c r="Z387" s="39" t="str">
        <f>IF(R387="","",VLOOKUP(R387,CUSTOMS!$E$3:$N$2500,9,FALSE))</f>
        <v/>
      </c>
      <c r="AA387" s="39" t="str">
        <f>IF(R387="","",VLOOKUP(R387,CUSTOMS!$E$3:$N$2500,10,FALSE))</f>
        <v/>
      </c>
      <c r="AB387" s="40" t="str">
        <f>IF(R387="","",VLOOKUP(G387,WMS!$E$3:$T$2500,15,FALSE))</f>
        <v/>
      </c>
      <c r="AC387" s="40" t="str">
        <f t="shared" si="41"/>
        <v/>
      </c>
      <c r="AD387" s="37" t="str">
        <f>IF(S387="","",VLOOKUP(S387,海关监管条件!$A$1:$B$2000,2,FALSE))</f>
        <v/>
      </c>
    </row>
    <row r="388" spans="7:30">
      <c r="G388" s="22" t="str">
        <f t="shared" ref="G388:G451" si="42">IF(F388="","",D388&amp;"/"&amp;E388&amp;"/"&amp;F388)</f>
        <v/>
      </c>
      <c r="H388" s="23" t="str">
        <f>IF(G388="","",VLOOKUP(G388,WMS!$E$3:$Q$2500,7,FALSE))</f>
        <v/>
      </c>
      <c r="I388" s="23" t="str">
        <f>IF(G388="","",VLOOKUP(G388,WMS!$E$3:$Q$2500,8,FALSE))</f>
        <v/>
      </c>
      <c r="J388" s="23" t="str">
        <f>IF(G388="","",VLOOKUP(G388,WMS!$E$3:$Q$2500,13,FALSE))</f>
        <v/>
      </c>
      <c r="K388" s="29" t="str">
        <f t="shared" ref="K388:K451" si="43">IF(M388="","",EXACT(H388,M388/L388))</f>
        <v/>
      </c>
      <c r="N388" s="30" t="str">
        <f>IF(G388="","",VLOOKUP(G388,WMS!$E$3:$U$2500,17,0))</f>
        <v/>
      </c>
      <c r="O388" s="31" t="str">
        <f t="shared" ref="O388:O451" si="44">IF(L388="","",I388*L388)</f>
        <v/>
      </c>
      <c r="P388" s="31" t="str">
        <f t="shared" ref="P388:P451" si="45">IF(L388="","",J388*L388)</f>
        <v/>
      </c>
      <c r="Q388" s="36" t="str">
        <f>IF(G388="","",VLOOKUP(G388,WMS!$E$3:$G$2500,2,FALSE))</f>
        <v/>
      </c>
      <c r="R388" s="36" t="str">
        <f>IF(G388="","",VLOOKUP(G388,WMS!$E$3:$G$2500,3,FALSE))</f>
        <v/>
      </c>
      <c r="S388" s="37" t="str">
        <f>IF(R388="","",VLOOKUP(R388,CUSTOMS!$E$3:$N$2500,2,FALSE))</f>
        <v/>
      </c>
      <c r="T388" s="38" t="str">
        <f>IF(R388="","",VLOOKUP(R388,CUSTOMS!$E$3:$N$2500,3,FALSE))</f>
        <v/>
      </c>
      <c r="U388" s="39" t="str">
        <f t="shared" ref="U388:U451" si="46">IF(V388="","",IF(V388="千克",M388*AB388,M388))</f>
        <v/>
      </c>
      <c r="V388" s="39" t="str">
        <f>IF(R388="","",VLOOKUP(R388,CUSTOMS!$E$3:$N$2500,5,FALSE))</f>
        <v/>
      </c>
      <c r="W388" s="40" t="str">
        <f>IF(R388="","",VLOOKUP(R388,CUSTOMS!$E$3:$N$2500,6,FALSE))</f>
        <v/>
      </c>
      <c r="X388" s="40" t="str">
        <f t="shared" ref="X388:X451" si="47">IF(W388="","",U388*W388)</f>
        <v/>
      </c>
      <c r="Y388" s="39" t="str">
        <f>IF(R388="","",VLOOKUP(R388,CUSTOMS!$E$3:$N$2500,8,FALSE))</f>
        <v/>
      </c>
      <c r="Z388" s="39" t="str">
        <f>IF(R388="","",VLOOKUP(R388,CUSTOMS!$E$3:$N$2500,9,FALSE))</f>
        <v/>
      </c>
      <c r="AA388" s="39" t="str">
        <f>IF(R388="","",VLOOKUP(R388,CUSTOMS!$E$3:$N$2500,10,FALSE))</f>
        <v/>
      </c>
      <c r="AB388" s="40" t="str">
        <f>IF(R388="","",VLOOKUP(G388,WMS!$E$3:$T$2500,15,FALSE))</f>
        <v/>
      </c>
      <c r="AC388" s="40" t="str">
        <f t="shared" ref="AC388:AC451" si="48">IF(AB388="","",M388*AB388)</f>
        <v/>
      </c>
      <c r="AD388" s="37" t="str">
        <f>IF(S388="","",VLOOKUP(S388,海关监管条件!$A$1:$B$2000,2,FALSE))</f>
        <v/>
      </c>
    </row>
    <row r="389" spans="7:30">
      <c r="G389" s="22" t="str">
        <f t="shared" si="42"/>
        <v/>
      </c>
      <c r="H389" s="23" t="str">
        <f>IF(G389="","",VLOOKUP(G389,WMS!$E$3:$Q$2500,7,FALSE))</f>
        <v/>
      </c>
      <c r="I389" s="23" t="str">
        <f>IF(G389="","",VLOOKUP(G389,WMS!$E$3:$Q$2500,8,FALSE))</f>
        <v/>
      </c>
      <c r="J389" s="23" t="str">
        <f>IF(G389="","",VLOOKUP(G389,WMS!$E$3:$Q$2500,13,FALSE))</f>
        <v/>
      </c>
      <c r="K389" s="29" t="str">
        <f t="shared" si="43"/>
        <v/>
      </c>
      <c r="N389" s="30" t="str">
        <f>IF(G389="","",VLOOKUP(G389,WMS!$E$3:$U$2500,17,0))</f>
        <v/>
      </c>
      <c r="O389" s="31" t="str">
        <f t="shared" si="44"/>
        <v/>
      </c>
      <c r="P389" s="31" t="str">
        <f t="shared" si="45"/>
        <v/>
      </c>
      <c r="Q389" s="36" t="str">
        <f>IF(G389="","",VLOOKUP(G389,WMS!$E$3:$G$2500,2,FALSE))</f>
        <v/>
      </c>
      <c r="R389" s="36" t="str">
        <f>IF(G389="","",VLOOKUP(G389,WMS!$E$3:$G$2500,3,FALSE))</f>
        <v/>
      </c>
      <c r="S389" s="37" t="str">
        <f>IF(R389="","",VLOOKUP(R389,CUSTOMS!$E$3:$N$2500,2,FALSE))</f>
        <v/>
      </c>
      <c r="T389" s="38" t="str">
        <f>IF(R389="","",VLOOKUP(R389,CUSTOMS!$E$3:$N$2500,3,FALSE))</f>
        <v/>
      </c>
      <c r="U389" s="39" t="str">
        <f t="shared" si="46"/>
        <v/>
      </c>
      <c r="V389" s="39" t="str">
        <f>IF(R389="","",VLOOKUP(R389,CUSTOMS!$E$3:$N$2500,5,FALSE))</f>
        <v/>
      </c>
      <c r="W389" s="40" t="str">
        <f>IF(R389="","",VLOOKUP(R389,CUSTOMS!$E$3:$N$2500,6,FALSE))</f>
        <v/>
      </c>
      <c r="X389" s="40" t="str">
        <f t="shared" si="47"/>
        <v/>
      </c>
      <c r="Y389" s="39" t="str">
        <f>IF(R389="","",VLOOKUP(R389,CUSTOMS!$E$3:$N$2500,8,FALSE))</f>
        <v/>
      </c>
      <c r="Z389" s="39" t="str">
        <f>IF(R389="","",VLOOKUP(R389,CUSTOMS!$E$3:$N$2500,9,FALSE))</f>
        <v/>
      </c>
      <c r="AA389" s="39" t="str">
        <f>IF(R389="","",VLOOKUP(R389,CUSTOMS!$E$3:$N$2500,10,FALSE))</f>
        <v/>
      </c>
      <c r="AB389" s="40" t="str">
        <f>IF(R389="","",VLOOKUP(G389,WMS!$E$3:$T$2500,15,FALSE))</f>
        <v/>
      </c>
      <c r="AC389" s="40" t="str">
        <f t="shared" si="48"/>
        <v/>
      </c>
      <c r="AD389" s="37" t="str">
        <f>IF(S389="","",VLOOKUP(S389,海关监管条件!$A$1:$B$2000,2,FALSE))</f>
        <v/>
      </c>
    </row>
    <row r="390" spans="7:30">
      <c r="G390" s="22" t="str">
        <f t="shared" si="42"/>
        <v/>
      </c>
      <c r="H390" s="23" t="str">
        <f>IF(G390="","",VLOOKUP(G390,WMS!$E$3:$Q$2500,7,FALSE))</f>
        <v/>
      </c>
      <c r="I390" s="23" t="str">
        <f>IF(G390="","",VLOOKUP(G390,WMS!$E$3:$Q$2500,8,FALSE))</f>
        <v/>
      </c>
      <c r="J390" s="23" t="str">
        <f>IF(G390="","",VLOOKUP(G390,WMS!$E$3:$Q$2500,13,FALSE))</f>
        <v/>
      </c>
      <c r="K390" s="29" t="str">
        <f t="shared" si="43"/>
        <v/>
      </c>
      <c r="N390" s="30" t="str">
        <f>IF(G390="","",VLOOKUP(G390,WMS!$E$3:$U$2500,17,0))</f>
        <v/>
      </c>
      <c r="O390" s="31" t="str">
        <f t="shared" si="44"/>
        <v/>
      </c>
      <c r="P390" s="31" t="str">
        <f t="shared" si="45"/>
        <v/>
      </c>
      <c r="Q390" s="36" t="str">
        <f>IF(G390="","",VLOOKUP(G390,WMS!$E$3:$G$2500,2,FALSE))</f>
        <v/>
      </c>
      <c r="R390" s="36" t="str">
        <f>IF(G390="","",VLOOKUP(G390,WMS!$E$3:$G$2500,3,FALSE))</f>
        <v/>
      </c>
      <c r="S390" s="37" t="str">
        <f>IF(R390="","",VLOOKUP(R390,CUSTOMS!$E$3:$N$2500,2,FALSE))</f>
        <v/>
      </c>
      <c r="T390" s="38" t="str">
        <f>IF(R390="","",VLOOKUP(R390,CUSTOMS!$E$3:$N$2500,3,FALSE))</f>
        <v/>
      </c>
      <c r="U390" s="39" t="str">
        <f t="shared" si="46"/>
        <v/>
      </c>
      <c r="V390" s="39" t="str">
        <f>IF(R390="","",VLOOKUP(R390,CUSTOMS!$E$3:$N$2500,5,FALSE))</f>
        <v/>
      </c>
      <c r="W390" s="40" t="str">
        <f>IF(R390="","",VLOOKUP(R390,CUSTOMS!$E$3:$N$2500,6,FALSE))</f>
        <v/>
      </c>
      <c r="X390" s="40" t="str">
        <f t="shared" si="47"/>
        <v/>
      </c>
      <c r="Y390" s="39" t="str">
        <f>IF(R390="","",VLOOKUP(R390,CUSTOMS!$E$3:$N$2500,8,FALSE))</f>
        <v/>
      </c>
      <c r="Z390" s="39" t="str">
        <f>IF(R390="","",VLOOKUP(R390,CUSTOMS!$E$3:$N$2500,9,FALSE))</f>
        <v/>
      </c>
      <c r="AA390" s="39" t="str">
        <f>IF(R390="","",VLOOKUP(R390,CUSTOMS!$E$3:$N$2500,10,FALSE))</f>
        <v/>
      </c>
      <c r="AB390" s="40" t="str">
        <f>IF(R390="","",VLOOKUP(G390,WMS!$E$3:$T$2500,15,FALSE))</f>
        <v/>
      </c>
      <c r="AC390" s="40" t="str">
        <f t="shared" si="48"/>
        <v/>
      </c>
      <c r="AD390" s="37" t="str">
        <f>IF(S390="","",VLOOKUP(S390,海关监管条件!$A$1:$B$2000,2,FALSE))</f>
        <v/>
      </c>
    </row>
    <row r="391" spans="7:30">
      <c r="G391" s="22" t="str">
        <f t="shared" si="42"/>
        <v/>
      </c>
      <c r="H391" s="23" t="str">
        <f>IF(G391="","",VLOOKUP(G391,WMS!$E$3:$Q$2500,7,FALSE))</f>
        <v/>
      </c>
      <c r="I391" s="23" t="str">
        <f>IF(G391="","",VLOOKUP(G391,WMS!$E$3:$Q$2500,8,FALSE))</f>
        <v/>
      </c>
      <c r="J391" s="23" t="str">
        <f>IF(G391="","",VLOOKUP(G391,WMS!$E$3:$Q$2500,13,FALSE))</f>
        <v/>
      </c>
      <c r="K391" s="29" t="str">
        <f t="shared" si="43"/>
        <v/>
      </c>
      <c r="N391" s="30" t="str">
        <f>IF(G391="","",VLOOKUP(G391,WMS!$E$3:$U$2500,17,0))</f>
        <v/>
      </c>
      <c r="O391" s="31" t="str">
        <f t="shared" si="44"/>
        <v/>
      </c>
      <c r="P391" s="31" t="str">
        <f t="shared" si="45"/>
        <v/>
      </c>
      <c r="Q391" s="36" t="str">
        <f>IF(G391="","",VLOOKUP(G391,WMS!$E$3:$G$2500,2,FALSE))</f>
        <v/>
      </c>
      <c r="R391" s="36" t="str">
        <f>IF(G391="","",VLOOKUP(G391,WMS!$E$3:$G$2500,3,FALSE))</f>
        <v/>
      </c>
      <c r="S391" s="37" t="str">
        <f>IF(R391="","",VLOOKUP(R391,CUSTOMS!$E$3:$N$2500,2,FALSE))</f>
        <v/>
      </c>
      <c r="T391" s="38" t="str">
        <f>IF(R391="","",VLOOKUP(R391,CUSTOMS!$E$3:$N$2500,3,FALSE))</f>
        <v/>
      </c>
      <c r="U391" s="39" t="str">
        <f t="shared" si="46"/>
        <v/>
      </c>
      <c r="V391" s="39" t="str">
        <f>IF(R391="","",VLOOKUP(R391,CUSTOMS!$E$3:$N$2500,5,FALSE))</f>
        <v/>
      </c>
      <c r="W391" s="40" t="str">
        <f>IF(R391="","",VLOOKUP(R391,CUSTOMS!$E$3:$N$2500,6,FALSE))</f>
        <v/>
      </c>
      <c r="X391" s="40" t="str">
        <f t="shared" si="47"/>
        <v/>
      </c>
      <c r="Y391" s="39" t="str">
        <f>IF(R391="","",VLOOKUP(R391,CUSTOMS!$E$3:$N$2500,8,FALSE))</f>
        <v/>
      </c>
      <c r="Z391" s="39" t="str">
        <f>IF(R391="","",VLOOKUP(R391,CUSTOMS!$E$3:$N$2500,9,FALSE))</f>
        <v/>
      </c>
      <c r="AA391" s="39" t="str">
        <f>IF(R391="","",VLOOKUP(R391,CUSTOMS!$E$3:$N$2500,10,FALSE))</f>
        <v/>
      </c>
      <c r="AB391" s="40" t="str">
        <f>IF(R391="","",VLOOKUP(G391,WMS!$E$3:$T$2500,15,FALSE))</f>
        <v/>
      </c>
      <c r="AC391" s="40" t="str">
        <f t="shared" si="48"/>
        <v/>
      </c>
      <c r="AD391" s="37" t="str">
        <f>IF(S391="","",VLOOKUP(S391,海关监管条件!$A$1:$B$2000,2,FALSE))</f>
        <v/>
      </c>
    </row>
    <row r="392" spans="7:30">
      <c r="G392" s="22" t="str">
        <f t="shared" si="42"/>
        <v/>
      </c>
      <c r="H392" s="23" t="str">
        <f>IF(G392="","",VLOOKUP(G392,WMS!$E$3:$Q$2500,7,FALSE))</f>
        <v/>
      </c>
      <c r="I392" s="23" t="str">
        <f>IF(G392="","",VLOOKUP(G392,WMS!$E$3:$Q$2500,8,FALSE))</f>
        <v/>
      </c>
      <c r="J392" s="23" t="str">
        <f>IF(G392="","",VLOOKUP(G392,WMS!$E$3:$Q$2500,13,FALSE))</f>
        <v/>
      </c>
      <c r="K392" s="29" t="str">
        <f t="shared" si="43"/>
        <v/>
      </c>
      <c r="N392" s="30" t="str">
        <f>IF(G392="","",VLOOKUP(G392,WMS!$E$3:$U$2500,17,0))</f>
        <v/>
      </c>
      <c r="O392" s="31" t="str">
        <f t="shared" si="44"/>
        <v/>
      </c>
      <c r="P392" s="31" t="str">
        <f t="shared" si="45"/>
        <v/>
      </c>
      <c r="Q392" s="36" t="str">
        <f>IF(G392="","",VLOOKUP(G392,WMS!$E$3:$G$2500,2,FALSE))</f>
        <v/>
      </c>
      <c r="R392" s="36" t="str">
        <f>IF(G392="","",VLOOKUP(G392,WMS!$E$3:$G$2500,3,FALSE))</f>
        <v/>
      </c>
      <c r="S392" s="37" t="str">
        <f>IF(R392="","",VLOOKUP(R392,CUSTOMS!$E$3:$N$2500,2,FALSE))</f>
        <v/>
      </c>
      <c r="T392" s="38" t="str">
        <f>IF(R392="","",VLOOKUP(R392,CUSTOMS!$E$3:$N$2500,3,FALSE))</f>
        <v/>
      </c>
      <c r="U392" s="39" t="str">
        <f t="shared" si="46"/>
        <v/>
      </c>
      <c r="V392" s="39" t="str">
        <f>IF(R392="","",VLOOKUP(R392,CUSTOMS!$E$3:$N$2500,5,FALSE))</f>
        <v/>
      </c>
      <c r="W392" s="40" t="str">
        <f>IF(R392="","",VLOOKUP(R392,CUSTOMS!$E$3:$N$2500,6,FALSE))</f>
        <v/>
      </c>
      <c r="X392" s="40" t="str">
        <f t="shared" si="47"/>
        <v/>
      </c>
      <c r="Y392" s="39" t="str">
        <f>IF(R392="","",VLOOKUP(R392,CUSTOMS!$E$3:$N$2500,8,FALSE))</f>
        <v/>
      </c>
      <c r="Z392" s="39" t="str">
        <f>IF(R392="","",VLOOKUP(R392,CUSTOMS!$E$3:$N$2500,9,FALSE))</f>
        <v/>
      </c>
      <c r="AA392" s="39" t="str">
        <f>IF(R392="","",VLOOKUP(R392,CUSTOMS!$E$3:$N$2500,10,FALSE))</f>
        <v/>
      </c>
      <c r="AB392" s="40" t="str">
        <f>IF(R392="","",VLOOKUP(G392,WMS!$E$3:$T$2500,15,FALSE))</f>
        <v/>
      </c>
      <c r="AC392" s="40" t="str">
        <f t="shared" si="48"/>
        <v/>
      </c>
      <c r="AD392" s="37" t="str">
        <f>IF(S392="","",VLOOKUP(S392,海关监管条件!$A$1:$B$2000,2,FALSE))</f>
        <v/>
      </c>
    </row>
    <row r="393" spans="7:30">
      <c r="G393" s="22" t="str">
        <f t="shared" si="42"/>
        <v/>
      </c>
      <c r="H393" s="23" t="str">
        <f>IF(G393="","",VLOOKUP(G393,WMS!$E$3:$Q$2500,7,FALSE))</f>
        <v/>
      </c>
      <c r="I393" s="23" t="str">
        <f>IF(G393="","",VLOOKUP(G393,WMS!$E$3:$Q$2500,8,FALSE))</f>
        <v/>
      </c>
      <c r="J393" s="23" t="str">
        <f>IF(G393="","",VLOOKUP(G393,WMS!$E$3:$Q$2500,13,FALSE))</f>
        <v/>
      </c>
      <c r="K393" s="29" t="str">
        <f t="shared" si="43"/>
        <v/>
      </c>
      <c r="N393" s="30" t="str">
        <f>IF(G393="","",VLOOKUP(G393,WMS!$E$3:$U$2500,17,0))</f>
        <v/>
      </c>
      <c r="O393" s="31" t="str">
        <f t="shared" si="44"/>
        <v/>
      </c>
      <c r="P393" s="31" t="str">
        <f t="shared" si="45"/>
        <v/>
      </c>
      <c r="Q393" s="36" t="str">
        <f>IF(G393="","",VLOOKUP(G393,WMS!$E$3:$G$2500,2,FALSE))</f>
        <v/>
      </c>
      <c r="R393" s="36" t="str">
        <f>IF(G393="","",VLOOKUP(G393,WMS!$E$3:$G$2500,3,FALSE))</f>
        <v/>
      </c>
      <c r="S393" s="37" t="str">
        <f>IF(R393="","",VLOOKUP(R393,CUSTOMS!$E$3:$N$2500,2,FALSE))</f>
        <v/>
      </c>
      <c r="T393" s="38" t="str">
        <f>IF(R393="","",VLOOKUP(R393,CUSTOMS!$E$3:$N$2500,3,FALSE))</f>
        <v/>
      </c>
      <c r="U393" s="39" t="str">
        <f t="shared" si="46"/>
        <v/>
      </c>
      <c r="V393" s="39" t="str">
        <f>IF(R393="","",VLOOKUP(R393,CUSTOMS!$E$3:$N$2500,5,FALSE))</f>
        <v/>
      </c>
      <c r="W393" s="40" t="str">
        <f>IF(R393="","",VLOOKUP(R393,CUSTOMS!$E$3:$N$2500,6,FALSE))</f>
        <v/>
      </c>
      <c r="X393" s="40" t="str">
        <f t="shared" si="47"/>
        <v/>
      </c>
      <c r="Y393" s="39" t="str">
        <f>IF(R393="","",VLOOKUP(R393,CUSTOMS!$E$3:$N$2500,8,FALSE))</f>
        <v/>
      </c>
      <c r="Z393" s="39" t="str">
        <f>IF(R393="","",VLOOKUP(R393,CUSTOMS!$E$3:$N$2500,9,FALSE))</f>
        <v/>
      </c>
      <c r="AA393" s="39" t="str">
        <f>IF(R393="","",VLOOKUP(R393,CUSTOMS!$E$3:$N$2500,10,FALSE))</f>
        <v/>
      </c>
      <c r="AB393" s="40" t="str">
        <f>IF(R393="","",VLOOKUP(G393,WMS!$E$3:$T$2500,15,FALSE))</f>
        <v/>
      </c>
      <c r="AC393" s="40" t="str">
        <f t="shared" si="48"/>
        <v/>
      </c>
      <c r="AD393" s="37" t="str">
        <f>IF(S393="","",VLOOKUP(S393,海关监管条件!$A$1:$B$2000,2,FALSE))</f>
        <v/>
      </c>
    </row>
    <row r="394" spans="7:30">
      <c r="G394" s="22" t="str">
        <f t="shared" si="42"/>
        <v/>
      </c>
      <c r="H394" s="23" t="str">
        <f>IF(G394="","",VLOOKUP(G394,WMS!$E$3:$Q$2500,7,FALSE))</f>
        <v/>
      </c>
      <c r="I394" s="23" t="str">
        <f>IF(G394="","",VLOOKUP(G394,WMS!$E$3:$Q$2500,8,FALSE))</f>
        <v/>
      </c>
      <c r="J394" s="23" t="str">
        <f>IF(G394="","",VLOOKUP(G394,WMS!$E$3:$Q$2500,13,FALSE))</f>
        <v/>
      </c>
      <c r="K394" s="29" t="str">
        <f t="shared" si="43"/>
        <v/>
      </c>
      <c r="N394" s="30" t="str">
        <f>IF(G394="","",VLOOKUP(G394,WMS!$E$3:$U$2500,17,0))</f>
        <v/>
      </c>
      <c r="O394" s="31" t="str">
        <f t="shared" si="44"/>
        <v/>
      </c>
      <c r="P394" s="31" t="str">
        <f t="shared" si="45"/>
        <v/>
      </c>
      <c r="Q394" s="36" t="str">
        <f>IF(G394="","",VLOOKUP(G394,WMS!$E$3:$G$2500,2,FALSE))</f>
        <v/>
      </c>
      <c r="R394" s="36" t="str">
        <f>IF(G394="","",VLOOKUP(G394,WMS!$E$3:$G$2500,3,FALSE))</f>
        <v/>
      </c>
      <c r="S394" s="37" t="str">
        <f>IF(R394="","",VLOOKUP(R394,CUSTOMS!$E$3:$N$2500,2,FALSE))</f>
        <v/>
      </c>
      <c r="T394" s="38" t="str">
        <f>IF(R394="","",VLOOKUP(R394,CUSTOMS!$E$3:$N$2500,3,FALSE))</f>
        <v/>
      </c>
      <c r="U394" s="39" t="str">
        <f t="shared" si="46"/>
        <v/>
      </c>
      <c r="V394" s="39" t="str">
        <f>IF(R394="","",VLOOKUP(R394,CUSTOMS!$E$3:$N$2500,5,FALSE))</f>
        <v/>
      </c>
      <c r="W394" s="40" t="str">
        <f>IF(R394="","",VLOOKUP(R394,CUSTOMS!$E$3:$N$2500,6,FALSE))</f>
        <v/>
      </c>
      <c r="X394" s="40" t="str">
        <f t="shared" si="47"/>
        <v/>
      </c>
      <c r="Y394" s="39" t="str">
        <f>IF(R394="","",VLOOKUP(R394,CUSTOMS!$E$3:$N$2500,8,FALSE))</f>
        <v/>
      </c>
      <c r="Z394" s="39" t="str">
        <f>IF(R394="","",VLOOKUP(R394,CUSTOMS!$E$3:$N$2500,9,FALSE))</f>
        <v/>
      </c>
      <c r="AA394" s="39" t="str">
        <f>IF(R394="","",VLOOKUP(R394,CUSTOMS!$E$3:$N$2500,10,FALSE))</f>
        <v/>
      </c>
      <c r="AB394" s="40" t="str">
        <f>IF(R394="","",VLOOKUP(G394,WMS!$E$3:$T$2500,15,FALSE))</f>
        <v/>
      </c>
      <c r="AC394" s="40" t="str">
        <f t="shared" si="48"/>
        <v/>
      </c>
      <c r="AD394" s="37" t="str">
        <f>IF(S394="","",VLOOKUP(S394,海关监管条件!$A$1:$B$2000,2,FALSE))</f>
        <v/>
      </c>
    </row>
    <row r="395" spans="7:30">
      <c r="G395" s="22" t="str">
        <f t="shared" si="42"/>
        <v/>
      </c>
      <c r="H395" s="23" t="str">
        <f>IF(G395="","",VLOOKUP(G395,WMS!$E$3:$Q$2500,7,FALSE))</f>
        <v/>
      </c>
      <c r="I395" s="23" t="str">
        <f>IF(G395="","",VLOOKUP(G395,WMS!$E$3:$Q$2500,8,FALSE))</f>
        <v/>
      </c>
      <c r="J395" s="23" t="str">
        <f>IF(G395="","",VLOOKUP(G395,WMS!$E$3:$Q$2500,13,FALSE))</f>
        <v/>
      </c>
      <c r="K395" s="29" t="str">
        <f t="shared" si="43"/>
        <v/>
      </c>
      <c r="N395" s="30" t="str">
        <f>IF(G395="","",VLOOKUP(G395,WMS!$E$3:$U$2500,17,0))</f>
        <v/>
      </c>
      <c r="O395" s="31" t="str">
        <f t="shared" si="44"/>
        <v/>
      </c>
      <c r="P395" s="31" t="str">
        <f t="shared" si="45"/>
        <v/>
      </c>
      <c r="Q395" s="36" t="str">
        <f>IF(G395="","",VLOOKUP(G395,WMS!$E$3:$G$2500,2,FALSE))</f>
        <v/>
      </c>
      <c r="R395" s="36" t="str">
        <f>IF(G395="","",VLOOKUP(G395,WMS!$E$3:$G$2500,3,FALSE))</f>
        <v/>
      </c>
      <c r="S395" s="37" t="str">
        <f>IF(R395="","",VLOOKUP(R395,CUSTOMS!$E$3:$N$2500,2,FALSE))</f>
        <v/>
      </c>
      <c r="T395" s="38" t="str">
        <f>IF(R395="","",VLOOKUP(R395,CUSTOMS!$E$3:$N$2500,3,FALSE))</f>
        <v/>
      </c>
      <c r="U395" s="39" t="str">
        <f t="shared" si="46"/>
        <v/>
      </c>
      <c r="V395" s="39" t="str">
        <f>IF(R395="","",VLOOKUP(R395,CUSTOMS!$E$3:$N$2500,5,FALSE))</f>
        <v/>
      </c>
      <c r="W395" s="40" t="str">
        <f>IF(R395="","",VLOOKUP(R395,CUSTOMS!$E$3:$N$2500,6,FALSE))</f>
        <v/>
      </c>
      <c r="X395" s="40" t="str">
        <f t="shared" si="47"/>
        <v/>
      </c>
      <c r="Y395" s="39" t="str">
        <f>IF(R395="","",VLOOKUP(R395,CUSTOMS!$E$3:$N$2500,8,FALSE))</f>
        <v/>
      </c>
      <c r="Z395" s="39" t="str">
        <f>IF(R395="","",VLOOKUP(R395,CUSTOMS!$E$3:$N$2500,9,FALSE))</f>
        <v/>
      </c>
      <c r="AA395" s="39" t="str">
        <f>IF(R395="","",VLOOKUP(R395,CUSTOMS!$E$3:$N$2500,10,FALSE))</f>
        <v/>
      </c>
      <c r="AB395" s="40" t="str">
        <f>IF(R395="","",VLOOKUP(G395,WMS!$E$3:$T$2500,15,FALSE))</f>
        <v/>
      </c>
      <c r="AC395" s="40" t="str">
        <f t="shared" si="48"/>
        <v/>
      </c>
      <c r="AD395" s="37" t="str">
        <f>IF(S395="","",VLOOKUP(S395,海关监管条件!$A$1:$B$2000,2,FALSE))</f>
        <v/>
      </c>
    </row>
    <row r="396" spans="7:30">
      <c r="G396" s="22" t="str">
        <f t="shared" si="42"/>
        <v/>
      </c>
      <c r="H396" s="23" t="str">
        <f>IF(G396="","",VLOOKUP(G396,WMS!$E$3:$Q$2500,7,FALSE))</f>
        <v/>
      </c>
      <c r="I396" s="23" t="str">
        <f>IF(G396="","",VLOOKUP(G396,WMS!$E$3:$Q$2500,8,FALSE))</f>
        <v/>
      </c>
      <c r="J396" s="23" t="str">
        <f>IF(G396="","",VLOOKUP(G396,WMS!$E$3:$Q$2500,13,FALSE))</f>
        <v/>
      </c>
      <c r="K396" s="29" t="str">
        <f t="shared" si="43"/>
        <v/>
      </c>
      <c r="N396" s="30" t="str">
        <f>IF(G396="","",VLOOKUP(G396,WMS!$E$3:$U$2500,17,0))</f>
        <v/>
      </c>
      <c r="O396" s="31" t="str">
        <f t="shared" si="44"/>
        <v/>
      </c>
      <c r="P396" s="31" t="str">
        <f t="shared" si="45"/>
        <v/>
      </c>
      <c r="Q396" s="36" t="str">
        <f>IF(G396="","",VLOOKUP(G396,WMS!$E$3:$G$2500,2,FALSE))</f>
        <v/>
      </c>
      <c r="R396" s="36" t="str">
        <f>IF(G396="","",VLOOKUP(G396,WMS!$E$3:$G$2500,3,FALSE))</f>
        <v/>
      </c>
      <c r="S396" s="37" t="str">
        <f>IF(R396="","",VLOOKUP(R396,CUSTOMS!$E$3:$N$2500,2,FALSE))</f>
        <v/>
      </c>
      <c r="T396" s="38" t="str">
        <f>IF(R396="","",VLOOKUP(R396,CUSTOMS!$E$3:$N$2500,3,FALSE))</f>
        <v/>
      </c>
      <c r="U396" s="39" t="str">
        <f t="shared" si="46"/>
        <v/>
      </c>
      <c r="V396" s="39" t="str">
        <f>IF(R396="","",VLOOKUP(R396,CUSTOMS!$E$3:$N$2500,5,FALSE))</f>
        <v/>
      </c>
      <c r="W396" s="40" t="str">
        <f>IF(R396="","",VLOOKUP(R396,CUSTOMS!$E$3:$N$2500,6,FALSE))</f>
        <v/>
      </c>
      <c r="X396" s="40" t="str">
        <f t="shared" si="47"/>
        <v/>
      </c>
      <c r="Y396" s="39" t="str">
        <f>IF(R396="","",VLOOKUP(R396,CUSTOMS!$E$3:$N$2500,8,FALSE))</f>
        <v/>
      </c>
      <c r="Z396" s="39" t="str">
        <f>IF(R396="","",VLOOKUP(R396,CUSTOMS!$E$3:$N$2500,9,FALSE))</f>
        <v/>
      </c>
      <c r="AA396" s="39" t="str">
        <f>IF(R396="","",VLOOKUP(R396,CUSTOMS!$E$3:$N$2500,10,FALSE))</f>
        <v/>
      </c>
      <c r="AB396" s="40" t="str">
        <f>IF(R396="","",VLOOKUP(G396,WMS!$E$3:$T$2500,15,FALSE))</f>
        <v/>
      </c>
      <c r="AC396" s="40" t="str">
        <f t="shared" si="48"/>
        <v/>
      </c>
      <c r="AD396" s="37" t="str">
        <f>IF(S396="","",VLOOKUP(S396,海关监管条件!$A$1:$B$2000,2,FALSE))</f>
        <v/>
      </c>
    </row>
    <row r="397" spans="7:30">
      <c r="G397" s="22" t="str">
        <f t="shared" si="42"/>
        <v/>
      </c>
      <c r="H397" s="23" t="str">
        <f>IF(G397="","",VLOOKUP(G397,WMS!$E$3:$Q$2500,7,FALSE))</f>
        <v/>
      </c>
      <c r="I397" s="23" t="str">
        <f>IF(G397="","",VLOOKUP(G397,WMS!$E$3:$Q$2500,8,FALSE))</f>
        <v/>
      </c>
      <c r="J397" s="23" t="str">
        <f>IF(G397="","",VLOOKUP(G397,WMS!$E$3:$Q$2500,13,FALSE))</f>
        <v/>
      </c>
      <c r="K397" s="29" t="str">
        <f t="shared" si="43"/>
        <v/>
      </c>
      <c r="N397" s="30" t="str">
        <f>IF(G397="","",VLOOKUP(G397,WMS!$E$3:$U$2500,17,0))</f>
        <v/>
      </c>
      <c r="O397" s="31" t="str">
        <f t="shared" si="44"/>
        <v/>
      </c>
      <c r="P397" s="31" t="str">
        <f t="shared" si="45"/>
        <v/>
      </c>
      <c r="Q397" s="36" t="str">
        <f>IF(G397="","",VLOOKUP(G397,WMS!$E$3:$G$2500,2,FALSE))</f>
        <v/>
      </c>
      <c r="R397" s="36" t="str">
        <f>IF(G397="","",VLOOKUP(G397,WMS!$E$3:$G$2500,3,FALSE))</f>
        <v/>
      </c>
      <c r="S397" s="37" t="str">
        <f>IF(R397="","",VLOOKUP(R397,CUSTOMS!$E$3:$N$2500,2,FALSE))</f>
        <v/>
      </c>
      <c r="T397" s="38" t="str">
        <f>IF(R397="","",VLOOKUP(R397,CUSTOMS!$E$3:$N$2500,3,FALSE))</f>
        <v/>
      </c>
      <c r="U397" s="39" t="str">
        <f t="shared" si="46"/>
        <v/>
      </c>
      <c r="V397" s="39" t="str">
        <f>IF(R397="","",VLOOKUP(R397,CUSTOMS!$E$3:$N$2500,5,FALSE))</f>
        <v/>
      </c>
      <c r="W397" s="40" t="str">
        <f>IF(R397="","",VLOOKUP(R397,CUSTOMS!$E$3:$N$2500,6,FALSE))</f>
        <v/>
      </c>
      <c r="X397" s="40" t="str">
        <f t="shared" si="47"/>
        <v/>
      </c>
      <c r="Y397" s="39" t="str">
        <f>IF(R397="","",VLOOKUP(R397,CUSTOMS!$E$3:$N$2500,8,FALSE))</f>
        <v/>
      </c>
      <c r="Z397" s="39" t="str">
        <f>IF(R397="","",VLOOKUP(R397,CUSTOMS!$E$3:$N$2500,9,FALSE))</f>
        <v/>
      </c>
      <c r="AA397" s="39" t="str">
        <f>IF(R397="","",VLOOKUP(R397,CUSTOMS!$E$3:$N$2500,10,FALSE))</f>
        <v/>
      </c>
      <c r="AB397" s="40" t="str">
        <f>IF(R397="","",VLOOKUP(G397,WMS!$E$3:$T$2500,15,FALSE))</f>
        <v/>
      </c>
      <c r="AC397" s="40" t="str">
        <f t="shared" si="48"/>
        <v/>
      </c>
      <c r="AD397" s="37" t="str">
        <f>IF(S397="","",VLOOKUP(S397,海关监管条件!$A$1:$B$2000,2,FALSE))</f>
        <v/>
      </c>
    </row>
    <row r="398" spans="7:30">
      <c r="G398" s="22" t="str">
        <f t="shared" si="42"/>
        <v/>
      </c>
      <c r="H398" s="23" t="str">
        <f>IF(G398="","",VLOOKUP(G398,WMS!$E$3:$Q$2500,7,FALSE))</f>
        <v/>
      </c>
      <c r="I398" s="23" t="str">
        <f>IF(G398="","",VLOOKUP(G398,WMS!$E$3:$Q$2500,8,FALSE))</f>
        <v/>
      </c>
      <c r="J398" s="23" t="str">
        <f>IF(G398="","",VLOOKUP(G398,WMS!$E$3:$Q$2500,13,FALSE))</f>
        <v/>
      </c>
      <c r="K398" s="29" t="str">
        <f t="shared" si="43"/>
        <v/>
      </c>
      <c r="N398" s="30" t="str">
        <f>IF(G398="","",VLOOKUP(G398,WMS!$E$3:$U$2500,17,0))</f>
        <v/>
      </c>
      <c r="O398" s="31" t="str">
        <f t="shared" si="44"/>
        <v/>
      </c>
      <c r="P398" s="31" t="str">
        <f t="shared" si="45"/>
        <v/>
      </c>
      <c r="Q398" s="36" t="str">
        <f>IF(G398="","",VLOOKUP(G398,WMS!$E$3:$G$2500,2,FALSE))</f>
        <v/>
      </c>
      <c r="R398" s="36" t="str">
        <f>IF(G398="","",VLOOKUP(G398,WMS!$E$3:$G$2500,3,FALSE))</f>
        <v/>
      </c>
      <c r="S398" s="37" t="str">
        <f>IF(R398="","",VLOOKUP(R398,CUSTOMS!$E$3:$N$2500,2,FALSE))</f>
        <v/>
      </c>
      <c r="T398" s="38" t="str">
        <f>IF(R398="","",VLOOKUP(R398,CUSTOMS!$E$3:$N$2500,3,FALSE))</f>
        <v/>
      </c>
      <c r="U398" s="39" t="str">
        <f t="shared" si="46"/>
        <v/>
      </c>
      <c r="V398" s="39" t="str">
        <f>IF(R398="","",VLOOKUP(R398,CUSTOMS!$E$3:$N$2500,5,FALSE))</f>
        <v/>
      </c>
      <c r="W398" s="40" t="str">
        <f>IF(R398="","",VLOOKUP(R398,CUSTOMS!$E$3:$N$2500,6,FALSE))</f>
        <v/>
      </c>
      <c r="X398" s="40" t="str">
        <f t="shared" si="47"/>
        <v/>
      </c>
      <c r="Y398" s="39" t="str">
        <f>IF(R398="","",VLOOKUP(R398,CUSTOMS!$E$3:$N$2500,8,FALSE))</f>
        <v/>
      </c>
      <c r="Z398" s="39" t="str">
        <f>IF(R398="","",VLOOKUP(R398,CUSTOMS!$E$3:$N$2500,9,FALSE))</f>
        <v/>
      </c>
      <c r="AA398" s="39" t="str">
        <f>IF(R398="","",VLOOKUP(R398,CUSTOMS!$E$3:$N$2500,10,FALSE))</f>
        <v/>
      </c>
      <c r="AB398" s="40" t="str">
        <f>IF(R398="","",VLOOKUP(G398,WMS!$E$3:$T$2500,15,FALSE))</f>
        <v/>
      </c>
      <c r="AC398" s="40" t="str">
        <f t="shared" si="48"/>
        <v/>
      </c>
      <c r="AD398" s="37" t="str">
        <f>IF(S398="","",VLOOKUP(S398,海关监管条件!$A$1:$B$2000,2,FALSE))</f>
        <v/>
      </c>
    </row>
    <row r="399" spans="7:30">
      <c r="G399" s="22" t="str">
        <f t="shared" si="42"/>
        <v/>
      </c>
      <c r="H399" s="23" t="str">
        <f>IF(G399="","",VLOOKUP(G399,WMS!$E$3:$Q$2500,7,FALSE))</f>
        <v/>
      </c>
      <c r="I399" s="23" t="str">
        <f>IF(G399="","",VLOOKUP(G399,WMS!$E$3:$Q$2500,8,FALSE))</f>
        <v/>
      </c>
      <c r="J399" s="23" t="str">
        <f>IF(G399="","",VLOOKUP(G399,WMS!$E$3:$Q$2500,13,FALSE))</f>
        <v/>
      </c>
      <c r="K399" s="29" t="str">
        <f t="shared" si="43"/>
        <v/>
      </c>
      <c r="N399" s="30" t="str">
        <f>IF(G399="","",VLOOKUP(G399,WMS!$E$3:$U$2500,17,0))</f>
        <v/>
      </c>
      <c r="O399" s="31" t="str">
        <f t="shared" si="44"/>
        <v/>
      </c>
      <c r="P399" s="31" t="str">
        <f t="shared" si="45"/>
        <v/>
      </c>
      <c r="Q399" s="36" t="str">
        <f>IF(G399="","",VLOOKUP(G399,WMS!$E$3:$G$2500,2,FALSE))</f>
        <v/>
      </c>
      <c r="R399" s="36" t="str">
        <f>IF(G399="","",VLOOKUP(G399,WMS!$E$3:$G$2500,3,FALSE))</f>
        <v/>
      </c>
      <c r="S399" s="37" t="str">
        <f>IF(R399="","",VLOOKUP(R399,CUSTOMS!$E$3:$N$2500,2,FALSE))</f>
        <v/>
      </c>
      <c r="T399" s="38" t="str">
        <f>IF(R399="","",VLOOKUP(R399,CUSTOMS!$E$3:$N$2500,3,FALSE))</f>
        <v/>
      </c>
      <c r="U399" s="39" t="str">
        <f t="shared" si="46"/>
        <v/>
      </c>
      <c r="V399" s="39" t="str">
        <f>IF(R399="","",VLOOKUP(R399,CUSTOMS!$E$3:$N$2500,5,FALSE))</f>
        <v/>
      </c>
      <c r="W399" s="40" t="str">
        <f>IF(R399="","",VLOOKUP(R399,CUSTOMS!$E$3:$N$2500,6,FALSE))</f>
        <v/>
      </c>
      <c r="X399" s="40" t="str">
        <f t="shared" si="47"/>
        <v/>
      </c>
      <c r="Y399" s="39" t="str">
        <f>IF(R399="","",VLOOKUP(R399,CUSTOMS!$E$3:$N$2500,8,FALSE))</f>
        <v/>
      </c>
      <c r="Z399" s="39" t="str">
        <f>IF(R399="","",VLOOKUP(R399,CUSTOMS!$E$3:$N$2500,9,FALSE))</f>
        <v/>
      </c>
      <c r="AA399" s="39" t="str">
        <f>IF(R399="","",VLOOKUP(R399,CUSTOMS!$E$3:$N$2500,10,FALSE))</f>
        <v/>
      </c>
      <c r="AB399" s="40" t="str">
        <f>IF(R399="","",VLOOKUP(G399,WMS!$E$3:$T$2500,15,FALSE))</f>
        <v/>
      </c>
      <c r="AC399" s="40" t="str">
        <f t="shared" si="48"/>
        <v/>
      </c>
      <c r="AD399" s="37" t="str">
        <f>IF(S399="","",VLOOKUP(S399,海关监管条件!$A$1:$B$2000,2,FALSE))</f>
        <v/>
      </c>
    </row>
    <row r="400" spans="7:30">
      <c r="G400" s="22" t="str">
        <f t="shared" si="42"/>
        <v/>
      </c>
      <c r="H400" s="23" t="str">
        <f>IF(G400="","",VLOOKUP(G400,WMS!$E$3:$Q$2500,7,FALSE))</f>
        <v/>
      </c>
      <c r="I400" s="23" t="str">
        <f>IF(G400="","",VLOOKUP(G400,WMS!$E$3:$Q$2500,8,FALSE))</f>
        <v/>
      </c>
      <c r="J400" s="23" t="str">
        <f>IF(G400="","",VLOOKUP(G400,WMS!$E$3:$Q$2500,13,FALSE))</f>
        <v/>
      </c>
      <c r="K400" s="29" t="str">
        <f t="shared" si="43"/>
        <v/>
      </c>
      <c r="N400" s="30" t="str">
        <f>IF(G400="","",VLOOKUP(G400,WMS!$E$3:$U$2500,17,0))</f>
        <v/>
      </c>
      <c r="O400" s="31" t="str">
        <f t="shared" si="44"/>
        <v/>
      </c>
      <c r="P400" s="31" t="str">
        <f t="shared" si="45"/>
        <v/>
      </c>
      <c r="Q400" s="36" t="str">
        <f>IF(G400="","",VLOOKUP(G400,WMS!$E$3:$G$2500,2,FALSE))</f>
        <v/>
      </c>
      <c r="R400" s="36" t="str">
        <f>IF(G400="","",VLOOKUP(G400,WMS!$E$3:$G$2500,3,FALSE))</f>
        <v/>
      </c>
      <c r="S400" s="37" t="str">
        <f>IF(R400="","",VLOOKUP(R400,CUSTOMS!$E$3:$N$2500,2,FALSE))</f>
        <v/>
      </c>
      <c r="T400" s="38" t="str">
        <f>IF(R400="","",VLOOKUP(R400,CUSTOMS!$E$3:$N$2500,3,FALSE))</f>
        <v/>
      </c>
      <c r="U400" s="39" t="str">
        <f t="shared" si="46"/>
        <v/>
      </c>
      <c r="V400" s="39" t="str">
        <f>IF(R400="","",VLOOKUP(R400,CUSTOMS!$E$3:$N$2500,5,FALSE))</f>
        <v/>
      </c>
      <c r="W400" s="40" t="str">
        <f>IF(R400="","",VLOOKUP(R400,CUSTOMS!$E$3:$N$2500,6,FALSE))</f>
        <v/>
      </c>
      <c r="X400" s="40" t="str">
        <f t="shared" si="47"/>
        <v/>
      </c>
      <c r="Y400" s="39" t="str">
        <f>IF(R400="","",VLOOKUP(R400,CUSTOMS!$E$3:$N$2500,8,FALSE))</f>
        <v/>
      </c>
      <c r="Z400" s="39" t="str">
        <f>IF(R400="","",VLOOKUP(R400,CUSTOMS!$E$3:$N$2500,9,FALSE))</f>
        <v/>
      </c>
      <c r="AA400" s="39" t="str">
        <f>IF(R400="","",VLOOKUP(R400,CUSTOMS!$E$3:$N$2500,10,FALSE))</f>
        <v/>
      </c>
      <c r="AB400" s="40" t="str">
        <f>IF(R400="","",VLOOKUP(G400,WMS!$E$3:$T$2500,15,FALSE))</f>
        <v/>
      </c>
      <c r="AC400" s="40" t="str">
        <f t="shared" si="48"/>
        <v/>
      </c>
      <c r="AD400" s="37" t="str">
        <f>IF(S400="","",VLOOKUP(S400,海关监管条件!$A$1:$B$2000,2,FALSE))</f>
        <v/>
      </c>
    </row>
    <row r="401" spans="7:30">
      <c r="G401" s="22" t="str">
        <f t="shared" si="42"/>
        <v/>
      </c>
      <c r="H401" s="23" t="str">
        <f>IF(G401="","",VLOOKUP(G401,WMS!$E$3:$Q$2500,7,FALSE))</f>
        <v/>
      </c>
      <c r="I401" s="23" t="str">
        <f>IF(G401="","",VLOOKUP(G401,WMS!$E$3:$Q$2500,8,FALSE))</f>
        <v/>
      </c>
      <c r="J401" s="23" t="str">
        <f>IF(G401="","",VLOOKUP(G401,WMS!$E$3:$Q$2500,13,FALSE))</f>
        <v/>
      </c>
      <c r="K401" s="29" t="str">
        <f t="shared" si="43"/>
        <v/>
      </c>
      <c r="N401" s="30" t="str">
        <f>IF(G401="","",VLOOKUP(G401,WMS!$E$3:$U$2500,17,0))</f>
        <v/>
      </c>
      <c r="O401" s="31" t="str">
        <f t="shared" si="44"/>
        <v/>
      </c>
      <c r="P401" s="31" t="str">
        <f t="shared" si="45"/>
        <v/>
      </c>
      <c r="Q401" s="36" t="str">
        <f>IF(G401="","",VLOOKUP(G401,WMS!$E$3:$G$2500,2,FALSE))</f>
        <v/>
      </c>
      <c r="R401" s="36" t="str">
        <f>IF(G401="","",VLOOKUP(G401,WMS!$E$3:$G$2500,3,FALSE))</f>
        <v/>
      </c>
      <c r="S401" s="37" t="str">
        <f>IF(R401="","",VLOOKUP(R401,CUSTOMS!$E$3:$N$2500,2,FALSE))</f>
        <v/>
      </c>
      <c r="T401" s="38" t="str">
        <f>IF(R401="","",VLOOKUP(R401,CUSTOMS!$E$3:$N$2500,3,FALSE))</f>
        <v/>
      </c>
      <c r="U401" s="39" t="str">
        <f t="shared" si="46"/>
        <v/>
      </c>
      <c r="V401" s="39" t="str">
        <f>IF(R401="","",VLOOKUP(R401,CUSTOMS!$E$3:$N$2500,5,FALSE))</f>
        <v/>
      </c>
      <c r="W401" s="40" t="str">
        <f>IF(R401="","",VLOOKUP(R401,CUSTOMS!$E$3:$N$2500,6,FALSE))</f>
        <v/>
      </c>
      <c r="X401" s="40" t="str">
        <f t="shared" si="47"/>
        <v/>
      </c>
      <c r="Y401" s="39" t="str">
        <f>IF(R401="","",VLOOKUP(R401,CUSTOMS!$E$3:$N$2500,8,FALSE))</f>
        <v/>
      </c>
      <c r="Z401" s="39" t="str">
        <f>IF(R401="","",VLOOKUP(R401,CUSTOMS!$E$3:$N$2500,9,FALSE))</f>
        <v/>
      </c>
      <c r="AA401" s="39" t="str">
        <f>IF(R401="","",VLOOKUP(R401,CUSTOMS!$E$3:$N$2500,10,FALSE))</f>
        <v/>
      </c>
      <c r="AB401" s="40" t="str">
        <f>IF(R401="","",VLOOKUP(G401,WMS!$E$3:$T$2500,15,FALSE))</f>
        <v/>
      </c>
      <c r="AC401" s="40" t="str">
        <f t="shared" si="48"/>
        <v/>
      </c>
      <c r="AD401" s="37" t="str">
        <f>IF(S401="","",VLOOKUP(S401,海关监管条件!$A$1:$B$2000,2,FALSE))</f>
        <v/>
      </c>
    </row>
    <row r="402" spans="7:30">
      <c r="G402" s="22" t="str">
        <f t="shared" si="42"/>
        <v/>
      </c>
      <c r="H402" s="23" t="str">
        <f>IF(G402="","",VLOOKUP(G402,WMS!$E$3:$Q$2500,7,FALSE))</f>
        <v/>
      </c>
      <c r="I402" s="23" t="str">
        <f>IF(G402="","",VLOOKUP(G402,WMS!$E$3:$Q$2500,8,FALSE))</f>
        <v/>
      </c>
      <c r="J402" s="23" t="str">
        <f>IF(G402="","",VLOOKUP(G402,WMS!$E$3:$Q$2500,13,FALSE))</f>
        <v/>
      </c>
      <c r="K402" s="29" t="str">
        <f t="shared" si="43"/>
        <v/>
      </c>
      <c r="N402" s="30" t="str">
        <f>IF(G402="","",VLOOKUP(G402,WMS!$E$3:$U$2500,17,0))</f>
        <v/>
      </c>
      <c r="O402" s="31" t="str">
        <f t="shared" si="44"/>
        <v/>
      </c>
      <c r="P402" s="31" t="str">
        <f t="shared" si="45"/>
        <v/>
      </c>
      <c r="Q402" s="36" t="str">
        <f>IF(G402="","",VLOOKUP(G402,WMS!$E$3:$G$2500,2,FALSE))</f>
        <v/>
      </c>
      <c r="R402" s="36" t="str">
        <f>IF(G402="","",VLOOKUP(G402,WMS!$E$3:$G$2500,3,FALSE))</f>
        <v/>
      </c>
      <c r="S402" s="37" t="str">
        <f>IF(R402="","",VLOOKUP(R402,CUSTOMS!$E$3:$N$2500,2,FALSE))</f>
        <v/>
      </c>
      <c r="T402" s="38" t="str">
        <f>IF(R402="","",VLOOKUP(R402,CUSTOMS!$E$3:$N$2500,3,FALSE))</f>
        <v/>
      </c>
      <c r="U402" s="39" t="str">
        <f t="shared" si="46"/>
        <v/>
      </c>
      <c r="V402" s="39" t="str">
        <f>IF(R402="","",VLOOKUP(R402,CUSTOMS!$E$3:$N$2500,5,FALSE))</f>
        <v/>
      </c>
      <c r="W402" s="40" t="str">
        <f>IF(R402="","",VLOOKUP(R402,CUSTOMS!$E$3:$N$2500,6,FALSE))</f>
        <v/>
      </c>
      <c r="X402" s="40" t="str">
        <f t="shared" si="47"/>
        <v/>
      </c>
      <c r="Y402" s="39" t="str">
        <f>IF(R402="","",VLOOKUP(R402,CUSTOMS!$E$3:$N$2500,8,FALSE))</f>
        <v/>
      </c>
      <c r="Z402" s="39" t="str">
        <f>IF(R402="","",VLOOKUP(R402,CUSTOMS!$E$3:$N$2500,9,FALSE))</f>
        <v/>
      </c>
      <c r="AA402" s="39" t="str">
        <f>IF(R402="","",VLOOKUP(R402,CUSTOMS!$E$3:$N$2500,10,FALSE))</f>
        <v/>
      </c>
      <c r="AB402" s="40" t="str">
        <f>IF(R402="","",VLOOKUP(G402,WMS!$E$3:$T$2500,15,FALSE))</f>
        <v/>
      </c>
      <c r="AC402" s="40" t="str">
        <f t="shared" si="48"/>
        <v/>
      </c>
      <c r="AD402" s="37" t="str">
        <f>IF(S402="","",VLOOKUP(S402,海关监管条件!$A$1:$B$2000,2,FALSE))</f>
        <v/>
      </c>
    </row>
    <row r="403" spans="7:30">
      <c r="G403" s="22" t="str">
        <f t="shared" si="42"/>
        <v/>
      </c>
      <c r="H403" s="23" t="str">
        <f>IF(G403="","",VLOOKUP(G403,WMS!$E$3:$Q$2500,7,FALSE))</f>
        <v/>
      </c>
      <c r="I403" s="23" t="str">
        <f>IF(G403="","",VLOOKUP(G403,WMS!$E$3:$Q$2500,8,FALSE))</f>
        <v/>
      </c>
      <c r="J403" s="23" t="str">
        <f>IF(G403="","",VLOOKUP(G403,WMS!$E$3:$Q$2500,13,FALSE))</f>
        <v/>
      </c>
      <c r="K403" s="29" t="str">
        <f t="shared" si="43"/>
        <v/>
      </c>
      <c r="N403" s="30" t="str">
        <f>IF(G403="","",VLOOKUP(G403,WMS!$E$3:$U$2500,17,0))</f>
        <v/>
      </c>
      <c r="O403" s="31" t="str">
        <f t="shared" si="44"/>
        <v/>
      </c>
      <c r="P403" s="31" t="str">
        <f t="shared" si="45"/>
        <v/>
      </c>
      <c r="Q403" s="36" t="str">
        <f>IF(G403="","",VLOOKUP(G403,WMS!$E$3:$G$2500,2,FALSE))</f>
        <v/>
      </c>
      <c r="R403" s="36" t="str">
        <f>IF(G403="","",VLOOKUP(G403,WMS!$E$3:$G$2500,3,FALSE))</f>
        <v/>
      </c>
      <c r="S403" s="37" t="str">
        <f>IF(R403="","",VLOOKUP(R403,CUSTOMS!$E$3:$N$2500,2,FALSE))</f>
        <v/>
      </c>
      <c r="T403" s="38" t="str">
        <f>IF(R403="","",VLOOKUP(R403,CUSTOMS!$E$3:$N$2500,3,FALSE))</f>
        <v/>
      </c>
      <c r="U403" s="39" t="str">
        <f t="shared" si="46"/>
        <v/>
      </c>
      <c r="V403" s="39" t="str">
        <f>IF(R403="","",VLOOKUP(R403,CUSTOMS!$E$3:$N$2500,5,FALSE))</f>
        <v/>
      </c>
      <c r="W403" s="40" t="str">
        <f>IF(R403="","",VLOOKUP(R403,CUSTOMS!$E$3:$N$2500,6,FALSE))</f>
        <v/>
      </c>
      <c r="X403" s="40" t="str">
        <f t="shared" si="47"/>
        <v/>
      </c>
      <c r="Y403" s="39" t="str">
        <f>IF(R403="","",VLOOKUP(R403,CUSTOMS!$E$3:$N$2500,8,FALSE))</f>
        <v/>
      </c>
      <c r="Z403" s="39" t="str">
        <f>IF(R403="","",VLOOKUP(R403,CUSTOMS!$E$3:$N$2500,9,FALSE))</f>
        <v/>
      </c>
      <c r="AA403" s="39" t="str">
        <f>IF(R403="","",VLOOKUP(R403,CUSTOMS!$E$3:$N$2500,10,FALSE))</f>
        <v/>
      </c>
      <c r="AB403" s="40" t="str">
        <f>IF(R403="","",VLOOKUP(G403,WMS!$E$3:$T$2500,15,FALSE))</f>
        <v/>
      </c>
      <c r="AC403" s="40" t="str">
        <f t="shared" si="48"/>
        <v/>
      </c>
      <c r="AD403" s="37" t="str">
        <f>IF(S403="","",VLOOKUP(S403,海关监管条件!$A$1:$B$2000,2,FALSE))</f>
        <v/>
      </c>
    </row>
    <row r="404" spans="7:30">
      <c r="G404" s="22" t="str">
        <f t="shared" si="42"/>
        <v/>
      </c>
      <c r="H404" s="23" t="str">
        <f>IF(G404="","",VLOOKUP(G404,WMS!$E$3:$Q$2500,7,FALSE))</f>
        <v/>
      </c>
      <c r="I404" s="23" t="str">
        <f>IF(G404="","",VLOOKUP(G404,WMS!$E$3:$Q$2500,8,FALSE))</f>
        <v/>
      </c>
      <c r="J404" s="23" t="str">
        <f>IF(G404="","",VLOOKUP(G404,WMS!$E$3:$Q$2500,13,FALSE))</f>
        <v/>
      </c>
      <c r="K404" s="29" t="str">
        <f t="shared" si="43"/>
        <v/>
      </c>
      <c r="N404" s="30" t="str">
        <f>IF(G404="","",VLOOKUP(G404,WMS!$E$3:$U$2500,17,0))</f>
        <v/>
      </c>
      <c r="O404" s="31" t="str">
        <f t="shared" si="44"/>
        <v/>
      </c>
      <c r="P404" s="31" t="str">
        <f t="shared" si="45"/>
        <v/>
      </c>
      <c r="Q404" s="36" t="str">
        <f>IF(G404="","",VLOOKUP(G404,WMS!$E$3:$G$2500,2,FALSE))</f>
        <v/>
      </c>
      <c r="R404" s="36" t="str">
        <f>IF(G404="","",VLOOKUP(G404,WMS!$E$3:$G$2500,3,FALSE))</f>
        <v/>
      </c>
      <c r="S404" s="37" t="str">
        <f>IF(R404="","",VLOOKUP(R404,CUSTOMS!$E$3:$N$2500,2,FALSE))</f>
        <v/>
      </c>
      <c r="T404" s="38" t="str">
        <f>IF(R404="","",VLOOKUP(R404,CUSTOMS!$E$3:$N$2500,3,FALSE))</f>
        <v/>
      </c>
      <c r="U404" s="39" t="str">
        <f t="shared" si="46"/>
        <v/>
      </c>
      <c r="V404" s="39" t="str">
        <f>IF(R404="","",VLOOKUP(R404,CUSTOMS!$E$3:$N$2500,5,FALSE))</f>
        <v/>
      </c>
      <c r="W404" s="40" t="str">
        <f>IF(R404="","",VLOOKUP(R404,CUSTOMS!$E$3:$N$2500,6,FALSE))</f>
        <v/>
      </c>
      <c r="X404" s="40" t="str">
        <f t="shared" si="47"/>
        <v/>
      </c>
      <c r="Y404" s="39" t="str">
        <f>IF(R404="","",VLOOKUP(R404,CUSTOMS!$E$3:$N$2500,8,FALSE))</f>
        <v/>
      </c>
      <c r="Z404" s="39" t="str">
        <f>IF(R404="","",VLOOKUP(R404,CUSTOMS!$E$3:$N$2500,9,FALSE))</f>
        <v/>
      </c>
      <c r="AA404" s="39" t="str">
        <f>IF(R404="","",VLOOKUP(R404,CUSTOMS!$E$3:$N$2500,10,FALSE))</f>
        <v/>
      </c>
      <c r="AB404" s="40" t="str">
        <f>IF(R404="","",VLOOKUP(G404,WMS!$E$3:$T$2500,15,FALSE))</f>
        <v/>
      </c>
      <c r="AC404" s="40" t="str">
        <f t="shared" si="48"/>
        <v/>
      </c>
      <c r="AD404" s="37" t="str">
        <f>IF(S404="","",VLOOKUP(S404,海关监管条件!$A$1:$B$2000,2,FALSE))</f>
        <v/>
      </c>
    </row>
    <row r="405" spans="7:30">
      <c r="G405" s="22" t="str">
        <f t="shared" si="42"/>
        <v/>
      </c>
      <c r="H405" s="23" t="str">
        <f>IF(G405="","",VLOOKUP(G405,WMS!$E$3:$Q$2500,7,FALSE))</f>
        <v/>
      </c>
      <c r="I405" s="23" t="str">
        <f>IF(G405="","",VLOOKUP(G405,WMS!$E$3:$Q$2500,8,FALSE))</f>
        <v/>
      </c>
      <c r="J405" s="23" t="str">
        <f>IF(G405="","",VLOOKUP(G405,WMS!$E$3:$Q$2500,13,FALSE))</f>
        <v/>
      </c>
      <c r="K405" s="29" t="str">
        <f t="shared" si="43"/>
        <v/>
      </c>
      <c r="N405" s="30" t="str">
        <f>IF(G405="","",VLOOKUP(G405,WMS!$E$3:$U$2500,17,0))</f>
        <v/>
      </c>
      <c r="O405" s="31" t="str">
        <f t="shared" si="44"/>
        <v/>
      </c>
      <c r="P405" s="31" t="str">
        <f t="shared" si="45"/>
        <v/>
      </c>
      <c r="Q405" s="36" t="str">
        <f>IF(G405="","",VLOOKUP(G405,WMS!$E$3:$G$2500,2,FALSE))</f>
        <v/>
      </c>
      <c r="R405" s="36" t="str">
        <f>IF(G405="","",VLOOKUP(G405,WMS!$E$3:$G$2500,3,FALSE))</f>
        <v/>
      </c>
      <c r="S405" s="37" t="str">
        <f>IF(R405="","",VLOOKUP(R405,CUSTOMS!$E$3:$N$2500,2,FALSE))</f>
        <v/>
      </c>
      <c r="T405" s="38" t="str">
        <f>IF(R405="","",VLOOKUP(R405,CUSTOMS!$E$3:$N$2500,3,FALSE))</f>
        <v/>
      </c>
      <c r="U405" s="39" t="str">
        <f t="shared" si="46"/>
        <v/>
      </c>
      <c r="V405" s="39" t="str">
        <f>IF(R405="","",VLOOKUP(R405,CUSTOMS!$E$3:$N$2500,5,FALSE))</f>
        <v/>
      </c>
      <c r="W405" s="40" t="str">
        <f>IF(R405="","",VLOOKUP(R405,CUSTOMS!$E$3:$N$2500,6,FALSE))</f>
        <v/>
      </c>
      <c r="X405" s="40" t="str">
        <f t="shared" si="47"/>
        <v/>
      </c>
      <c r="Y405" s="39" t="str">
        <f>IF(R405="","",VLOOKUP(R405,CUSTOMS!$E$3:$N$2500,8,FALSE))</f>
        <v/>
      </c>
      <c r="Z405" s="39" t="str">
        <f>IF(R405="","",VLOOKUP(R405,CUSTOMS!$E$3:$N$2500,9,FALSE))</f>
        <v/>
      </c>
      <c r="AA405" s="39" t="str">
        <f>IF(R405="","",VLOOKUP(R405,CUSTOMS!$E$3:$N$2500,10,FALSE))</f>
        <v/>
      </c>
      <c r="AB405" s="40" t="str">
        <f>IF(R405="","",VLOOKUP(G405,WMS!$E$3:$T$2500,15,FALSE))</f>
        <v/>
      </c>
      <c r="AC405" s="40" t="str">
        <f t="shared" si="48"/>
        <v/>
      </c>
      <c r="AD405" s="37" t="str">
        <f>IF(S405="","",VLOOKUP(S405,海关监管条件!$A$1:$B$2000,2,FALSE))</f>
        <v/>
      </c>
    </row>
    <row r="406" spans="7:30">
      <c r="G406" s="22" t="str">
        <f t="shared" si="42"/>
        <v/>
      </c>
      <c r="H406" s="23" t="str">
        <f>IF(G406="","",VLOOKUP(G406,WMS!$E$3:$Q$2500,7,FALSE))</f>
        <v/>
      </c>
      <c r="I406" s="23" t="str">
        <f>IF(G406="","",VLOOKUP(G406,WMS!$E$3:$Q$2500,8,FALSE))</f>
        <v/>
      </c>
      <c r="J406" s="23" t="str">
        <f>IF(G406="","",VLOOKUP(G406,WMS!$E$3:$Q$2500,13,FALSE))</f>
        <v/>
      </c>
      <c r="K406" s="29" t="str">
        <f t="shared" si="43"/>
        <v/>
      </c>
      <c r="N406" s="30" t="str">
        <f>IF(G406="","",VLOOKUP(G406,WMS!$E$3:$U$2500,17,0))</f>
        <v/>
      </c>
      <c r="O406" s="31" t="str">
        <f t="shared" si="44"/>
        <v/>
      </c>
      <c r="P406" s="31" t="str">
        <f t="shared" si="45"/>
        <v/>
      </c>
      <c r="Q406" s="36" t="str">
        <f>IF(G406="","",VLOOKUP(G406,WMS!$E$3:$G$2500,2,FALSE))</f>
        <v/>
      </c>
      <c r="R406" s="36" t="str">
        <f>IF(G406="","",VLOOKUP(G406,WMS!$E$3:$G$2500,3,FALSE))</f>
        <v/>
      </c>
      <c r="S406" s="37" t="str">
        <f>IF(R406="","",VLOOKUP(R406,CUSTOMS!$E$3:$N$2500,2,FALSE))</f>
        <v/>
      </c>
      <c r="T406" s="38" t="str">
        <f>IF(R406="","",VLOOKUP(R406,CUSTOMS!$E$3:$N$2500,3,FALSE))</f>
        <v/>
      </c>
      <c r="U406" s="39" t="str">
        <f t="shared" si="46"/>
        <v/>
      </c>
      <c r="V406" s="39" t="str">
        <f>IF(R406="","",VLOOKUP(R406,CUSTOMS!$E$3:$N$2500,5,FALSE))</f>
        <v/>
      </c>
      <c r="W406" s="40" t="str">
        <f>IF(R406="","",VLOOKUP(R406,CUSTOMS!$E$3:$N$2500,6,FALSE))</f>
        <v/>
      </c>
      <c r="X406" s="40" t="str">
        <f t="shared" si="47"/>
        <v/>
      </c>
      <c r="Y406" s="39" t="str">
        <f>IF(R406="","",VLOOKUP(R406,CUSTOMS!$E$3:$N$2500,8,FALSE))</f>
        <v/>
      </c>
      <c r="Z406" s="39" t="str">
        <f>IF(R406="","",VLOOKUP(R406,CUSTOMS!$E$3:$N$2500,9,FALSE))</f>
        <v/>
      </c>
      <c r="AA406" s="39" t="str">
        <f>IF(R406="","",VLOOKUP(R406,CUSTOMS!$E$3:$N$2500,10,FALSE))</f>
        <v/>
      </c>
      <c r="AB406" s="40" t="str">
        <f>IF(R406="","",VLOOKUP(G406,WMS!$E$3:$T$2500,15,FALSE))</f>
        <v/>
      </c>
      <c r="AC406" s="40" t="str">
        <f t="shared" si="48"/>
        <v/>
      </c>
      <c r="AD406" s="37" t="str">
        <f>IF(S406="","",VLOOKUP(S406,海关监管条件!$A$1:$B$2000,2,FALSE))</f>
        <v/>
      </c>
    </row>
    <row r="407" spans="7:30">
      <c r="G407" s="22" t="str">
        <f t="shared" si="42"/>
        <v/>
      </c>
      <c r="H407" s="23" t="str">
        <f>IF(G407="","",VLOOKUP(G407,WMS!$E$3:$Q$2500,7,FALSE))</f>
        <v/>
      </c>
      <c r="I407" s="23" t="str">
        <f>IF(G407="","",VLOOKUP(G407,WMS!$E$3:$Q$2500,8,FALSE))</f>
        <v/>
      </c>
      <c r="J407" s="23" t="str">
        <f>IF(G407="","",VLOOKUP(G407,WMS!$E$3:$Q$2500,13,FALSE))</f>
        <v/>
      </c>
      <c r="K407" s="29" t="str">
        <f t="shared" si="43"/>
        <v/>
      </c>
      <c r="N407" s="30" t="str">
        <f>IF(G407="","",VLOOKUP(G407,WMS!$E$3:$U$2500,17,0))</f>
        <v/>
      </c>
      <c r="O407" s="31" t="str">
        <f t="shared" si="44"/>
        <v/>
      </c>
      <c r="P407" s="31" t="str">
        <f t="shared" si="45"/>
        <v/>
      </c>
      <c r="Q407" s="36" t="str">
        <f>IF(G407="","",VLOOKUP(G407,WMS!$E$3:$G$2500,2,FALSE))</f>
        <v/>
      </c>
      <c r="R407" s="36" t="str">
        <f>IF(G407="","",VLOOKUP(G407,WMS!$E$3:$G$2500,3,FALSE))</f>
        <v/>
      </c>
      <c r="S407" s="37" t="str">
        <f>IF(R407="","",VLOOKUP(R407,CUSTOMS!$E$3:$N$2500,2,FALSE))</f>
        <v/>
      </c>
      <c r="T407" s="38" t="str">
        <f>IF(R407="","",VLOOKUP(R407,CUSTOMS!$E$3:$N$2500,3,FALSE))</f>
        <v/>
      </c>
      <c r="U407" s="39" t="str">
        <f t="shared" si="46"/>
        <v/>
      </c>
      <c r="V407" s="39" t="str">
        <f>IF(R407="","",VLOOKUP(R407,CUSTOMS!$E$3:$N$2500,5,FALSE))</f>
        <v/>
      </c>
      <c r="W407" s="40" t="str">
        <f>IF(R407="","",VLOOKUP(R407,CUSTOMS!$E$3:$N$2500,6,FALSE))</f>
        <v/>
      </c>
      <c r="X407" s="40" t="str">
        <f t="shared" si="47"/>
        <v/>
      </c>
      <c r="Y407" s="39" t="str">
        <f>IF(R407="","",VLOOKUP(R407,CUSTOMS!$E$3:$N$2500,8,FALSE))</f>
        <v/>
      </c>
      <c r="Z407" s="39" t="str">
        <f>IF(R407="","",VLOOKUP(R407,CUSTOMS!$E$3:$N$2500,9,FALSE))</f>
        <v/>
      </c>
      <c r="AA407" s="39" t="str">
        <f>IF(R407="","",VLOOKUP(R407,CUSTOMS!$E$3:$N$2500,10,FALSE))</f>
        <v/>
      </c>
      <c r="AB407" s="40" t="str">
        <f>IF(R407="","",VLOOKUP(G407,WMS!$E$3:$T$2500,15,FALSE))</f>
        <v/>
      </c>
      <c r="AC407" s="40" t="str">
        <f t="shared" si="48"/>
        <v/>
      </c>
      <c r="AD407" s="37" t="str">
        <f>IF(S407="","",VLOOKUP(S407,海关监管条件!$A$1:$B$2000,2,FALSE))</f>
        <v/>
      </c>
    </row>
    <row r="408" spans="7:30">
      <c r="G408" s="22" t="str">
        <f t="shared" si="42"/>
        <v/>
      </c>
      <c r="H408" s="23" t="str">
        <f>IF(G408="","",VLOOKUP(G408,WMS!$E$3:$Q$2500,7,FALSE))</f>
        <v/>
      </c>
      <c r="I408" s="23" t="str">
        <f>IF(G408="","",VLOOKUP(G408,WMS!$E$3:$Q$2500,8,FALSE))</f>
        <v/>
      </c>
      <c r="J408" s="23" t="str">
        <f>IF(G408="","",VLOOKUP(G408,WMS!$E$3:$Q$2500,13,FALSE))</f>
        <v/>
      </c>
      <c r="K408" s="29" t="str">
        <f t="shared" si="43"/>
        <v/>
      </c>
      <c r="N408" s="30" t="str">
        <f>IF(G408="","",VLOOKUP(G408,WMS!$E$3:$U$2500,17,0))</f>
        <v/>
      </c>
      <c r="O408" s="31" t="str">
        <f t="shared" si="44"/>
        <v/>
      </c>
      <c r="P408" s="31" t="str">
        <f t="shared" si="45"/>
        <v/>
      </c>
      <c r="Q408" s="36" t="str">
        <f>IF(G408="","",VLOOKUP(G408,WMS!$E$3:$G$2500,2,FALSE))</f>
        <v/>
      </c>
      <c r="R408" s="36" t="str">
        <f>IF(G408="","",VLOOKUP(G408,WMS!$E$3:$G$2500,3,FALSE))</f>
        <v/>
      </c>
      <c r="S408" s="37" t="str">
        <f>IF(R408="","",VLOOKUP(R408,CUSTOMS!$E$3:$N$2500,2,FALSE))</f>
        <v/>
      </c>
      <c r="T408" s="38" t="str">
        <f>IF(R408="","",VLOOKUP(R408,CUSTOMS!$E$3:$N$2500,3,FALSE))</f>
        <v/>
      </c>
      <c r="U408" s="39" t="str">
        <f t="shared" si="46"/>
        <v/>
      </c>
      <c r="V408" s="39" t="str">
        <f>IF(R408="","",VLOOKUP(R408,CUSTOMS!$E$3:$N$2500,5,FALSE))</f>
        <v/>
      </c>
      <c r="W408" s="40" t="str">
        <f>IF(R408="","",VLOOKUP(R408,CUSTOMS!$E$3:$N$2500,6,FALSE))</f>
        <v/>
      </c>
      <c r="X408" s="40" t="str">
        <f t="shared" si="47"/>
        <v/>
      </c>
      <c r="Y408" s="39" t="str">
        <f>IF(R408="","",VLOOKUP(R408,CUSTOMS!$E$3:$N$2500,8,FALSE))</f>
        <v/>
      </c>
      <c r="Z408" s="39" t="str">
        <f>IF(R408="","",VLOOKUP(R408,CUSTOMS!$E$3:$N$2500,9,FALSE))</f>
        <v/>
      </c>
      <c r="AA408" s="39" t="str">
        <f>IF(R408="","",VLOOKUP(R408,CUSTOMS!$E$3:$N$2500,10,FALSE))</f>
        <v/>
      </c>
      <c r="AB408" s="40" t="str">
        <f>IF(R408="","",VLOOKUP(G408,WMS!$E$3:$T$2500,15,FALSE))</f>
        <v/>
      </c>
      <c r="AC408" s="40" t="str">
        <f t="shared" si="48"/>
        <v/>
      </c>
      <c r="AD408" s="37" t="str">
        <f>IF(S408="","",VLOOKUP(S408,海关监管条件!$A$1:$B$2000,2,FALSE))</f>
        <v/>
      </c>
    </row>
    <row r="409" spans="7:30">
      <c r="G409" s="22" t="str">
        <f t="shared" si="42"/>
        <v/>
      </c>
      <c r="H409" s="23" t="str">
        <f>IF(G409="","",VLOOKUP(G409,WMS!$E$3:$Q$2500,7,FALSE))</f>
        <v/>
      </c>
      <c r="I409" s="23" t="str">
        <f>IF(G409="","",VLOOKUP(G409,WMS!$E$3:$Q$2500,8,FALSE))</f>
        <v/>
      </c>
      <c r="J409" s="23" t="str">
        <f>IF(G409="","",VLOOKUP(G409,WMS!$E$3:$Q$2500,13,FALSE))</f>
        <v/>
      </c>
      <c r="K409" s="29" t="str">
        <f t="shared" si="43"/>
        <v/>
      </c>
      <c r="N409" s="30" t="str">
        <f>IF(G409="","",VLOOKUP(G409,WMS!$E$3:$U$2500,17,0))</f>
        <v/>
      </c>
      <c r="O409" s="31" t="str">
        <f t="shared" si="44"/>
        <v/>
      </c>
      <c r="P409" s="31" t="str">
        <f t="shared" si="45"/>
        <v/>
      </c>
      <c r="Q409" s="36" t="str">
        <f>IF(G409="","",VLOOKUP(G409,WMS!$E$3:$G$2500,2,FALSE))</f>
        <v/>
      </c>
      <c r="R409" s="36" t="str">
        <f>IF(G409="","",VLOOKUP(G409,WMS!$E$3:$G$2500,3,FALSE))</f>
        <v/>
      </c>
      <c r="S409" s="37" t="str">
        <f>IF(R409="","",VLOOKUP(R409,CUSTOMS!$E$3:$N$2500,2,FALSE))</f>
        <v/>
      </c>
      <c r="T409" s="38" t="str">
        <f>IF(R409="","",VLOOKUP(R409,CUSTOMS!$E$3:$N$2500,3,FALSE))</f>
        <v/>
      </c>
      <c r="U409" s="39" t="str">
        <f t="shared" si="46"/>
        <v/>
      </c>
      <c r="V409" s="39" t="str">
        <f>IF(R409="","",VLOOKUP(R409,CUSTOMS!$E$3:$N$2500,5,FALSE))</f>
        <v/>
      </c>
      <c r="W409" s="40" t="str">
        <f>IF(R409="","",VLOOKUP(R409,CUSTOMS!$E$3:$N$2500,6,FALSE))</f>
        <v/>
      </c>
      <c r="X409" s="40" t="str">
        <f t="shared" si="47"/>
        <v/>
      </c>
      <c r="Y409" s="39" t="str">
        <f>IF(R409="","",VLOOKUP(R409,CUSTOMS!$E$3:$N$2500,8,FALSE))</f>
        <v/>
      </c>
      <c r="Z409" s="39" t="str">
        <f>IF(R409="","",VLOOKUP(R409,CUSTOMS!$E$3:$N$2500,9,FALSE))</f>
        <v/>
      </c>
      <c r="AA409" s="39" t="str">
        <f>IF(R409="","",VLOOKUP(R409,CUSTOMS!$E$3:$N$2500,10,FALSE))</f>
        <v/>
      </c>
      <c r="AB409" s="40" t="str">
        <f>IF(R409="","",VLOOKUP(G409,WMS!$E$3:$T$2500,15,FALSE))</f>
        <v/>
      </c>
      <c r="AC409" s="40" t="str">
        <f t="shared" si="48"/>
        <v/>
      </c>
      <c r="AD409" s="37" t="str">
        <f>IF(S409="","",VLOOKUP(S409,海关监管条件!$A$1:$B$2000,2,FALSE))</f>
        <v/>
      </c>
    </row>
    <row r="410" spans="7:30">
      <c r="G410" s="22" t="str">
        <f t="shared" si="42"/>
        <v/>
      </c>
      <c r="H410" s="23" t="str">
        <f>IF(G410="","",VLOOKUP(G410,WMS!$E$3:$Q$2500,7,FALSE))</f>
        <v/>
      </c>
      <c r="I410" s="23" t="str">
        <f>IF(G410="","",VLOOKUP(G410,WMS!$E$3:$Q$2500,8,FALSE))</f>
        <v/>
      </c>
      <c r="J410" s="23" t="str">
        <f>IF(G410="","",VLOOKUP(G410,WMS!$E$3:$Q$2500,13,FALSE))</f>
        <v/>
      </c>
      <c r="K410" s="29" t="str">
        <f t="shared" si="43"/>
        <v/>
      </c>
      <c r="N410" s="30" t="str">
        <f>IF(G410="","",VLOOKUP(G410,WMS!$E$3:$U$2500,17,0))</f>
        <v/>
      </c>
      <c r="O410" s="31" t="str">
        <f t="shared" si="44"/>
        <v/>
      </c>
      <c r="P410" s="31" t="str">
        <f t="shared" si="45"/>
        <v/>
      </c>
      <c r="Q410" s="36" t="str">
        <f>IF(G410="","",VLOOKUP(G410,WMS!$E$3:$G$2500,2,FALSE))</f>
        <v/>
      </c>
      <c r="R410" s="36" t="str">
        <f>IF(G410="","",VLOOKUP(G410,WMS!$E$3:$G$2500,3,FALSE))</f>
        <v/>
      </c>
      <c r="S410" s="37" t="str">
        <f>IF(R410="","",VLOOKUP(R410,CUSTOMS!$E$3:$N$2500,2,FALSE))</f>
        <v/>
      </c>
      <c r="T410" s="38" t="str">
        <f>IF(R410="","",VLOOKUP(R410,CUSTOMS!$E$3:$N$2500,3,FALSE))</f>
        <v/>
      </c>
      <c r="U410" s="39" t="str">
        <f t="shared" si="46"/>
        <v/>
      </c>
      <c r="V410" s="39" t="str">
        <f>IF(R410="","",VLOOKUP(R410,CUSTOMS!$E$3:$N$2500,5,FALSE))</f>
        <v/>
      </c>
      <c r="W410" s="40" t="str">
        <f>IF(R410="","",VLOOKUP(R410,CUSTOMS!$E$3:$N$2500,6,FALSE))</f>
        <v/>
      </c>
      <c r="X410" s="40" t="str">
        <f t="shared" si="47"/>
        <v/>
      </c>
      <c r="Y410" s="39" t="str">
        <f>IF(R410="","",VLOOKUP(R410,CUSTOMS!$E$3:$N$2500,8,FALSE))</f>
        <v/>
      </c>
      <c r="Z410" s="39" t="str">
        <f>IF(R410="","",VLOOKUP(R410,CUSTOMS!$E$3:$N$2500,9,FALSE))</f>
        <v/>
      </c>
      <c r="AA410" s="39" t="str">
        <f>IF(R410="","",VLOOKUP(R410,CUSTOMS!$E$3:$N$2500,10,FALSE))</f>
        <v/>
      </c>
      <c r="AB410" s="40" t="str">
        <f>IF(R410="","",VLOOKUP(G410,WMS!$E$3:$T$2500,15,FALSE))</f>
        <v/>
      </c>
      <c r="AC410" s="40" t="str">
        <f t="shared" si="48"/>
        <v/>
      </c>
      <c r="AD410" s="37" t="str">
        <f>IF(S410="","",VLOOKUP(S410,海关监管条件!$A$1:$B$2000,2,FALSE))</f>
        <v/>
      </c>
    </row>
    <row r="411" spans="7:30">
      <c r="G411" s="22" t="str">
        <f t="shared" si="42"/>
        <v/>
      </c>
      <c r="H411" s="23" t="str">
        <f>IF(G411="","",VLOOKUP(G411,WMS!$E$3:$Q$2500,7,FALSE))</f>
        <v/>
      </c>
      <c r="I411" s="23" t="str">
        <f>IF(G411="","",VLOOKUP(G411,WMS!$E$3:$Q$2500,8,FALSE))</f>
        <v/>
      </c>
      <c r="J411" s="23" t="str">
        <f>IF(G411="","",VLOOKUP(G411,WMS!$E$3:$Q$2500,13,FALSE))</f>
        <v/>
      </c>
      <c r="K411" s="29" t="str">
        <f t="shared" si="43"/>
        <v/>
      </c>
      <c r="N411" s="30" t="str">
        <f>IF(G411="","",VLOOKUP(G411,WMS!$E$3:$U$2500,17,0))</f>
        <v/>
      </c>
      <c r="O411" s="31" t="str">
        <f t="shared" si="44"/>
        <v/>
      </c>
      <c r="P411" s="31" t="str">
        <f t="shared" si="45"/>
        <v/>
      </c>
      <c r="Q411" s="36" t="str">
        <f>IF(G411="","",VLOOKUP(G411,WMS!$E$3:$G$2500,2,FALSE))</f>
        <v/>
      </c>
      <c r="R411" s="36" t="str">
        <f>IF(G411="","",VLOOKUP(G411,WMS!$E$3:$G$2500,3,FALSE))</f>
        <v/>
      </c>
      <c r="S411" s="37" t="str">
        <f>IF(R411="","",VLOOKUP(R411,CUSTOMS!$E$3:$N$2500,2,FALSE))</f>
        <v/>
      </c>
      <c r="T411" s="38" t="str">
        <f>IF(R411="","",VLOOKUP(R411,CUSTOMS!$E$3:$N$2500,3,FALSE))</f>
        <v/>
      </c>
      <c r="U411" s="39" t="str">
        <f t="shared" si="46"/>
        <v/>
      </c>
      <c r="V411" s="39" t="str">
        <f>IF(R411="","",VLOOKUP(R411,CUSTOMS!$E$3:$N$2500,5,FALSE))</f>
        <v/>
      </c>
      <c r="W411" s="40" t="str">
        <f>IF(R411="","",VLOOKUP(R411,CUSTOMS!$E$3:$N$2500,6,FALSE))</f>
        <v/>
      </c>
      <c r="X411" s="40" t="str">
        <f t="shared" si="47"/>
        <v/>
      </c>
      <c r="Y411" s="39" t="str">
        <f>IF(R411="","",VLOOKUP(R411,CUSTOMS!$E$3:$N$2500,8,FALSE))</f>
        <v/>
      </c>
      <c r="Z411" s="39" t="str">
        <f>IF(R411="","",VLOOKUP(R411,CUSTOMS!$E$3:$N$2500,9,FALSE))</f>
        <v/>
      </c>
      <c r="AA411" s="39" t="str">
        <f>IF(R411="","",VLOOKUP(R411,CUSTOMS!$E$3:$N$2500,10,FALSE))</f>
        <v/>
      </c>
      <c r="AB411" s="40" t="str">
        <f>IF(R411="","",VLOOKUP(G411,WMS!$E$3:$T$2500,15,FALSE))</f>
        <v/>
      </c>
      <c r="AC411" s="40" t="str">
        <f t="shared" si="48"/>
        <v/>
      </c>
      <c r="AD411" s="37" t="str">
        <f>IF(S411="","",VLOOKUP(S411,海关监管条件!$A$1:$B$2000,2,FALSE))</f>
        <v/>
      </c>
    </row>
    <row r="412" spans="7:30">
      <c r="G412" s="22" t="str">
        <f t="shared" si="42"/>
        <v/>
      </c>
      <c r="H412" s="23" t="str">
        <f>IF(G412="","",VLOOKUP(G412,WMS!$E$3:$Q$2500,7,FALSE))</f>
        <v/>
      </c>
      <c r="I412" s="23" t="str">
        <f>IF(G412="","",VLOOKUP(G412,WMS!$E$3:$Q$2500,8,FALSE))</f>
        <v/>
      </c>
      <c r="J412" s="23" t="str">
        <f>IF(G412="","",VLOOKUP(G412,WMS!$E$3:$Q$2500,13,FALSE))</f>
        <v/>
      </c>
      <c r="K412" s="29" t="str">
        <f t="shared" si="43"/>
        <v/>
      </c>
      <c r="N412" s="30" t="str">
        <f>IF(G412="","",VLOOKUP(G412,WMS!$E$3:$U$2500,17,0))</f>
        <v/>
      </c>
      <c r="O412" s="31" t="str">
        <f t="shared" si="44"/>
        <v/>
      </c>
      <c r="P412" s="31" t="str">
        <f t="shared" si="45"/>
        <v/>
      </c>
      <c r="Q412" s="36" t="str">
        <f>IF(G412="","",VLOOKUP(G412,WMS!$E$3:$G$2500,2,FALSE))</f>
        <v/>
      </c>
      <c r="R412" s="36" t="str">
        <f>IF(G412="","",VLOOKUP(G412,WMS!$E$3:$G$2500,3,FALSE))</f>
        <v/>
      </c>
      <c r="S412" s="37" t="str">
        <f>IF(R412="","",VLOOKUP(R412,CUSTOMS!$E$3:$N$2500,2,FALSE))</f>
        <v/>
      </c>
      <c r="T412" s="38" t="str">
        <f>IF(R412="","",VLOOKUP(R412,CUSTOMS!$E$3:$N$2500,3,FALSE))</f>
        <v/>
      </c>
      <c r="U412" s="39" t="str">
        <f t="shared" si="46"/>
        <v/>
      </c>
      <c r="V412" s="39" t="str">
        <f>IF(R412="","",VLOOKUP(R412,CUSTOMS!$E$3:$N$2500,5,FALSE))</f>
        <v/>
      </c>
      <c r="W412" s="40" t="str">
        <f>IF(R412="","",VLOOKUP(R412,CUSTOMS!$E$3:$N$2500,6,FALSE))</f>
        <v/>
      </c>
      <c r="X412" s="40" t="str">
        <f t="shared" si="47"/>
        <v/>
      </c>
      <c r="Y412" s="39" t="str">
        <f>IF(R412="","",VLOOKUP(R412,CUSTOMS!$E$3:$N$2500,8,FALSE))</f>
        <v/>
      </c>
      <c r="Z412" s="39" t="str">
        <f>IF(R412="","",VLOOKUP(R412,CUSTOMS!$E$3:$N$2500,9,FALSE))</f>
        <v/>
      </c>
      <c r="AA412" s="39" t="str">
        <f>IF(R412="","",VLOOKUP(R412,CUSTOMS!$E$3:$N$2500,10,FALSE))</f>
        <v/>
      </c>
      <c r="AB412" s="40" t="str">
        <f>IF(R412="","",VLOOKUP(G412,WMS!$E$3:$T$2500,15,FALSE))</f>
        <v/>
      </c>
      <c r="AC412" s="40" t="str">
        <f t="shared" si="48"/>
        <v/>
      </c>
      <c r="AD412" s="37" t="str">
        <f>IF(S412="","",VLOOKUP(S412,海关监管条件!$A$1:$B$2000,2,FALSE))</f>
        <v/>
      </c>
    </row>
    <row r="413" spans="7:30">
      <c r="G413" s="22" t="str">
        <f t="shared" si="42"/>
        <v/>
      </c>
      <c r="H413" s="23" t="str">
        <f>IF(G413="","",VLOOKUP(G413,WMS!$E$3:$Q$2500,7,FALSE))</f>
        <v/>
      </c>
      <c r="I413" s="23" t="str">
        <f>IF(G413="","",VLOOKUP(G413,WMS!$E$3:$Q$2500,8,FALSE))</f>
        <v/>
      </c>
      <c r="J413" s="23" t="str">
        <f>IF(G413="","",VLOOKUP(G413,WMS!$E$3:$Q$2500,13,FALSE))</f>
        <v/>
      </c>
      <c r="K413" s="29" t="str">
        <f t="shared" si="43"/>
        <v/>
      </c>
      <c r="N413" s="30" t="str">
        <f>IF(G413="","",VLOOKUP(G413,WMS!$E$3:$U$2500,17,0))</f>
        <v/>
      </c>
      <c r="O413" s="31" t="str">
        <f t="shared" si="44"/>
        <v/>
      </c>
      <c r="P413" s="31" t="str">
        <f t="shared" si="45"/>
        <v/>
      </c>
      <c r="Q413" s="36" t="str">
        <f>IF(G413="","",VLOOKUP(G413,WMS!$E$3:$G$2500,2,FALSE))</f>
        <v/>
      </c>
      <c r="R413" s="36" t="str">
        <f>IF(G413="","",VLOOKUP(G413,WMS!$E$3:$G$2500,3,FALSE))</f>
        <v/>
      </c>
      <c r="S413" s="37" t="str">
        <f>IF(R413="","",VLOOKUP(R413,CUSTOMS!$E$3:$N$2500,2,FALSE))</f>
        <v/>
      </c>
      <c r="T413" s="38" t="str">
        <f>IF(R413="","",VLOOKUP(R413,CUSTOMS!$E$3:$N$2500,3,FALSE))</f>
        <v/>
      </c>
      <c r="U413" s="39" t="str">
        <f t="shared" si="46"/>
        <v/>
      </c>
      <c r="V413" s="39" t="str">
        <f>IF(R413="","",VLOOKUP(R413,CUSTOMS!$E$3:$N$2500,5,FALSE))</f>
        <v/>
      </c>
      <c r="W413" s="40" t="str">
        <f>IF(R413="","",VLOOKUP(R413,CUSTOMS!$E$3:$N$2500,6,FALSE))</f>
        <v/>
      </c>
      <c r="X413" s="40" t="str">
        <f t="shared" si="47"/>
        <v/>
      </c>
      <c r="Y413" s="39" t="str">
        <f>IF(R413="","",VLOOKUP(R413,CUSTOMS!$E$3:$N$2500,8,FALSE))</f>
        <v/>
      </c>
      <c r="Z413" s="39" t="str">
        <f>IF(R413="","",VLOOKUP(R413,CUSTOMS!$E$3:$N$2500,9,FALSE))</f>
        <v/>
      </c>
      <c r="AA413" s="39" t="str">
        <f>IF(R413="","",VLOOKUP(R413,CUSTOMS!$E$3:$N$2500,10,FALSE))</f>
        <v/>
      </c>
      <c r="AB413" s="40" t="str">
        <f>IF(R413="","",VLOOKUP(G413,WMS!$E$3:$T$2500,15,FALSE))</f>
        <v/>
      </c>
      <c r="AC413" s="40" t="str">
        <f t="shared" si="48"/>
        <v/>
      </c>
      <c r="AD413" s="37" t="str">
        <f>IF(S413="","",VLOOKUP(S413,海关监管条件!$A$1:$B$2000,2,FALSE))</f>
        <v/>
      </c>
    </row>
    <row r="414" spans="7:30">
      <c r="G414" s="22" t="str">
        <f t="shared" si="42"/>
        <v/>
      </c>
      <c r="H414" s="23" t="str">
        <f>IF(G414="","",VLOOKUP(G414,WMS!$E$3:$Q$2500,7,FALSE))</f>
        <v/>
      </c>
      <c r="I414" s="23" t="str">
        <f>IF(G414="","",VLOOKUP(G414,WMS!$E$3:$Q$2500,8,FALSE))</f>
        <v/>
      </c>
      <c r="J414" s="23" t="str">
        <f>IF(G414="","",VLOOKUP(G414,WMS!$E$3:$Q$2500,13,FALSE))</f>
        <v/>
      </c>
      <c r="K414" s="29" t="str">
        <f t="shared" si="43"/>
        <v/>
      </c>
      <c r="N414" s="30" t="str">
        <f>IF(G414="","",VLOOKUP(G414,WMS!$E$3:$U$2500,17,0))</f>
        <v/>
      </c>
      <c r="O414" s="31" t="str">
        <f t="shared" si="44"/>
        <v/>
      </c>
      <c r="P414" s="31" t="str">
        <f t="shared" si="45"/>
        <v/>
      </c>
      <c r="Q414" s="36" t="str">
        <f>IF(G414="","",VLOOKUP(G414,WMS!$E$3:$G$2500,2,FALSE))</f>
        <v/>
      </c>
      <c r="R414" s="36" t="str">
        <f>IF(G414="","",VLOOKUP(G414,WMS!$E$3:$G$2500,3,FALSE))</f>
        <v/>
      </c>
      <c r="S414" s="37" t="str">
        <f>IF(R414="","",VLOOKUP(R414,CUSTOMS!$E$3:$N$2500,2,FALSE))</f>
        <v/>
      </c>
      <c r="T414" s="38" t="str">
        <f>IF(R414="","",VLOOKUP(R414,CUSTOMS!$E$3:$N$2500,3,FALSE))</f>
        <v/>
      </c>
      <c r="U414" s="39" t="str">
        <f t="shared" si="46"/>
        <v/>
      </c>
      <c r="V414" s="39" t="str">
        <f>IF(R414="","",VLOOKUP(R414,CUSTOMS!$E$3:$N$2500,5,FALSE))</f>
        <v/>
      </c>
      <c r="W414" s="40" t="str">
        <f>IF(R414="","",VLOOKUP(R414,CUSTOMS!$E$3:$N$2500,6,FALSE))</f>
        <v/>
      </c>
      <c r="X414" s="40" t="str">
        <f t="shared" si="47"/>
        <v/>
      </c>
      <c r="Y414" s="39" t="str">
        <f>IF(R414="","",VLOOKUP(R414,CUSTOMS!$E$3:$N$2500,8,FALSE))</f>
        <v/>
      </c>
      <c r="Z414" s="39" t="str">
        <f>IF(R414="","",VLOOKUP(R414,CUSTOMS!$E$3:$N$2500,9,FALSE))</f>
        <v/>
      </c>
      <c r="AA414" s="39" t="str">
        <f>IF(R414="","",VLOOKUP(R414,CUSTOMS!$E$3:$N$2500,10,FALSE))</f>
        <v/>
      </c>
      <c r="AB414" s="40" t="str">
        <f>IF(R414="","",VLOOKUP(G414,WMS!$E$3:$T$2500,15,FALSE))</f>
        <v/>
      </c>
      <c r="AC414" s="40" t="str">
        <f t="shared" si="48"/>
        <v/>
      </c>
      <c r="AD414" s="37" t="str">
        <f>IF(S414="","",VLOOKUP(S414,海关监管条件!$A$1:$B$2000,2,FALSE))</f>
        <v/>
      </c>
    </row>
    <row r="415" spans="7:30">
      <c r="G415" s="22" t="str">
        <f t="shared" si="42"/>
        <v/>
      </c>
      <c r="H415" s="23" t="str">
        <f>IF(G415="","",VLOOKUP(G415,WMS!$E$3:$Q$2500,7,FALSE))</f>
        <v/>
      </c>
      <c r="I415" s="23" t="str">
        <f>IF(G415="","",VLOOKUP(G415,WMS!$E$3:$Q$2500,8,FALSE))</f>
        <v/>
      </c>
      <c r="J415" s="23" t="str">
        <f>IF(G415="","",VLOOKUP(G415,WMS!$E$3:$Q$2500,13,FALSE))</f>
        <v/>
      </c>
      <c r="K415" s="29" t="str">
        <f t="shared" si="43"/>
        <v/>
      </c>
      <c r="N415" s="30" t="str">
        <f>IF(G415="","",VLOOKUP(G415,WMS!$E$3:$U$2500,17,0))</f>
        <v/>
      </c>
      <c r="O415" s="31" t="str">
        <f t="shared" si="44"/>
        <v/>
      </c>
      <c r="P415" s="31" t="str">
        <f t="shared" si="45"/>
        <v/>
      </c>
      <c r="Q415" s="36" t="str">
        <f>IF(G415="","",VLOOKUP(G415,WMS!$E$3:$G$2500,2,FALSE))</f>
        <v/>
      </c>
      <c r="R415" s="36" t="str">
        <f>IF(G415="","",VLOOKUP(G415,WMS!$E$3:$G$2500,3,FALSE))</f>
        <v/>
      </c>
      <c r="S415" s="37" t="str">
        <f>IF(R415="","",VLOOKUP(R415,CUSTOMS!$E$3:$N$2500,2,FALSE))</f>
        <v/>
      </c>
      <c r="T415" s="38" t="str">
        <f>IF(R415="","",VLOOKUP(R415,CUSTOMS!$E$3:$N$2500,3,FALSE))</f>
        <v/>
      </c>
      <c r="U415" s="39" t="str">
        <f t="shared" si="46"/>
        <v/>
      </c>
      <c r="V415" s="39" t="str">
        <f>IF(R415="","",VLOOKUP(R415,CUSTOMS!$E$3:$N$2500,5,FALSE))</f>
        <v/>
      </c>
      <c r="W415" s="40" t="str">
        <f>IF(R415="","",VLOOKUP(R415,CUSTOMS!$E$3:$N$2500,6,FALSE))</f>
        <v/>
      </c>
      <c r="X415" s="40" t="str">
        <f t="shared" si="47"/>
        <v/>
      </c>
      <c r="Y415" s="39" t="str">
        <f>IF(R415="","",VLOOKUP(R415,CUSTOMS!$E$3:$N$2500,8,FALSE))</f>
        <v/>
      </c>
      <c r="Z415" s="39" t="str">
        <f>IF(R415="","",VLOOKUP(R415,CUSTOMS!$E$3:$N$2500,9,FALSE))</f>
        <v/>
      </c>
      <c r="AA415" s="39" t="str">
        <f>IF(R415="","",VLOOKUP(R415,CUSTOMS!$E$3:$N$2500,10,FALSE))</f>
        <v/>
      </c>
      <c r="AB415" s="40" t="str">
        <f>IF(R415="","",VLOOKUP(G415,WMS!$E$3:$T$2500,15,FALSE))</f>
        <v/>
      </c>
      <c r="AC415" s="40" t="str">
        <f t="shared" si="48"/>
        <v/>
      </c>
      <c r="AD415" s="37" t="str">
        <f>IF(S415="","",VLOOKUP(S415,海关监管条件!$A$1:$B$2000,2,FALSE))</f>
        <v/>
      </c>
    </row>
    <row r="416" spans="7:30">
      <c r="G416" s="22" t="str">
        <f t="shared" si="42"/>
        <v/>
      </c>
      <c r="H416" s="23" t="str">
        <f>IF(G416="","",VLOOKUP(G416,WMS!$E$3:$Q$2500,7,FALSE))</f>
        <v/>
      </c>
      <c r="I416" s="23" t="str">
        <f>IF(G416="","",VLOOKUP(G416,WMS!$E$3:$Q$2500,8,FALSE))</f>
        <v/>
      </c>
      <c r="J416" s="23" t="str">
        <f>IF(G416="","",VLOOKUP(G416,WMS!$E$3:$Q$2500,13,FALSE))</f>
        <v/>
      </c>
      <c r="K416" s="29" t="str">
        <f t="shared" si="43"/>
        <v/>
      </c>
      <c r="N416" s="30" t="str">
        <f>IF(G416="","",VLOOKUP(G416,WMS!$E$3:$U$2500,17,0))</f>
        <v/>
      </c>
      <c r="O416" s="31" t="str">
        <f t="shared" si="44"/>
        <v/>
      </c>
      <c r="P416" s="31" t="str">
        <f t="shared" si="45"/>
        <v/>
      </c>
      <c r="Q416" s="36" t="str">
        <f>IF(G416="","",VLOOKUP(G416,WMS!$E$3:$G$2500,2,FALSE))</f>
        <v/>
      </c>
      <c r="R416" s="36" t="str">
        <f>IF(G416="","",VLOOKUP(G416,WMS!$E$3:$G$2500,3,FALSE))</f>
        <v/>
      </c>
      <c r="S416" s="37" t="str">
        <f>IF(R416="","",VLOOKUP(R416,CUSTOMS!$E$3:$N$2500,2,FALSE))</f>
        <v/>
      </c>
      <c r="T416" s="38" t="str">
        <f>IF(R416="","",VLOOKUP(R416,CUSTOMS!$E$3:$N$2500,3,FALSE))</f>
        <v/>
      </c>
      <c r="U416" s="39" t="str">
        <f t="shared" si="46"/>
        <v/>
      </c>
      <c r="V416" s="39" t="str">
        <f>IF(R416="","",VLOOKUP(R416,CUSTOMS!$E$3:$N$2500,5,FALSE))</f>
        <v/>
      </c>
      <c r="W416" s="40" t="str">
        <f>IF(R416="","",VLOOKUP(R416,CUSTOMS!$E$3:$N$2500,6,FALSE))</f>
        <v/>
      </c>
      <c r="X416" s="40" t="str">
        <f t="shared" si="47"/>
        <v/>
      </c>
      <c r="Y416" s="39" t="str">
        <f>IF(R416="","",VLOOKUP(R416,CUSTOMS!$E$3:$N$2500,8,FALSE))</f>
        <v/>
      </c>
      <c r="Z416" s="39" t="str">
        <f>IF(R416="","",VLOOKUP(R416,CUSTOMS!$E$3:$N$2500,9,FALSE))</f>
        <v/>
      </c>
      <c r="AA416" s="39" t="str">
        <f>IF(R416="","",VLOOKUP(R416,CUSTOMS!$E$3:$N$2500,10,FALSE))</f>
        <v/>
      </c>
      <c r="AB416" s="40" t="str">
        <f>IF(R416="","",VLOOKUP(G416,WMS!$E$3:$T$2500,15,FALSE))</f>
        <v/>
      </c>
      <c r="AC416" s="40" t="str">
        <f t="shared" si="48"/>
        <v/>
      </c>
      <c r="AD416" s="37" t="str">
        <f>IF(S416="","",VLOOKUP(S416,海关监管条件!$A$1:$B$2000,2,FALSE))</f>
        <v/>
      </c>
    </row>
    <row r="417" spans="7:30">
      <c r="G417" s="22" t="str">
        <f t="shared" si="42"/>
        <v/>
      </c>
      <c r="H417" s="23" t="str">
        <f>IF(G417="","",VLOOKUP(G417,WMS!$E$3:$Q$2500,7,FALSE))</f>
        <v/>
      </c>
      <c r="I417" s="23" t="str">
        <f>IF(G417="","",VLOOKUP(G417,WMS!$E$3:$Q$2500,8,FALSE))</f>
        <v/>
      </c>
      <c r="J417" s="23" t="str">
        <f>IF(G417="","",VLOOKUP(G417,WMS!$E$3:$Q$2500,13,FALSE))</f>
        <v/>
      </c>
      <c r="K417" s="29" t="str">
        <f t="shared" si="43"/>
        <v/>
      </c>
      <c r="N417" s="30" t="str">
        <f>IF(G417="","",VLOOKUP(G417,WMS!$E$3:$U$2500,17,0))</f>
        <v/>
      </c>
      <c r="O417" s="31" t="str">
        <f t="shared" si="44"/>
        <v/>
      </c>
      <c r="P417" s="31" t="str">
        <f t="shared" si="45"/>
        <v/>
      </c>
      <c r="Q417" s="36" t="str">
        <f>IF(G417="","",VLOOKUP(G417,WMS!$E$3:$G$2500,2,FALSE))</f>
        <v/>
      </c>
      <c r="R417" s="36" t="str">
        <f>IF(G417="","",VLOOKUP(G417,WMS!$E$3:$G$2500,3,FALSE))</f>
        <v/>
      </c>
      <c r="S417" s="37" t="str">
        <f>IF(R417="","",VLOOKUP(R417,CUSTOMS!$E$3:$N$2500,2,FALSE))</f>
        <v/>
      </c>
      <c r="T417" s="38" t="str">
        <f>IF(R417="","",VLOOKUP(R417,CUSTOMS!$E$3:$N$2500,3,FALSE))</f>
        <v/>
      </c>
      <c r="U417" s="39" t="str">
        <f t="shared" si="46"/>
        <v/>
      </c>
      <c r="V417" s="39" t="str">
        <f>IF(R417="","",VLOOKUP(R417,CUSTOMS!$E$3:$N$2500,5,FALSE))</f>
        <v/>
      </c>
      <c r="W417" s="40" t="str">
        <f>IF(R417="","",VLOOKUP(R417,CUSTOMS!$E$3:$N$2500,6,FALSE))</f>
        <v/>
      </c>
      <c r="X417" s="40" t="str">
        <f t="shared" si="47"/>
        <v/>
      </c>
      <c r="Y417" s="39" t="str">
        <f>IF(R417="","",VLOOKUP(R417,CUSTOMS!$E$3:$N$2500,8,FALSE))</f>
        <v/>
      </c>
      <c r="Z417" s="39" t="str">
        <f>IF(R417="","",VLOOKUP(R417,CUSTOMS!$E$3:$N$2500,9,FALSE))</f>
        <v/>
      </c>
      <c r="AA417" s="39" t="str">
        <f>IF(R417="","",VLOOKUP(R417,CUSTOMS!$E$3:$N$2500,10,FALSE))</f>
        <v/>
      </c>
      <c r="AB417" s="40" t="str">
        <f>IF(R417="","",VLOOKUP(G417,WMS!$E$3:$T$2500,15,FALSE))</f>
        <v/>
      </c>
      <c r="AC417" s="40" t="str">
        <f t="shared" si="48"/>
        <v/>
      </c>
      <c r="AD417" s="37" t="str">
        <f>IF(S417="","",VLOOKUP(S417,海关监管条件!$A$1:$B$2000,2,FALSE))</f>
        <v/>
      </c>
    </row>
    <row r="418" spans="7:30">
      <c r="G418" s="22" t="str">
        <f t="shared" si="42"/>
        <v/>
      </c>
      <c r="H418" s="23" t="str">
        <f>IF(G418="","",VLOOKUP(G418,WMS!$E$3:$Q$2500,7,FALSE))</f>
        <v/>
      </c>
      <c r="I418" s="23" t="str">
        <f>IF(G418="","",VLOOKUP(G418,WMS!$E$3:$Q$2500,8,FALSE))</f>
        <v/>
      </c>
      <c r="J418" s="23" t="str">
        <f>IF(G418="","",VLOOKUP(G418,WMS!$E$3:$Q$2500,13,FALSE))</f>
        <v/>
      </c>
      <c r="K418" s="29" t="str">
        <f t="shared" si="43"/>
        <v/>
      </c>
      <c r="N418" s="30" t="str">
        <f>IF(G418="","",VLOOKUP(G418,WMS!$E$3:$U$2500,17,0))</f>
        <v/>
      </c>
      <c r="O418" s="31" t="str">
        <f t="shared" si="44"/>
        <v/>
      </c>
      <c r="P418" s="31" t="str">
        <f t="shared" si="45"/>
        <v/>
      </c>
      <c r="Q418" s="36" t="str">
        <f>IF(G418="","",VLOOKUP(G418,WMS!$E$3:$G$2500,2,FALSE))</f>
        <v/>
      </c>
      <c r="R418" s="36" t="str">
        <f>IF(G418="","",VLOOKUP(G418,WMS!$E$3:$G$2500,3,FALSE))</f>
        <v/>
      </c>
      <c r="S418" s="37" t="str">
        <f>IF(R418="","",VLOOKUP(R418,CUSTOMS!$E$3:$N$2500,2,FALSE))</f>
        <v/>
      </c>
      <c r="T418" s="38" t="str">
        <f>IF(R418="","",VLOOKUP(R418,CUSTOMS!$E$3:$N$2500,3,FALSE))</f>
        <v/>
      </c>
      <c r="U418" s="39" t="str">
        <f t="shared" si="46"/>
        <v/>
      </c>
      <c r="V418" s="39" t="str">
        <f>IF(R418="","",VLOOKUP(R418,CUSTOMS!$E$3:$N$2500,5,FALSE))</f>
        <v/>
      </c>
      <c r="W418" s="40" t="str">
        <f>IF(R418="","",VLOOKUP(R418,CUSTOMS!$E$3:$N$2500,6,FALSE))</f>
        <v/>
      </c>
      <c r="X418" s="40" t="str">
        <f t="shared" si="47"/>
        <v/>
      </c>
      <c r="Y418" s="39" t="str">
        <f>IF(R418="","",VLOOKUP(R418,CUSTOMS!$E$3:$N$2500,8,FALSE))</f>
        <v/>
      </c>
      <c r="Z418" s="39" t="str">
        <f>IF(R418="","",VLOOKUP(R418,CUSTOMS!$E$3:$N$2500,9,FALSE))</f>
        <v/>
      </c>
      <c r="AA418" s="39" t="str">
        <f>IF(R418="","",VLOOKUP(R418,CUSTOMS!$E$3:$N$2500,10,FALSE))</f>
        <v/>
      </c>
      <c r="AB418" s="40" t="str">
        <f>IF(R418="","",VLOOKUP(G418,WMS!$E$3:$T$2500,15,FALSE))</f>
        <v/>
      </c>
      <c r="AC418" s="40" t="str">
        <f t="shared" si="48"/>
        <v/>
      </c>
      <c r="AD418" s="37" t="str">
        <f>IF(S418="","",VLOOKUP(S418,海关监管条件!$A$1:$B$2000,2,FALSE))</f>
        <v/>
      </c>
    </row>
    <row r="419" spans="7:30">
      <c r="G419" s="22" t="str">
        <f t="shared" si="42"/>
        <v/>
      </c>
      <c r="H419" s="23" t="str">
        <f>IF(G419="","",VLOOKUP(G419,WMS!$E$3:$Q$2500,7,FALSE))</f>
        <v/>
      </c>
      <c r="I419" s="23" t="str">
        <f>IF(G419="","",VLOOKUP(G419,WMS!$E$3:$Q$2500,8,FALSE))</f>
        <v/>
      </c>
      <c r="J419" s="23" t="str">
        <f>IF(G419="","",VLOOKUP(G419,WMS!$E$3:$Q$2500,13,FALSE))</f>
        <v/>
      </c>
      <c r="K419" s="29" t="str">
        <f t="shared" si="43"/>
        <v/>
      </c>
      <c r="N419" s="30" t="str">
        <f>IF(G419="","",VLOOKUP(G419,WMS!$E$3:$U$2500,17,0))</f>
        <v/>
      </c>
      <c r="O419" s="31" t="str">
        <f t="shared" si="44"/>
        <v/>
      </c>
      <c r="P419" s="31" t="str">
        <f t="shared" si="45"/>
        <v/>
      </c>
      <c r="Q419" s="36" t="str">
        <f>IF(G419="","",VLOOKUP(G419,WMS!$E$3:$G$2500,2,FALSE))</f>
        <v/>
      </c>
      <c r="R419" s="36" t="str">
        <f>IF(G419="","",VLOOKUP(G419,WMS!$E$3:$G$2500,3,FALSE))</f>
        <v/>
      </c>
      <c r="S419" s="37" t="str">
        <f>IF(R419="","",VLOOKUP(R419,CUSTOMS!$E$3:$N$2500,2,FALSE))</f>
        <v/>
      </c>
      <c r="T419" s="38" t="str">
        <f>IF(R419="","",VLOOKUP(R419,CUSTOMS!$E$3:$N$2500,3,FALSE))</f>
        <v/>
      </c>
      <c r="U419" s="39" t="str">
        <f t="shared" si="46"/>
        <v/>
      </c>
      <c r="V419" s="39" t="str">
        <f>IF(R419="","",VLOOKUP(R419,CUSTOMS!$E$3:$N$2500,5,FALSE))</f>
        <v/>
      </c>
      <c r="W419" s="40" t="str">
        <f>IF(R419="","",VLOOKUP(R419,CUSTOMS!$E$3:$N$2500,6,FALSE))</f>
        <v/>
      </c>
      <c r="X419" s="40" t="str">
        <f t="shared" si="47"/>
        <v/>
      </c>
      <c r="Y419" s="39" t="str">
        <f>IF(R419="","",VLOOKUP(R419,CUSTOMS!$E$3:$N$2500,8,FALSE))</f>
        <v/>
      </c>
      <c r="Z419" s="39" t="str">
        <f>IF(R419="","",VLOOKUP(R419,CUSTOMS!$E$3:$N$2500,9,FALSE))</f>
        <v/>
      </c>
      <c r="AA419" s="39" t="str">
        <f>IF(R419="","",VLOOKUP(R419,CUSTOMS!$E$3:$N$2500,10,FALSE))</f>
        <v/>
      </c>
      <c r="AB419" s="40" t="str">
        <f>IF(R419="","",VLOOKUP(G419,WMS!$E$3:$T$2500,15,FALSE))</f>
        <v/>
      </c>
      <c r="AC419" s="40" t="str">
        <f t="shared" si="48"/>
        <v/>
      </c>
      <c r="AD419" s="37" t="str">
        <f>IF(S419="","",VLOOKUP(S419,海关监管条件!$A$1:$B$2000,2,FALSE))</f>
        <v/>
      </c>
    </row>
    <row r="420" spans="7:30">
      <c r="G420" s="22" t="str">
        <f t="shared" si="42"/>
        <v/>
      </c>
      <c r="H420" s="23" t="str">
        <f>IF(G420="","",VLOOKUP(G420,WMS!$E$3:$Q$2500,7,FALSE))</f>
        <v/>
      </c>
      <c r="I420" s="23" t="str">
        <f>IF(G420="","",VLOOKUP(G420,WMS!$E$3:$Q$2500,8,FALSE))</f>
        <v/>
      </c>
      <c r="J420" s="23" t="str">
        <f>IF(G420="","",VLOOKUP(G420,WMS!$E$3:$Q$2500,13,FALSE))</f>
        <v/>
      </c>
      <c r="K420" s="29" t="str">
        <f t="shared" si="43"/>
        <v/>
      </c>
      <c r="N420" s="30" t="str">
        <f>IF(G420="","",VLOOKUP(G420,WMS!$E$3:$U$2500,17,0))</f>
        <v/>
      </c>
      <c r="O420" s="31" t="str">
        <f t="shared" si="44"/>
        <v/>
      </c>
      <c r="P420" s="31" t="str">
        <f t="shared" si="45"/>
        <v/>
      </c>
      <c r="Q420" s="36" t="str">
        <f>IF(G420="","",VLOOKUP(G420,WMS!$E$3:$G$2500,2,FALSE))</f>
        <v/>
      </c>
      <c r="R420" s="36" t="str">
        <f>IF(G420="","",VLOOKUP(G420,WMS!$E$3:$G$2500,3,FALSE))</f>
        <v/>
      </c>
      <c r="S420" s="37" t="str">
        <f>IF(R420="","",VLOOKUP(R420,CUSTOMS!$E$3:$N$2500,2,FALSE))</f>
        <v/>
      </c>
      <c r="T420" s="38" t="str">
        <f>IF(R420="","",VLOOKUP(R420,CUSTOMS!$E$3:$N$2500,3,FALSE))</f>
        <v/>
      </c>
      <c r="U420" s="39" t="str">
        <f t="shared" si="46"/>
        <v/>
      </c>
      <c r="V420" s="39" t="str">
        <f>IF(R420="","",VLOOKUP(R420,CUSTOMS!$E$3:$N$2500,5,FALSE))</f>
        <v/>
      </c>
      <c r="W420" s="40" t="str">
        <f>IF(R420="","",VLOOKUP(R420,CUSTOMS!$E$3:$N$2500,6,FALSE))</f>
        <v/>
      </c>
      <c r="X420" s="40" t="str">
        <f t="shared" si="47"/>
        <v/>
      </c>
      <c r="Y420" s="39" t="str">
        <f>IF(R420="","",VLOOKUP(R420,CUSTOMS!$E$3:$N$2500,8,FALSE))</f>
        <v/>
      </c>
      <c r="Z420" s="39" t="str">
        <f>IF(R420="","",VLOOKUP(R420,CUSTOMS!$E$3:$N$2500,9,FALSE))</f>
        <v/>
      </c>
      <c r="AA420" s="39" t="str">
        <f>IF(R420="","",VLOOKUP(R420,CUSTOMS!$E$3:$N$2500,10,FALSE))</f>
        <v/>
      </c>
      <c r="AB420" s="40" t="str">
        <f>IF(R420="","",VLOOKUP(G420,WMS!$E$3:$T$2500,15,FALSE))</f>
        <v/>
      </c>
      <c r="AC420" s="40" t="str">
        <f t="shared" si="48"/>
        <v/>
      </c>
      <c r="AD420" s="37" t="str">
        <f>IF(S420="","",VLOOKUP(S420,海关监管条件!$A$1:$B$2000,2,FALSE))</f>
        <v/>
      </c>
    </row>
    <row r="421" spans="7:30">
      <c r="G421" s="22" t="str">
        <f t="shared" si="42"/>
        <v/>
      </c>
      <c r="H421" s="23" t="str">
        <f>IF(G421="","",VLOOKUP(G421,WMS!$E$3:$Q$2500,7,FALSE))</f>
        <v/>
      </c>
      <c r="I421" s="23" t="str">
        <f>IF(G421="","",VLOOKUP(G421,WMS!$E$3:$Q$2500,8,FALSE))</f>
        <v/>
      </c>
      <c r="J421" s="23" t="str">
        <f>IF(G421="","",VLOOKUP(G421,WMS!$E$3:$Q$2500,13,FALSE))</f>
        <v/>
      </c>
      <c r="K421" s="29" t="str">
        <f t="shared" si="43"/>
        <v/>
      </c>
      <c r="N421" s="30" t="str">
        <f>IF(G421="","",VLOOKUP(G421,WMS!$E$3:$U$2500,17,0))</f>
        <v/>
      </c>
      <c r="O421" s="31" t="str">
        <f t="shared" si="44"/>
        <v/>
      </c>
      <c r="P421" s="31" t="str">
        <f t="shared" si="45"/>
        <v/>
      </c>
      <c r="Q421" s="36" t="str">
        <f>IF(G421="","",VLOOKUP(G421,WMS!$E$3:$G$2500,2,FALSE))</f>
        <v/>
      </c>
      <c r="R421" s="36" t="str">
        <f>IF(G421="","",VLOOKUP(G421,WMS!$E$3:$G$2500,3,FALSE))</f>
        <v/>
      </c>
      <c r="S421" s="37" t="str">
        <f>IF(R421="","",VLOOKUP(R421,CUSTOMS!$E$3:$N$2500,2,FALSE))</f>
        <v/>
      </c>
      <c r="T421" s="38" t="str">
        <f>IF(R421="","",VLOOKUP(R421,CUSTOMS!$E$3:$N$2500,3,FALSE))</f>
        <v/>
      </c>
      <c r="U421" s="39" t="str">
        <f t="shared" si="46"/>
        <v/>
      </c>
      <c r="V421" s="39" t="str">
        <f>IF(R421="","",VLOOKUP(R421,CUSTOMS!$E$3:$N$2500,5,FALSE))</f>
        <v/>
      </c>
      <c r="W421" s="40" t="str">
        <f>IF(R421="","",VLOOKUP(R421,CUSTOMS!$E$3:$N$2500,6,FALSE))</f>
        <v/>
      </c>
      <c r="X421" s="40" t="str">
        <f t="shared" si="47"/>
        <v/>
      </c>
      <c r="Y421" s="39" t="str">
        <f>IF(R421="","",VLOOKUP(R421,CUSTOMS!$E$3:$N$2500,8,FALSE))</f>
        <v/>
      </c>
      <c r="Z421" s="39" t="str">
        <f>IF(R421="","",VLOOKUP(R421,CUSTOMS!$E$3:$N$2500,9,FALSE))</f>
        <v/>
      </c>
      <c r="AA421" s="39" t="str">
        <f>IF(R421="","",VLOOKUP(R421,CUSTOMS!$E$3:$N$2500,10,FALSE))</f>
        <v/>
      </c>
      <c r="AB421" s="40" t="str">
        <f>IF(R421="","",VLOOKUP(G421,WMS!$E$3:$T$2500,15,FALSE))</f>
        <v/>
      </c>
      <c r="AC421" s="40" t="str">
        <f t="shared" si="48"/>
        <v/>
      </c>
      <c r="AD421" s="37" t="str">
        <f>IF(S421="","",VLOOKUP(S421,海关监管条件!$A$1:$B$2000,2,FALSE))</f>
        <v/>
      </c>
    </row>
    <row r="422" spans="7:30">
      <c r="G422" s="22" t="str">
        <f t="shared" si="42"/>
        <v/>
      </c>
      <c r="H422" s="23" t="str">
        <f>IF(G422="","",VLOOKUP(G422,WMS!$E$3:$Q$2500,7,FALSE))</f>
        <v/>
      </c>
      <c r="I422" s="23" t="str">
        <f>IF(G422="","",VLOOKUP(G422,WMS!$E$3:$Q$2500,8,FALSE))</f>
        <v/>
      </c>
      <c r="J422" s="23" t="str">
        <f>IF(G422="","",VLOOKUP(G422,WMS!$E$3:$Q$2500,13,FALSE))</f>
        <v/>
      </c>
      <c r="K422" s="29" t="str">
        <f t="shared" si="43"/>
        <v/>
      </c>
      <c r="N422" s="30" t="str">
        <f>IF(G422="","",VLOOKUP(G422,WMS!$E$3:$U$2500,17,0))</f>
        <v/>
      </c>
      <c r="O422" s="31" t="str">
        <f t="shared" si="44"/>
        <v/>
      </c>
      <c r="P422" s="31" t="str">
        <f t="shared" si="45"/>
        <v/>
      </c>
      <c r="Q422" s="36" t="str">
        <f>IF(G422="","",VLOOKUP(G422,WMS!$E$3:$G$2500,2,FALSE))</f>
        <v/>
      </c>
      <c r="R422" s="36" t="str">
        <f>IF(G422="","",VLOOKUP(G422,WMS!$E$3:$G$2500,3,FALSE))</f>
        <v/>
      </c>
      <c r="S422" s="37" t="str">
        <f>IF(R422="","",VLOOKUP(R422,CUSTOMS!$E$3:$N$2500,2,FALSE))</f>
        <v/>
      </c>
      <c r="T422" s="38" t="str">
        <f>IF(R422="","",VLOOKUP(R422,CUSTOMS!$E$3:$N$2500,3,FALSE))</f>
        <v/>
      </c>
      <c r="U422" s="39" t="str">
        <f t="shared" si="46"/>
        <v/>
      </c>
      <c r="V422" s="39" t="str">
        <f>IF(R422="","",VLOOKUP(R422,CUSTOMS!$E$3:$N$2500,5,FALSE))</f>
        <v/>
      </c>
      <c r="W422" s="40" t="str">
        <f>IF(R422="","",VLOOKUP(R422,CUSTOMS!$E$3:$N$2500,6,FALSE))</f>
        <v/>
      </c>
      <c r="X422" s="40" t="str">
        <f t="shared" si="47"/>
        <v/>
      </c>
      <c r="Y422" s="39" t="str">
        <f>IF(R422="","",VLOOKUP(R422,CUSTOMS!$E$3:$N$2500,8,FALSE))</f>
        <v/>
      </c>
      <c r="Z422" s="39" t="str">
        <f>IF(R422="","",VLOOKUP(R422,CUSTOMS!$E$3:$N$2500,9,FALSE))</f>
        <v/>
      </c>
      <c r="AA422" s="39" t="str">
        <f>IF(R422="","",VLOOKUP(R422,CUSTOMS!$E$3:$N$2500,10,FALSE))</f>
        <v/>
      </c>
      <c r="AB422" s="40" t="str">
        <f>IF(R422="","",VLOOKUP(G422,WMS!$E$3:$T$2500,15,FALSE))</f>
        <v/>
      </c>
      <c r="AC422" s="40" t="str">
        <f t="shared" si="48"/>
        <v/>
      </c>
      <c r="AD422" s="37" t="str">
        <f>IF(S422="","",VLOOKUP(S422,海关监管条件!$A$1:$B$2000,2,FALSE))</f>
        <v/>
      </c>
    </row>
    <row r="423" spans="7:30">
      <c r="G423" s="22" t="str">
        <f t="shared" si="42"/>
        <v/>
      </c>
      <c r="H423" s="23" t="str">
        <f>IF(G423="","",VLOOKUP(G423,WMS!$E$3:$Q$2500,7,FALSE))</f>
        <v/>
      </c>
      <c r="I423" s="23" t="str">
        <f>IF(G423="","",VLOOKUP(G423,WMS!$E$3:$Q$2500,8,FALSE))</f>
        <v/>
      </c>
      <c r="J423" s="23" t="str">
        <f>IF(G423="","",VLOOKUP(G423,WMS!$E$3:$Q$2500,13,FALSE))</f>
        <v/>
      </c>
      <c r="K423" s="29" t="str">
        <f t="shared" si="43"/>
        <v/>
      </c>
      <c r="N423" s="30" t="str">
        <f>IF(G423="","",VLOOKUP(G423,WMS!$E$3:$U$2500,17,0))</f>
        <v/>
      </c>
      <c r="O423" s="31" t="str">
        <f t="shared" si="44"/>
        <v/>
      </c>
      <c r="P423" s="31" t="str">
        <f t="shared" si="45"/>
        <v/>
      </c>
      <c r="Q423" s="36" t="str">
        <f>IF(G423="","",VLOOKUP(G423,WMS!$E$3:$G$2500,2,FALSE))</f>
        <v/>
      </c>
      <c r="R423" s="36" t="str">
        <f>IF(G423="","",VLOOKUP(G423,WMS!$E$3:$G$2500,3,FALSE))</f>
        <v/>
      </c>
      <c r="S423" s="37" t="str">
        <f>IF(R423="","",VLOOKUP(R423,CUSTOMS!$E$3:$N$2500,2,FALSE))</f>
        <v/>
      </c>
      <c r="T423" s="38" t="str">
        <f>IF(R423="","",VLOOKUP(R423,CUSTOMS!$E$3:$N$2500,3,FALSE))</f>
        <v/>
      </c>
      <c r="U423" s="39" t="str">
        <f t="shared" si="46"/>
        <v/>
      </c>
      <c r="V423" s="39" t="str">
        <f>IF(R423="","",VLOOKUP(R423,CUSTOMS!$E$3:$N$2500,5,FALSE))</f>
        <v/>
      </c>
      <c r="W423" s="40" t="str">
        <f>IF(R423="","",VLOOKUP(R423,CUSTOMS!$E$3:$N$2500,6,FALSE))</f>
        <v/>
      </c>
      <c r="X423" s="40" t="str">
        <f t="shared" si="47"/>
        <v/>
      </c>
      <c r="Y423" s="39" t="str">
        <f>IF(R423="","",VLOOKUP(R423,CUSTOMS!$E$3:$N$2500,8,FALSE))</f>
        <v/>
      </c>
      <c r="Z423" s="39" t="str">
        <f>IF(R423="","",VLOOKUP(R423,CUSTOMS!$E$3:$N$2500,9,FALSE))</f>
        <v/>
      </c>
      <c r="AA423" s="39" t="str">
        <f>IF(R423="","",VLOOKUP(R423,CUSTOMS!$E$3:$N$2500,10,FALSE))</f>
        <v/>
      </c>
      <c r="AB423" s="40" t="str">
        <f>IF(R423="","",VLOOKUP(G423,WMS!$E$3:$T$2500,15,FALSE))</f>
        <v/>
      </c>
      <c r="AC423" s="40" t="str">
        <f t="shared" si="48"/>
        <v/>
      </c>
      <c r="AD423" s="37" t="str">
        <f>IF(S423="","",VLOOKUP(S423,海关监管条件!$A$1:$B$2000,2,FALSE))</f>
        <v/>
      </c>
    </row>
    <row r="424" spans="7:30">
      <c r="G424" s="22" t="str">
        <f t="shared" si="42"/>
        <v/>
      </c>
      <c r="H424" s="23" t="str">
        <f>IF(G424="","",VLOOKUP(G424,WMS!$E$3:$Q$2500,7,FALSE))</f>
        <v/>
      </c>
      <c r="I424" s="23" t="str">
        <f>IF(G424="","",VLOOKUP(G424,WMS!$E$3:$Q$2500,8,FALSE))</f>
        <v/>
      </c>
      <c r="J424" s="23" t="str">
        <f>IF(G424="","",VLOOKUP(G424,WMS!$E$3:$Q$2500,13,FALSE))</f>
        <v/>
      </c>
      <c r="K424" s="29" t="str">
        <f t="shared" si="43"/>
        <v/>
      </c>
      <c r="N424" s="30" t="str">
        <f>IF(G424="","",VLOOKUP(G424,WMS!$E$3:$U$2500,17,0))</f>
        <v/>
      </c>
      <c r="O424" s="31" t="str">
        <f t="shared" si="44"/>
        <v/>
      </c>
      <c r="P424" s="31" t="str">
        <f t="shared" si="45"/>
        <v/>
      </c>
      <c r="Q424" s="36" t="str">
        <f>IF(G424="","",VLOOKUP(G424,WMS!$E$3:$G$2500,2,FALSE))</f>
        <v/>
      </c>
      <c r="R424" s="36" t="str">
        <f>IF(G424="","",VLOOKUP(G424,WMS!$E$3:$G$2500,3,FALSE))</f>
        <v/>
      </c>
      <c r="S424" s="37" t="str">
        <f>IF(R424="","",VLOOKUP(R424,CUSTOMS!$E$3:$N$2500,2,FALSE))</f>
        <v/>
      </c>
      <c r="T424" s="38" t="str">
        <f>IF(R424="","",VLOOKUP(R424,CUSTOMS!$E$3:$N$2500,3,FALSE))</f>
        <v/>
      </c>
      <c r="U424" s="39" t="str">
        <f t="shared" si="46"/>
        <v/>
      </c>
      <c r="V424" s="39" t="str">
        <f>IF(R424="","",VLOOKUP(R424,CUSTOMS!$E$3:$N$2500,5,FALSE))</f>
        <v/>
      </c>
      <c r="W424" s="40" t="str">
        <f>IF(R424="","",VLOOKUP(R424,CUSTOMS!$E$3:$N$2500,6,FALSE))</f>
        <v/>
      </c>
      <c r="X424" s="40" t="str">
        <f t="shared" si="47"/>
        <v/>
      </c>
      <c r="Y424" s="39" t="str">
        <f>IF(R424="","",VLOOKUP(R424,CUSTOMS!$E$3:$N$2500,8,FALSE))</f>
        <v/>
      </c>
      <c r="Z424" s="39" t="str">
        <f>IF(R424="","",VLOOKUP(R424,CUSTOMS!$E$3:$N$2500,9,FALSE))</f>
        <v/>
      </c>
      <c r="AA424" s="39" t="str">
        <f>IF(R424="","",VLOOKUP(R424,CUSTOMS!$E$3:$N$2500,10,FALSE))</f>
        <v/>
      </c>
      <c r="AB424" s="40" t="str">
        <f>IF(R424="","",VLOOKUP(G424,WMS!$E$3:$T$2500,15,FALSE))</f>
        <v/>
      </c>
      <c r="AC424" s="40" t="str">
        <f t="shared" si="48"/>
        <v/>
      </c>
      <c r="AD424" s="37" t="str">
        <f>IF(S424="","",VLOOKUP(S424,海关监管条件!$A$1:$B$2000,2,FALSE))</f>
        <v/>
      </c>
    </row>
    <row r="425" spans="7:30">
      <c r="G425" s="22" t="str">
        <f t="shared" si="42"/>
        <v/>
      </c>
      <c r="H425" s="23" t="str">
        <f>IF(G425="","",VLOOKUP(G425,WMS!$E$3:$Q$2500,7,FALSE))</f>
        <v/>
      </c>
      <c r="I425" s="23" t="str">
        <f>IF(G425="","",VLOOKUP(G425,WMS!$E$3:$Q$2500,8,FALSE))</f>
        <v/>
      </c>
      <c r="J425" s="23" t="str">
        <f>IF(G425="","",VLOOKUP(G425,WMS!$E$3:$Q$2500,13,FALSE))</f>
        <v/>
      </c>
      <c r="K425" s="29" t="str">
        <f t="shared" si="43"/>
        <v/>
      </c>
      <c r="N425" s="30" t="str">
        <f>IF(G425="","",VLOOKUP(G425,WMS!$E$3:$U$2500,17,0))</f>
        <v/>
      </c>
      <c r="O425" s="31" t="str">
        <f t="shared" si="44"/>
        <v/>
      </c>
      <c r="P425" s="31" t="str">
        <f t="shared" si="45"/>
        <v/>
      </c>
      <c r="Q425" s="36" t="str">
        <f>IF(G425="","",VLOOKUP(G425,WMS!$E$3:$G$2500,2,FALSE))</f>
        <v/>
      </c>
      <c r="R425" s="36" t="str">
        <f>IF(G425="","",VLOOKUP(G425,WMS!$E$3:$G$2500,3,FALSE))</f>
        <v/>
      </c>
      <c r="S425" s="37" t="str">
        <f>IF(R425="","",VLOOKUP(R425,CUSTOMS!$E$3:$N$2500,2,FALSE))</f>
        <v/>
      </c>
      <c r="T425" s="38" t="str">
        <f>IF(R425="","",VLOOKUP(R425,CUSTOMS!$E$3:$N$2500,3,FALSE))</f>
        <v/>
      </c>
      <c r="U425" s="39" t="str">
        <f t="shared" si="46"/>
        <v/>
      </c>
      <c r="V425" s="39" t="str">
        <f>IF(R425="","",VLOOKUP(R425,CUSTOMS!$E$3:$N$2500,5,FALSE))</f>
        <v/>
      </c>
      <c r="W425" s="40" t="str">
        <f>IF(R425="","",VLOOKUP(R425,CUSTOMS!$E$3:$N$2500,6,FALSE))</f>
        <v/>
      </c>
      <c r="X425" s="40" t="str">
        <f t="shared" si="47"/>
        <v/>
      </c>
      <c r="Y425" s="39" t="str">
        <f>IF(R425="","",VLOOKUP(R425,CUSTOMS!$E$3:$N$2500,8,FALSE))</f>
        <v/>
      </c>
      <c r="Z425" s="39" t="str">
        <f>IF(R425="","",VLOOKUP(R425,CUSTOMS!$E$3:$N$2500,9,FALSE))</f>
        <v/>
      </c>
      <c r="AA425" s="39" t="str">
        <f>IF(R425="","",VLOOKUP(R425,CUSTOMS!$E$3:$N$2500,10,FALSE))</f>
        <v/>
      </c>
      <c r="AB425" s="40" t="str">
        <f>IF(R425="","",VLOOKUP(G425,WMS!$E$3:$T$2500,15,FALSE))</f>
        <v/>
      </c>
      <c r="AC425" s="40" t="str">
        <f t="shared" si="48"/>
        <v/>
      </c>
      <c r="AD425" s="37" t="str">
        <f>IF(S425="","",VLOOKUP(S425,海关监管条件!$A$1:$B$2000,2,FALSE))</f>
        <v/>
      </c>
    </row>
    <row r="426" spans="7:30">
      <c r="G426" s="22" t="str">
        <f t="shared" si="42"/>
        <v/>
      </c>
      <c r="H426" s="23" t="str">
        <f>IF(G426="","",VLOOKUP(G426,WMS!$E$3:$Q$2500,7,FALSE))</f>
        <v/>
      </c>
      <c r="I426" s="23" t="str">
        <f>IF(G426="","",VLOOKUP(G426,WMS!$E$3:$Q$2500,8,FALSE))</f>
        <v/>
      </c>
      <c r="J426" s="23" t="str">
        <f>IF(G426="","",VLOOKUP(G426,WMS!$E$3:$Q$2500,13,FALSE))</f>
        <v/>
      </c>
      <c r="K426" s="29" t="str">
        <f t="shared" si="43"/>
        <v/>
      </c>
      <c r="N426" s="30" t="str">
        <f>IF(G426="","",VLOOKUP(G426,WMS!$E$3:$U$2500,17,0))</f>
        <v/>
      </c>
      <c r="O426" s="31" t="str">
        <f t="shared" si="44"/>
        <v/>
      </c>
      <c r="P426" s="31" t="str">
        <f t="shared" si="45"/>
        <v/>
      </c>
      <c r="Q426" s="36" t="str">
        <f>IF(G426="","",VLOOKUP(G426,WMS!$E$3:$G$2500,2,FALSE))</f>
        <v/>
      </c>
      <c r="R426" s="36" t="str">
        <f>IF(G426="","",VLOOKUP(G426,WMS!$E$3:$G$2500,3,FALSE))</f>
        <v/>
      </c>
      <c r="S426" s="37" t="str">
        <f>IF(R426="","",VLOOKUP(R426,CUSTOMS!$E$3:$N$2500,2,FALSE))</f>
        <v/>
      </c>
      <c r="T426" s="38" t="str">
        <f>IF(R426="","",VLOOKUP(R426,CUSTOMS!$E$3:$N$2500,3,FALSE))</f>
        <v/>
      </c>
      <c r="U426" s="39" t="str">
        <f t="shared" si="46"/>
        <v/>
      </c>
      <c r="V426" s="39" t="str">
        <f>IF(R426="","",VLOOKUP(R426,CUSTOMS!$E$3:$N$2500,5,FALSE))</f>
        <v/>
      </c>
      <c r="W426" s="40" t="str">
        <f>IF(R426="","",VLOOKUP(R426,CUSTOMS!$E$3:$N$2500,6,FALSE))</f>
        <v/>
      </c>
      <c r="X426" s="40" t="str">
        <f t="shared" si="47"/>
        <v/>
      </c>
      <c r="Y426" s="39" t="str">
        <f>IF(R426="","",VLOOKUP(R426,CUSTOMS!$E$3:$N$2500,8,FALSE))</f>
        <v/>
      </c>
      <c r="Z426" s="39" t="str">
        <f>IF(R426="","",VLOOKUP(R426,CUSTOMS!$E$3:$N$2500,9,FALSE))</f>
        <v/>
      </c>
      <c r="AA426" s="39" t="str">
        <f>IF(R426="","",VLOOKUP(R426,CUSTOMS!$E$3:$N$2500,10,FALSE))</f>
        <v/>
      </c>
      <c r="AB426" s="40" t="str">
        <f>IF(R426="","",VLOOKUP(G426,WMS!$E$3:$T$2500,15,FALSE))</f>
        <v/>
      </c>
      <c r="AC426" s="40" t="str">
        <f t="shared" si="48"/>
        <v/>
      </c>
      <c r="AD426" s="37" t="str">
        <f>IF(S426="","",VLOOKUP(S426,海关监管条件!$A$1:$B$2000,2,FALSE))</f>
        <v/>
      </c>
    </row>
    <row r="427" spans="7:30">
      <c r="G427" s="22" t="str">
        <f t="shared" si="42"/>
        <v/>
      </c>
      <c r="H427" s="23" t="str">
        <f>IF(G427="","",VLOOKUP(G427,WMS!$E$3:$Q$2500,7,FALSE))</f>
        <v/>
      </c>
      <c r="I427" s="23" t="str">
        <f>IF(G427="","",VLOOKUP(G427,WMS!$E$3:$Q$2500,8,FALSE))</f>
        <v/>
      </c>
      <c r="J427" s="23" t="str">
        <f>IF(G427="","",VLOOKUP(G427,WMS!$E$3:$Q$2500,13,FALSE))</f>
        <v/>
      </c>
      <c r="K427" s="29" t="str">
        <f t="shared" si="43"/>
        <v/>
      </c>
      <c r="N427" s="30" t="str">
        <f>IF(G427="","",VLOOKUP(G427,WMS!$E$3:$U$2500,17,0))</f>
        <v/>
      </c>
      <c r="O427" s="31" t="str">
        <f t="shared" si="44"/>
        <v/>
      </c>
      <c r="P427" s="31" t="str">
        <f t="shared" si="45"/>
        <v/>
      </c>
      <c r="Q427" s="36" t="str">
        <f>IF(G427="","",VLOOKUP(G427,WMS!$E$3:$G$2500,2,FALSE))</f>
        <v/>
      </c>
      <c r="R427" s="36" t="str">
        <f>IF(G427="","",VLOOKUP(G427,WMS!$E$3:$G$2500,3,FALSE))</f>
        <v/>
      </c>
      <c r="S427" s="37" t="str">
        <f>IF(R427="","",VLOOKUP(R427,CUSTOMS!$E$3:$N$2500,2,FALSE))</f>
        <v/>
      </c>
      <c r="T427" s="38" t="str">
        <f>IF(R427="","",VLOOKUP(R427,CUSTOMS!$E$3:$N$2500,3,FALSE))</f>
        <v/>
      </c>
      <c r="U427" s="39" t="str">
        <f t="shared" si="46"/>
        <v/>
      </c>
      <c r="V427" s="39" t="str">
        <f>IF(R427="","",VLOOKUP(R427,CUSTOMS!$E$3:$N$2500,5,FALSE))</f>
        <v/>
      </c>
      <c r="W427" s="40" t="str">
        <f>IF(R427="","",VLOOKUP(R427,CUSTOMS!$E$3:$N$2500,6,FALSE))</f>
        <v/>
      </c>
      <c r="X427" s="40" t="str">
        <f t="shared" si="47"/>
        <v/>
      </c>
      <c r="Y427" s="39" t="str">
        <f>IF(R427="","",VLOOKUP(R427,CUSTOMS!$E$3:$N$2500,8,FALSE))</f>
        <v/>
      </c>
      <c r="Z427" s="39" t="str">
        <f>IF(R427="","",VLOOKUP(R427,CUSTOMS!$E$3:$N$2500,9,FALSE))</f>
        <v/>
      </c>
      <c r="AA427" s="39" t="str">
        <f>IF(R427="","",VLOOKUP(R427,CUSTOMS!$E$3:$N$2500,10,FALSE))</f>
        <v/>
      </c>
      <c r="AB427" s="40" t="str">
        <f>IF(R427="","",VLOOKUP(G427,WMS!$E$3:$T$2500,15,FALSE))</f>
        <v/>
      </c>
      <c r="AC427" s="40" t="str">
        <f t="shared" si="48"/>
        <v/>
      </c>
      <c r="AD427" s="37" t="str">
        <f>IF(S427="","",VLOOKUP(S427,海关监管条件!$A$1:$B$2000,2,FALSE))</f>
        <v/>
      </c>
    </row>
    <row r="428" spans="7:30">
      <c r="G428" s="22" t="str">
        <f t="shared" si="42"/>
        <v/>
      </c>
      <c r="H428" s="23" t="str">
        <f>IF(G428="","",VLOOKUP(G428,WMS!$E$3:$Q$2500,7,FALSE))</f>
        <v/>
      </c>
      <c r="I428" s="23" t="str">
        <f>IF(G428="","",VLOOKUP(G428,WMS!$E$3:$Q$2500,8,FALSE))</f>
        <v/>
      </c>
      <c r="J428" s="23" t="str">
        <f>IF(G428="","",VLOOKUP(G428,WMS!$E$3:$Q$2500,13,FALSE))</f>
        <v/>
      </c>
      <c r="K428" s="29" t="str">
        <f t="shared" si="43"/>
        <v/>
      </c>
      <c r="N428" s="30" t="str">
        <f>IF(G428="","",VLOOKUP(G428,WMS!$E$3:$U$2500,17,0))</f>
        <v/>
      </c>
      <c r="O428" s="31" t="str">
        <f t="shared" si="44"/>
        <v/>
      </c>
      <c r="P428" s="31" t="str">
        <f t="shared" si="45"/>
        <v/>
      </c>
      <c r="Q428" s="36" t="str">
        <f>IF(G428="","",VLOOKUP(G428,WMS!$E$3:$G$2500,2,FALSE))</f>
        <v/>
      </c>
      <c r="R428" s="36" t="str">
        <f>IF(G428="","",VLOOKUP(G428,WMS!$E$3:$G$2500,3,FALSE))</f>
        <v/>
      </c>
      <c r="S428" s="37" t="str">
        <f>IF(R428="","",VLOOKUP(R428,CUSTOMS!$E$3:$N$2500,2,FALSE))</f>
        <v/>
      </c>
      <c r="T428" s="38" t="str">
        <f>IF(R428="","",VLOOKUP(R428,CUSTOMS!$E$3:$N$2500,3,FALSE))</f>
        <v/>
      </c>
      <c r="U428" s="39" t="str">
        <f t="shared" si="46"/>
        <v/>
      </c>
      <c r="V428" s="39" t="str">
        <f>IF(R428="","",VLOOKUP(R428,CUSTOMS!$E$3:$N$2500,5,FALSE))</f>
        <v/>
      </c>
      <c r="W428" s="40" t="str">
        <f>IF(R428="","",VLOOKUP(R428,CUSTOMS!$E$3:$N$2500,6,FALSE))</f>
        <v/>
      </c>
      <c r="X428" s="40" t="str">
        <f t="shared" si="47"/>
        <v/>
      </c>
      <c r="Y428" s="39" t="str">
        <f>IF(R428="","",VLOOKUP(R428,CUSTOMS!$E$3:$N$2500,8,FALSE))</f>
        <v/>
      </c>
      <c r="Z428" s="39" t="str">
        <f>IF(R428="","",VLOOKUP(R428,CUSTOMS!$E$3:$N$2500,9,FALSE))</f>
        <v/>
      </c>
      <c r="AA428" s="39" t="str">
        <f>IF(R428="","",VLOOKUP(R428,CUSTOMS!$E$3:$N$2500,10,FALSE))</f>
        <v/>
      </c>
      <c r="AB428" s="40" t="str">
        <f>IF(R428="","",VLOOKUP(G428,WMS!$E$3:$T$2500,15,FALSE))</f>
        <v/>
      </c>
      <c r="AC428" s="40" t="str">
        <f t="shared" si="48"/>
        <v/>
      </c>
      <c r="AD428" s="37" t="str">
        <f>IF(S428="","",VLOOKUP(S428,海关监管条件!$A$1:$B$2000,2,FALSE))</f>
        <v/>
      </c>
    </row>
    <row r="429" spans="7:30">
      <c r="G429" s="22" t="str">
        <f t="shared" si="42"/>
        <v/>
      </c>
      <c r="H429" s="23" t="str">
        <f>IF(G429="","",VLOOKUP(G429,WMS!$E$3:$Q$2500,7,FALSE))</f>
        <v/>
      </c>
      <c r="I429" s="23" t="str">
        <f>IF(G429="","",VLOOKUP(G429,WMS!$E$3:$Q$2500,8,FALSE))</f>
        <v/>
      </c>
      <c r="J429" s="23" t="str">
        <f>IF(G429="","",VLOOKUP(G429,WMS!$E$3:$Q$2500,13,FALSE))</f>
        <v/>
      </c>
      <c r="K429" s="29" t="str">
        <f t="shared" si="43"/>
        <v/>
      </c>
      <c r="N429" s="30" t="str">
        <f>IF(G429="","",VLOOKUP(G429,WMS!$E$3:$U$2500,17,0))</f>
        <v/>
      </c>
      <c r="O429" s="31" t="str">
        <f t="shared" si="44"/>
        <v/>
      </c>
      <c r="P429" s="31" t="str">
        <f t="shared" si="45"/>
        <v/>
      </c>
      <c r="Q429" s="36" t="str">
        <f>IF(G429="","",VLOOKUP(G429,WMS!$E$3:$G$2500,2,FALSE))</f>
        <v/>
      </c>
      <c r="R429" s="36" t="str">
        <f>IF(G429="","",VLOOKUP(G429,WMS!$E$3:$G$2500,3,FALSE))</f>
        <v/>
      </c>
      <c r="S429" s="37" t="str">
        <f>IF(R429="","",VLOOKUP(R429,CUSTOMS!$E$3:$N$2500,2,FALSE))</f>
        <v/>
      </c>
      <c r="T429" s="38" t="str">
        <f>IF(R429="","",VLOOKUP(R429,CUSTOMS!$E$3:$N$2500,3,FALSE))</f>
        <v/>
      </c>
      <c r="U429" s="39" t="str">
        <f t="shared" si="46"/>
        <v/>
      </c>
      <c r="V429" s="39" t="str">
        <f>IF(R429="","",VLOOKUP(R429,CUSTOMS!$E$3:$N$2500,5,FALSE))</f>
        <v/>
      </c>
      <c r="W429" s="40" t="str">
        <f>IF(R429="","",VLOOKUP(R429,CUSTOMS!$E$3:$N$2500,6,FALSE))</f>
        <v/>
      </c>
      <c r="X429" s="40" t="str">
        <f t="shared" si="47"/>
        <v/>
      </c>
      <c r="Y429" s="39" t="str">
        <f>IF(R429="","",VLOOKUP(R429,CUSTOMS!$E$3:$N$2500,8,FALSE))</f>
        <v/>
      </c>
      <c r="Z429" s="39" t="str">
        <f>IF(R429="","",VLOOKUP(R429,CUSTOMS!$E$3:$N$2500,9,FALSE))</f>
        <v/>
      </c>
      <c r="AA429" s="39" t="str">
        <f>IF(R429="","",VLOOKUP(R429,CUSTOMS!$E$3:$N$2500,10,FALSE))</f>
        <v/>
      </c>
      <c r="AB429" s="40" t="str">
        <f>IF(R429="","",VLOOKUP(G429,WMS!$E$3:$T$2500,15,FALSE))</f>
        <v/>
      </c>
      <c r="AC429" s="40" t="str">
        <f t="shared" si="48"/>
        <v/>
      </c>
      <c r="AD429" s="37" t="str">
        <f>IF(S429="","",VLOOKUP(S429,海关监管条件!$A$1:$B$2000,2,FALSE))</f>
        <v/>
      </c>
    </row>
    <row r="430" spans="7:30">
      <c r="G430" s="22" t="str">
        <f t="shared" si="42"/>
        <v/>
      </c>
      <c r="H430" s="23" t="str">
        <f>IF(G430="","",VLOOKUP(G430,WMS!$E$3:$Q$2500,7,FALSE))</f>
        <v/>
      </c>
      <c r="I430" s="23" t="str">
        <f>IF(G430="","",VLOOKUP(G430,WMS!$E$3:$Q$2500,8,FALSE))</f>
        <v/>
      </c>
      <c r="J430" s="23" t="str">
        <f>IF(G430="","",VLOOKUP(G430,WMS!$E$3:$Q$2500,13,FALSE))</f>
        <v/>
      </c>
      <c r="K430" s="29" t="str">
        <f t="shared" si="43"/>
        <v/>
      </c>
      <c r="N430" s="30" t="str">
        <f>IF(G430="","",VLOOKUP(G430,WMS!$E$3:$U$2500,17,0))</f>
        <v/>
      </c>
      <c r="O430" s="31" t="str">
        <f t="shared" si="44"/>
        <v/>
      </c>
      <c r="P430" s="31" t="str">
        <f t="shared" si="45"/>
        <v/>
      </c>
      <c r="Q430" s="36" t="str">
        <f>IF(G430="","",VLOOKUP(G430,WMS!$E$3:$G$2500,2,FALSE))</f>
        <v/>
      </c>
      <c r="R430" s="36" t="str">
        <f>IF(G430="","",VLOOKUP(G430,WMS!$E$3:$G$2500,3,FALSE))</f>
        <v/>
      </c>
      <c r="S430" s="37" t="str">
        <f>IF(R430="","",VLOOKUP(R430,CUSTOMS!$E$3:$N$2500,2,FALSE))</f>
        <v/>
      </c>
      <c r="T430" s="38" t="str">
        <f>IF(R430="","",VLOOKUP(R430,CUSTOMS!$E$3:$N$2500,3,FALSE))</f>
        <v/>
      </c>
      <c r="U430" s="39" t="str">
        <f t="shared" si="46"/>
        <v/>
      </c>
      <c r="V430" s="39" t="str">
        <f>IF(R430="","",VLOOKUP(R430,CUSTOMS!$E$3:$N$2500,5,FALSE))</f>
        <v/>
      </c>
      <c r="W430" s="40" t="str">
        <f>IF(R430="","",VLOOKUP(R430,CUSTOMS!$E$3:$N$2500,6,FALSE))</f>
        <v/>
      </c>
      <c r="X430" s="40" t="str">
        <f t="shared" si="47"/>
        <v/>
      </c>
      <c r="Y430" s="39" t="str">
        <f>IF(R430="","",VLOOKUP(R430,CUSTOMS!$E$3:$N$2500,8,FALSE))</f>
        <v/>
      </c>
      <c r="Z430" s="39" t="str">
        <f>IF(R430="","",VLOOKUP(R430,CUSTOMS!$E$3:$N$2500,9,FALSE))</f>
        <v/>
      </c>
      <c r="AA430" s="39" t="str">
        <f>IF(R430="","",VLOOKUP(R430,CUSTOMS!$E$3:$N$2500,10,FALSE))</f>
        <v/>
      </c>
      <c r="AB430" s="40" t="str">
        <f>IF(R430="","",VLOOKUP(G430,WMS!$E$3:$T$2500,15,FALSE))</f>
        <v/>
      </c>
      <c r="AC430" s="40" t="str">
        <f t="shared" si="48"/>
        <v/>
      </c>
      <c r="AD430" s="37" t="str">
        <f>IF(S430="","",VLOOKUP(S430,海关监管条件!$A$1:$B$2000,2,FALSE))</f>
        <v/>
      </c>
    </row>
    <row r="431" spans="7:30">
      <c r="G431" s="22" t="str">
        <f t="shared" si="42"/>
        <v/>
      </c>
      <c r="H431" s="23" t="str">
        <f>IF(G431="","",VLOOKUP(G431,WMS!$E$3:$Q$2500,7,FALSE))</f>
        <v/>
      </c>
      <c r="I431" s="23" t="str">
        <f>IF(G431="","",VLOOKUP(G431,WMS!$E$3:$Q$2500,8,FALSE))</f>
        <v/>
      </c>
      <c r="J431" s="23" t="str">
        <f>IF(G431="","",VLOOKUP(G431,WMS!$E$3:$Q$2500,13,FALSE))</f>
        <v/>
      </c>
      <c r="K431" s="29" t="str">
        <f t="shared" si="43"/>
        <v/>
      </c>
      <c r="N431" s="30" t="str">
        <f>IF(G431="","",VLOOKUP(G431,WMS!$E$3:$U$2500,17,0))</f>
        <v/>
      </c>
      <c r="O431" s="31" t="str">
        <f t="shared" si="44"/>
        <v/>
      </c>
      <c r="P431" s="31" t="str">
        <f t="shared" si="45"/>
        <v/>
      </c>
      <c r="Q431" s="36" t="str">
        <f>IF(G431="","",VLOOKUP(G431,WMS!$E$3:$G$2500,2,FALSE))</f>
        <v/>
      </c>
      <c r="R431" s="36" t="str">
        <f>IF(G431="","",VLOOKUP(G431,WMS!$E$3:$G$2500,3,FALSE))</f>
        <v/>
      </c>
      <c r="S431" s="37" t="str">
        <f>IF(R431="","",VLOOKUP(R431,CUSTOMS!$E$3:$N$2500,2,FALSE))</f>
        <v/>
      </c>
      <c r="T431" s="38" t="str">
        <f>IF(R431="","",VLOOKUP(R431,CUSTOMS!$E$3:$N$2500,3,FALSE))</f>
        <v/>
      </c>
      <c r="U431" s="39" t="str">
        <f t="shared" si="46"/>
        <v/>
      </c>
      <c r="V431" s="39" t="str">
        <f>IF(R431="","",VLOOKUP(R431,CUSTOMS!$E$3:$N$2500,5,FALSE))</f>
        <v/>
      </c>
      <c r="W431" s="40" t="str">
        <f>IF(R431="","",VLOOKUP(R431,CUSTOMS!$E$3:$N$2500,6,FALSE))</f>
        <v/>
      </c>
      <c r="X431" s="40" t="str">
        <f t="shared" si="47"/>
        <v/>
      </c>
      <c r="Y431" s="39" t="str">
        <f>IF(R431="","",VLOOKUP(R431,CUSTOMS!$E$3:$N$2500,8,FALSE))</f>
        <v/>
      </c>
      <c r="Z431" s="39" t="str">
        <f>IF(R431="","",VLOOKUP(R431,CUSTOMS!$E$3:$N$2500,9,FALSE))</f>
        <v/>
      </c>
      <c r="AA431" s="39" t="str">
        <f>IF(R431="","",VLOOKUP(R431,CUSTOMS!$E$3:$N$2500,10,FALSE))</f>
        <v/>
      </c>
      <c r="AB431" s="40" t="str">
        <f>IF(R431="","",VLOOKUP(G431,WMS!$E$3:$T$2500,15,FALSE))</f>
        <v/>
      </c>
      <c r="AC431" s="40" t="str">
        <f t="shared" si="48"/>
        <v/>
      </c>
      <c r="AD431" s="37" t="str">
        <f>IF(S431="","",VLOOKUP(S431,海关监管条件!$A$1:$B$2000,2,FALSE))</f>
        <v/>
      </c>
    </row>
    <row r="432" spans="7:30">
      <c r="G432" s="22" t="str">
        <f t="shared" si="42"/>
        <v/>
      </c>
      <c r="H432" s="23" t="str">
        <f>IF(G432="","",VLOOKUP(G432,WMS!$E$3:$Q$2500,7,FALSE))</f>
        <v/>
      </c>
      <c r="I432" s="23" t="str">
        <f>IF(G432="","",VLOOKUP(G432,WMS!$E$3:$Q$2500,8,FALSE))</f>
        <v/>
      </c>
      <c r="J432" s="23" t="str">
        <f>IF(G432="","",VLOOKUP(G432,WMS!$E$3:$Q$2500,13,FALSE))</f>
        <v/>
      </c>
      <c r="K432" s="29" t="str">
        <f t="shared" si="43"/>
        <v/>
      </c>
      <c r="N432" s="30" t="str">
        <f>IF(G432="","",VLOOKUP(G432,WMS!$E$3:$U$2500,17,0))</f>
        <v/>
      </c>
      <c r="O432" s="31" t="str">
        <f t="shared" si="44"/>
        <v/>
      </c>
      <c r="P432" s="31" t="str">
        <f t="shared" si="45"/>
        <v/>
      </c>
      <c r="Q432" s="36" t="str">
        <f>IF(G432="","",VLOOKUP(G432,WMS!$E$3:$G$2500,2,FALSE))</f>
        <v/>
      </c>
      <c r="R432" s="36" t="str">
        <f>IF(G432="","",VLOOKUP(G432,WMS!$E$3:$G$2500,3,FALSE))</f>
        <v/>
      </c>
      <c r="S432" s="37" t="str">
        <f>IF(R432="","",VLOOKUP(R432,CUSTOMS!$E$3:$N$2500,2,FALSE))</f>
        <v/>
      </c>
      <c r="T432" s="38" t="str">
        <f>IF(R432="","",VLOOKUP(R432,CUSTOMS!$E$3:$N$2500,3,FALSE))</f>
        <v/>
      </c>
      <c r="U432" s="39" t="str">
        <f t="shared" si="46"/>
        <v/>
      </c>
      <c r="V432" s="39" t="str">
        <f>IF(R432="","",VLOOKUP(R432,CUSTOMS!$E$3:$N$2500,5,FALSE))</f>
        <v/>
      </c>
      <c r="W432" s="40" t="str">
        <f>IF(R432="","",VLOOKUP(R432,CUSTOMS!$E$3:$N$2500,6,FALSE))</f>
        <v/>
      </c>
      <c r="X432" s="40" t="str">
        <f t="shared" si="47"/>
        <v/>
      </c>
      <c r="Y432" s="39" t="str">
        <f>IF(R432="","",VLOOKUP(R432,CUSTOMS!$E$3:$N$2500,8,FALSE))</f>
        <v/>
      </c>
      <c r="Z432" s="39" t="str">
        <f>IF(R432="","",VLOOKUP(R432,CUSTOMS!$E$3:$N$2500,9,FALSE))</f>
        <v/>
      </c>
      <c r="AA432" s="39" t="str">
        <f>IF(R432="","",VLOOKUP(R432,CUSTOMS!$E$3:$N$2500,10,FALSE))</f>
        <v/>
      </c>
      <c r="AB432" s="40" t="str">
        <f>IF(R432="","",VLOOKUP(G432,WMS!$E$3:$T$2500,15,FALSE))</f>
        <v/>
      </c>
      <c r="AC432" s="40" t="str">
        <f t="shared" si="48"/>
        <v/>
      </c>
      <c r="AD432" s="37" t="str">
        <f>IF(S432="","",VLOOKUP(S432,海关监管条件!$A$1:$B$2000,2,FALSE))</f>
        <v/>
      </c>
    </row>
    <row r="433" spans="7:30">
      <c r="G433" s="22" t="str">
        <f t="shared" si="42"/>
        <v/>
      </c>
      <c r="H433" s="23" t="str">
        <f>IF(G433="","",VLOOKUP(G433,WMS!$E$3:$Q$2500,7,FALSE))</f>
        <v/>
      </c>
      <c r="I433" s="23" t="str">
        <f>IF(G433="","",VLOOKUP(G433,WMS!$E$3:$Q$2500,8,FALSE))</f>
        <v/>
      </c>
      <c r="J433" s="23" t="str">
        <f>IF(G433="","",VLOOKUP(G433,WMS!$E$3:$Q$2500,13,FALSE))</f>
        <v/>
      </c>
      <c r="K433" s="29" t="str">
        <f t="shared" si="43"/>
        <v/>
      </c>
      <c r="N433" s="30" t="str">
        <f>IF(G433="","",VLOOKUP(G433,WMS!$E$3:$U$2500,17,0))</f>
        <v/>
      </c>
      <c r="O433" s="31" t="str">
        <f t="shared" si="44"/>
        <v/>
      </c>
      <c r="P433" s="31" t="str">
        <f t="shared" si="45"/>
        <v/>
      </c>
      <c r="Q433" s="36" t="str">
        <f>IF(G433="","",VLOOKUP(G433,WMS!$E$3:$G$2500,2,FALSE))</f>
        <v/>
      </c>
      <c r="R433" s="36" t="str">
        <f>IF(G433="","",VLOOKUP(G433,WMS!$E$3:$G$2500,3,FALSE))</f>
        <v/>
      </c>
      <c r="S433" s="37" t="str">
        <f>IF(R433="","",VLOOKUP(R433,CUSTOMS!$E$3:$N$2500,2,FALSE))</f>
        <v/>
      </c>
      <c r="T433" s="38" t="str">
        <f>IF(R433="","",VLOOKUP(R433,CUSTOMS!$E$3:$N$2500,3,FALSE))</f>
        <v/>
      </c>
      <c r="U433" s="39" t="str">
        <f t="shared" si="46"/>
        <v/>
      </c>
      <c r="V433" s="39" t="str">
        <f>IF(R433="","",VLOOKUP(R433,CUSTOMS!$E$3:$N$2500,5,FALSE))</f>
        <v/>
      </c>
      <c r="W433" s="40" t="str">
        <f>IF(R433="","",VLOOKUP(R433,CUSTOMS!$E$3:$N$2500,6,FALSE))</f>
        <v/>
      </c>
      <c r="X433" s="40" t="str">
        <f t="shared" si="47"/>
        <v/>
      </c>
      <c r="Y433" s="39" t="str">
        <f>IF(R433="","",VLOOKUP(R433,CUSTOMS!$E$3:$N$2500,8,FALSE))</f>
        <v/>
      </c>
      <c r="Z433" s="39" t="str">
        <f>IF(R433="","",VLOOKUP(R433,CUSTOMS!$E$3:$N$2500,9,FALSE))</f>
        <v/>
      </c>
      <c r="AA433" s="39" t="str">
        <f>IF(R433="","",VLOOKUP(R433,CUSTOMS!$E$3:$N$2500,10,FALSE))</f>
        <v/>
      </c>
      <c r="AB433" s="40" t="str">
        <f>IF(R433="","",VLOOKUP(G433,WMS!$E$3:$T$2500,15,FALSE))</f>
        <v/>
      </c>
      <c r="AC433" s="40" t="str">
        <f t="shared" si="48"/>
        <v/>
      </c>
      <c r="AD433" s="37" t="str">
        <f>IF(S433="","",VLOOKUP(S433,海关监管条件!$A$1:$B$2000,2,FALSE))</f>
        <v/>
      </c>
    </row>
    <row r="434" spans="7:30">
      <c r="G434" s="22" t="str">
        <f t="shared" si="42"/>
        <v/>
      </c>
      <c r="H434" s="23" t="str">
        <f>IF(G434="","",VLOOKUP(G434,WMS!$E$3:$Q$2500,7,FALSE))</f>
        <v/>
      </c>
      <c r="I434" s="23" t="str">
        <f>IF(G434="","",VLOOKUP(G434,WMS!$E$3:$Q$2500,8,FALSE))</f>
        <v/>
      </c>
      <c r="J434" s="23" t="str">
        <f>IF(G434="","",VLOOKUP(G434,WMS!$E$3:$Q$2500,13,FALSE))</f>
        <v/>
      </c>
      <c r="K434" s="29" t="str">
        <f t="shared" si="43"/>
        <v/>
      </c>
      <c r="N434" s="30" t="str">
        <f>IF(G434="","",VLOOKUP(G434,WMS!$E$3:$U$2500,17,0))</f>
        <v/>
      </c>
      <c r="O434" s="31" t="str">
        <f t="shared" si="44"/>
        <v/>
      </c>
      <c r="P434" s="31" t="str">
        <f t="shared" si="45"/>
        <v/>
      </c>
      <c r="Q434" s="36" t="str">
        <f>IF(G434="","",VLOOKUP(G434,WMS!$E$3:$G$2500,2,FALSE))</f>
        <v/>
      </c>
      <c r="R434" s="36" t="str">
        <f>IF(G434="","",VLOOKUP(G434,WMS!$E$3:$G$2500,3,FALSE))</f>
        <v/>
      </c>
      <c r="S434" s="37" t="str">
        <f>IF(R434="","",VLOOKUP(R434,CUSTOMS!$E$3:$N$2500,2,FALSE))</f>
        <v/>
      </c>
      <c r="T434" s="38" t="str">
        <f>IF(R434="","",VLOOKUP(R434,CUSTOMS!$E$3:$N$2500,3,FALSE))</f>
        <v/>
      </c>
      <c r="U434" s="39" t="str">
        <f t="shared" si="46"/>
        <v/>
      </c>
      <c r="V434" s="39" t="str">
        <f>IF(R434="","",VLOOKUP(R434,CUSTOMS!$E$3:$N$2500,5,FALSE))</f>
        <v/>
      </c>
      <c r="W434" s="40" t="str">
        <f>IF(R434="","",VLOOKUP(R434,CUSTOMS!$E$3:$N$2500,6,FALSE))</f>
        <v/>
      </c>
      <c r="X434" s="40" t="str">
        <f t="shared" si="47"/>
        <v/>
      </c>
      <c r="Y434" s="39" t="str">
        <f>IF(R434="","",VLOOKUP(R434,CUSTOMS!$E$3:$N$2500,8,FALSE))</f>
        <v/>
      </c>
      <c r="Z434" s="39" t="str">
        <f>IF(R434="","",VLOOKUP(R434,CUSTOMS!$E$3:$N$2500,9,FALSE))</f>
        <v/>
      </c>
      <c r="AA434" s="39" t="str">
        <f>IF(R434="","",VLOOKUP(R434,CUSTOMS!$E$3:$N$2500,10,FALSE))</f>
        <v/>
      </c>
      <c r="AB434" s="40" t="str">
        <f>IF(R434="","",VLOOKUP(G434,WMS!$E$3:$T$2500,15,FALSE))</f>
        <v/>
      </c>
      <c r="AC434" s="40" t="str">
        <f t="shared" si="48"/>
        <v/>
      </c>
      <c r="AD434" s="37" t="str">
        <f>IF(S434="","",VLOOKUP(S434,海关监管条件!$A$1:$B$2000,2,FALSE))</f>
        <v/>
      </c>
    </row>
    <row r="435" spans="7:30">
      <c r="G435" s="22" t="str">
        <f t="shared" si="42"/>
        <v/>
      </c>
      <c r="H435" s="23" t="str">
        <f>IF(G435="","",VLOOKUP(G435,WMS!$E$3:$Q$2500,7,FALSE))</f>
        <v/>
      </c>
      <c r="I435" s="23" t="str">
        <f>IF(G435="","",VLOOKUP(G435,WMS!$E$3:$Q$2500,8,FALSE))</f>
        <v/>
      </c>
      <c r="J435" s="23" t="str">
        <f>IF(G435="","",VLOOKUP(G435,WMS!$E$3:$Q$2500,13,FALSE))</f>
        <v/>
      </c>
      <c r="K435" s="29" t="str">
        <f t="shared" si="43"/>
        <v/>
      </c>
      <c r="N435" s="30" t="str">
        <f>IF(G435="","",VLOOKUP(G435,WMS!$E$3:$U$2500,17,0))</f>
        <v/>
      </c>
      <c r="O435" s="31" t="str">
        <f t="shared" si="44"/>
        <v/>
      </c>
      <c r="P435" s="31" t="str">
        <f t="shared" si="45"/>
        <v/>
      </c>
      <c r="Q435" s="36" t="str">
        <f>IF(G435="","",VLOOKUP(G435,WMS!$E$3:$G$2500,2,FALSE))</f>
        <v/>
      </c>
      <c r="R435" s="36" t="str">
        <f>IF(G435="","",VLOOKUP(G435,WMS!$E$3:$G$2500,3,FALSE))</f>
        <v/>
      </c>
      <c r="S435" s="37" t="str">
        <f>IF(R435="","",VLOOKUP(R435,CUSTOMS!$E$3:$N$2500,2,FALSE))</f>
        <v/>
      </c>
      <c r="T435" s="38" t="str">
        <f>IF(R435="","",VLOOKUP(R435,CUSTOMS!$E$3:$N$2500,3,FALSE))</f>
        <v/>
      </c>
      <c r="U435" s="39" t="str">
        <f t="shared" si="46"/>
        <v/>
      </c>
      <c r="V435" s="39" t="str">
        <f>IF(R435="","",VLOOKUP(R435,CUSTOMS!$E$3:$N$2500,5,FALSE))</f>
        <v/>
      </c>
      <c r="W435" s="40" t="str">
        <f>IF(R435="","",VLOOKUP(R435,CUSTOMS!$E$3:$N$2500,6,FALSE))</f>
        <v/>
      </c>
      <c r="X435" s="40" t="str">
        <f t="shared" si="47"/>
        <v/>
      </c>
      <c r="Y435" s="39" t="str">
        <f>IF(R435="","",VLOOKUP(R435,CUSTOMS!$E$3:$N$2500,8,FALSE))</f>
        <v/>
      </c>
      <c r="Z435" s="39" t="str">
        <f>IF(R435="","",VLOOKUP(R435,CUSTOMS!$E$3:$N$2500,9,FALSE))</f>
        <v/>
      </c>
      <c r="AA435" s="39" t="str">
        <f>IF(R435="","",VLOOKUP(R435,CUSTOMS!$E$3:$N$2500,10,FALSE))</f>
        <v/>
      </c>
      <c r="AB435" s="40" t="str">
        <f>IF(R435="","",VLOOKUP(G435,WMS!$E$3:$T$2500,15,FALSE))</f>
        <v/>
      </c>
      <c r="AC435" s="40" t="str">
        <f t="shared" si="48"/>
        <v/>
      </c>
      <c r="AD435" s="37" t="str">
        <f>IF(S435="","",VLOOKUP(S435,海关监管条件!$A$1:$B$2000,2,FALSE))</f>
        <v/>
      </c>
    </row>
    <row r="436" spans="7:30">
      <c r="G436" s="22" t="str">
        <f t="shared" si="42"/>
        <v/>
      </c>
      <c r="H436" s="23" t="str">
        <f>IF(G436="","",VLOOKUP(G436,WMS!$E$3:$Q$2500,7,FALSE))</f>
        <v/>
      </c>
      <c r="I436" s="23" t="str">
        <f>IF(G436="","",VLOOKUP(G436,WMS!$E$3:$Q$2500,8,FALSE))</f>
        <v/>
      </c>
      <c r="J436" s="23" t="str">
        <f>IF(G436="","",VLOOKUP(G436,WMS!$E$3:$Q$2500,13,FALSE))</f>
        <v/>
      </c>
      <c r="K436" s="29" t="str">
        <f t="shared" si="43"/>
        <v/>
      </c>
      <c r="N436" s="30" t="str">
        <f>IF(G436="","",VLOOKUP(G436,WMS!$E$3:$U$2500,17,0))</f>
        <v/>
      </c>
      <c r="O436" s="31" t="str">
        <f t="shared" si="44"/>
        <v/>
      </c>
      <c r="P436" s="31" t="str">
        <f t="shared" si="45"/>
        <v/>
      </c>
      <c r="Q436" s="36" t="str">
        <f>IF(G436="","",VLOOKUP(G436,WMS!$E$3:$G$2500,2,FALSE))</f>
        <v/>
      </c>
      <c r="R436" s="36" t="str">
        <f>IF(G436="","",VLOOKUP(G436,WMS!$E$3:$G$2500,3,FALSE))</f>
        <v/>
      </c>
      <c r="S436" s="37" t="str">
        <f>IF(R436="","",VLOOKUP(R436,CUSTOMS!$E$3:$N$2500,2,FALSE))</f>
        <v/>
      </c>
      <c r="T436" s="38" t="str">
        <f>IF(R436="","",VLOOKUP(R436,CUSTOMS!$E$3:$N$2500,3,FALSE))</f>
        <v/>
      </c>
      <c r="U436" s="39" t="str">
        <f t="shared" si="46"/>
        <v/>
      </c>
      <c r="V436" s="39" t="str">
        <f>IF(R436="","",VLOOKUP(R436,CUSTOMS!$E$3:$N$2500,5,FALSE))</f>
        <v/>
      </c>
      <c r="W436" s="40" t="str">
        <f>IF(R436="","",VLOOKUP(R436,CUSTOMS!$E$3:$N$2500,6,FALSE))</f>
        <v/>
      </c>
      <c r="X436" s="40" t="str">
        <f t="shared" si="47"/>
        <v/>
      </c>
      <c r="Y436" s="39" t="str">
        <f>IF(R436="","",VLOOKUP(R436,CUSTOMS!$E$3:$N$2500,8,FALSE))</f>
        <v/>
      </c>
      <c r="Z436" s="39" t="str">
        <f>IF(R436="","",VLOOKUP(R436,CUSTOMS!$E$3:$N$2500,9,FALSE))</f>
        <v/>
      </c>
      <c r="AA436" s="39" t="str">
        <f>IF(R436="","",VLOOKUP(R436,CUSTOMS!$E$3:$N$2500,10,FALSE))</f>
        <v/>
      </c>
      <c r="AB436" s="40" t="str">
        <f>IF(R436="","",VLOOKUP(G436,WMS!$E$3:$T$2500,15,FALSE))</f>
        <v/>
      </c>
      <c r="AC436" s="40" t="str">
        <f t="shared" si="48"/>
        <v/>
      </c>
      <c r="AD436" s="37" t="str">
        <f>IF(S436="","",VLOOKUP(S436,海关监管条件!$A$1:$B$2000,2,FALSE))</f>
        <v/>
      </c>
    </row>
    <row r="437" spans="7:30">
      <c r="G437" s="22" t="str">
        <f t="shared" si="42"/>
        <v/>
      </c>
      <c r="H437" s="23" t="str">
        <f>IF(G437="","",VLOOKUP(G437,WMS!$E$3:$Q$2500,7,FALSE))</f>
        <v/>
      </c>
      <c r="I437" s="23" t="str">
        <f>IF(G437="","",VLOOKUP(G437,WMS!$E$3:$Q$2500,8,FALSE))</f>
        <v/>
      </c>
      <c r="J437" s="23" t="str">
        <f>IF(G437="","",VLOOKUP(G437,WMS!$E$3:$Q$2500,13,FALSE))</f>
        <v/>
      </c>
      <c r="K437" s="29" t="str">
        <f t="shared" si="43"/>
        <v/>
      </c>
      <c r="N437" s="30" t="str">
        <f>IF(G437="","",VLOOKUP(G437,WMS!$E$3:$U$2500,17,0))</f>
        <v/>
      </c>
      <c r="O437" s="31" t="str">
        <f t="shared" si="44"/>
        <v/>
      </c>
      <c r="P437" s="31" t="str">
        <f t="shared" si="45"/>
        <v/>
      </c>
      <c r="Q437" s="36" t="str">
        <f>IF(G437="","",VLOOKUP(G437,WMS!$E$3:$G$2500,2,FALSE))</f>
        <v/>
      </c>
      <c r="R437" s="36" t="str">
        <f>IF(G437="","",VLOOKUP(G437,WMS!$E$3:$G$2500,3,FALSE))</f>
        <v/>
      </c>
      <c r="S437" s="37" t="str">
        <f>IF(R437="","",VLOOKUP(R437,CUSTOMS!$E$3:$N$2500,2,FALSE))</f>
        <v/>
      </c>
      <c r="T437" s="38" t="str">
        <f>IF(R437="","",VLOOKUP(R437,CUSTOMS!$E$3:$N$2500,3,FALSE))</f>
        <v/>
      </c>
      <c r="U437" s="39" t="str">
        <f t="shared" si="46"/>
        <v/>
      </c>
      <c r="V437" s="39" t="str">
        <f>IF(R437="","",VLOOKUP(R437,CUSTOMS!$E$3:$N$2500,5,FALSE))</f>
        <v/>
      </c>
      <c r="W437" s="40" t="str">
        <f>IF(R437="","",VLOOKUP(R437,CUSTOMS!$E$3:$N$2500,6,FALSE))</f>
        <v/>
      </c>
      <c r="X437" s="40" t="str">
        <f t="shared" si="47"/>
        <v/>
      </c>
      <c r="Y437" s="39" t="str">
        <f>IF(R437="","",VLOOKUP(R437,CUSTOMS!$E$3:$N$2500,8,FALSE))</f>
        <v/>
      </c>
      <c r="Z437" s="39" t="str">
        <f>IF(R437="","",VLOOKUP(R437,CUSTOMS!$E$3:$N$2500,9,FALSE))</f>
        <v/>
      </c>
      <c r="AA437" s="39" t="str">
        <f>IF(R437="","",VLOOKUP(R437,CUSTOMS!$E$3:$N$2500,10,FALSE))</f>
        <v/>
      </c>
      <c r="AB437" s="40" t="str">
        <f>IF(R437="","",VLOOKUP(G437,WMS!$E$3:$T$2500,15,FALSE))</f>
        <v/>
      </c>
      <c r="AC437" s="40" t="str">
        <f t="shared" si="48"/>
        <v/>
      </c>
      <c r="AD437" s="37" t="str">
        <f>IF(S437="","",VLOOKUP(S437,海关监管条件!$A$1:$B$2000,2,FALSE))</f>
        <v/>
      </c>
    </row>
    <row r="438" spans="7:30">
      <c r="G438" s="22" t="str">
        <f t="shared" si="42"/>
        <v/>
      </c>
      <c r="H438" s="23" t="str">
        <f>IF(G438="","",VLOOKUP(G438,WMS!$E$3:$Q$2500,7,FALSE))</f>
        <v/>
      </c>
      <c r="I438" s="23" t="str">
        <f>IF(G438="","",VLOOKUP(G438,WMS!$E$3:$Q$2500,8,FALSE))</f>
        <v/>
      </c>
      <c r="J438" s="23" t="str">
        <f>IF(G438="","",VLOOKUP(G438,WMS!$E$3:$Q$2500,13,FALSE))</f>
        <v/>
      </c>
      <c r="K438" s="29" t="str">
        <f t="shared" si="43"/>
        <v/>
      </c>
      <c r="N438" s="30" t="str">
        <f>IF(G438="","",VLOOKUP(G438,WMS!$E$3:$U$2500,17,0))</f>
        <v/>
      </c>
      <c r="O438" s="31" t="str">
        <f t="shared" si="44"/>
        <v/>
      </c>
      <c r="P438" s="31" t="str">
        <f t="shared" si="45"/>
        <v/>
      </c>
      <c r="Q438" s="36" t="str">
        <f>IF(G438="","",VLOOKUP(G438,WMS!$E$3:$G$2500,2,FALSE))</f>
        <v/>
      </c>
      <c r="R438" s="36" t="str">
        <f>IF(G438="","",VLOOKUP(G438,WMS!$E$3:$G$2500,3,FALSE))</f>
        <v/>
      </c>
      <c r="S438" s="37" t="str">
        <f>IF(R438="","",VLOOKUP(R438,CUSTOMS!$E$3:$N$2500,2,FALSE))</f>
        <v/>
      </c>
      <c r="T438" s="38" t="str">
        <f>IF(R438="","",VLOOKUP(R438,CUSTOMS!$E$3:$N$2500,3,FALSE))</f>
        <v/>
      </c>
      <c r="U438" s="39" t="str">
        <f t="shared" si="46"/>
        <v/>
      </c>
      <c r="V438" s="39" t="str">
        <f>IF(R438="","",VLOOKUP(R438,CUSTOMS!$E$3:$N$2500,5,FALSE))</f>
        <v/>
      </c>
      <c r="W438" s="40" t="str">
        <f>IF(R438="","",VLOOKUP(R438,CUSTOMS!$E$3:$N$2500,6,FALSE))</f>
        <v/>
      </c>
      <c r="X438" s="40" t="str">
        <f t="shared" si="47"/>
        <v/>
      </c>
      <c r="Y438" s="39" t="str">
        <f>IF(R438="","",VLOOKUP(R438,CUSTOMS!$E$3:$N$2500,8,FALSE))</f>
        <v/>
      </c>
      <c r="Z438" s="39" t="str">
        <f>IF(R438="","",VLOOKUP(R438,CUSTOMS!$E$3:$N$2500,9,FALSE))</f>
        <v/>
      </c>
      <c r="AA438" s="39" t="str">
        <f>IF(R438="","",VLOOKUP(R438,CUSTOMS!$E$3:$N$2500,10,FALSE))</f>
        <v/>
      </c>
      <c r="AB438" s="40" t="str">
        <f>IF(R438="","",VLOOKUP(G438,WMS!$E$3:$T$2500,15,FALSE))</f>
        <v/>
      </c>
      <c r="AC438" s="40" t="str">
        <f t="shared" si="48"/>
        <v/>
      </c>
      <c r="AD438" s="37" t="str">
        <f>IF(S438="","",VLOOKUP(S438,海关监管条件!$A$1:$B$2000,2,FALSE))</f>
        <v/>
      </c>
    </row>
    <row r="439" spans="7:30">
      <c r="G439" s="22" t="str">
        <f t="shared" si="42"/>
        <v/>
      </c>
      <c r="H439" s="23" t="str">
        <f>IF(G439="","",VLOOKUP(G439,WMS!$E$3:$Q$2500,7,FALSE))</f>
        <v/>
      </c>
      <c r="I439" s="23" t="str">
        <f>IF(G439="","",VLOOKUP(G439,WMS!$E$3:$Q$2500,8,FALSE))</f>
        <v/>
      </c>
      <c r="J439" s="23" t="str">
        <f>IF(G439="","",VLOOKUP(G439,WMS!$E$3:$Q$2500,13,FALSE))</f>
        <v/>
      </c>
      <c r="K439" s="29" t="str">
        <f t="shared" si="43"/>
        <v/>
      </c>
      <c r="N439" s="30" t="str">
        <f>IF(G439="","",VLOOKUP(G439,WMS!$E$3:$U$2500,17,0))</f>
        <v/>
      </c>
      <c r="O439" s="31" t="str">
        <f t="shared" si="44"/>
        <v/>
      </c>
      <c r="P439" s="31" t="str">
        <f t="shared" si="45"/>
        <v/>
      </c>
      <c r="Q439" s="36" t="str">
        <f>IF(G439="","",VLOOKUP(G439,WMS!$E$3:$G$2500,2,FALSE))</f>
        <v/>
      </c>
      <c r="R439" s="36" t="str">
        <f>IF(G439="","",VLOOKUP(G439,WMS!$E$3:$G$2500,3,FALSE))</f>
        <v/>
      </c>
      <c r="S439" s="37" t="str">
        <f>IF(R439="","",VLOOKUP(R439,CUSTOMS!$E$3:$N$2500,2,FALSE))</f>
        <v/>
      </c>
      <c r="T439" s="38" t="str">
        <f>IF(R439="","",VLOOKUP(R439,CUSTOMS!$E$3:$N$2500,3,FALSE))</f>
        <v/>
      </c>
      <c r="U439" s="39" t="str">
        <f t="shared" si="46"/>
        <v/>
      </c>
      <c r="V439" s="39" t="str">
        <f>IF(R439="","",VLOOKUP(R439,CUSTOMS!$E$3:$N$2500,5,FALSE))</f>
        <v/>
      </c>
      <c r="W439" s="40" t="str">
        <f>IF(R439="","",VLOOKUP(R439,CUSTOMS!$E$3:$N$2500,6,FALSE))</f>
        <v/>
      </c>
      <c r="X439" s="40" t="str">
        <f t="shared" si="47"/>
        <v/>
      </c>
      <c r="Y439" s="39" t="str">
        <f>IF(R439="","",VLOOKUP(R439,CUSTOMS!$E$3:$N$2500,8,FALSE))</f>
        <v/>
      </c>
      <c r="Z439" s="39" t="str">
        <f>IF(R439="","",VLOOKUP(R439,CUSTOMS!$E$3:$N$2500,9,FALSE))</f>
        <v/>
      </c>
      <c r="AA439" s="39" t="str">
        <f>IF(R439="","",VLOOKUP(R439,CUSTOMS!$E$3:$N$2500,10,FALSE))</f>
        <v/>
      </c>
      <c r="AB439" s="40" t="str">
        <f>IF(R439="","",VLOOKUP(G439,WMS!$E$3:$T$2500,15,FALSE))</f>
        <v/>
      </c>
      <c r="AC439" s="40" t="str">
        <f t="shared" si="48"/>
        <v/>
      </c>
      <c r="AD439" s="37" t="str">
        <f>IF(S439="","",VLOOKUP(S439,海关监管条件!$A$1:$B$2000,2,FALSE))</f>
        <v/>
      </c>
    </row>
    <row r="440" spans="7:30">
      <c r="G440" s="22" t="str">
        <f t="shared" si="42"/>
        <v/>
      </c>
      <c r="H440" s="23" t="str">
        <f>IF(G440="","",VLOOKUP(G440,WMS!$E$3:$Q$2500,7,FALSE))</f>
        <v/>
      </c>
      <c r="I440" s="23" t="str">
        <f>IF(G440="","",VLOOKUP(G440,WMS!$E$3:$Q$2500,8,FALSE))</f>
        <v/>
      </c>
      <c r="J440" s="23" t="str">
        <f>IF(G440="","",VLOOKUP(G440,WMS!$E$3:$Q$2500,13,FALSE))</f>
        <v/>
      </c>
      <c r="K440" s="29" t="str">
        <f t="shared" si="43"/>
        <v/>
      </c>
      <c r="N440" s="30" t="str">
        <f>IF(G440="","",VLOOKUP(G440,WMS!$E$3:$U$2500,17,0))</f>
        <v/>
      </c>
      <c r="O440" s="31" t="str">
        <f t="shared" si="44"/>
        <v/>
      </c>
      <c r="P440" s="31" t="str">
        <f t="shared" si="45"/>
        <v/>
      </c>
      <c r="Q440" s="36" t="str">
        <f>IF(G440="","",VLOOKUP(G440,WMS!$E$3:$G$2500,2,FALSE))</f>
        <v/>
      </c>
      <c r="R440" s="36" t="str">
        <f>IF(G440="","",VLOOKUP(G440,WMS!$E$3:$G$2500,3,FALSE))</f>
        <v/>
      </c>
      <c r="S440" s="37" t="str">
        <f>IF(R440="","",VLOOKUP(R440,CUSTOMS!$E$3:$N$2500,2,FALSE))</f>
        <v/>
      </c>
      <c r="T440" s="38" t="str">
        <f>IF(R440="","",VLOOKUP(R440,CUSTOMS!$E$3:$N$2500,3,FALSE))</f>
        <v/>
      </c>
      <c r="U440" s="39" t="str">
        <f t="shared" si="46"/>
        <v/>
      </c>
      <c r="V440" s="39" t="str">
        <f>IF(R440="","",VLOOKUP(R440,CUSTOMS!$E$3:$N$2500,5,FALSE))</f>
        <v/>
      </c>
      <c r="W440" s="40" t="str">
        <f>IF(R440="","",VLOOKUP(R440,CUSTOMS!$E$3:$N$2500,6,FALSE))</f>
        <v/>
      </c>
      <c r="X440" s="40" t="str">
        <f t="shared" si="47"/>
        <v/>
      </c>
      <c r="Y440" s="39" t="str">
        <f>IF(R440="","",VLOOKUP(R440,CUSTOMS!$E$3:$N$2500,8,FALSE))</f>
        <v/>
      </c>
      <c r="Z440" s="39" t="str">
        <f>IF(R440="","",VLOOKUP(R440,CUSTOMS!$E$3:$N$2500,9,FALSE))</f>
        <v/>
      </c>
      <c r="AA440" s="39" t="str">
        <f>IF(R440="","",VLOOKUP(R440,CUSTOMS!$E$3:$N$2500,10,FALSE))</f>
        <v/>
      </c>
      <c r="AB440" s="40" t="str">
        <f>IF(R440="","",VLOOKUP(G440,WMS!$E$3:$T$2500,15,FALSE))</f>
        <v/>
      </c>
      <c r="AC440" s="40" t="str">
        <f t="shared" si="48"/>
        <v/>
      </c>
      <c r="AD440" s="37" t="str">
        <f>IF(S440="","",VLOOKUP(S440,海关监管条件!$A$1:$B$2000,2,FALSE))</f>
        <v/>
      </c>
    </row>
    <row r="441" spans="7:30">
      <c r="G441" s="22" t="str">
        <f t="shared" si="42"/>
        <v/>
      </c>
      <c r="H441" s="23" t="str">
        <f>IF(G441="","",VLOOKUP(G441,WMS!$E$3:$Q$2500,7,FALSE))</f>
        <v/>
      </c>
      <c r="I441" s="23" t="str">
        <f>IF(G441="","",VLOOKUP(G441,WMS!$E$3:$Q$2500,8,FALSE))</f>
        <v/>
      </c>
      <c r="J441" s="23" t="str">
        <f>IF(G441="","",VLOOKUP(G441,WMS!$E$3:$Q$2500,13,FALSE))</f>
        <v/>
      </c>
      <c r="K441" s="29" t="str">
        <f t="shared" si="43"/>
        <v/>
      </c>
      <c r="N441" s="30" t="str">
        <f>IF(G441="","",VLOOKUP(G441,WMS!$E$3:$U$2500,17,0))</f>
        <v/>
      </c>
      <c r="O441" s="31" t="str">
        <f t="shared" si="44"/>
        <v/>
      </c>
      <c r="P441" s="31" t="str">
        <f t="shared" si="45"/>
        <v/>
      </c>
      <c r="Q441" s="36" t="str">
        <f>IF(G441="","",VLOOKUP(G441,WMS!$E$3:$G$2500,2,FALSE))</f>
        <v/>
      </c>
      <c r="R441" s="36" t="str">
        <f>IF(G441="","",VLOOKUP(G441,WMS!$E$3:$G$2500,3,FALSE))</f>
        <v/>
      </c>
      <c r="S441" s="37" t="str">
        <f>IF(R441="","",VLOOKUP(R441,CUSTOMS!$E$3:$N$2500,2,FALSE))</f>
        <v/>
      </c>
      <c r="T441" s="38" t="str">
        <f>IF(R441="","",VLOOKUP(R441,CUSTOMS!$E$3:$N$2500,3,FALSE))</f>
        <v/>
      </c>
      <c r="U441" s="39" t="str">
        <f t="shared" si="46"/>
        <v/>
      </c>
      <c r="V441" s="39" t="str">
        <f>IF(R441="","",VLOOKUP(R441,CUSTOMS!$E$3:$N$2500,5,FALSE))</f>
        <v/>
      </c>
      <c r="W441" s="40" t="str">
        <f>IF(R441="","",VLOOKUP(R441,CUSTOMS!$E$3:$N$2500,6,FALSE))</f>
        <v/>
      </c>
      <c r="X441" s="40" t="str">
        <f t="shared" si="47"/>
        <v/>
      </c>
      <c r="Y441" s="39" t="str">
        <f>IF(R441="","",VLOOKUP(R441,CUSTOMS!$E$3:$N$2500,8,FALSE))</f>
        <v/>
      </c>
      <c r="Z441" s="39" t="str">
        <f>IF(R441="","",VLOOKUP(R441,CUSTOMS!$E$3:$N$2500,9,FALSE))</f>
        <v/>
      </c>
      <c r="AA441" s="39" t="str">
        <f>IF(R441="","",VLOOKUP(R441,CUSTOMS!$E$3:$N$2500,10,FALSE))</f>
        <v/>
      </c>
      <c r="AB441" s="40" t="str">
        <f>IF(R441="","",VLOOKUP(G441,WMS!$E$3:$T$2500,15,FALSE))</f>
        <v/>
      </c>
      <c r="AC441" s="40" t="str">
        <f t="shared" si="48"/>
        <v/>
      </c>
      <c r="AD441" s="37" t="str">
        <f>IF(S441="","",VLOOKUP(S441,海关监管条件!$A$1:$B$2000,2,FALSE))</f>
        <v/>
      </c>
    </row>
    <row r="442" spans="7:30">
      <c r="G442" s="22" t="str">
        <f t="shared" si="42"/>
        <v/>
      </c>
      <c r="H442" s="23" t="str">
        <f>IF(G442="","",VLOOKUP(G442,WMS!$E$3:$Q$2500,7,FALSE))</f>
        <v/>
      </c>
      <c r="I442" s="23" t="str">
        <f>IF(G442="","",VLOOKUP(G442,WMS!$E$3:$Q$2500,8,FALSE))</f>
        <v/>
      </c>
      <c r="J442" s="23" t="str">
        <f>IF(G442="","",VLOOKUP(G442,WMS!$E$3:$Q$2500,13,FALSE))</f>
        <v/>
      </c>
      <c r="K442" s="29" t="str">
        <f t="shared" si="43"/>
        <v/>
      </c>
      <c r="N442" s="30" t="str">
        <f>IF(G442="","",VLOOKUP(G442,WMS!$E$3:$U$2500,17,0))</f>
        <v/>
      </c>
      <c r="O442" s="31" t="str">
        <f t="shared" si="44"/>
        <v/>
      </c>
      <c r="P442" s="31" t="str">
        <f t="shared" si="45"/>
        <v/>
      </c>
      <c r="Q442" s="36" t="str">
        <f>IF(G442="","",VLOOKUP(G442,WMS!$E$3:$G$2500,2,FALSE))</f>
        <v/>
      </c>
      <c r="R442" s="36" t="str">
        <f>IF(G442="","",VLOOKUP(G442,WMS!$E$3:$G$2500,3,FALSE))</f>
        <v/>
      </c>
      <c r="S442" s="37" t="str">
        <f>IF(R442="","",VLOOKUP(R442,CUSTOMS!$E$3:$N$2500,2,FALSE))</f>
        <v/>
      </c>
      <c r="T442" s="38" t="str">
        <f>IF(R442="","",VLOOKUP(R442,CUSTOMS!$E$3:$N$2500,3,FALSE))</f>
        <v/>
      </c>
      <c r="U442" s="39" t="str">
        <f t="shared" si="46"/>
        <v/>
      </c>
      <c r="V442" s="39" t="str">
        <f>IF(R442="","",VLOOKUP(R442,CUSTOMS!$E$3:$N$2500,5,FALSE))</f>
        <v/>
      </c>
      <c r="W442" s="40" t="str">
        <f>IF(R442="","",VLOOKUP(R442,CUSTOMS!$E$3:$N$2500,6,FALSE))</f>
        <v/>
      </c>
      <c r="X442" s="40" t="str">
        <f t="shared" si="47"/>
        <v/>
      </c>
      <c r="Y442" s="39" t="str">
        <f>IF(R442="","",VLOOKUP(R442,CUSTOMS!$E$3:$N$2500,8,FALSE))</f>
        <v/>
      </c>
      <c r="Z442" s="39" t="str">
        <f>IF(R442="","",VLOOKUP(R442,CUSTOMS!$E$3:$N$2500,9,FALSE))</f>
        <v/>
      </c>
      <c r="AA442" s="39" t="str">
        <f>IF(R442="","",VLOOKUP(R442,CUSTOMS!$E$3:$N$2500,10,FALSE))</f>
        <v/>
      </c>
      <c r="AB442" s="40" t="str">
        <f>IF(R442="","",VLOOKUP(G442,WMS!$E$3:$T$2500,15,FALSE))</f>
        <v/>
      </c>
      <c r="AC442" s="40" t="str">
        <f t="shared" si="48"/>
        <v/>
      </c>
      <c r="AD442" s="37" t="str">
        <f>IF(S442="","",VLOOKUP(S442,海关监管条件!$A$1:$B$2000,2,FALSE))</f>
        <v/>
      </c>
    </row>
    <row r="443" spans="7:30">
      <c r="G443" s="22" t="str">
        <f t="shared" si="42"/>
        <v/>
      </c>
      <c r="H443" s="23" t="str">
        <f>IF(G443="","",VLOOKUP(G443,WMS!$E$3:$Q$2500,7,FALSE))</f>
        <v/>
      </c>
      <c r="I443" s="23" t="str">
        <f>IF(G443="","",VLOOKUP(G443,WMS!$E$3:$Q$2500,8,FALSE))</f>
        <v/>
      </c>
      <c r="J443" s="23" t="str">
        <f>IF(G443="","",VLOOKUP(G443,WMS!$E$3:$Q$2500,13,FALSE))</f>
        <v/>
      </c>
      <c r="K443" s="29" t="str">
        <f t="shared" si="43"/>
        <v/>
      </c>
      <c r="N443" s="30" t="str">
        <f>IF(G443="","",VLOOKUP(G443,WMS!$E$3:$U$2500,17,0))</f>
        <v/>
      </c>
      <c r="O443" s="31" t="str">
        <f t="shared" si="44"/>
        <v/>
      </c>
      <c r="P443" s="31" t="str">
        <f t="shared" si="45"/>
        <v/>
      </c>
      <c r="Q443" s="36" t="str">
        <f>IF(G443="","",VLOOKUP(G443,WMS!$E$3:$G$2500,2,FALSE))</f>
        <v/>
      </c>
      <c r="R443" s="36" t="str">
        <f>IF(G443="","",VLOOKUP(G443,WMS!$E$3:$G$2500,3,FALSE))</f>
        <v/>
      </c>
      <c r="S443" s="37" t="str">
        <f>IF(R443="","",VLOOKUP(R443,CUSTOMS!$E$3:$N$2500,2,FALSE))</f>
        <v/>
      </c>
      <c r="T443" s="38" t="str">
        <f>IF(R443="","",VLOOKUP(R443,CUSTOMS!$E$3:$N$2500,3,FALSE))</f>
        <v/>
      </c>
      <c r="U443" s="39" t="str">
        <f t="shared" si="46"/>
        <v/>
      </c>
      <c r="V443" s="39" t="str">
        <f>IF(R443="","",VLOOKUP(R443,CUSTOMS!$E$3:$N$2500,5,FALSE))</f>
        <v/>
      </c>
      <c r="W443" s="40" t="str">
        <f>IF(R443="","",VLOOKUP(R443,CUSTOMS!$E$3:$N$2500,6,FALSE))</f>
        <v/>
      </c>
      <c r="X443" s="40" t="str">
        <f t="shared" si="47"/>
        <v/>
      </c>
      <c r="Y443" s="39" t="str">
        <f>IF(R443="","",VLOOKUP(R443,CUSTOMS!$E$3:$N$2500,8,FALSE))</f>
        <v/>
      </c>
      <c r="Z443" s="39" t="str">
        <f>IF(R443="","",VLOOKUP(R443,CUSTOMS!$E$3:$N$2500,9,FALSE))</f>
        <v/>
      </c>
      <c r="AA443" s="39" t="str">
        <f>IF(R443="","",VLOOKUP(R443,CUSTOMS!$E$3:$N$2500,10,FALSE))</f>
        <v/>
      </c>
      <c r="AB443" s="40" t="str">
        <f>IF(R443="","",VLOOKUP(G443,WMS!$E$3:$T$2500,15,FALSE))</f>
        <v/>
      </c>
      <c r="AC443" s="40" t="str">
        <f t="shared" si="48"/>
        <v/>
      </c>
      <c r="AD443" s="37" t="str">
        <f>IF(S443="","",VLOOKUP(S443,海关监管条件!$A$1:$B$2000,2,FALSE))</f>
        <v/>
      </c>
    </row>
    <row r="444" spans="7:30">
      <c r="G444" s="22" t="str">
        <f t="shared" si="42"/>
        <v/>
      </c>
      <c r="H444" s="23" t="str">
        <f>IF(G444="","",VLOOKUP(G444,WMS!$E$3:$Q$2500,7,FALSE))</f>
        <v/>
      </c>
      <c r="I444" s="23" t="str">
        <f>IF(G444="","",VLOOKUP(G444,WMS!$E$3:$Q$2500,8,FALSE))</f>
        <v/>
      </c>
      <c r="J444" s="23" t="str">
        <f>IF(G444="","",VLOOKUP(G444,WMS!$E$3:$Q$2500,13,FALSE))</f>
        <v/>
      </c>
      <c r="K444" s="29" t="str">
        <f t="shared" si="43"/>
        <v/>
      </c>
      <c r="N444" s="30" t="str">
        <f>IF(G444="","",VLOOKUP(G444,WMS!$E$3:$U$2500,17,0))</f>
        <v/>
      </c>
      <c r="O444" s="31" t="str">
        <f t="shared" si="44"/>
        <v/>
      </c>
      <c r="P444" s="31" t="str">
        <f t="shared" si="45"/>
        <v/>
      </c>
      <c r="Q444" s="36" t="str">
        <f>IF(G444="","",VLOOKUP(G444,WMS!$E$3:$G$2500,2,FALSE))</f>
        <v/>
      </c>
      <c r="R444" s="36" t="str">
        <f>IF(G444="","",VLOOKUP(G444,WMS!$E$3:$G$2500,3,FALSE))</f>
        <v/>
      </c>
      <c r="S444" s="37" t="str">
        <f>IF(R444="","",VLOOKUP(R444,CUSTOMS!$E$3:$N$2500,2,FALSE))</f>
        <v/>
      </c>
      <c r="T444" s="38" t="str">
        <f>IF(R444="","",VLOOKUP(R444,CUSTOMS!$E$3:$N$2500,3,FALSE))</f>
        <v/>
      </c>
      <c r="U444" s="39" t="str">
        <f t="shared" si="46"/>
        <v/>
      </c>
      <c r="V444" s="39" t="str">
        <f>IF(R444="","",VLOOKUP(R444,CUSTOMS!$E$3:$N$2500,5,FALSE))</f>
        <v/>
      </c>
      <c r="W444" s="40" t="str">
        <f>IF(R444="","",VLOOKUP(R444,CUSTOMS!$E$3:$N$2500,6,FALSE))</f>
        <v/>
      </c>
      <c r="X444" s="40" t="str">
        <f t="shared" si="47"/>
        <v/>
      </c>
      <c r="Y444" s="39" t="str">
        <f>IF(R444="","",VLOOKUP(R444,CUSTOMS!$E$3:$N$2500,8,FALSE))</f>
        <v/>
      </c>
      <c r="Z444" s="39" t="str">
        <f>IF(R444="","",VLOOKUP(R444,CUSTOMS!$E$3:$N$2500,9,FALSE))</f>
        <v/>
      </c>
      <c r="AA444" s="39" t="str">
        <f>IF(R444="","",VLOOKUP(R444,CUSTOMS!$E$3:$N$2500,10,FALSE))</f>
        <v/>
      </c>
      <c r="AB444" s="40" t="str">
        <f>IF(R444="","",VLOOKUP(G444,WMS!$E$3:$T$2500,15,FALSE))</f>
        <v/>
      </c>
      <c r="AC444" s="40" t="str">
        <f t="shared" si="48"/>
        <v/>
      </c>
      <c r="AD444" s="37" t="str">
        <f>IF(S444="","",VLOOKUP(S444,海关监管条件!$A$1:$B$2000,2,FALSE))</f>
        <v/>
      </c>
    </row>
    <row r="445" spans="7:30">
      <c r="G445" s="22" t="str">
        <f t="shared" si="42"/>
        <v/>
      </c>
      <c r="H445" s="23" t="str">
        <f>IF(G445="","",VLOOKUP(G445,WMS!$E$3:$Q$2500,7,FALSE))</f>
        <v/>
      </c>
      <c r="I445" s="23" t="str">
        <f>IF(G445="","",VLOOKUP(G445,WMS!$E$3:$Q$2500,8,FALSE))</f>
        <v/>
      </c>
      <c r="J445" s="23" t="str">
        <f>IF(G445="","",VLOOKUP(G445,WMS!$E$3:$Q$2500,13,FALSE))</f>
        <v/>
      </c>
      <c r="K445" s="29" t="str">
        <f t="shared" si="43"/>
        <v/>
      </c>
      <c r="N445" s="30" t="str">
        <f>IF(G445="","",VLOOKUP(G445,WMS!$E$3:$U$2500,17,0))</f>
        <v/>
      </c>
      <c r="O445" s="31" t="str">
        <f t="shared" si="44"/>
        <v/>
      </c>
      <c r="P445" s="31" t="str">
        <f t="shared" si="45"/>
        <v/>
      </c>
      <c r="Q445" s="36" t="str">
        <f>IF(G445="","",VLOOKUP(G445,WMS!$E$3:$G$2500,2,FALSE))</f>
        <v/>
      </c>
      <c r="R445" s="36" t="str">
        <f>IF(G445="","",VLOOKUP(G445,WMS!$E$3:$G$2500,3,FALSE))</f>
        <v/>
      </c>
      <c r="S445" s="37" t="str">
        <f>IF(R445="","",VLOOKUP(R445,CUSTOMS!$E$3:$N$2500,2,FALSE))</f>
        <v/>
      </c>
      <c r="T445" s="38" t="str">
        <f>IF(R445="","",VLOOKUP(R445,CUSTOMS!$E$3:$N$2500,3,FALSE))</f>
        <v/>
      </c>
      <c r="U445" s="39" t="str">
        <f t="shared" si="46"/>
        <v/>
      </c>
      <c r="V445" s="39" t="str">
        <f>IF(R445="","",VLOOKUP(R445,CUSTOMS!$E$3:$N$2500,5,FALSE))</f>
        <v/>
      </c>
      <c r="W445" s="40" t="str">
        <f>IF(R445="","",VLOOKUP(R445,CUSTOMS!$E$3:$N$2500,6,FALSE))</f>
        <v/>
      </c>
      <c r="X445" s="40" t="str">
        <f t="shared" si="47"/>
        <v/>
      </c>
      <c r="Y445" s="39" t="str">
        <f>IF(R445="","",VLOOKUP(R445,CUSTOMS!$E$3:$N$2500,8,FALSE))</f>
        <v/>
      </c>
      <c r="Z445" s="39" t="str">
        <f>IF(R445="","",VLOOKUP(R445,CUSTOMS!$E$3:$N$2500,9,FALSE))</f>
        <v/>
      </c>
      <c r="AA445" s="39" t="str">
        <f>IF(R445="","",VLOOKUP(R445,CUSTOMS!$E$3:$N$2500,10,FALSE))</f>
        <v/>
      </c>
      <c r="AB445" s="40" t="str">
        <f>IF(R445="","",VLOOKUP(G445,WMS!$E$3:$T$2500,15,FALSE))</f>
        <v/>
      </c>
      <c r="AC445" s="40" t="str">
        <f t="shared" si="48"/>
        <v/>
      </c>
      <c r="AD445" s="37" t="str">
        <f>IF(S445="","",VLOOKUP(S445,海关监管条件!$A$1:$B$2000,2,FALSE))</f>
        <v/>
      </c>
    </row>
    <row r="446" spans="7:30">
      <c r="G446" s="22" t="str">
        <f t="shared" si="42"/>
        <v/>
      </c>
      <c r="H446" s="23" t="str">
        <f>IF(G446="","",VLOOKUP(G446,WMS!$E$3:$Q$2500,7,FALSE))</f>
        <v/>
      </c>
      <c r="I446" s="23" t="str">
        <f>IF(G446="","",VLOOKUP(G446,WMS!$E$3:$Q$2500,8,FALSE))</f>
        <v/>
      </c>
      <c r="J446" s="23" t="str">
        <f>IF(G446="","",VLOOKUP(G446,WMS!$E$3:$Q$2500,13,FALSE))</f>
        <v/>
      </c>
      <c r="K446" s="29" t="str">
        <f t="shared" si="43"/>
        <v/>
      </c>
      <c r="N446" s="30" t="str">
        <f>IF(G446="","",VLOOKUP(G446,WMS!$E$3:$U$2500,17,0))</f>
        <v/>
      </c>
      <c r="O446" s="31" t="str">
        <f t="shared" si="44"/>
        <v/>
      </c>
      <c r="P446" s="31" t="str">
        <f t="shared" si="45"/>
        <v/>
      </c>
      <c r="Q446" s="36" t="str">
        <f>IF(G446="","",VLOOKUP(G446,WMS!$E$3:$G$2500,2,FALSE))</f>
        <v/>
      </c>
      <c r="R446" s="36" t="str">
        <f>IF(G446="","",VLOOKUP(G446,WMS!$E$3:$G$2500,3,FALSE))</f>
        <v/>
      </c>
      <c r="S446" s="37" t="str">
        <f>IF(R446="","",VLOOKUP(R446,CUSTOMS!$E$3:$N$2500,2,FALSE))</f>
        <v/>
      </c>
      <c r="T446" s="38" t="str">
        <f>IF(R446="","",VLOOKUP(R446,CUSTOMS!$E$3:$N$2500,3,FALSE))</f>
        <v/>
      </c>
      <c r="U446" s="39" t="str">
        <f t="shared" si="46"/>
        <v/>
      </c>
      <c r="V446" s="39" t="str">
        <f>IF(R446="","",VLOOKUP(R446,CUSTOMS!$E$3:$N$2500,5,FALSE))</f>
        <v/>
      </c>
      <c r="W446" s="40" t="str">
        <f>IF(R446="","",VLOOKUP(R446,CUSTOMS!$E$3:$N$2500,6,FALSE))</f>
        <v/>
      </c>
      <c r="X446" s="40" t="str">
        <f t="shared" si="47"/>
        <v/>
      </c>
      <c r="Y446" s="39" t="str">
        <f>IF(R446="","",VLOOKUP(R446,CUSTOMS!$E$3:$N$2500,8,FALSE))</f>
        <v/>
      </c>
      <c r="Z446" s="39" t="str">
        <f>IF(R446="","",VLOOKUP(R446,CUSTOMS!$E$3:$N$2500,9,FALSE))</f>
        <v/>
      </c>
      <c r="AA446" s="39" t="str">
        <f>IF(R446="","",VLOOKUP(R446,CUSTOMS!$E$3:$N$2500,10,FALSE))</f>
        <v/>
      </c>
      <c r="AB446" s="40" t="str">
        <f>IF(R446="","",VLOOKUP(G446,WMS!$E$3:$T$2500,15,FALSE))</f>
        <v/>
      </c>
      <c r="AC446" s="40" t="str">
        <f t="shared" si="48"/>
        <v/>
      </c>
      <c r="AD446" s="37" t="str">
        <f>IF(S446="","",VLOOKUP(S446,海关监管条件!$A$1:$B$2000,2,FALSE))</f>
        <v/>
      </c>
    </row>
    <row r="447" spans="7:30">
      <c r="G447" s="22" t="str">
        <f t="shared" si="42"/>
        <v/>
      </c>
      <c r="H447" s="23" t="str">
        <f>IF(G447="","",VLOOKUP(G447,WMS!$E$3:$Q$2500,7,FALSE))</f>
        <v/>
      </c>
      <c r="I447" s="23" t="str">
        <f>IF(G447="","",VLOOKUP(G447,WMS!$E$3:$Q$2500,8,FALSE))</f>
        <v/>
      </c>
      <c r="J447" s="23" t="str">
        <f>IF(G447="","",VLOOKUP(G447,WMS!$E$3:$Q$2500,13,FALSE))</f>
        <v/>
      </c>
      <c r="K447" s="29" t="str">
        <f t="shared" si="43"/>
        <v/>
      </c>
      <c r="N447" s="30" t="str">
        <f>IF(G447="","",VLOOKUP(G447,WMS!$E$3:$U$2500,17,0))</f>
        <v/>
      </c>
      <c r="O447" s="31" t="str">
        <f t="shared" si="44"/>
        <v/>
      </c>
      <c r="P447" s="31" t="str">
        <f t="shared" si="45"/>
        <v/>
      </c>
      <c r="Q447" s="36" t="str">
        <f>IF(G447="","",VLOOKUP(G447,WMS!$E$3:$G$2500,2,FALSE))</f>
        <v/>
      </c>
      <c r="R447" s="36" t="str">
        <f>IF(G447="","",VLOOKUP(G447,WMS!$E$3:$G$2500,3,FALSE))</f>
        <v/>
      </c>
      <c r="S447" s="37" t="str">
        <f>IF(R447="","",VLOOKUP(R447,CUSTOMS!$E$3:$N$2500,2,FALSE))</f>
        <v/>
      </c>
      <c r="T447" s="38" t="str">
        <f>IF(R447="","",VLOOKUP(R447,CUSTOMS!$E$3:$N$2500,3,FALSE))</f>
        <v/>
      </c>
      <c r="U447" s="39" t="str">
        <f t="shared" si="46"/>
        <v/>
      </c>
      <c r="V447" s="39" t="str">
        <f>IF(R447="","",VLOOKUP(R447,CUSTOMS!$E$3:$N$2500,5,FALSE))</f>
        <v/>
      </c>
      <c r="W447" s="40" t="str">
        <f>IF(R447="","",VLOOKUP(R447,CUSTOMS!$E$3:$N$2500,6,FALSE))</f>
        <v/>
      </c>
      <c r="X447" s="40" t="str">
        <f t="shared" si="47"/>
        <v/>
      </c>
      <c r="Y447" s="39" t="str">
        <f>IF(R447="","",VLOOKUP(R447,CUSTOMS!$E$3:$N$2500,8,FALSE))</f>
        <v/>
      </c>
      <c r="Z447" s="39" t="str">
        <f>IF(R447="","",VLOOKUP(R447,CUSTOMS!$E$3:$N$2500,9,FALSE))</f>
        <v/>
      </c>
      <c r="AA447" s="39" t="str">
        <f>IF(R447="","",VLOOKUP(R447,CUSTOMS!$E$3:$N$2500,10,FALSE))</f>
        <v/>
      </c>
      <c r="AB447" s="40" t="str">
        <f>IF(R447="","",VLOOKUP(G447,WMS!$E$3:$T$2500,15,FALSE))</f>
        <v/>
      </c>
      <c r="AC447" s="40" t="str">
        <f t="shared" si="48"/>
        <v/>
      </c>
      <c r="AD447" s="37" t="str">
        <f>IF(S447="","",VLOOKUP(S447,海关监管条件!$A$1:$B$2000,2,FALSE))</f>
        <v/>
      </c>
    </row>
    <row r="448" spans="7:30">
      <c r="G448" s="22" t="str">
        <f t="shared" si="42"/>
        <v/>
      </c>
      <c r="H448" s="23" t="str">
        <f>IF(G448="","",VLOOKUP(G448,WMS!$E$3:$Q$2500,7,FALSE))</f>
        <v/>
      </c>
      <c r="I448" s="23" t="str">
        <f>IF(G448="","",VLOOKUP(G448,WMS!$E$3:$Q$2500,8,FALSE))</f>
        <v/>
      </c>
      <c r="J448" s="23" t="str">
        <f>IF(G448="","",VLOOKUP(G448,WMS!$E$3:$Q$2500,13,FALSE))</f>
        <v/>
      </c>
      <c r="K448" s="29" t="str">
        <f t="shared" si="43"/>
        <v/>
      </c>
      <c r="N448" s="30" t="str">
        <f>IF(G448="","",VLOOKUP(G448,WMS!$E$3:$U$2500,17,0))</f>
        <v/>
      </c>
      <c r="O448" s="31" t="str">
        <f t="shared" si="44"/>
        <v/>
      </c>
      <c r="P448" s="31" t="str">
        <f t="shared" si="45"/>
        <v/>
      </c>
      <c r="Q448" s="36" t="str">
        <f>IF(G448="","",VLOOKUP(G448,WMS!$E$3:$G$2500,2,FALSE))</f>
        <v/>
      </c>
      <c r="R448" s="36" t="str">
        <f>IF(G448="","",VLOOKUP(G448,WMS!$E$3:$G$2500,3,FALSE))</f>
        <v/>
      </c>
      <c r="S448" s="37" t="str">
        <f>IF(R448="","",VLOOKUP(R448,CUSTOMS!$E$3:$N$2500,2,FALSE))</f>
        <v/>
      </c>
      <c r="T448" s="38" t="str">
        <f>IF(R448="","",VLOOKUP(R448,CUSTOMS!$E$3:$N$2500,3,FALSE))</f>
        <v/>
      </c>
      <c r="U448" s="39" t="str">
        <f t="shared" si="46"/>
        <v/>
      </c>
      <c r="V448" s="39" t="str">
        <f>IF(R448="","",VLOOKUP(R448,CUSTOMS!$E$3:$N$2500,5,FALSE))</f>
        <v/>
      </c>
      <c r="W448" s="40" t="str">
        <f>IF(R448="","",VLOOKUP(R448,CUSTOMS!$E$3:$N$2500,6,FALSE))</f>
        <v/>
      </c>
      <c r="X448" s="40" t="str">
        <f t="shared" si="47"/>
        <v/>
      </c>
      <c r="Y448" s="39" t="str">
        <f>IF(R448="","",VLOOKUP(R448,CUSTOMS!$E$3:$N$2500,8,FALSE))</f>
        <v/>
      </c>
      <c r="Z448" s="39" t="str">
        <f>IF(R448="","",VLOOKUP(R448,CUSTOMS!$E$3:$N$2500,9,FALSE))</f>
        <v/>
      </c>
      <c r="AA448" s="39" t="str">
        <f>IF(R448="","",VLOOKUP(R448,CUSTOMS!$E$3:$N$2500,10,FALSE))</f>
        <v/>
      </c>
      <c r="AB448" s="40" t="str">
        <f>IF(R448="","",VLOOKUP(G448,WMS!$E$3:$T$2500,15,FALSE))</f>
        <v/>
      </c>
      <c r="AC448" s="40" t="str">
        <f t="shared" si="48"/>
        <v/>
      </c>
      <c r="AD448" s="37" t="str">
        <f>IF(S448="","",VLOOKUP(S448,海关监管条件!$A$1:$B$2000,2,FALSE))</f>
        <v/>
      </c>
    </row>
    <row r="449" spans="7:30">
      <c r="G449" s="22" t="str">
        <f t="shared" si="42"/>
        <v/>
      </c>
      <c r="H449" s="23" t="str">
        <f>IF(G449="","",VLOOKUP(G449,WMS!$E$3:$Q$2500,7,FALSE))</f>
        <v/>
      </c>
      <c r="I449" s="23" t="str">
        <f>IF(G449="","",VLOOKUP(G449,WMS!$E$3:$Q$2500,8,FALSE))</f>
        <v/>
      </c>
      <c r="J449" s="23" t="str">
        <f>IF(G449="","",VLOOKUP(G449,WMS!$E$3:$Q$2500,13,FALSE))</f>
        <v/>
      </c>
      <c r="K449" s="29" t="str">
        <f t="shared" si="43"/>
        <v/>
      </c>
      <c r="N449" s="30" t="str">
        <f>IF(G449="","",VLOOKUP(G449,WMS!$E$3:$U$2500,17,0))</f>
        <v/>
      </c>
      <c r="O449" s="31" t="str">
        <f t="shared" si="44"/>
        <v/>
      </c>
      <c r="P449" s="31" t="str">
        <f t="shared" si="45"/>
        <v/>
      </c>
      <c r="Q449" s="36" t="str">
        <f>IF(G449="","",VLOOKUP(G449,WMS!$E$3:$G$2500,2,FALSE))</f>
        <v/>
      </c>
      <c r="R449" s="36" t="str">
        <f>IF(G449="","",VLOOKUP(G449,WMS!$E$3:$G$2500,3,FALSE))</f>
        <v/>
      </c>
      <c r="S449" s="37" t="str">
        <f>IF(R449="","",VLOOKUP(R449,CUSTOMS!$E$3:$N$2500,2,FALSE))</f>
        <v/>
      </c>
      <c r="T449" s="38" t="str">
        <f>IF(R449="","",VLOOKUP(R449,CUSTOMS!$E$3:$N$2500,3,FALSE))</f>
        <v/>
      </c>
      <c r="U449" s="39" t="str">
        <f t="shared" si="46"/>
        <v/>
      </c>
      <c r="V449" s="39" t="str">
        <f>IF(R449="","",VLOOKUP(R449,CUSTOMS!$E$3:$N$2500,5,FALSE))</f>
        <v/>
      </c>
      <c r="W449" s="40" t="str">
        <f>IF(R449="","",VLOOKUP(R449,CUSTOMS!$E$3:$N$2500,6,FALSE))</f>
        <v/>
      </c>
      <c r="X449" s="40" t="str">
        <f t="shared" si="47"/>
        <v/>
      </c>
      <c r="Y449" s="39" t="str">
        <f>IF(R449="","",VLOOKUP(R449,CUSTOMS!$E$3:$N$2500,8,FALSE))</f>
        <v/>
      </c>
      <c r="Z449" s="39" t="str">
        <f>IF(R449="","",VLOOKUP(R449,CUSTOMS!$E$3:$N$2500,9,FALSE))</f>
        <v/>
      </c>
      <c r="AA449" s="39" t="str">
        <f>IF(R449="","",VLOOKUP(R449,CUSTOMS!$E$3:$N$2500,10,FALSE))</f>
        <v/>
      </c>
      <c r="AB449" s="40" t="str">
        <f>IF(R449="","",VLOOKUP(G449,WMS!$E$3:$T$2500,15,FALSE))</f>
        <v/>
      </c>
      <c r="AC449" s="40" t="str">
        <f t="shared" si="48"/>
        <v/>
      </c>
      <c r="AD449" s="37" t="str">
        <f>IF(S449="","",VLOOKUP(S449,海关监管条件!$A$1:$B$2000,2,FALSE))</f>
        <v/>
      </c>
    </row>
    <row r="450" spans="7:30">
      <c r="G450" s="22" t="str">
        <f t="shared" si="42"/>
        <v/>
      </c>
      <c r="H450" s="23" t="str">
        <f>IF(G450="","",VLOOKUP(G450,WMS!$E$3:$Q$2500,7,FALSE))</f>
        <v/>
      </c>
      <c r="I450" s="23" t="str">
        <f>IF(G450="","",VLOOKUP(G450,WMS!$E$3:$Q$2500,8,FALSE))</f>
        <v/>
      </c>
      <c r="J450" s="23" t="str">
        <f>IF(G450="","",VLOOKUP(G450,WMS!$E$3:$Q$2500,13,FALSE))</f>
        <v/>
      </c>
      <c r="K450" s="29" t="str">
        <f t="shared" si="43"/>
        <v/>
      </c>
      <c r="N450" s="30" t="str">
        <f>IF(G450="","",VLOOKUP(G450,WMS!$E$3:$U$2500,17,0))</f>
        <v/>
      </c>
      <c r="O450" s="31" t="str">
        <f t="shared" si="44"/>
        <v/>
      </c>
      <c r="P450" s="31" t="str">
        <f t="shared" si="45"/>
        <v/>
      </c>
      <c r="Q450" s="36" t="str">
        <f>IF(G450="","",VLOOKUP(G450,WMS!$E$3:$G$2500,2,FALSE))</f>
        <v/>
      </c>
      <c r="R450" s="36" t="str">
        <f>IF(G450="","",VLOOKUP(G450,WMS!$E$3:$G$2500,3,FALSE))</f>
        <v/>
      </c>
      <c r="S450" s="37" t="str">
        <f>IF(R450="","",VLOOKUP(R450,CUSTOMS!$E$3:$N$2500,2,FALSE))</f>
        <v/>
      </c>
      <c r="T450" s="38" t="str">
        <f>IF(R450="","",VLOOKUP(R450,CUSTOMS!$E$3:$N$2500,3,FALSE))</f>
        <v/>
      </c>
      <c r="U450" s="39" t="str">
        <f t="shared" si="46"/>
        <v/>
      </c>
      <c r="V450" s="39" t="str">
        <f>IF(R450="","",VLOOKUP(R450,CUSTOMS!$E$3:$N$2500,5,FALSE))</f>
        <v/>
      </c>
      <c r="W450" s="40" t="str">
        <f>IF(R450="","",VLOOKUP(R450,CUSTOMS!$E$3:$N$2500,6,FALSE))</f>
        <v/>
      </c>
      <c r="X450" s="40" t="str">
        <f t="shared" si="47"/>
        <v/>
      </c>
      <c r="Y450" s="39" t="str">
        <f>IF(R450="","",VLOOKUP(R450,CUSTOMS!$E$3:$N$2500,8,FALSE))</f>
        <v/>
      </c>
      <c r="Z450" s="39" t="str">
        <f>IF(R450="","",VLOOKUP(R450,CUSTOMS!$E$3:$N$2500,9,FALSE))</f>
        <v/>
      </c>
      <c r="AA450" s="39" t="str">
        <f>IF(R450="","",VLOOKUP(R450,CUSTOMS!$E$3:$N$2500,10,FALSE))</f>
        <v/>
      </c>
      <c r="AB450" s="40" t="str">
        <f>IF(R450="","",VLOOKUP(G450,WMS!$E$3:$T$2500,15,FALSE))</f>
        <v/>
      </c>
      <c r="AC450" s="40" t="str">
        <f t="shared" si="48"/>
        <v/>
      </c>
      <c r="AD450" s="37" t="str">
        <f>IF(S450="","",VLOOKUP(S450,海关监管条件!$A$1:$B$2000,2,FALSE))</f>
        <v/>
      </c>
    </row>
    <row r="451" spans="7:30">
      <c r="G451" s="22" t="str">
        <f t="shared" si="42"/>
        <v/>
      </c>
      <c r="H451" s="23" t="str">
        <f>IF(G451="","",VLOOKUP(G451,WMS!$E$3:$Q$2500,7,FALSE))</f>
        <v/>
      </c>
      <c r="I451" s="23" t="str">
        <f>IF(G451="","",VLOOKUP(G451,WMS!$E$3:$Q$2500,8,FALSE))</f>
        <v/>
      </c>
      <c r="J451" s="23" t="str">
        <f>IF(G451="","",VLOOKUP(G451,WMS!$E$3:$Q$2500,13,FALSE))</f>
        <v/>
      </c>
      <c r="K451" s="29" t="str">
        <f t="shared" si="43"/>
        <v/>
      </c>
      <c r="N451" s="30" t="str">
        <f>IF(G451="","",VLOOKUP(G451,WMS!$E$3:$U$2500,17,0))</f>
        <v/>
      </c>
      <c r="O451" s="31" t="str">
        <f t="shared" si="44"/>
        <v/>
      </c>
      <c r="P451" s="31" t="str">
        <f t="shared" si="45"/>
        <v/>
      </c>
      <c r="Q451" s="36" t="str">
        <f>IF(G451="","",VLOOKUP(G451,WMS!$E$3:$G$2500,2,FALSE))</f>
        <v/>
      </c>
      <c r="R451" s="36" t="str">
        <f>IF(G451="","",VLOOKUP(G451,WMS!$E$3:$G$2500,3,FALSE))</f>
        <v/>
      </c>
      <c r="S451" s="37" t="str">
        <f>IF(R451="","",VLOOKUP(R451,CUSTOMS!$E$3:$N$2500,2,FALSE))</f>
        <v/>
      </c>
      <c r="T451" s="38" t="str">
        <f>IF(R451="","",VLOOKUP(R451,CUSTOMS!$E$3:$N$2500,3,FALSE))</f>
        <v/>
      </c>
      <c r="U451" s="39" t="str">
        <f t="shared" si="46"/>
        <v/>
      </c>
      <c r="V451" s="39" t="str">
        <f>IF(R451="","",VLOOKUP(R451,CUSTOMS!$E$3:$N$2500,5,FALSE))</f>
        <v/>
      </c>
      <c r="W451" s="40" t="str">
        <f>IF(R451="","",VLOOKUP(R451,CUSTOMS!$E$3:$N$2500,6,FALSE))</f>
        <v/>
      </c>
      <c r="X451" s="40" t="str">
        <f t="shared" si="47"/>
        <v/>
      </c>
      <c r="Y451" s="39" t="str">
        <f>IF(R451="","",VLOOKUP(R451,CUSTOMS!$E$3:$N$2500,8,FALSE))</f>
        <v/>
      </c>
      <c r="Z451" s="39" t="str">
        <f>IF(R451="","",VLOOKUP(R451,CUSTOMS!$E$3:$N$2500,9,FALSE))</f>
        <v/>
      </c>
      <c r="AA451" s="39" t="str">
        <f>IF(R451="","",VLOOKUP(R451,CUSTOMS!$E$3:$N$2500,10,FALSE))</f>
        <v/>
      </c>
      <c r="AB451" s="40" t="str">
        <f>IF(R451="","",VLOOKUP(G451,WMS!$E$3:$T$2500,15,FALSE))</f>
        <v/>
      </c>
      <c r="AC451" s="40" t="str">
        <f t="shared" si="48"/>
        <v/>
      </c>
      <c r="AD451" s="37" t="str">
        <f>IF(S451="","",VLOOKUP(S451,海关监管条件!$A$1:$B$2000,2,FALSE))</f>
        <v/>
      </c>
    </row>
    <row r="452" spans="7:30">
      <c r="G452" s="22" t="str">
        <f t="shared" ref="G452:G515" si="49">IF(F452="","",D452&amp;"/"&amp;E452&amp;"/"&amp;F452)</f>
        <v/>
      </c>
      <c r="H452" s="23" t="str">
        <f>IF(G452="","",VLOOKUP(G452,WMS!$E$3:$Q$2500,7,FALSE))</f>
        <v/>
      </c>
      <c r="I452" s="23" t="str">
        <f>IF(G452="","",VLOOKUP(G452,WMS!$E$3:$Q$2500,8,FALSE))</f>
        <v/>
      </c>
      <c r="J452" s="23" t="str">
        <f>IF(G452="","",VLOOKUP(G452,WMS!$E$3:$Q$2500,13,FALSE))</f>
        <v/>
      </c>
      <c r="K452" s="29" t="str">
        <f t="shared" ref="K452:K515" si="50">IF(M452="","",EXACT(H452,M452/L452))</f>
        <v/>
      </c>
      <c r="N452" s="30" t="str">
        <f>IF(G452="","",VLOOKUP(G452,WMS!$E$3:$U$2500,17,0))</f>
        <v/>
      </c>
      <c r="O452" s="31" t="str">
        <f t="shared" ref="O452:O515" si="51">IF(L452="","",I452*L452)</f>
        <v/>
      </c>
      <c r="P452" s="31" t="str">
        <f t="shared" ref="P452:P515" si="52">IF(L452="","",J452*L452)</f>
        <v/>
      </c>
      <c r="Q452" s="36" t="str">
        <f>IF(G452="","",VLOOKUP(G452,WMS!$E$3:$G$2500,2,FALSE))</f>
        <v/>
      </c>
      <c r="R452" s="36" t="str">
        <f>IF(G452="","",VLOOKUP(G452,WMS!$E$3:$G$2500,3,FALSE))</f>
        <v/>
      </c>
      <c r="S452" s="37" t="str">
        <f>IF(R452="","",VLOOKUP(R452,CUSTOMS!$E$3:$N$2500,2,FALSE))</f>
        <v/>
      </c>
      <c r="T452" s="38" t="str">
        <f>IF(R452="","",VLOOKUP(R452,CUSTOMS!$E$3:$N$2500,3,FALSE))</f>
        <v/>
      </c>
      <c r="U452" s="39" t="str">
        <f t="shared" ref="U452:U515" si="53">IF(V452="","",IF(V452="千克",M452*AB452,M452))</f>
        <v/>
      </c>
      <c r="V452" s="39" t="str">
        <f>IF(R452="","",VLOOKUP(R452,CUSTOMS!$E$3:$N$2500,5,FALSE))</f>
        <v/>
      </c>
      <c r="W452" s="40" t="str">
        <f>IF(R452="","",VLOOKUP(R452,CUSTOMS!$E$3:$N$2500,6,FALSE))</f>
        <v/>
      </c>
      <c r="X452" s="40" t="str">
        <f t="shared" ref="X452:X515" si="54">IF(W452="","",U452*W452)</f>
        <v/>
      </c>
      <c r="Y452" s="39" t="str">
        <f>IF(R452="","",VLOOKUP(R452,CUSTOMS!$E$3:$N$2500,8,FALSE))</f>
        <v/>
      </c>
      <c r="Z452" s="39" t="str">
        <f>IF(R452="","",VLOOKUP(R452,CUSTOMS!$E$3:$N$2500,9,FALSE))</f>
        <v/>
      </c>
      <c r="AA452" s="39" t="str">
        <f>IF(R452="","",VLOOKUP(R452,CUSTOMS!$E$3:$N$2500,10,FALSE))</f>
        <v/>
      </c>
      <c r="AB452" s="40" t="str">
        <f>IF(R452="","",VLOOKUP(G452,WMS!$E$3:$T$2500,15,FALSE))</f>
        <v/>
      </c>
      <c r="AC452" s="40" t="str">
        <f t="shared" ref="AC452:AC515" si="55">IF(AB452="","",M452*AB452)</f>
        <v/>
      </c>
      <c r="AD452" s="37" t="str">
        <f>IF(S452="","",VLOOKUP(S452,海关监管条件!$A$1:$B$2000,2,FALSE))</f>
        <v/>
      </c>
    </row>
    <row r="453" spans="7:30">
      <c r="G453" s="22" t="str">
        <f t="shared" si="49"/>
        <v/>
      </c>
      <c r="H453" s="23" t="str">
        <f>IF(G453="","",VLOOKUP(G453,WMS!$E$3:$Q$2500,7,FALSE))</f>
        <v/>
      </c>
      <c r="I453" s="23" t="str">
        <f>IF(G453="","",VLOOKUP(G453,WMS!$E$3:$Q$2500,8,FALSE))</f>
        <v/>
      </c>
      <c r="J453" s="23" t="str">
        <f>IF(G453="","",VLOOKUP(G453,WMS!$E$3:$Q$2500,13,FALSE))</f>
        <v/>
      </c>
      <c r="K453" s="29" t="str">
        <f t="shared" si="50"/>
        <v/>
      </c>
      <c r="N453" s="30" t="str">
        <f>IF(G453="","",VLOOKUP(G453,WMS!$E$3:$U$2500,17,0))</f>
        <v/>
      </c>
      <c r="O453" s="31" t="str">
        <f t="shared" si="51"/>
        <v/>
      </c>
      <c r="P453" s="31" t="str">
        <f t="shared" si="52"/>
        <v/>
      </c>
      <c r="Q453" s="36" t="str">
        <f>IF(G453="","",VLOOKUP(G453,WMS!$E$3:$G$2500,2,FALSE))</f>
        <v/>
      </c>
      <c r="R453" s="36" t="str">
        <f>IF(G453="","",VLOOKUP(G453,WMS!$E$3:$G$2500,3,FALSE))</f>
        <v/>
      </c>
      <c r="S453" s="37" t="str">
        <f>IF(R453="","",VLOOKUP(R453,CUSTOMS!$E$3:$N$2500,2,FALSE))</f>
        <v/>
      </c>
      <c r="T453" s="38" t="str">
        <f>IF(R453="","",VLOOKUP(R453,CUSTOMS!$E$3:$N$2500,3,FALSE))</f>
        <v/>
      </c>
      <c r="U453" s="39" t="str">
        <f t="shared" si="53"/>
        <v/>
      </c>
      <c r="V453" s="39" t="str">
        <f>IF(R453="","",VLOOKUP(R453,CUSTOMS!$E$3:$N$2500,5,FALSE))</f>
        <v/>
      </c>
      <c r="W453" s="40" t="str">
        <f>IF(R453="","",VLOOKUP(R453,CUSTOMS!$E$3:$N$2500,6,FALSE))</f>
        <v/>
      </c>
      <c r="X453" s="40" t="str">
        <f t="shared" si="54"/>
        <v/>
      </c>
      <c r="Y453" s="39" t="str">
        <f>IF(R453="","",VLOOKUP(R453,CUSTOMS!$E$3:$N$2500,8,FALSE))</f>
        <v/>
      </c>
      <c r="Z453" s="39" t="str">
        <f>IF(R453="","",VLOOKUP(R453,CUSTOMS!$E$3:$N$2500,9,FALSE))</f>
        <v/>
      </c>
      <c r="AA453" s="39" t="str">
        <f>IF(R453="","",VLOOKUP(R453,CUSTOMS!$E$3:$N$2500,10,FALSE))</f>
        <v/>
      </c>
      <c r="AB453" s="40" t="str">
        <f>IF(R453="","",VLOOKUP(G453,WMS!$E$3:$T$2500,15,FALSE))</f>
        <v/>
      </c>
      <c r="AC453" s="40" t="str">
        <f t="shared" si="55"/>
        <v/>
      </c>
      <c r="AD453" s="37" t="str">
        <f>IF(S453="","",VLOOKUP(S453,海关监管条件!$A$1:$B$2000,2,FALSE))</f>
        <v/>
      </c>
    </row>
    <row r="454" spans="7:30">
      <c r="G454" s="22" t="str">
        <f t="shared" si="49"/>
        <v/>
      </c>
      <c r="H454" s="23" t="str">
        <f>IF(G454="","",VLOOKUP(G454,WMS!$E$3:$Q$2500,7,FALSE))</f>
        <v/>
      </c>
      <c r="I454" s="23" t="str">
        <f>IF(G454="","",VLOOKUP(G454,WMS!$E$3:$Q$2500,8,FALSE))</f>
        <v/>
      </c>
      <c r="J454" s="23" t="str">
        <f>IF(G454="","",VLOOKUP(G454,WMS!$E$3:$Q$2500,13,FALSE))</f>
        <v/>
      </c>
      <c r="K454" s="29" t="str">
        <f t="shared" si="50"/>
        <v/>
      </c>
      <c r="N454" s="30" t="str">
        <f>IF(G454="","",VLOOKUP(G454,WMS!$E$3:$U$2500,17,0))</f>
        <v/>
      </c>
      <c r="O454" s="31" t="str">
        <f t="shared" si="51"/>
        <v/>
      </c>
      <c r="P454" s="31" t="str">
        <f t="shared" si="52"/>
        <v/>
      </c>
      <c r="Q454" s="36" t="str">
        <f>IF(G454="","",VLOOKUP(G454,WMS!$E$3:$G$2500,2,FALSE))</f>
        <v/>
      </c>
      <c r="R454" s="36" t="str">
        <f>IF(G454="","",VLOOKUP(G454,WMS!$E$3:$G$2500,3,FALSE))</f>
        <v/>
      </c>
      <c r="S454" s="37" t="str">
        <f>IF(R454="","",VLOOKUP(R454,CUSTOMS!$E$3:$N$2500,2,FALSE))</f>
        <v/>
      </c>
      <c r="T454" s="38" t="str">
        <f>IF(R454="","",VLOOKUP(R454,CUSTOMS!$E$3:$N$2500,3,FALSE))</f>
        <v/>
      </c>
      <c r="U454" s="39" t="str">
        <f t="shared" si="53"/>
        <v/>
      </c>
      <c r="V454" s="39" t="str">
        <f>IF(R454="","",VLOOKUP(R454,CUSTOMS!$E$3:$N$2500,5,FALSE))</f>
        <v/>
      </c>
      <c r="W454" s="40" t="str">
        <f>IF(R454="","",VLOOKUP(R454,CUSTOMS!$E$3:$N$2500,6,FALSE))</f>
        <v/>
      </c>
      <c r="X454" s="40" t="str">
        <f t="shared" si="54"/>
        <v/>
      </c>
      <c r="Y454" s="39" t="str">
        <f>IF(R454="","",VLOOKUP(R454,CUSTOMS!$E$3:$N$2500,8,FALSE))</f>
        <v/>
      </c>
      <c r="Z454" s="39" t="str">
        <f>IF(R454="","",VLOOKUP(R454,CUSTOMS!$E$3:$N$2500,9,FALSE))</f>
        <v/>
      </c>
      <c r="AA454" s="39" t="str">
        <f>IF(R454="","",VLOOKUP(R454,CUSTOMS!$E$3:$N$2500,10,FALSE))</f>
        <v/>
      </c>
      <c r="AB454" s="40" t="str">
        <f>IF(R454="","",VLOOKUP(G454,WMS!$E$3:$T$2500,15,FALSE))</f>
        <v/>
      </c>
      <c r="AC454" s="40" t="str">
        <f t="shared" si="55"/>
        <v/>
      </c>
      <c r="AD454" s="37" t="str">
        <f>IF(S454="","",VLOOKUP(S454,海关监管条件!$A$1:$B$2000,2,FALSE))</f>
        <v/>
      </c>
    </row>
    <row r="455" spans="7:30">
      <c r="G455" s="22" t="str">
        <f t="shared" si="49"/>
        <v/>
      </c>
      <c r="H455" s="23" t="str">
        <f>IF(G455="","",VLOOKUP(G455,WMS!$E$3:$Q$2500,7,FALSE))</f>
        <v/>
      </c>
      <c r="I455" s="23" t="str">
        <f>IF(G455="","",VLOOKUP(G455,WMS!$E$3:$Q$2500,8,FALSE))</f>
        <v/>
      </c>
      <c r="J455" s="23" t="str">
        <f>IF(G455="","",VLOOKUP(G455,WMS!$E$3:$Q$2500,13,FALSE))</f>
        <v/>
      </c>
      <c r="K455" s="29" t="str">
        <f t="shared" si="50"/>
        <v/>
      </c>
      <c r="N455" s="30" t="str">
        <f>IF(G455="","",VLOOKUP(G455,WMS!$E$3:$U$2500,17,0))</f>
        <v/>
      </c>
      <c r="O455" s="31" t="str">
        <f t="shared" si="51"/>
        <v/>
      </c>
      <c r="P455" s="31" t="str">
        <f t="shared" si="52"/>
        <v/>
      </c>
      <c r="Q455" s="36" t="str">
        <f>IF(G455="","",VLOOKUP(G455,WMS!$E$3:$G$2500,2,FALSE))</f>
        <v/>
      </c>
      <c r="R455" s="36" t="str">
        <f>IF(G455="","",VLOOKUP(G455,WMS!$E$3:$G$2500,3,FALSE))</f>
        <v/>
      </c>
      <c r="S455" s="37" t="str">
        <f>IF(R455="","",VLOOKUP(R455,CUSTOMS!$E$3:$N$2500,2,FALSE))</f>
        <v/>
      </c>
      <c r="T455" s="38" t="str">
        <f>IF(R455="","",VLOOKUP(R455,CUSTOMS!$E$3:$N$2500,3,FALSE))</f>
        <v/>
      </c>
      <c r="U455" s="39" t="str">
        <f t="shared" si="53"/>
        <v/>
      </c>
      <c r="V455" s="39" t="str">
        <f>IF(R455="","",VLOOKUP(R455,CUSTOMS!$E$3:$N$2500,5,FALSE))</f>
        <v/>
      </c>
      <c r="W455" s="40" t="str">
        <f>IF(R455="","",VLOOKUP(R455,CUSTOMS!$E$3:$N$2500,6,FALSE))</f>
        <v/>
      </c>
      <c r="X455" s="40" t="str">
        <f t="shared" si="54"/>
        <v/>
      </c>
      <c r="Y455" s="39" t="str">
        <f>IF(R455="","",VLOOKUP(R455,CUSTOMS!$E$3:$N$2500,8,FALSE))</f>
        <v/>
      </c>
      <c r="Z455" s="39" t="str">
        <f>IF(R455="","",VLOOKUP(R455,CUSTOMS!$E$3:$N$2500,9,FALSE))</f>
        <v/>
      </c>
      <c r="AA455" s="39" t="str">
        <f>IF(R455="","",VLOOKUP(R455,CUSTOMS!$E$3:$N$2500,10,FALSE))</f>
        <v/>
      </c>
      <c r="AB455" s="40" t="str">
        <f>IF(R455="","",VLOOKUP(G455,WMS!$E$3:$T$2500,15,FALSE))</f>
        <v/>
      </c>
      <c r="AC455" s="40" t="str">
        <f t="shared" si="55"/>
        <v/>
      </c>
      <c r="AD455" s="37" t="str">
        <f>IF(S455="","",VLOOKUP(S455,海关监管条件!$A$1:$B$2000,2,FALSE))</f>
        <v/>
      </c>
    </row>
    <row r="456" spans="7:30">
      <c r="G456" s="22" t="str">
        <f t="shared" si="49"/>
        <v/>
      </c>
      <c r="H456" s="23" t="str">
        <f>IF(G456="","",VLOOKUP(G456,WMS!$E$3:$Q$2500,7,FALSE))</f>
        <v/>
      </c>
      <c r="I456" s="23" t="str">
        <f>IF(G456="","",VLOOKUP(G456,WMS!$E$3:$Q$2500,8,FALSE))</f>
        <v/>
      </c>
      <c r="J456" s="23" t="str">
        <f>IF(G456="","",VLOOKUP(G456,WMS!$E$3:$Q$2500,13,FALSE))</f>
        <v/>
      </c>
      <c r="K456" s="29" t="str">
        <f t="shared" si="50"/>
        <v/>
      </c>
      <c r="N456" s="30" t="str">
        <f>IF(G456="","",VLOOKUP(G456,WMS!$E$3:$U$2500,17,0))</f>
        <v/>
      </c>
      <c r="O456" s="31" t="str">
        <f t="shared" si="51"/>
        <v/>
      </c>
      <c r="P456" s="31" t="str">
        <f t="shared" si="52"/>
        <v/>
      </c>
      <c r="Q456" s="36" t="str">
        <f>IF(G456="","",VLOOKUP(G456,WMS!$E$3:$G$2500,2,FALSE))</f>
        <v/>
      </c>
      <c r="R456" s="36" t="str">
        <f>IF(G456="","",VLOOKUP(G456,WMS!$E$3:$G$2500,3,FALSE))</f>
        <v/>
      </c>
      <c r="S456" s="37" t="str">
        <f>IF(R456="","",VLOOKUP(R456,CUSTOMS!$E$3:$N$2500,2,FALSE))</f>
        <v/>
      </c>
      <c r="T456" s="38" t="str">
        <f>IF(R456="","",VLOOKUP(R456,CUSTOMS!$E$3:$N$2500,3,FALSE))</f>
        <v/>
      </c>
      <c r="U456" s="39" t="str">
        <f t="shared" si="53"/>
        <v/>
      </c>
      <c r="V456" s="39" t="str">
        <f>IF(R456="","",VLOOKUP(R456,CUSTOMS!$E$3:$N$2500,5,FALSE))</f>
        <v/>
      </c>
      <c r="W456" s="40" t="str">
        <f>IF(R456="","",VLOOKUP(R456,CUSTOMS!$E$3:$N$2500,6,FALSE))</f>
        <v/>
      </c>
      <c r="X456" s="40" t="str">
        <f t="shared" si="54"/>
        <v/>
      </c>
      <c r="Y456" s="39" t="str">
        <f>IF(R456="","",VLOOKUP(R456,CUSTOMS!$E$3:$N$2500,8,FALSE))</f>
        <v/>
      </c>
      <c r="Z456" s="39" t="str">
        <f>IF(R456="","",VLOOKUP(R456,CUSTOMS!$E$3:$N$2500,9,FALSE))</f>
        <v/>
      </c>
      <c r="AA456" s="39" t="str">
        <f>IF(R456="","",VLOOKUP(R456,CUSTOMS!$E$3:$N$2500,10,FALSE))</f>
        <v/>
      </c>
      <c r="AB456" s="40" t="str">
        <f>IF(R456="","",VLOOKUP(G456,WMS!$E$3:$T$2500,15,FALSE))</f>
        <v/>
      </c>
      <c r="AC456" s="40" t="str">
        <f t="shared" si="55"/>
        <v/>
      </c>
      <c r="AD456" s="37" t="str">
        <f>IF(S456="","",VLOOKUP(S456,海关监管条件!$A$1:$B$2000,2,FALSE))</f>
        <v/>
      </c>
    </row>
    <row r="457" spans="7:30">
      <c r="G457" s="22" t="str">
        <f t="shared" si="49"/>
        <v/>
      </c>
      <c r="H457" s="23" t="str">
        <f>IF(G457="","",VLOOKUP(G457,WMS!$E$3:$Q$2500,7,FALSE))</f>
        <v/>
      </c>
      <c r="I457" s="23" t="str">
        <f>IF(G457="","",VLOOKUP(G457,WMS!$E$3:$Q$2500,8,FALSE))</f>
        <v/>
      </c>
      <c r="J457" s="23" t="str">
        <f>IF(G457="","",VLOOKUP(G457,WMS!$E$3:$Q$2500,13,FALSE))</f>
        <v/>
      </c>
      <c r="K457" s="29" t="str">
        <f t="shared" si="50"/>
        <v/>
      </c>
      <c r="N457" s="30" t="str">
        <f>IF(G457="","",VLOOKUP(G457,WMS!$E$3:$U$2500,17,0))</f>
        <v/>
      </c>
      <c r="O457" s="31" t="str">
        <f t="shared" si="51"/>
        <v/>
      </c>
      <c r="P457" s="31" t="str">
        <f t="shared" si="52"/>
        <v/>
      </c>
      <c r="Q457" s="36" t="str">
        <f>IF(G457="","",VLOOKUP(G457,WMS!$E$3:$G$2500,2,FALSE))</f>
        <v/>
      </c>
      <c r="R457" s="36" t="str">
        <f>IF(G457="","",VLOOKUP(G457,WMS!$E$3:$G$2500,3,FALSE))</f>
        <v/>
      </c>
      <c r="S457" s="37" t="str">
        <f>IF(R457="","",VLOOKUP(R457,CUSTOMS!$E$3:$N$2500,2,FALSE))</f>
        <v/>
      </c>
      <c r="T457" s="38" t="str">
        <f>IF(R457="","",VLOOKUP(R457,CUSTOMS!$E$3:$N$2500,3,FALSE))</f>
        <v/>
      </c>
      <c r="U457" s="39" t="str">
        <f t="shared" si="53"/>
        <v/>
      </c>
      <c r="V457" s="39" t="str">
        <f>IF(R457="","",VLOOKUP(R457,CUSTOMS!$E$3:$N$2500,5,FALSE))</f>
        <v/>
      </c>
      <c r="W457" s="40" t="str">
        <f>IF(R457="","",VLOOKUP(R457,CUSTOMS!$E$3:$N$2500,6,FALSE))</f>
        <v/>
      </c>
      <c r="X457" s="40" t="str">
        <f t="shared" si="54"/>
        <v/>
      </c>
      <c r="Y457" s="39" t="str">
        <f>IF(R457="","",VLOOKUP(R457,CUSTOMS!$E$3:$N$2500,8,FALSE))</f>
        <v/>
      </c>
      <c r="Z457" s="39" t="str">
        <f>IF(R457="","",VLOOKUP(R457,CUSTOMS!$E$3:$N$2500,9,FALSE))</f>
        <v/>
      </c>
      <c r="AA457" s="39" t="str">
        <f>IF(R457="","",VLOOKUP(R457,CUSTOMS!$E$3:$N$2500,10,FALSE))</f>
        <v/>
      </c>
      <c r="AB457" s="40" t="str">
        <f>IF(R457="","",VLOOKUP(G457,WMS!$E$3:$T$2500,15,FALSE))</f>
        <v/>
      </c>
      <c r="AC457" s="40" t="str">
        <f t="shared" si="55"/>
        <v/>
      </c>
      <c r="AD457" s="37" t="str">
        <f>IF(S457="","",VLOOKUP(S457,海关监管条件!$A$1:$B$2000,2,FALSE))</f>
        <v/>
      </c>
    </row>
    <row r="458" spans="7:30">
      <c r="G458" s="22" t="str">
        <f t="shared" si="49"/>
        <v/>
      </c>
      <c r="H458" s="23" t="str">
        <f>IF(G458="","",VLOOKUP(G458,WMS!$E$3:$Q$2500,7,FALSE))</f>
        <v/>
      </c>
      <c r="I458" s="23" t="str">
        <f>IF(G458="","",VLOOKUP(G458,WMS!$E$3:$Q$2500,8,FALSE))</f>
        <v/>
      </c>
      <c r="J458" s="23" t="str">
        <f>IF(G458="","",VLOOKUP(G458,WMS!$E$3:$Q$2500,13,FALSE))</f>
        <v/>
      </c>
      <c r="K458" s="29" t="str">
        <f t="shared" si="50"/>
        <v/>
      </c>
      <c r="N458" s="30" t="str">
        <f>IF(G458="","",VLOOKUP(G458,WMS!$E$3:$U$2500,17,0))</f>
        <v/>
      </c>
      <c r="O458" s="31" t="str">
        <f t="shared" si="51"/>
        <v/>
      </c>
      <c r="P458" s="31" t="str">
        <f t="shared" si="52"/>
        <v/>
      </c>
      <c r="Q458" s="36" t="str">
        <f>IF(G458="","",VLOOKUP(G458,WMS!$E$3:$G$2500,2,FALSE))</f>
        <v/>
      </c>
      <c r="R458" s="36" t="str">
        <f>IF(G458="","",VLOOKUP(G458,WMS!$E$3:$G$2500,3,FALSE))</f>
        <v/>
      </c>
      <c r="S458" s="37" t="str">
        <f>IF(R458="","",VLOOKUP(R458,CUSTOMS!$E$3:$N$2500,2,FALSE))</f>
        <v/>
      </c>
      <c r="T458" s="38" t="str">
        <f>IF(R458="","",VLOOKUP(R458,CUSTOMS!$E$3:$N$2500,3,FALSE))</f>
        <v/>
      </c>
      <c r="U458" s="39" t="str">
        <f t="shared" si="53"/>
        <v/>
      </c>
      <c r="V458" s="39" t="str">
        <f>IF(R458="","",VLOOKUP(R458,CUSTOMS!$E$3:$N$2500,5,FALSE))</f>
        <v/>
      </c>
      <c r="W458" s="40" t="str">
        <f>IF(R458="","",VLOOKUP(R458,CUSTOMS!$E$3:$N$2500,6,FALSE))</f>
        <v/>
      </c>
      <c r="X458" s="40" t="str">
        <f t="shared" si="54"/>
        <v/>
      </c>
      <c r="Y458" s="39" t="str">
        <f>IF(R458="","",VLOOKUP(R458,CUSTOMS!$E$3:$N$2500,8,FALSE))</f>
        <v/>
      </c>
      <c r="Z458" s="39" t="str">
        <f>IF(R458="","",VLOOKUP(R458,CUSTOMS!$E$3:$N$2500,9,FALSE))</f>
        <v/>
      </c>
      <c r="AA458" s="39" t="str">
        <f>IF(R458="","",VLOOKUP(R458,CUSTOMS!$E$3:$N$2500,10,FALSE))</f>
        <v/>
      </c>
      <c r="AB458" s="40" t="str">
        <f>IF(R458="","",VLOOKUP(G458,WMS!$E$3:$T$2500,15,FALSE))</f>
        <v/>
      </c>
      <c r="AC458" s="40" t="str">
        <f t="shared" si="55"/>
        <v/>
      </c>
      <c r="AD458" s="37" t="str">
        <f>IF(S458="","",VLOOKUP(S458,海关监管条件!$A$1:$B$2000,2,FALSE))</f>
        <v/>
      </c>
    </row>
    <row r="459" spans="7:30">
      <c r="G459" s="22" t="str">
        <f t="shared" si="49"/>
        <v/>
      </c>
      <c r="H459" s="23" t="str">
        <f>IF(G459="","",VLOOKUP(G459,WMS!$E$3:$Q$2500,7,FALSE))</f>
        <v/>
      </c>
      <c r="I459" s="23" t="str">
        <f>IF(G459="","",VLOOKUP(G459,WMS!$E$3:$Q$2500,8,FALSE))</f>
        <v/>
      </c>
      <c r="J459" s="23" t="str">
        <f>IF(G459="","",VLOOKUP(G459,WMS!$E$3:$Q$2500,13,FALSE))</f>
        <v/>
      </c>
      <c r="K459" s="29" t="str">
        <f t="shared" si="50"/>
        <v/>
      </c>
      <c r="N459" s="30" t="str">
        <f>IF(G459="","",VLOOKUP(G459,WMS!$E$3:$U$2500,17,0))</f>
        <v/>
      </c>
      <c r="O459" s="31" t="str">
        <f t="shared" si="51"/>
        <v/>
      </c>
      <c r="P459" s="31" t="str">
        <f t="shared" si="52"/>
        <v/>
      </c>
      <c r="Q459" s="36" t="str">
        <f>IF(G459="","",VLOOKUP(G459,WMS!$E$3:$G$2500,2,FALSE))</f>
        <v/>
      </c>
      <c r="R459" s="36" t="str">
        <f>IF(G459="","",VLOOKUP(G459,WMS!$E$3:$G$2500,3,FALSE))</f>
        <v/>
      </c>
      <c r="S459" s="37" t="str">
        <f>IF(R459="","",VLOOKUP(R459,CUSTOMS!$E$3:$N$2500,2,FALSE))</f>
        <v/>
      </c>
      <c r="T459" s="38" t="str">
        <f>IF(R459="","",VLOOKUP(R459,CUSTOMS!$E$3:$N$2500,3,FALSE))</f>
        <v/>
      </c>
      <c r="U459" s="39" t="str">
        <f t="shared" si="53"/>
        <v/>
      </c>
      <c r="V459" s="39" t="str">
        <f>IF(R459="","",VLOOKUP(R459,CUSTOMS!$E$3:$N$2500,5,FALSE))</f>
        <v/>
      </c>
      <c r="W459" s="40" t="str">
        <f>IF(R459="","",VLOOKUP(R459,CUSTOMS!$E$3:$N$2500,6,FALSE))</f>
        <v/>
      </c>
      <c r="X459" s="40" t="str">
        <f t="shared" si="54"/>
        <v/>
      </c>
      <c r="Y459" s="39" t="str">
        <f>IF(R459="","",VLOOKUP(R459,CUSTOMS!$E$3:$N$2500,8,FALSE))</f>
        <v/>
      </c>
      <c r="Z459" s="39" t="str">
        <f>IF(R459="","",VLOOKUP(R459,CUSTOMS!$E$3:$N$2500,9,FALSE))</f>
        <v/>
      </c>
      <c r="AA459" s="39" t="str">
        <f>IF(R459="","",VLOOKUP(R459,CUSTOMS!$E$3:$N$2500,10,FALSE))</f>
        <v/>
      </c>
      <c r="AB459" s="40" t="str">
        <f>IF(R459="","",VLOOKUP(G459,WMS!$E$3:$T$2500,15,FALSE))</f>
        <v/>
      </c>
      <c r="AC459" s="40" t="str">
        <f t="shared" si="55"/>
        <v/>
      </c>
      <c r="AD459" s="37" t="str">
        <f>IF(S459="","",VLOOKUP(S459,海关监管条件!$A$1:$B$2000,2,FALSE))</f>
        <v/>
      </c>
    </row>
    <row r="460" spans="7:30">
      <c r="G460" s="22" t="str">
        <f t="shared" si="49"/>
        <v/>
      </c>
      <c r="H460" s="23" t="str">
        <f>IF(G460="","",VLOOKUP(G460,WMS!$E$3:$Q$2500,7,FALSE))</f>
        <v/>
      </c>
      <c r="I460" s="23" t="str">
        <f>IF(G460="","",VLOOKUP(G460,WMS!$E$3:$Q$2500,8,FALSE))</f>
        <v/>
      </c>
      <c r="J460" s="23" t="str">
        <f>IF(G460="","",VLOOKUP(G460,WMS!$E$3:$Q$2500,13,FALSE))</f>
        <v/>
      </c>
      <c r="K460" s="29" t="str">
        <f t="shared" si="50"/>
        <v/>
      </c>
      <c r="N460" s="30" t="str">
        <f>IF(G460="","",VLOOKUP(G460,WMS!$E$3:$U$2500,17,0))</f>
        <v/>
      </c>
      <c r="O460" s="31" t="str">
        <f t="shared" si="51"/>
        <v/>
      </c>
      <c r="P460" s="31" t="str">
        <f t="shared" si="52"/>
        <v/>
      </c>
      <c r="Q460" s="36" t="str">
        <f>IF(G460="","",VLOOKUP(G460,WMS!$E$3:$G$2500,2,FALSE))</f>
        <v/>
      </c>
      <c r="R460" s="36" t="str">
        <f>IF(G460="","",VLOOKUP(G460,WMS!$E$3:$G$2500,3,FALSE))</f>
        <v/>
      </c>
      <c r="S460" s="37" t="str">
        <f>IF(R460="","",VLOOKUP(R460,CUSTOMS!$E$3:$N$2500,2,FALSE))</f>
        <v/>
      </c>
      <c r="T460" s="38" t="str">
        <f>IF(R460="","",VLOOKUP(R460,CUSTOMS!$E$3:$N$2500,3,FALSE))</f>
        <v/>
      </c>
      <c r="U460" s="39" t="str">
        <f t="shared" si="53"/>
        <v/>
      </c>
      <c r="V460" s="39" t="str">
        <f>IF(R460="","",VLOOKUP(R460,CUSTOMS!$E$3:$N$2500,5,FALSE))</f>
        <v/>
      </c>
      <c r="W460" s="40" t="str">
        <f>IF(R460="","",VLOOKUP(R460,CUSTOMS!$E$3:$N$2500,6,FALSE))</f>
        <v/>
      </c>
      <c r="X460" s="40" t="str">
        <f t="shared" si="54"/>
        <v/>
      </c>
      <c r="Y460" s="39" t="str">
        <f>IF(R460="","",VLOOKUP(R460,CUSTOMS!$E$3:$N$2500,8,FALSE))</f>
        <v/>
      </c>
      <c r="Z460" s="39" t="str">
        <f>IF(R460="","",VLOOKUP(R460,CUSTOMS!$E$3:$N$2500,9,FALSE))</f>
        <v/>
      </c>
      <c r="AA460" s="39" t="str">
        <f>IF(R460="","",VLOOKUP(R460,CUSTOMS!$E$3:$N$2500,10,FALSE))</f>
        <v/>
      </c>
      <c r="AB460" s="40" t="str">
        <f>IF(R460="","",VLOOKUP(G460,WMS!$E$3:$T$2500,15,FALSE))</f>
        <v/>
      </c>
      <c r="AC460" s="40" t="str">
        <f t="shared" si="55"/>
        <v/>
      </c>
      <c r="AD460" s="37" t="str">
        <f>IF(S460="","",VLOOKUP(S460,海关监管条件!$A$1:$B$2000,2,FALSE))</f>
        <v/>
      </c>
    </row>
    <row r="461" spans="7:30">
      <c r="G461" s="22" t="str">
        <f t="shared" si="49"/>
        <v/>
      </c>
      <c r="H461" s="23" t="str">
        <f>IF(G461="","",VLOOKUP(G461,WMS!$E$3:$Q$2500,7,FALSE))</f>
        <v/>
      </c>
      <c r="I461" s="23" t="str">
        <f>IF(G461="","",VLOOKUP(G461,WMS!$E$3:$Q$2500,8,FALSE))</f>
        <v/>
      </c>
      <c r="J461" s="23" t="str">
        <f>IF(G461="","",VLOOKUP(G461,WMS!$E$3:$Q$2500,13,FALSE))</f>
        <v/>
      </c>
      <c r="K461" s="29" t="str">
        <f t="shared" si="50"/>
        <v/>
      </c>
      <c r="N461" s="30" t="str">
        <f>IF(G461="","",VLOOKUP(G461,WMS!$E$3:$U$2500,17,0))</f>
        <v/>
      </c>
      <c r="O461" s="31" t="str">
        <f t="shared" si="51"/>
        <v/>
      </c>
      <c r="P461" s="31" t="str">
        <f t="shared" si="52"/>
        <v/>
      </c>
      <c r="Q461" s="36" t="str">
        <f>IF(G461="","",VLOOKUP(G461,WMS!$E$3:$G$2500,2,FALSE))</f>
        <v/>
      </c>
      <c r="R461" s="36" t="str">
        <f>IF(G461="","",VLOOKUP(G461,WMS!$E$3:$G$2500,3,FALSE))</f>
        <v/>
      </c>
      <c r="S461" s="37" t="str">
        <f>IF(R461="","",VLOOKUP(R461,CUSTOMS!$E$3:$N$2500,2,FALSE))</f>
        <v/>
      </c>
      <c r="T461" s="38" t="str">
        <f>IF(R461="","",VLOOKUP(R461,CUSTOMS!$E$3:$N$2500,3,FALSE))</f>
        <v/>
      </c>
      <c r="U461" s="39" t="str">
        <f t="shared" si="53"/>
        <v/>
      </c>
      <c r="V461" s="39" t="str">
        <f>IF(R461="","",VLOOKUP(R461,CUSTOMS!$E$3:$N$2500,5,FALSE))</f>
        <v/>
      </c>
      <c r="W461" s="40" t="str">
        <f>IF(R461="","",VLOOKUP(R461,CUSTOMS!$E$3:$N$2500,6,FALSE))</f>
        <v/>
      </c>
      <c r="X461" s="40" t="str">
        <f t="shared" si="54"/>
        <v/>
      </c>
      <c r="Y461" s="39" t="str">
        <f>IF(R461="","",VLOOKUP(R461,CUSTOMS!$E$3:$N$2500,8,FALSE))</f>
        <v/>
      </c>
      <c r="Z461" s="39" t="str">
        <f>IF(R461="","",VLOOKUP(R461,CUSTOMS!$E$3:$N$2500,9,FALSE))</f>
        <v/>
      </c>
      <c r="AA461" s="39" t="str">
        <f>IF(R461="","",VLOOKUP(R461,CUSTOMS!$E$3:$N$2500,10,FALSE))</f>
        <v/>
      </c>
      <c r="AB461" s="40" t="str">
        <f>IF(R461="","",VLOOKUP(G461,WMS!$E$3:$T$2500,15,FALSE))</f>
        <v/>
      </c>
      <c r="AC461" s="40" t="str">
        <f t="shared" si="55"/>
        <v/>
      </c>
      <c r="AD461" s="37" t="str">
        <f>IF(S461="","",VLOOKUP(S461,海关监管条件!$A$1:$B$2000,2,FALSE))</f>
        <v/>
      </c>
    </row>
    <row r="462" spans="7:30">
      <c r="G462" s="22" t="str">
        <f t="shared" si="49"/>
        <v/>
      </c>
      <c r="H462" s="23" t="str">
        <f>IF(G462="","",VLOOKUP(G462,WMS!$E$3:$Q$2500,7,FALSE))</f>
        <v/>
      </c>
      <c r="I462" s="23" t="str">
        <f>IF(G462="","",VLOOKUP(G462,WMS!$E$3:$Q$2500,8,FALSE))</f>
        <v/>
      </c>
      <c r="J462" s="23" t="str">
        <f>IF(G462="","",VLOOKUP(G462,WMS!$E$3:$Q$2500,13,FALSE))</f>
        <v/>
      </c>
      <c r="K462" s="29" t="str">
        <f t="shared" si="50"/>
        <v/>
      </c>
      <c r="N462" s="30" t="str">
        <f>IF(G462="","",VLOOKUP(G462,WMS!$E$3:$U$2500,17,0))</f>
        <v/>
      </c>
      <c r="O462" s="31" t="str">
        <f t="shared" si="51"/>
        <v/>
      </c>
      <c r="P462" s="31" t="str">
        <f t="shared" si="52"/>
        <v/>
      </c>
      <c r="Q462" s="36" t="str">
        <f>IF(G462="","",VLOOKUP(G462,WMS!$E$3:$G$2500,2,FALSE))</f>
        <v/>
      </c>
      <c r="R462" s="36" t="str">
        <f>IF(G462="","",VLOOKUP(G462,WMS!$E$3:$G$2500,3,FALSE))</f>
        <v/>
      </c>
      <c r="S462" s="37" t="str">
        <f>IF(R462="","",VLOOKUP(R462,CUSTOMS!$E$3:$N$2500,2,FALSE))</f>
        <v/>
      </c>
      <c r="T462" s="38" t="str">
        <f>IF(R462="","",VLOOKUP(R462,CUSTOMS!$E$3:$N$2500,3,FALSE))</f>
        <v/>
      </c>
      <c r="U462" s="39" t="str">
        <f t="shared" si="53"/>
        <v/>
      </c>
      <c r="V462" s="39" t="str">
        <f>IF(R462="","",VLOOKUP(R462,CUSTOMS!$E$3:$N$2500,5,FALSE))</f>
        <v/>
      </c>
      <c r="W462" s="40" t="str">
        <f>IF(R462="","",VLOOKUP(R462,CUSTOMS!$E$3:$N$2500,6,FALSE))</f>
        <v/>
      </c>
      <c r="X462" s="40" t="str">
        <f t="shared" si="54"/>
        <v/>
      </c>
      <c r="Y462" s="39" t="str">
        <f>IF(R462="","",VLOOKUP(R462,CUSTOMS!$E$3:$N$2500,8,FALSE))</f>
        <v/>
      </c>
      <c r="Z462" s="39" t="str">
        <f>IF(R462="","",VLOOKUP(R462,CUSTOMS!$E$3:$N$2500,9,FALSE))</f>
        <v/>
      </c>
      <c r="AA462" s="39" t="str">
        <f>IF(R462="","",VLOOKUP(R462,CUSTOMS!$E$3:$N$2500,10,FALSE))</f>
        <v/>
      </c>
      <c r="AB462" s="40" t="str">
        <f>IF(R462="","",VLOOKUP(G462,WMS!$E$3:$T$2500,15,FALSE))</f>
        <v/>
      </c>
      <c r="AC462" s="40" t="str">
        <f t="shared" si="55"/>
        <v/>
      </c>
      <c r="AD462" s="37" t="str">
        <f>IF(S462="","",VLOOKUP(S462,海关监管条件!$A$1:$B$2000,2,FALSE))</f>
        <v/>
      </c>
    </row>
    <row r="463" spans="7:30">
      <c r="G463" s="22" t="str">
        <f t="shared" si="49"/>
        <v/>
      </c>
      <c r="H463" s="23" t="str">
        <f>IF(G463="","",VLOOKUP(G463,WMS!$E$3:$Q$2500,7,FALSE))</f>
        <v/>
      </c>
      <c r="I463" s="23" t="str">
        <f>IF(G463="","",VLOOKUP(G463,WMS!$E$3:$Q$2500,8,FALSE))</f>
        <v/>
      </c>
      <c r="J463" s="23" t="str">
        <f>IF(G463="","",VLOOKUP(G463,WMS!$E$3:$Q$2500,13,FALSE))</f>
        <v/>
      </c>
      <c r="K463" s="29" t="str">
        <f t="shared" si="50"/>
        <v/>
      </c>
      <c r="N463" s="30" t="str">
        <f>IF(G463="","",VLOOKUP(G463,WMS!$E$3:$U$2500,17,0))</f>
        <v/>
      </c>
      <c r="O463" s="31" t="str">
        <f t="shared" si="51"/>
        <v/>
      </c>
      <c r="P463" s="31" t="str">
        <f t="shared" si="52"/>
        <v/>
      </c>
      <c r="Q463" s="36" t="str">
        <f>IF(G463="","",VLOOKUP(G463,WMS!$E$3:$G$2500,2,FALSE))</f>
        <v/>
      </c>
      <c r="R463" s="36" t="str">
        <f>IF(G463="","",VLOOKUP(G463,WMS!$E$3:$G$2500,3,FALSE))</f>
        <v/>
      </c>
      <c r="S463" s="37" t="str">
        <f>IF(R463="","",VLOOKUP(R463,CUSTOMS!$E$3:$N$2500,2,FALSE))</f>
        <v/>
      </c>
      <c r="T463" s="38" t="str">
        <f>IF(R463="","",VLOOKUP(R463,CUSTOMS!$E$3:$N$2500,3,FALSE))</f>
        <v/>
      </c>
      <c r="U463" s="39" t="str">
        <f t="shared" si="53"/>
        <v/>
      </c>
      <c r="V463" s="39" t="str">
        <f>IF(R463="","",VLOOKUP(R463,CUSTOMS!$E$3:$N$2500,5,FALSE))</f>
        <v/>
      </c>
      <c r="W463" s="40" t="str">
        <f>IF(R463="","",VLOOKUP(R463,CUSTOMS!$E$3:$N$2500,6,FALSE))</f>
        <v/>
      </c>
      <c r="X463" s="40" t="str">
        <f t="shared" si="54"/>
        <v/>
      </c>
      <c r="Y463" s="39" t="str">
        <f>IF(R463="","",VLOOKUP(R463,CUSTOMS!$E$3:$N$2500,8,FALSE))</f>
        <v/>
      </c>
      <c r="Z463" s="39" t="str">
        <f>IF(R463="","",VLOOKUP(R463,CUSTOMS!$E$3:$N$2500,9,FALSE))</f>
        <v/>
      </c>
      <c r="AA463" s="39" t="str">
        <f>IF(R463="","",VLOOKUP(R463,CUSTOMS!$E$3:$N$2500,10,FALSE))</f>
        <v/>
      </c>
      <c r="AB463" s="40" t="str">
        <f>IF(R463="","",VLOOKUP(G463,WMS!$E$3:$T$2500,15,FALSE))</f>
        <v/>
      </c>
      <c r="AC463" s="40" t="str">
        <f t="shared" si="55"/>
        <v/>
      </c>
      <c r="AD463" s="37" t="str">
        <f>IF(S463="","",VLOOKUP(S463,海关监管条件!$A$1:$B$2000,2,FALSE))</f>
        <v/>
      </c>
    </row>
    <row r="464" spans="7:30">
      <c r="G464" s="22" t="str">
        <f t="shared" si="49"/>
        <v/>
      </c>
      <c r="H464" s="23" t="str">
        <f>IF(G464="","",VLOOKUP(G464,WMS!$E$3:$Q$2500,7,FALSE))</f>
        <v/>
      </c>
      <c r="I464" s="23" t="str">
        <f>IF(G464="","",VLOOKUP(G464,WMS!$E$3:$Q$2500,8,FALSE))</f>
        <v/>
      </c>
      <c r="J464" s="23" t="str">
        <f>IF(G464="","",VLOOKUP(G464,WMS!$E$3:$Q$2500,13,FALSE))</f>
        <v/>
      </c>
      <c r="K464" s="29" t="str">
        <f t="shared" si="50"/>
        <v/>
      </c>
      <c r="N464" s="30" t="str">
        <f>IF(G464="","",VLOOKUP(G464,WMS!$E$3:$U$2500,17,0))</f>
        <v/>
      </c>
      <c r="O464" s="31" t="str">
        <f t="shared" si="51"/>
        <v/>
      </c>
      <c r="P464" s="31" t="str">
        <f t="shared" si="52"/>
        <v/>
      </c>
      <c r="Q464" s="36" t="str">
        <f>IF(G464="","",VLOOKUP(G464,WMS!$E$3:$G$2500,2,FALSE))</f>
        <v/>
      </c>
      <c r="R464" s="36" t="str">
        <f>IF(G464="","",VLOOKUP(G464,WMS!$E$3:$G$2500,3,FALSE))</f>
        <v/>
      </c>
      <c r="S464" s="37" t="str">
        <f>IF(R464="","",VLOOKUP(R464,CUSTOMS!$E$3:$N$2500,2,FALSE))</f>
        <v/>
      </c>
      <c r="T464" s="38" t="str">
        <f>IF(R464="","",VLOOKUP(R464,CUSTOMS!$E$3:$N$2500,3,FALSE))</f>
        <v/>
      </c>
      <c r="U464" s="39" t="str">
        <f t="shared" si="53"/>
        <v/>
      </c>
      <c r="V464" s="39" t="str">
        <f>IF(R464="","",VLOOKUP(R464,CUSTOMS!$E$3:$N$2500,5,FALSE))</f>
        <v/>
      </c>
      <c r="W464" s="40" t="str">
        <f>IF(R464="","",VLOOKUP(R464,CUSTOMS!$E$3:$N$2500,6,FALSE))</f>
        <v/>
      </c>
      <c r="X464" s="40" t="str">
        <f t="shared" si="54"/>
        <v/>
      </c>
      <c r="Y464" s="39" t="str">
        <f>IF(R464="","",VLOOKUP(R464,CUSTOMS!$E$3:$N$2500,8,FALSE))</f>
        <v/>
      </c>
      <c r="Z464" s="39" t="str">
        <f>IF(R464="","",VLOOKUP(R464,CUSTOMS!$E$3:$N$2500,9,FALSE))</f>
        <v/>
      </c>
      <c r="AA464" s="39" t="str">
        <f>IF(R464="","",VLOOKUP(R464,CUSTOMS!$E$3:$N$2500,10,FALSE))</f>
        <v/>
      </c>
      <c r="AB464" s="40" t="str">
        <f>IF(R464="","",VLOOKUP(G464,WMS!$E$3:$T$2500,15,FALSE))</f>
        <v/>
      </c>
      <c r="AC464" s="40" t="str">
        <f t="shared" si="55"/>
        <v/>
      </c>
      <c r="AD464" s="37" t="str">
        <f>IF(S464="","",VLOOKUP(S464,海关监管条件!$A$1:$B$2000,2,FALSE))</f>
        <v/>
      </c>
    </row>
    <row r="465" spans="7:30">
      <c r="G465" s="22" t="str">
        <f t="shared" si="49"/>
        <v/>
      </c>
      <c r="H465" s="23" t="str">
        <f>IF(G465="","",VLOOKUP(G465,WMS!$E$3:$Q$2500,7,FALSE))</f>
        <v/>
      </c>
      <c r="I465" s="23" t="str">
        <f>IF(G465="","",VLOOKUP(G465,WMS!$E$3:$Q$2500,8,FALSE))</f>
        <v/>
      </c>
      <c r="J465" s="23" t="str">
        <f>IF(G465="","",VLOOKUP(G465,WMS!$E$3:$Q$2500,13,FALSE))</f>
        <v/>
      </c>
      <c r="K465" s="29" t="str">
        <f t="shared" si="50"/>
        <v/>
      </c>
      <c r="N465" s="30" t="str">
        <f>IF(G465="","",VLOOKUP(G465,WMS!$E$3:$U$2500,17,0))</f>
        <v/>
      </c>
      <c r="O465" s="31" t="str">
        <f t="shared" si="51"/>
        <v/>
      </c>
      <c r="P465" s="31" t="str">
        <f t="shared" si="52"/>
        <v/>
      </c>
      <c r="Q465" s="36" t="str">
        <f>IF(G465="","",VLOOKUP(G465,WMS!$E$3:$G$2500,2,FALSE))</f>
        <v/>
      </c>
      <c r="R465" s="36" t="str">
        <f>IF(G465="","",VLOOKUP(G465,WMS!$E$3:$G$2500,3,FALSE))</f>
        <v/>
      </c>
      <c r="S465" s="37" t="str">
        <f>IF(R465="","",VLOOKUP(R465,CUSTOMS!$E$3:$N$2500,2,FALSE))</f>
        <v/>
      </c>
      <c r="T465" s="38" t="str">
        <f>IF(R465="","",VLOOKUP(R465,CUSTOMS!$E$3:$N$2500,3,FALSE))</f>
        <v/>
      </c>
      <c r="U465" s="39" t="str">
        <f t="shared" si="53"/>
        <v/>
      </c>
      <c r="V465" s="39" t="str">
        <f>IF(R465="","",VLOOKUP(R465,CUSTOMS!$E$3:$N$2500,5,FALSE))</f>
        <v/>
      </c>
      <c r="W465" s="40" t="str">
        <f>IF(R465="","",VLOOKUP(R465,CUSTOMS!$E$3:$N$2500,6,FALSE))</f>
        <v/>
      </c>
      <c r="X465" s="40" t="str">
        <f t="shared" si="54"/>
        <v/>
      </c>
      <c r="Y465" s="39" t="str">
        <f>IF(R465="","",VLOOKUP(R465,CUSTOMS!$E$3:$N$2500,8,FALSE))</f>
        <v/>
      </c>
      <c r="Z465" s="39" t="str">
        <f>IF(R465="","",VLOOKUP(R465,CUSTOMS!$E$3:$N$2500,9,FALSE))</f>
        <v/>
      </c>
      <c r="AA465" s="39" t="str">
        <f>IF(R465="","",VLOOKUP(R465,CUSTOMS!$E$3:$N$2500,10,FALSE))</f>
        <v/>
      </c>
      <c r="AB465" s="40" t="str">
        <f>IF(R465="","",VLOOKUP(G465,WMS!$E$3:$T$2500,15,FALSE))</f>
        <v/>
      </c>
      <c r="AC465" s="40" t="str">
        <f t="shared" si="55"/>
        <v/>
      </c>
      <c r="AD465" s="37" t="str">
        <f>IF(S465="","",VLOOKUP(S465,海关监管条件!$A$1:$B$2000,2,FALSE))</f>
        <v/>
      </c>
    </row>
    <row r="466" spans="7:30">
      <c r="G466" s="22" t="str">
        <f t="shared" si="49"/>
        <v/>
      </c>
      <c r="H466" s="23" t="str">
        <f>IF(G466="","",VLOOKUP(G466,WMS!$E$3:$Q$2500,7,FALSE))</f>
        <v/>
      </c>
      <c r="I466" s="23" t="str">
        <f>IF(G466="","",VLOOKUP(G466,WMS!$E$3:$Q$2500,8,FALSE))</f>
        <v/>
      </c>
      <c r="J466" s="23" t="str">
        <f>IF(G466="","",VLOOKUP(G466,WMS!$E$3:$Q$2500,13,FALSE))</f>
        <v/>
      </c>
      <c r="K466" s="29" t="str">
        <f t="shared" si="50"/>
        <v/>
      </c>
      <c r="N466" s="30" t="str">
        <f>IF(G466="","",VLOOKUP(G466,WMS!$E$3:$U$2500,17,0))</f>
        <v/>
      </c>
      <c r="O466" s="31" t="str">
        <f t="shared" si="51"/>
        <v/>
      </c>
      <c r="P466" s="31" t="str">
        <f t="shared" si="52"/>
        <v/>
      </c>
      <c r="Q466" s="36" t="str">
        <f>IF(G466="","",VLOOKUP(G466,WMS!$E$3:$G$2500,2,FALSE))</f>
        <v/>
      </c>
      <c r="R466" s="36" t="str">
        <f>IF(G466="","",VLOOKUP(G466,WMS!$E$3:$G$2500,3,FALSE))</f>
        <v/>
      </c>
      <c r="S466" s="37" t="str">
        <f>IF(R466="","",VLOOKUP(R466,CUSTOMS!$E$3:$N$2500,2,FALSE))</f>
        <v/>
      </c>
      <c r="T466" s="38" t="str">
        <f>IF(R466="","",VLOOKUP(R466,CUSTOMS!$E$3:$N$2500,3,FALSE))</f>
        <v/>
      </c>
      <c r="U466" s="39" t="str">
        <f t="shared" si="53"/>
        <v/>
      </c>
      <c r="V466" s="39" t="str">
        <f>IF(R466="","",VLOOKUP(R466,CUSTOMS!$E$3:$N$2500,5,FALSE))</f>
        <v/>
      </c>
      <c r="W466" s="40" t="str">
        <f>IF(R466="","",VLOOKUP(R466,CUSTOMS!$E$3:$N$2500,6,FALSE))</f>
        <v/>
      </c>
      <c r="X466" s="40" t="str">
        <f t="shared" si="54"/>
        <v/>
      </c>
      <c r="Y466" s="39" t="str">
        <f>IF(R466="","",VLOOKUP(R466,CUSTOMS!$E$3:$N$2500,8,FALSE))</f>
        <v/>
      </c>
      <c r="Z466" s="39" t="str">
        <f>IF(R466="","",VLOOKUP(R466,CUSTOMS!$E$3:$N$2500,9,FALSE))</f>
        <v/>
      </c>
      <c r="AA466" s="39" t="str">
        <f>IF(R466="","",VLOOKUP(R466,CUSTOMS!$E$3:$N$2500,10,FALSE))</f>
        <v/>
      </c>
      <c r="AB466" s="40" t="str">
        <f>IF(R466="","",VLOOKUP(G466,WMS!$E$3:$T$2500,15,FALSE))</f>
        <v/>
      </c>
      <c r="AC466" s="40" t="str">
        <f t="shared" si="55"/>
        <v/>
      </c>
      <c r="AD466" s="37" t="str">
        <f>IF(S466="","",VLOOKUP(S466,海关监管条件!$A$1:$B$2000,2,FALSE))</f>
        <v/>
      </c>
    </row>
    <row r="467" spans="7:30">
      <c r="G467" s="22" t="str">
        <f t="shared" si="49"/>
        <v/>
      </c>
      <c r="H467" s="23" t="str">
        <f>IF(G467="","",VLOOKUP(G467,WMS!$E$3:$Q$2500,7,FALSE))</f>
        <v/>
      </c>
      <c r="I467" s="23" t="str">
        <f>IF(G467="","",VLOOKUP(G467,WMS!$E$3:$Q$2500,8,FALSE))</f>
        <v/>
      </c>
      <c r="J467" s="23" t="str">
        <f>IF(G467="","",VLOOKUP(G467,WMS!$E$3:$Q$2500,13,FALSE))</f>
        <v/>
      </c>
      <c r="K467" s="29" t="str">
        <f t="shared" si="50"/>
        <v/>
      </c>
      <c r="N467" s="30" t="str">
        <f>IF(G467="","",VLOOKUP(G467,WMS!$E$3:$U$2500,17,0))</f>
        <v/>
      </c>
      <c r="O467" s="31" t="str">
        <f t="shared" si="51"/>
        <v/>
      </c>
      <c r="P467" s="31" t="str">
        <f t="shared" si="52"/>
        <v/>
      </c>
      <c r="Q467" s="36" t="str">
        <f>IF(G467="","",VLOOKUP(G467,WMS!$E$3:$G$2500,2,FALSE))</f>
        <v/>
      </c>
      <c r="R467" s="36" t="str">
        <f>IF(G467="","",VLOOKUP(G467,WMS!$E$3:$G$2500,3,FALSE))</f>
        <v/>
      </c>
      <c r="S467" s="37" t="str">
        <f>IF(R467="","",VLOOKUP(R467,CUSTOMS!$E$3:$N$2500,2,FALSE))</f>
        <v/>
      </c>
      <c r="T467" s="38" t="str">
        <f>IF(R467="","",VLOOKUP(R467,CUSTOMS!$E$3:$N$2500,3,FALSE))</f>
        <v/>
      </c>
      <c r="U467" s="39" t="str">
        <f t="shared" si="53"/>
        <v/>
      </c>
      <c r="V467" s="39" t="str">
        <f>IF(R467="","",VLOOKUP(R467,CUSTOMS!$E$3:$N$2500,5,FALSE))</f>
        <v/>
      </c>
      <c r="W467" s="40" t="str">
        <f>IF(R467="","",VLOOKUP(R467,CUSTOMS!$E$3:$N$2500,6,FALSE))</f>
        <v/>
      </c>
      <c r="X467" s="40" t="str">
        <f t="shared" si="54"/>
        <v/>
      </c>
      <c r="Y467" s="39" t="str">
        <f>IF(R467="","",VLOOKUP(R467,CUSTOMS!$E$3:$N$2500,8,FALSE))</f>
        <v/>
      </c>
      <c r="Z467" s="39" t="str">
        <f>IF(R467="","",VLOOKUP(R467,CUSTOMS!$E$3:$N$2500,9,FALSE))</f>
        <v/>
      </c>
      <c r="AA467" s="39" t="str">
        <f>IF(R467="","",VLOOKUP(R467,CUSTOMS!$E$3:$N$2500,10,FALSE))</f>
        <v/>
      </c>
      <c r="AB467" s="40" t="str">
        <f>IF(R467="","",VLOOKUP(G467,WMS!$E$3:$T$2500,15,FALSE))</f>
        <v/>
      </c>
      <c r="AC467" s="40" t="str">
        <f t="shared" si="55"/>
        <v/>
      </c>
      <c r="AD467" s="37" t="str">
        <f>IF(S467="","",VLOOKUP(S467,海关监管条件!$A$1:$B$2000,2,FALSE))</f>
        <v/>
      </c>
    </row>
    <row r="468" spans="7:30">
      <c r="G468" s="22" t="str">
        <f t="shared" si="49"/>
        <v/>
      </c>
      <c r="H468" s="23" t="str">
        <f>IF(G468="","",VLOOKUP(G468,WMS!$E$3:$Q$2500,7,FALSE))</f>
        <v/>
      </c>
      <c r="I468" s="23" t="str">
        <f>IF(G468="","",VLOOKUP(G468,WMS!$E$3:$Q$2500,8,FALSE))</f>
        <v/>
      </c>
      <c r="J468" s="23" t="str">
        <f>IF(G468="","",VLOOKUP(G468,WMS!$E$3:$Q$2500,13,FALSE))</f>
        <v/>
      </c>
      <c r="K468" s="29" t="str">
        <f t="shared" si="50"/>
        <v/>
      </c>
      <c r="N468" s="30" t="str">
        <f>IF(G468="","",VLOOKUP(G468,WMS!$E$3:$U$2500,17,0))</f>
        <v/>
      </c>
      <c r="O468" s="31" t="str">
        <f t="shared" si="51"/>
        <v/>
      </c>
      <c r="P468" s="31" t="str">
        <f t="shared" si="52"/>
        <v/>
      </c>
      <c r="Q468" s="36" t="str">
        <f>IF(G468="","",VLOOKUP(G468,WMS!$E$3:$G$2500,2,FALSE))</f>
        <v/>
      </c>
      <c r="R468" s="36" t="str">
        <f>IF(G468="","",VLOOKUP(G468,WMS!$E$3:$G$2500,3,FALSE))</f>
        <v/>
      </c>
      <c r="S468" s="37" t="str">
        <f>IF(R468="","",VLOOKUP(R468,CUSTOMS!$E$3:$N$2500,2,FALSE))</f>
        <v/>
      </c>
      <c r="T468" s="38" t="str">
        <f>IF(R468="","",VLOOKUP(R468,CUSTOMS!$E$3:$N$2500,3,FALSE))</f>
        <v/>
      </c>
      <c r="U468" s="39" t="str">
        <f t="shared" si="53"/>
        <v/>
      </c>
      <c r="V468" s="39" t="str">
        <f>IF(R468="","",VLOOKUP(R468,CUSTOMS!$E$3:$N$2500,5,FALSE))</f>
        <v/>
      </c>
      <c r="W468" s="40" t="str">
        <f>IF(R468="","",VLOOKUP(R468,CUSTOMS!$E$3:$N$2500,6,FALSE))</f>
        <v/>
      </c>
      <c r="X468" s="40" t="str">
        <f t="shared" si="54"/>
        <v/>
      </c>
      <c r="Y468" s="39" t="str">
        <f>IF(R468="","",VLOOKUP(R468,CUSTOMS!$E$3:$N$2500,8,FALSE))</f>
        <v/>
      </c>
      <c r="Z468" s="39" t="str">
        <f>IF(R468="","",VLOOKUP(R468,CUSTOMS!$E$3:$N$2500,9,FALSE))</f>
        <v/>
      </c>
      <c r="AA468" s="39" t="str">
        <f>IF(R468="","",VLOOKUP(R468,CUSTOMS!$E$3:$N$2500,10,FALSE))</f>
        <v/>
      </c>
      <c r="AB468" s="40" t="str">
        <f>IF(R468="","",VLOOKUP(G468,WMS!$E$3:$T$2500,15,FALSE))</f>
        <v/>
      </c>
      <c r="AC468" s="40" t="str">
        <f t="shared" si="55"/>
        <v/>
      </c>
      <c r="AD468" s="37" t="str">
        <f>IF(S468="","",VLOOKUP(S468,海关监管条件!$A$1:$B$2000,2,FALSE))</f>
        <v/>
      </c>
    </row>
    <row r="469" spans="7:30">
      <c r="G469" s="22" t="str">
        <f t="shared" si="49"/>
        <v/>
      </c>
      <c r="H469" s="23" t="str">
        <f>IF(G469="","",VLOOKUP(G469,WMS!$E$3:$Q$2500,7,FALSE))</f>
        <v/>
      </c>
      <c r="I469" s="23" t="str">
        <f>IF(G469="","",VLOOKUP(G469,WMS!$E$3:$Q$2500,8,FALSE))</f>
        <v/>
      </c>
      <c r="J469" s="23" t="str">
        <f>IF(G469="","",VLOOKUP(G469,WMS!$E$3:$Q$2500,13,FALSE))</f>
        <v/>
      </c>
      <c r="K469" s="29" t="str">
        <f t="shared" si="50"/>
        <v/>
      </c>
      <c r="N469" s="30" t="str">
        <f>IF(G469="","",VLOOKUP(G469,WMS!$E$3:$U$2500,17,0))</f>
        <v/>
      </c>
      <c r="O469" s="31" t="str">
        <f t="shared" si="51"/>
        <v/>
      </c>
      <c r="P469" s="31" t="str">
        <f t="shared" si="52"/>
        <v/>
      </c>
      <c r="Q469" s="36" t="str">
        <f>IF(G469="","",VLOOKUP(G469,WMS!$E$3:$G$2500,2,FALSE))</f>
        <v/>
      </c>
      <c r="R469" s="36" t="str">
        <f>IF(G469="","",VLOOKUP(G469,WMS!$E$3:$G$2500,3,FALSE))</f>
        <v/>
      </c>
      <c r="S469" s="37" t="str">
        <f>IF(R469="","",VLOOKUP(R469,CUSTOMS!$E$3:$N$2500,2,FALSE))</f>
        <v/>
      </c>
      <c r="T469" s="38" t="str">
        <f>IF(R469="","",VLOOKUP(R469,CUSTOMS!$E$3:$N$2500,3,FALSE))</f>
        <v/>
      </c>
      <c r="U469" s="39" t="str">
        <f t="shared" si="53"/>
        <v/>
      </c>
      <c r="V469" s="39" t="str">
        <f>IF(R469="","",VLOOKUP(R469,CUSTOMS!$E$3:$N$2500,5,FALSE))</f>
        <v/>
      </c>
      <c r="W469" s="40" t="str">
        <f>IF(R469="","",VLOOKUP(R469,CUSTOMS!$E$3:$N$2500,6,FALSE))</f>
        <v/>
      </c>
      <c r="X469" s="40" t="str">
        <f t="shared" si="54"/>
        <v/>
      </c>
      <c r="Y469" s="39" t="str">
        <f>IF(R469="","",VLOOKUP(R469,CUSTOMS!$E$3:$N$2500,8,FALSE))</f>
        <v/>
      </c>
      <c r="Z469" s="39" t="str">
        <f>IF(R469="","",VLOOKUP(R469,CUSTOMS!$E$3:$N$2500,9,FALSE))</f>
        <v/>
      </c>
      <c r="AA469" s="39" t="str">
        <f>IF(R469="","",VLOOKUP(R469,CUSTOMS!$E$3:$N$2500,10,FALSE))</f>
        <v/>
      </c>
      <c r="AB469" s="40" t="str">
        <f>IF(R469="","",VLOOKUP(G469,WMS!$E$3:$T$2500,15,FALSE))</f>
        <v/>
      </c>
      <c r="AC469" s="40" t="str">
        <f t="shared" si="55"/>
        <v/>
      </c>
      <c r="AD469" s="37" t="str">
        <f>IF(S469="","",VLOOKUP(S469,海关监管条件!$A$1:$B$2000,2,FALSE))</f>
        <v/>
      </c>
    </row>
    <row r="470" spans="7:30">
      <c r="G470" s="22" t="str">
        <f t="shared" si="49"/>
        <v/>
      </c>
      <c r="H470" s="23" t="str">
        <f>IF(G470="","",VLOOKUP(G470,WMS!$E$3:$Q$2500,7,FALSE))</f>
        <v/>
      </c>
      <c r="I470" s="23" t="str">
        <f>IF(G470="","",VLOOKUP(G470,WMS!$E$3:$Q$2500,8,FALSE))</f>
        <v/>
      </c>
      <c r="J470" s="23" t="str">
        <f>IF(G470="","",VLOOKUP(G470,WMS!$E$3:$Q$2500,13,FALSE))</f>
        <v/>
      </c>
      <c r="K470" s="29" t="str">
        <f t="shared" si="50"/>
        <v/>
      </c>
      <c r="N470" s="30" t="str">
        <f>IF(G470="","",VLOOKUP(G470,WMS!$E$3:$U$2500,17,0))</f>
        <v/>
      </c>
      <c r="O470" s="31" t="str">
        <f t="shared" si="51"/>
        <v/>
      </c>
      <c r="P470" s="31" t="str">
        <f t="shared" si="52"/>
        <v/>
      </c>
      <c r="Q470" s="36" t="str">
        <f>IF(G470="","",VLOOKUP(G470,WMS!$E$3:$G$2500,2,FALSE))</f>
        <v/>
      </c>
      <c r="R470" s="36" t="str">
        <f>IF(G470="","",VLOOKUP(G470,WMS!$E$3:$G$2500,3,FALSE))</f>
        <v/>
      </c>
      <c r="S470" s="37" t="str">
        <f>IF(R470="","",VLOOKUP(R470,CUSTOMS!$E$3:$N$2500,2,FALSE))</f>
        <v/>
      </c>
      <c r="T470" s="38" t="str">
        <f>IF(R470="","",VLOOKUP(R470,CUSTOMS!$E$3:$N$2500,3,FALSE))</f>
        <v/>
      </c>
      <c r="U470" s="39" t="str">
        <f t="shared" si="53"/>
        <v/>
      </c>
      <c r="V470" s="39" t="str">
        <f>IF(R470="","",VLOOKUP(R470,CUSTOMS!$E$3:$N$2500,5,FALSE))</f>
        <v/>
      </c>
      <c r="W470" s="40" t="str">
        <f>IF(R470="","",VLOOKUP(R470,CUSTOMS!$E$3:$N$2500,6,FALSE))</f>
        <v/>
      </c>
      <c r="X470" s="40" t="str">
        <f t="shared" si="54"/>
        <v/>
      </c>
      <c r="Y470" s="39" t="str">
        <f>IF(R470="","",VLOOKUP(R470,CUSTOMS!$E$3:$N$2500,8,FALSE))</f>
        <v/>
      </c>
      <c r="Z470" s="39" t="str">
        <f>IF(R470="","",VLOOKUP(R470,CUSTOMS!$E$3:$N$2500,9,FALSE))</f>
        <v/>
      </c>
      <c r="AA470" s="39" t="str">
        <f>IF(R470="","",VLOOKUP(R470,CUSTOMS!$E$3:$N$2500,10,FALSE))</f>
        <v/>
      </c>
      <c r="AB470" s="40" t="str">
        <f>IF(R470="","",VLOOKUP(G470,WMS!$E$3:$T$2500,15,FALSE))</f>
        <v/>
      </c>
      <c r="AC470" s="40" t="str">
        <f t="shared" si="55"/>
        <v/>
      </c>
      <c r="AD470" s="37" t="str">
        <f>IF(S470="","",VLOOKUP(S470,海关监管条件!$A$1:$B$2000,2,FALSE))</f>
        <v/>
      </c>
    </row>
    <row r="471" spans="7:30">
      <c r="G471" s="22" t="str">
        <f t="shared" si="49"/>
        <v/>
      </c>
      <c r="H471" s="23" t="str">
        <f>IF(G471="","",VLOOKUP(G471,WMS!$E$3:$Q$2500,7,FALSE))</f>
        <v/>
      </c>
      <c r="I471" s="23" t="str">
        <f>IF(G471="","",VLOOKUP(G471,WMS!$E$3:$Q$2500,8,FALSE))</f>
        <v/>
      </c>
      <c r="J471" s="23" t="str">
        <f>IF(G471="","",VLOOKUP(G471,WMS!$E$3:$Q$2500,13,FALSE))</f>
        <v/>
      </c>
      <c r="K471" s="29" t="str">
        <f t="shared" si="50"/>
        <v/>
      </c>
      <c r="N471" s="30" t="str">
        <f>IF(G471="","",VLOOKUP(G471,WMS!$E$3:$U$2500,17,0))</f>
        <v/>
      </c>
      <c r="O471" s="31" t="str">
        <f t="shared" si="51"/>
        <v/>
      </c>
      <c r="P471" s="31" t="str">
        <f t="shared" si="52"/>
        <v/>
      </c>
      <c r="Q471" s="36" t="str">
        <f>IF(G471="","",VLOOKUP(G471,WMS!$E$3:$G$2500,2,FALSE))</f>
        <v/>
      </c>
      <c r="R471" s="36" t="str">
        <f>IF(G471="","",VLOOKUP(G471,WMS!$E$3:$G$2500,3,FALSE))</f>
        <v/>
      </c>
      <c r="S471" s="37" t="str">
        <f>IF(R471="","",VLOOKUP(R471,CUSTOMS!$E$3:$N$2500,2,FALSE))</f>
        <v/>
      </c>
      <c r="T471" s="38" t="str">
        <f>IF(R471="","",VLOOKUP(R471,CUSTOMS!$E$3:$N$2500,3,FALSE))</f>
        <v/>
      </c>
      <c r="U471" s="39" t="str">
        <f t="shared" si="53"/>
        <v/>
      </c>
      <c r="V471" s="39" t="str">
        <f>IF(R471="","",VLOOKUP(R471,CUSTOMS!$E$3:$N$2500,5,FALSE))</f>
        <v/>
      </c>
      <c r="W471" s="40" t="str">
        <f>IF(R471="","",VLOOKUP(R471,CUSTOMS!$E$3:$N$2500,6,FALSE))</f>
        <v/>
      </c>
      <c r="X471" s="40" t="str">
        <f t="shared" si="54"/>
        <v/>
      </c>
      <c r="Y471" s="39" t="str">
        <f>IF(R471="","",VLOOKUP(R471,CUSTOMS!$E$3:$N$2500,8,FALSE))</f>
        <v/>
      </c>
      <c r="Z471" s="39" t="str">
        <f>IF(R471="","",VLOOKUP(R471,CUSTOMS!$E$3:$N$2500,9,FALSE))</f>
        <v/>
      </c>
      <c r="AA471" s="39" t="str">
        <f>IF(R471="","",VLOOKUP(R471,CUSTOMS!$E$3:$N$2500,10,FALSE))</f>
        <v/>
      </c>
      <c r="AB471" s="40" t="str">
        <f>IF(R471="","",VLOOKUP(G471,WMS!$E$3:$T$2500,15,FALSE))</f>
        <v/>
      </c>
      <c r="AC471" s="40" t="str">
        <f t="shared" si="55"/>
        <v/>
      </c>
      <c r="AD471" s="37" t="str">
        <f>IF(S471="","",VLOOKUP(S471,海关监管条件!$A$1:$B$2000,2,FALSE))</f>
        <v/>
      </c>
    </row>
    <row r="472" spans="7:30">
      <c r="G472" s="22" t="str">
        <f t="shared" si="49"/>
        <v/>
      </c>
      <c r="H472" s="23" t="str">
        <f>IF(G472="","",VLOOKUP(G472,WMS!$E$3:$Q$2500,7,FALSE))</f>
        <v/>
      </c>
      <c r="I472" s="23" t="str">
        <f>IF(G472="","",VLOOKUP(G472,WMS!$E$3:$Q$2500,8,FALSE))</f>
        <v/>
      </c>
      <c r="J472" s="23" t="str">
        <f>IF(G472="","",VLOOKUP(G472,WMS!$E$3:$Q$2500,13,FALSE))</f>
        <v/>
      </c>
      <c r="K472" s="29" t="str">
        <f t="shared" si="50"/>
        <v/>
      </c>
      <c r="N472" s="30" t="str">
        <f>IF(G472="","",VLOOKUP(G472,WMS!$E$3:$U$2500,17,0))</f>
        <v/>
      </c>
      <c r="O472" s="31" t="str">
        <f t="shared" si="51"/>
        <v/>
      </c>
      <c r="P472" s="31" t="str">
        <f t="shared" si="52"/>
        <v/>
      </c>
      <c r="Q472" s="36" t="str">
        <f>IF(G472="","",VLOOKUP(G472,WMS!$E$3:$G$2500,2,FALSE))</f>
        <v/>
      </c>
      <c r="R472" s="36" t="str">
        <f>IF(G472="","",VLOOKUP(G472,WMS!$E$3:$G$2500,3,FALSE))</f>
        <v/>
      </c>
      <c r="S472" s="37" t="str">
        <f>IF(R472="","",VLOOKUP(R472,CUSTOMS!$E$3:$N$2500,2,FALSE))</f>
        <v/>
      </c>
      <c r="T472" s="38" t="str">
        <f>IF(R472="","",VLOOKUP(R472,CUSTOMS!$E$3:$N$2500,3,FALSE))</f>
        <v/>
      </c>
      <c r="U472" s="39" t="str">
        <f t="shared" si="53"/>
        <v/>
      </c>
      <c r="V472" s="39" t="str">
        <f>IF(R472="","",VLOOKUP(R472,CUSTOMS!$E$3:$N$2500,5,FALSE))</f>
        <v/>
      </c>
      <c r="W472" s="40" t="str">
        <f>IF(R472="","",VLOOKUP(R472,CUSTOMS!$E$3:$N$2500,6,FALSE))</f>
        <v/>
      </c>
      <c r="X472" s="40" t="str">
        <f t="shared" si="54"/>
        <v/>
      </c>
      <c r="Y472" s="39" t="str">
        <f>IF(R472="","",VLOOKUP(R472,CUSTOMS!$E$3:$N$2500,8,FALSE))</f>
        <v/>
      </c>
      <c r="Z472" s="39" t="str">
        <f>IF(R472="","",VLOOKUP(R472,CUSTOMS!$E$3:$N$2500,9,FALSE))</f>
        <v/>
      </c>
      <c r="AA472" s="39" t="str">
        <f>IF(R472="","",VLOOKUP(R472,CUSTOMS!$E$3:$N$2500,10,FALSE))</f>
        <v/>
      </c>
      <c r="AB472" s="40" t="str">
        <f>IF(R472="","",VLOOKUP(G472,WMS!$E$3:$T$2500,15,FALSE))</f>
        <v/>
      </c>
      <c r="AC472" s="40" t="str">
        <f t="shared" si="55"/>
        <v/>
      </c>
      <c r="AD472" s="37" t="str">
        <f>IF(S472="","",VLOOKUP(S472,海关监管条件!$A$1:$B$2000,2,FALSE))</f>
        <v/>
      </c>
    </row>
    <row r="473" spans="7:30">
      <c r="G473" s="22" t="str">
        <f t="shared" si="49"/>
        <v/>
      </c>
      <c r="H473" s="23" t="str">
        <f>IF(G473="","",VLOOKUP(G473,WMS!$E$3:$Q$2500,7,FALSE))</f>
        <v/>
      </c>
      <c r="I473" s="23" t="str">
        <f>IF(G473="","",VLOOKUP(G473,WMS!$E$3:$Q$2500,8,FALSE))</f>
        <v/>
      </c>
      <c r="J473" s="23" t="str">
        <f>IF(G473="","",VLOOKUP(G473,WMS!$E$3:$Q$2500,13,FALSE))</f>
        <v/>
      </c>
      <c r="K473" s="29" t="str">
        <f t="shared" si="50"/>
        <v/>
      </c>
      <c r="N473" s="30" t="str">
        <f>IF(G473="","",VLOOKUP(G473,WMS!$E$3:$U$2500,17,0))</f>
        <v/>
      </c>
      <c r="O473" s="31" t="str">
        <f t="shared" si="51"/>
        <v/>
      </c>
      <c r="P473" s="31" t="str">
        <f t="shared" si="52"/>
        <v/>
      </c>
      <c r="Q473" s="36" t="str">
        <f>IF(G473="","",VLOOKUP(G473,WMS!$E$3:$G$2500,2,FALSE))</f>
        <v/>
      </c>
      <c r="R473" s="36" t="str">
        <f>IF(G473="","",VLOOKUP(G473,WMS!$E$3:$G$2500,3,FALSE))</f>
        <v/>
      </c>
      <c r="S473" s="37" t="str">
        <f>IF(R473="","",VLOOKUP(R473,CUSTOMS!$E$3:$N$2500,2,FALSE))</f>
        <v/>
      </c>
      <c r="T473" s="38" t="str">
        <f>IF(R473="","",VLOOKUP(R473,CUSTOMS!$E$3:$N$2500,3,FALSE))</f>
        <v/>
      </c>
      <c r="U473" s="39" t="str">
        <f t="shared" si="53"/>
        <v/>
      </c>
      <c r="V473" s="39" t="str">
        <f>IF(R473="","",VLOOKUP(R473,CUSTOMS!$E$3:$N$2500,5,FALSE))</f>
        <v/>
      </c>
      <c r="W473" s="40" t="str">
        <f>IF(R473="","",VLOOKUP(R473,CUSTOMS!$E$3:$N$2500,6,FALSE))</f>
        <v/>
      </c>
      <c r="X473" s="40" t="str">
        <f t="shared" si="54"/>
        <v/>
      </c>
      <c r="Y473" s="39" t="str">
        <f>IF(R473="","",VLOOKUP(R473,CUSTOMS!$E$3:$N$2500,8,FALSE))</f>
        <v/>
      </c>
      <c r="Z473" s="39" t="str">
        <f>IF(R473="","",VLOOKUP(R473,CUSTOMS!$E$3:$N$2500,9,FALSE))</f>
        <v/>
      </c>
      <c r="AA473" s="39" t="str">
        <f>IF(R473="","",VLOOKUP(R473,CUSTOMS!$E$3:$N$2500,10,FALSE))</f>
        <v/>
      </c>
      <c r="AB473" s="40" t="str">
        <f>IF(R473="","",VLOOKUP(G473,WMS!$E$3:$T$2500,15,FALSE))</f>
        <v/>
      </c>
      <c r="AC473" s="40" t="str">
        <f t="shared" si="55"/>
        <v/>
      </c>
      <c r="AD473" s="37" t="str">
        <f>IF(S473="","",VLOOKUP(S473,海关监管条件!$A$1:$B$2000,2,FALSE))</f>
        <v/>
      </c>
    </row>
    <row r="474" spans="7:30">
      <c r="G474" s="22" t="str">
        <f t="shared" si="49"/>
        <v/>
      </c>
      <c r="H474" s="23" t="str">
        <f>IF(G474="","",VLOOKUP(G474,WMS!$E$3:$Q$2500,7,FALSE))</f>
        <v/>
      </c>
      <c r="I474" s="23" t="str">
        <f>IF(G474="","",VLOOKUP(G474,WMS!$E$3:$Q$2500,8,FALSE))</f>
        <v/>
      </c>
      <c r="J474" s="23" t="str">
        <f>IF(G474="","",VLOOKUP(G474,WMS!$E$3:$Q$2500,13,FALSE))</f>
        <v/>
      </c>
      <c r="K474" s="29" t="str">
        <f t="shared" si="50"/>
        <v/>
      </c>
      <c r="N474" s="30" t="str">
        <f>IF(G474="","",VLOOKUP(G474,WMS!$E$3:$U$2500,17,0))</f>
        <v/>
      </c>
      <c r="O474" s="31" t="str">
        <f t="shared" si="51"/>
        <v/>
      </c>
      <c r="P474" s="31" t="str">
        <f t="shared" si="52"/>
        <v/>
      </c>
      <c r="Q474" s="36" t="str">
        <f>IF(G474="","",VLOOKUP(G474,WMS!$E$3:$G$2500,2,FALSE))</f>
        <v/>
      </c>
      <c r="R474" s="36" t="str">
        <f>IF(G474="","",VLOOKUP(G474,WMS!$E$3:$G$2500,3,FALSE))</f>
        <v/>
      </c>
      <c r="S474" s="37" t="str">
        <f>IF(R474="","",VLOOKUP(R474,CUSTOMS!$E$3:$N$2500,2,FALSE))</f>
        <v/>
      </c>
      <c r="T474" s="38" t="str">
        <f>IF(R474="","",VLOOKUP(R474,CUSTOMS!$E$3:$N$2500,3,FALSE))</f>
        <v/>
      </c>
      <c r="U474" s="39" t="str">
        <f t="shared" si="53"/>
        <v/>
      </c>
      <c r="V474" s="39" t="str">
        <f>IF(R474="","",VLOOKUP(R474,CUSTOMS!$E$3:$N$2500,5,FALSE))</f>
        <v/>
      </c>
      <c r="W474" s="40" t="str">
        <f>IF(R474="","",VLOOKUP(R474,CUSTOMS!$E$3:$N$2500,6,FALSE))</f>
        <v/>
      </c>
      <c r="X474" s="40" t="str">
        <f t="shared" si="54"/>
        <v/>
      </c>
      <c r="Y474" s="39" t="str">
        <f>IF(R474="","",VLOOKUP(R474,CUSTOMS!$E$3:$N$2500,8,FALSE))</f>
        <v/>
      </c>
      <c r="Z474" s="39" t="str">
        <f>IF(R474="","",VLOOKUP(R474,CUSTOMS!$E$3:$N$2500,9,FALSE))</f>
        <v/>
      </c>
      <c r="AA474" s="39" t="str">
        <f>IF(R474="","",VLOOKUP(R474,CUSTOMS!$E$3:$N$2500,10,FALSE))</f>
        <v/>
      </c>
      <c r="AB474" s="40" t="str">
        <f>IF(R474="","",VLOOKUP(G474,WMS!$E$3:$T$2500,15,FALSE))</f>
        <v/>
      </c>
      <c r="AC474" s="40" t="str">
        <f t="shared" si="55"/>
        <v/>
      </c>
      <c r="AD474" s="37" t="str">
        <f>IF(S474="","",VLOOKUP(S474,海关监管条件!$A$1:$B$2000,2,FALSE))</f>
        <v/>
      </c>
    </row>
    <row r="475" spans="7:30">
      <c r="G475" s="22" t="str">
        <f t="shared" si="49"/>
        <v/>
      </c>
      <c r="H475" s="23" t="str">
        <f>IF(G475="","",VLOOKUP(G475,WMS!$E$3:$Q$2500,7,FALSE))</f>
        <v/>
      </c>
      <c r="I475" s="23" t="str">
        <f>IF(G475="","",VLOOKUP(G475,WMS!$E$3:$Q$2500,8,FALSE))</f>
        <v/>
      </c>
      <c r="J475" s="23" t="str">
        <f>IF(G475="","",VLOOKUP(G475,WMS!$E$3:$Q$2500,13,FALSE))</f>
        <v/>
      </c>
      <c r="K475" s="29" t="str">
        <f t="shared" si="50"/>
        <v/>
      </c>
      <c r="N475" s="30" t="str">
        <f>IF(G475="","",VLOOKUP(G475,WMS!$E$3:$U$2500,17,0))</f>
        <v/>
      </c>
      <c r="O475" s="31" t="str">
        <f t="shared" si="51"/>
        <v/>
      </c>
      <c r="P475" s="31" t="str">
        <f t="shared" si="52"/>
        <v/>
      </c>
      <c r="Q475" s="36" t="str">
        <f>IF(G475="","",VLOOKUP(G475,WMS!$E$3:$G$2500,2,FALSE))</f>
        <v/>
      </c>
      <c r="R475" s="36" t="str">
        <f>IF(G475="","",VLOOKUP(G475,WMS!$E$3:$G$2500,3,FALSE))</f>
        <v/>
      </c>
      <c r="S475" s="37" t="str">
        <f>IF(R475="","",VLOOKUP(R475,CUSTOMS!$E$3:$N$2500,2,FALSE))</f>
        <v/>
      </c>
      <c r="T475" s="38" t="str">
        <f>IF(R475="","",VLOOKUP(R475,CUSTOMS!$E$3:$N$2500,3,FALSE))</f>
        <v/>
      </c>
      <c r="U475" s="39" t="str">
        <f t="shared" si="53"/>
        <v/>
      </c>
      <c r="V475" s="39" t="str">
        <f>IF(R475="","",VLOOKUP(R475,CUSTOMS!$E$3:$N$2500,5,FALSE))</f>
        <v/>
      </c>
      <c r="W475" s="40" t="str">
        <f>IF(R475="","",VLOOKUP(R475,CUSTOMS!$E$3:$N$2500,6,FALSE))</f>
        <v/>
      </c>
      <c r="X475" s="40" t="str">
        <f t="shared" si="54"/>
        <v/>
      </c>
      <c r="Y475" s="39" t="str">
        <f>IF(R475="","",VLOOKUP(R475,CUSTOMS!$E$3:$N$2500,8,FALSE))</f>
        <v/>
      </c>
      <c r="Z475" s="39" t="str">
        <f>IF(R475="","",VLOOKUP(R475,CUSTOMS!$E$3:$N$2500,9,FALSE))</f>
        <v/>
      </c>
      <c r="AA475" s="39" t="str">
        <f>IF(R475="","",VLOOKUP(R475,CUSTOMS!$E$3:$N$2500,10,FALSE))</f>
        <v/>
      </c>
      <c r="AB475" s="40" t="str">
        <f>IF(R475="","",VLOOKUP(G475,WMS!$E$3:$T$2500,15,FALSE))</f>
        <v/>
      </c>
      <c r="AC475" s="40" t="str">
        <f t="shared" si="55"/>
        <v/>
      </c>
      <c r="AD475" s="37" t="str">
        <f>IF(S475="","",VLOOKUP(S475,海关监管条件!$A$1:$B$2000,2,FALSE))</f>
        <v/>
      </c>
    </row>
    <row r="476" spans="7:30">
      <c r="G476" s="22" t="str">
        <f t="shared" si="49"/>
        <v/>
      </c>
      <c r="H476" s="23" t="str">
        <f>IF(G476="","",VLOOKUP(G476,WMS!$E$3:$Q$2500,7,FALSE))</f>
        <v/>
      </c>
      <c r="I476" s="23" t="str">
        <f>IF(G476="","",VLOOKUP(G476,WMS!$E$3:$Q$2500,8,FALSE))</f>
        <v/>
      </c>
      <c r="J476" s="23" t="str">
        <f>IF(G476="","",VLOOKUP(G476,WMS!$E$3:$Q$2500,13,FALSE))</f>
        <v/>
      </c>
      <c r="K476" s="29" t="str">
        <f t="shared" si="50"/>
        <v/>
      </c>
      <c r="N476" s="30" t="str">
        <f>IF(G476="","",VLOOKUP(G476,WMS!$E$3:$U$2500,17,0))</f>
        <v/>
      </c>
      <c r="O476" s="31" t="str">
        <f t="shared" si="51"/>
        <v/>
      </c>
      <c r="P476" s="31" t="str">
        <f t="shared" si="52"/>
        <v/>
      </c>
      <c r="Q476" s="36" t="str">
        <f>IF(G476="","",VLOOKUP(G476,WMS!$E$3:$G$2500,2,FALSE))</f>
        <v/>
      </c>
      <c r="R476" s="36" t="str">
        <f>IF(G476="","",VLOOKUP(G476,WMS!$E$3:$G$2500,3,FALSE))</f>
        <v/>
      </c>
      <c r="S476" s="37" t="str">
        <f>IF(R476="","",VLOOKUP(R476,CUSTOMS!$E$3:$N$2500,2,FALSE))</f>
        <v/>
      </c>
      <c r="T476" s="38" t="str">
        <f>IF(R476="","",VLOOKUP(R476,CUSTOMS!$E$3:$N$2500,3,FALSE))</f>
        <v/>
      </c>
      <c r="U476" s="39" t="str">
        <f t="shared" si="53"/>
        <v/>
      </c>
      <c r="V476" s="39" t="str">
        <f>IF(R476="","",VLOOKUP(R476,CUSTOMS!$E$3:$N$2500,5,FALSE))</f>
        <v/>
      </c>
      <c r="W476" s="40" t="str">
        <f>IF(R476="","",VLOOKUP(R476,CUSTOMS!$E$3:$N$2500,6,FALSE))</f>
        <v/>
      </c>
      <c r="X476" s="40" t="str">
        <f t="shared" si="54"/>
        <v/>
      </c>
      <c r="Y476" s="39" t="str">
        <f>IF(R476="","",VLOOKUP(R476,CUSTOMS!$E$3:$N$2500,8,FALSE))</f>
        <v/>
      </c>
      <c r="Z476" s="39" t="str">
        <f>IF(R476="","",VLOOKUP(R476,CUSTOMS!$E$3:$N$2500,9,FALSE))</f>
        <v/>
      </c>
      <c r="AA476" s="39" t="str">
        <f>IF(R476="","",VLOOKUP(R476,CUSTOMS!$E$3:$N$2500,10,FALSE))</f>
        <v/>
      </c>
      <c r="AB476" s="40" t="str">
        <f>IF(R476="","",VLOOKUP(G476,WMS!$E$3:$T$2500,15,FALSE))</f>
        <v/>
      </c>
      <c r="AC476" s="40" t="str">
        <f t="shared" si="55"/>
        <v/>
      </c>
      <c r="AD476" s="37" t="str">
        <f>IF(S476="","",VLOOKUP(S476,海关监管条件!$A$1:$B$2000,2,FALSE))</f>
        <v/>
      </c>
    </row>
    <row r="477" spans="7:30">
      <c r="G477" s="22" t="str">
        <f t="shared" si="49"/>
        <v/>
      </c>
      <c r="H477" s="23" t="str">
        <f>IF(G477="","",VLOOKUP(G477,WMS!$E$3:$Q$2500,7,FALSE))</f>
        <v/>
      </c>
      <c r="I477" s="23" t="str">
        <f>IF(G477="","",VLOOKUP(G477,WMS!$E$3:$Q$2500,8,FALSE))</f>
        <v/>
      </c>
      <c r="J477" s="23" t="str">
        <f>IF(G477="","",VLOOKUP(G477,WMS!$E$3:$Q$2500,13,FALSE))</f>
        <v/>
      </c>
      <c r="K477" s="29" t="str">
        <f t="shared" si="50"/>
        <v/>
      </c>
      <c r="N477" s="30" t="str">
        <f>IF(G477="","",VLOOKUP(G477,WMS!$E$3:$U$2500,17,0))</f>
        <v/>
      </c>
      <c r="O477" s="31" t="str">
        <f t="shared" si="51"/>
        <v/>
      </c>
      <c r="P477" s="31" t="str">
        <f t="shared" si="52"/>
        <v/>
      </c>
      <c r="Q477" s="36" t="str">
        <f>IF(G477="","",VLOOKUP(G477,WMS!$E$3:$G$2500,2,FALSE))</f>
        <v/>
      </c>
      <c r="R477" s="36" t="str">
        <f>IF(G477="","",VLOOKUP(G477,WMS!$E$3:$G$2500,3,FALSE))</f>
        <v/>
      </c>
      <c r="S477" s="37" t="str">
        <f>IF(R477="","",VLOOKUP(R477,CUSTOMS!$E$3:$N$2500,2,FALSE))</f>
        <v/>
      </c>
      <c r="T477" s="38" t="str">
        <f>IF(R477="","",VLOOKUP(R477,CUSTOMS!$E$3:$N$2500,3,FALSE))</f>
        <v/>
      </c>
      <c r="U477" s="39" t="str">
        <f t="shared" si="53"/>
        <v/>
      </c>
      <c r="V477" s="39" t="str">
        <f>IF(R477="","",VLOOKUP(R477,CUSTOMS!$E$3:$N$2500,5,FALSE))</f>
        <v/>
      </c>
      <c r="W477" s="40" t="str">
        <f>IF(R477="","",VLOOKUP(R477,CUSTOMS!$E$3:$N$2500,6,FALSE))</f>
        <v/>
      </c>
      <c r="X477" s="40" t="str">
        <f t="shared" si="54"/>
        <v/>
      </c>
      <c r="Y477" s="39" t="str">
        <f>IF(R477="","",VLOOKUP(R477,CUSTOMS!$E$3:$N$2500,8,FALSE))</f>
        <v/>
      </c>
      <c r="Z477" s="39" t="str">
        <f>IF(R477="","",VLOOKUP(R477,CUSTOMS!$E$3:$N$2500,9,FALSE))</f>
        <v/>
      </c>
      <c r="AA477" s="39" t="str">
        <f>IF(R477="","",VLOOKUP(R477,CUSTOMS!$E$3:$N$2500,10,FALSE))</f>
        <v/>
      </c>
      <c r="AB477" s="40" t="str">
        <f>IF(R477="","",VLOOKUP(G477,WMS!$E$3:$T$2500,15,FALSE))</f>
        <v/>
      </c>
      <c r="AC477" s="40" t="str">
        <f t="shared" si="55"/>
        <v/>
      </c>
      <c r="AD477" s="37" t="str">
        <f>IF(S477="","",VLOOKUP(S477,海关监管条件!$A$1:$B$2000,2,FALSE))</f>
        <v/>
      </c>
    </row>
    <row r="478" spans="7:30">
      <c r="G478" s="22" t="str">
        <f t="shared" si="49"/>
        <v/>
      </c>
      <c r="H478" s="23" t="str">
        <f>IF(G478="","",VLOOKUP(G478,WMS!$E$3:$Q$2500,7,FALSE))</f>
        <v/>
      </c>
      <c r="I478" s="23" t="str">
        <f>IF(G478="","",VLOOKUP(G478,WMS!$E$3:$Q$2500,8,FALSE))</f>
        <v/>
      </c>
      <c r="J478" s="23" t="str">
        <f>IF(G478="","",VLOOKUP(G478,WMS!$E$3:$Q$2500,13,FALSE))</f>
        <v/>
      </c>
      <c r="K478" s="29" t="str">
        <f t="shared" si="50"/>
        <v/>
      </c>
      <c r="N478" s="30" t="str">
        <f>IF(G478="","",VLOOKUP(G478,WMS!$E$3:$U$2500,17,0))</f>
        <v/>
      </c>
      <c r="O478" s="31" t="str">
        <f t="shared" si="51"/>
        <v/>
      </c>
      <c r="P478" s="31" t="str">
        <f t="shared" si="52"/>
        <v/>
      </c>
      <c r="Q478" s="36" t="str">
        <f>IF(G478="","",VLOOKUP(G478,WMS!$E$3:$G$2500,2,FALSE))</f>
        <v/>
      </c>
      <c r="R478" s="36" t="str">
        <f>IF(G478="","",VLOOKUP(G478,WMS!$E$3:$G$2500,3,FALSE))</f>
        <v/>
      </c>
      <c r="S478" s="37" t="str">
        <f>IF(R478="","",VLOOKUP(R478,CUSTOMS!$E$3:$N$2500,2,FALSE))</f>
        <v/>
      </c>
      <c r="T478" s="38" t="str">
        <f>IF(R478="","",VLOOKUP(R478,CUSTOMS!$E$3:$N$2500,3,FALSE))</f>
        <v/>
      </c>
      <c r="U478" s="39" t="str">
        <f t="shared" si="53"/>
        <v/>
      </c>
      <c r="V478" s="39" t="str">
        <f>IF(R478="","",VLOOKUP(R478,CUSTOMS!$E$3:$N$2500,5,FALSE))</f>
        <v/>
      </c>
      <c r="W478" s="40" t="str">
        <f>IF(R478="","",VLOOKUP(R478,CUSTOMS!$E$3:$N$2500,6,FALSE))</f>
        <v/>
      </c>
      <c r="X478" s="40" t="str">
        <f t="shared" si="54"/>
        <v/>
      </c>
      <c r="Y478" s="39" t="str">
        <f>IF(R478="","",VLOOKUP(R478,CUSTOMS!$E$3:$N$2500,8,FALSE))</f>
        <v/>
      </c>
      <c r="Z478" s="39" t="str">
        <f>IF(R478="","",VLOOKUP(R478,CUSTOMS!$E$3:$N$2500,9,FALSE))</f>
        <v/>
      </c>
      <c r="AA478" s="39" t="str">
        <f>IF(R478="","",VLOOKUP(R478,CUSTOMS!$E$3:$N$2500,10,FALSE))</f>
        <v/>
      </c>
      <c r="AB478" s="40" t="str">
        <f>IF(R478="","",VLOOKUP(G478,WMS!$E$3:$T$2500,15,FALSE))</f>
        <v/>
      </c>
      <c r="AC478" s="40" t="str">
        <f t="shared" si="55"/>
        <v/>
      </c>
      <c r="AD478" s="37" t="str">
        <f>IF(S478="","",VLOOKUP(S478,海关监管条件!$A$1:$B$2000,2,FALSE))</f>
        <v/>
      </c>
    </row>
    <row r="479" spans="7:30">
      <c r="G479" s="22" t="str">
        <f t="shared" si="49"/>
        <v/>
      </c>
      <c r="H479" s="23" t="str">
        <f>IF(G479="","",VLOOKUP(G479,WMS!$E$3:$Q$2500,7,FALSE))</f>
        <v/>
      </c>
      <c r="I479" s="23" t="str">
        <f>IF(G479="","",VLOOKUP(G479,WMS!$E$3:$Q$2500,8,FALSE))</f>
        <v/>
      </c>
      <c r="J479" s="23" t="str">
        <f>IF(G479="","",VLOOKUP(G479,WMS!$E$3:$Q$2500,13,FALSE))</f>
        <v/>
      </c>
      <c r="K479" s="29" t="str">
        <f t="shared" si="50"/>
        <v/>
      </c>
      <c r="N479" s="30" t="str">
        <f>IF(G479="","",VLOOKUP(G479,WMS!$E$3:$U$2500,17,0))</f>
        <v/>
      </c>
      <c r="O479" s="31" t="str">
        <f t="shared" si="51"/>
        <v/>
      </c>
      <c r="P479" s="31" t="str">
        <f t="shared" si="52"/>
        <v/>
      </c>
      <c r="Q479" s="36" t="str">
        <f>IF(G479="","",VLOOKUP(G479,WMS!$E$3:$G$2500,2,FALSE))</f>
        <v/>
      </c>
      <c r="R479" s="36" t="str">
        <f>IF(G479="","",VLOOKUP(G479,WMS!$E$3:$G$2500,3,FALSE))</f>
        <v/>
      </c>
      <c r="S479" s="37" t="str">
        <f>IF(R479="","",VLOOKUP(R479,CUSTOMS!$E$3:$N$2500,2,FALSE))</f>
        <v/>
      </c>
      <c r="T479" s="38" t="str">
        <f>IF(R479="","",VLOOKUP(R479,CUSTOMS!$E$3:$N$2500,3,FALSE))</f>
        <v/>
      </c>
      <c r="U479" s="39" t="str">
        <f t="shared" si="53"/>
        <v/>
      </c>
      <c r="V479" s="39" t="str">
        <f>IF(R479="","",VLOOKUP(R479,CUSTOMS!$E$3:$N$2500,5,FALSE))</f>
        <v/>
      </c>
      <c r="W479" s="40" t="str">
        <f>IF(R479="","",VLOOKUP(R479,CUSTOMS!$E$3:$N$2500,6,FALSE))</f>
        <v/>
      </c>
      <c r="X479" s="40" t="str">
        <f t="shared" si="54"/>
        <v/>
      </c>
      <c r="Y479" s="39" t="str">
        <f>IF(R479="","",VLOOKUP(R479,CUSTOMS!$E$3:$N$2500,8,FALSE))</f>
        <v/>
      </c>
      <c r="Z479" s="39" t="str">
        <f>IF(R479="","",VLOOKUP(R479,CUSTOMS!$E$3:$N$2500,9,FALSE))</f>
        <v/>
      </c>
      <c r="AA479" s="39" t="str">
        <f>IF(R479="","",VLOOKUP(R479,CUSTOMS!$E$3:$N$2500,10,FALSE))</f>
        <v/>
      </c>
      <c r="AB479" s="40" t="str">
        <f>IF(R479="","",VLOOKUP(G479,WMS!$E$3:$T$2500,15,FALSE))</f>
        <v/>
      </c>
      <c r="AC479" s="40" t="str">
        <f t="shared" si="55"/>
        <v/>
      </c>
      <c r="AD479" s="37" t="str">
        <f>IF(S479="","",VLOOKUP(S479,海关监管条件!$A$1:$B$2000,2,FALSE))</f>
        <v/>
      </c>
    </row>
    <row r="480" spans="7:30">
      <c r="G480" s="22" t="str">
        <f t="shared" si="49"/>
        <v/>
      </c>
      <c r="H480" s="23" t="str">
        <f>IF(G480="","",VLOOKUP(G480,WMS!$E$3:$Q$2500,7,FALSE))</f>
        <v/>
      </c>
      <c r="I480" s="23" t="str">
        <f>IF(G480="","",VLOOKUP(G480,WMS!$E$3:$Q$2500,8,FALSE))</f>
        <v/>
      </c>
      <c r="J480" s="23" t="str">
        <f>IF(G480="","",VLOOKUP(G480,WMS!$E$3:$Q$2500,13,FALSE))</f>
        <v/>
      </c>
      <c r="K480" s="29" t="str">
        <f t="shared" si="50"/>
        <v/>
      </c>
      <c r="N480" s="30" t="str">
        <f>IF(G480="","",VLOOKUP(G480,WMS!$E$3:$U$2500,17,0))</f>
        <v/>
      </c>
      <c r="O480" s="31" t="str">
        <f t="shared" si="51"/>
        <v/>
      </c>
      <c r="P480" s="31" t="str">
        <f t="shared" si="52"/>
        <v/>
      </c>
      <c r="Q480" s="36" t="str">
        <f>IF(G480="","",VLOOKUP(G480,WMS!$E$3:$G$2500,2,FALSE))</f>
        <v/>
      </c>
      <c r="R480" s="36" t="str">
        <f>IF(G480="","",VLOOKUP(G480,WMS!$E$3:$G$2500,3,FALSE))</f>
        <v/>
      </c>
      <c r="S480" s="37" t="str">
        <f>IF(R480="","",VLOOKUP(R480,CUSTOMS!$E$3:$N$2500,2,FALSE))</f>
        <v/>
      </c>
      <c r="T480" s="38" t="str">
        <f>IF(R480="","",VLOOKUP(R480,CUSTOMS!$E$3:$N$2500,3,FALSE))</f>
        <v/>
      </c>
      <c r="U480" s="39" t="str">
        <f t="shared" si="53"/>
        <v/>
      </c>
      <c r="V480" s="39" t="str">
        <f>IF(R480="","",VLOOKUP(R480,CUSTOMS!$E$3:$N$2500,5,FALSE))</f>
        <v/>
      </c>
      <c r="W480" s="40" t="str">
        <f>IF(R480="","",VLOOKUP(R480,CUSTOMS!$E$3:$N$2500,6,FALSE))</f>
        <v/>
      </c>
      <c r="X480" s="40" t="str">
        <f t="shared" si="54"/>
        <v/>
      </c>
      <c r="Y480" s="39" t="str">
        <f>IF(R480="","",VLOOKUP(R480,CUSTOMS!$E$3:$N$2500,8,FALSE))</f>
        <v/>
      </c>
      <c r="Z480" s="39" t="str">
        <f>IF(R480="","",VLOOKUP(R480,CUSTOMS!$E$3:$N$2500,9,FALSE))</f>
        <v/>
      </c>
      <c r="AA480" s="39" t="str">
        <f>IF(R480="","",VLOOKUP(R480,CUSTOMS!$E$3:$N$2500,10,FALSE))</f>
        <v/>
      </c>
      <c r="AB480" s="40" t="str">
        <f>IF(R480="","",VLOOKUP(G480,WMS!$E$3:$T$2500,15,FALSE))</f>
        <v/>
      </c>
      <c r="AC480" s="40" t="str">
        <f t="shared" si="55"/>
        <v/>
      </c>
      <c r="AD480" s="37" t="str">
        <f>IF(S480="","",VLOOKUP(S480,海关监管条件!$A$1:$B$2000,2,FALSE))</f>
        <v/>
      </c>
    </row>
    <row r="481" spans="7:30">
      <c r="G481" s="22" t="str">
        <f t="shared" si="49"/>
        <v/>
      </c>
      <c r="H481" s="23" t="str">
        <f>IF(G481="","",VLOOKUP(G481,WMS!$E$3:$Q$2500,7,FALSE))</f>
        <v/>
      </c>
      <c r="I481" s="23" t="str">
        <f>IF(G481="","",VLOOKUP(G481,WMS!$E$3:$Q$2500,8,FALSE))</f>
        <v/>
      </c>
      <c r="J481" s="23" t="str">
        <f>IF(G481="","",VLOOKUP(G481,WMS!$E$3:$Q$2500,13,FALSE))</f>
        <v/>
      </c>
      <c r="K481" s="29" t="str">
        <f t="shared" si="50"/>
        <v/>
      </c>
      <c r="N481" s="30" t="str">
        <f>IF(G481="","",VLOOKUP(G481,WMS!$E$3:$U$2500,17,0))</f>
        <v/>
      </c>
      <c r="O481" s="31" t="str">
        <f t="shared" si="51"/>
        <v/>
      </c>
      <c r="P481" s="31" t="str">
        <f t="shared" si="52"/>
        <v/>
      </c>
      <c r="Q481" s="36" t="str">
        <f>IF(G481="","",VLOOKUP(G481,WMS!$E$3:$G$2500,2,FALSE))</f>
        <v/>
      </c>
      <c r="R481" s="36" t="str">
        <f>IF(G481="","",VLOOKUP(G481,WMS!$E$3:$G$2500,3,FALSE))</f>
        <v/>
      </c>
      <c r="S481" s="37" t="str">
        <f>IF(R481="","",VLOOKUP(R481,CUSTOMS!$E$3:$N$2500,2,FALSE))</f>
        <v/>
      </c>
      <c r="T481" s="38" t="str">
        <f>IF(R481="","",VLOOKUP(R481,CUSTOMS!$E$3:$N$2500,3,FALSE))</f>
        <v/>
      </c>
      <c r="U481" s="39" t="str">
        <f t="shared" si="53"/>
        <v/>
      </c>
      <c r="V481" s="39" t="str">
        <f>IF(R481="","",VLOOKUP(R481,CUSTOMS!$E$3:$N$2500,5,FALSE))</f>
        <v/>
      </c>
      <c r="W481" s="40" t="str">
        <f>IF(R481="","",VLOOKUP(R481,CUSTOMS!$E$3:$N$2500,6,FALSE))</f>
        <v/>
      </c>
      <c r="X481" s="40" t="str">
        <f t="shared" si="54"/>
        <v/>
      </c>
      <c r="Y481" s="39" t="str">
        <f>IF(R481="","",VLOOKUP(R481,CUSTOMS!$E$3:$N$2500,8,FALSE))</f>
        <v/>
      </c>
      <c r="Z481" s="39" t="str">
        <f>IF(R481="","",VLOOKUP(R481,CUSTOMS!$E$3:$N$2500,9,FALSE))</f>
        <v/>
      </c>
      <c r="AA481" s="39" t="str">
        <f>IF(R481="","",VLOOKUP(R481,CUSTOMS!$E$3:$N$2500,10,FALSE))</f>
        <v/>
      </c>
      <c r="AB481" s="40" t="str">
        <f>IF(R481="","",VLOOKUP(G481,WMS!$E$3:$T$2500,15,FALSE))</f>
        <v/>
      </c>
      <c r="AC481" s="40" t="str">
        <f t="shared" si="55"/>
        <v/>
      </c>
      <c r="AD481" s="37" t="str">
        <f>IF(S481="","",VLOOKUP(S481,海关监管条件!$A$1:$B$2000,2,FALSE))</f>
        <v/>
      </c>
    </row>
    <row r="482" spans="7:30">
      <c r="G482" s="22" t="str">
        <f t="shared" si="49"/>
        <v/>
      </c>
      <c r="H482" s="23" t="str">
        <f>IF(G482="","",VLOOKUP(G482,WMS!$E$3:$Q$2500,7,FALSE))</f>
        <v/>
      </c>
      <c r="I482" s="23" t="str">
        <f>IF(G482="","",VLOOKUP(G482,WMS!$E$3:$Q$2500,8,FALSE))</f>
        <v/>
      </c>
      <c r="J482" s="23" t="str">
        <f>IF(G482="","",VLOOKUP(G482,WMS!$E$3:$Q$2500,13,FALSE))</f>
        <v/>
      </c>
      <c r="K482" s="29" t="str">
        <f t="shared" si="50"/>
        <v/>
      </c>
      <c r="N482" s="30" t="str">
        <f>IF(G482="","",VLOOKUP(G482,WMS!$E$3:$U$2500,17,0))</f>
        <v/>
      </c>
      <c r="O482" s="31" t="str">
        <f t="shared" si="51"/>
        <v/>
      </c>
      <c r="P482" s="31" t="str">
        <f t="shared" si="52"/>
        <v/>
      </c>
      <c r="Q482" s="36" t="str">
        <f>IF(G482="","",VLOOKUP(G482,WMS!$E$3:$G$2500,2,FALSE))</f>
        <v/>
      </c>
      <c r="R482" s="36" t="str">
        <f>IF(G482="","",VLOOKUP(G482,WMS!$E$3:$G$2500,3,FALSE))</f>
        <v/>
      </c>
      <c r="S482" s="37" t="str">
        <f>IF(R482="","",VLOOKUP(R482,CUSTOMS!$E$3:$N$2500,2,FALSE))</f>
        <v/>
      </c>
      <c r="T482" s="38" t="str">
        <f>IF(R482="","",VLOOKUP(R482,CUSTOMS!$E$3:$N$2500,3,FALSE))</f>
        <v/>
      </c>
      <c r="U482" s="39" t="str">
        <f t="shared" si="53"/>
        <v/>
      </c>
      <c r="V482" s="39" t="str">
        <f>IF(R482="","",VLOOKUP(R482,CUSTOMS!$E$3:$N$2500,5,FALSE))</f>
        <v/>
      </c>
      <c r="W482" s="40" t="str">
        <f>IF(R482="","",VLOOKUP(R482,CUSTOMS!$E$3:$N$2500,6,FALSE))</f>
        <v/>
      </c>
      <c r="X482" s="40" t="str">
        <f t="shared" si="54"/>
        <v/>
      </c>
      <c r="Y482" s="39" t="str">
        <f>IF(R482="","",VLOOKUP(R482,CUSTOMS!$E$3:$N$2500,8,FALSE))</f>
        <v/>
      </c>
      <c r="Z482" s="39" t="str">
        <f>IF(R482="","",VLOOKUP(R482,CUSTOMS!$E$3:$N$2500,9,FALSE))</f>
        <v/>
      </c>
      <c r="AA482" s="39" t="str">
        <f>IF(R482="","",VLOOKUP(R482,CUSTOMS!$E$3:$N$2500,10,FALSE))</f>
        <v/>
      </c>
      <c r="AB482" s="40" t="str">
        <f>IF(R482="","",VLOOKUP(G482,WMS!$E$3:$T$2500,15,FALSE))</f>
        <v/>
      </c>
      <c r="AC482" s="40" t="str">
        <f t="shared" si="55"/>
        <v/>
      </c>
      <c r="AD482" s="37" t="str">
        <f>IF(S482="","",VLOOKUP(S482,海关监管条件!$A$1:$B$2000,2,FALSE))</f>
        <v/>
      </c>
    </row>
    <row r="483" spans="7:30">
      <c r="G483" s="22" t="str">
        <f t="shared" si="49"/>
        <v/>
      </c>
      <c r="H483" s="23" t="str">
        <f>IF(G483="","",VLOOKUP(G483,WMS!$E$3:$Q$2500,7,FALSE))</f>
        <v/>
      </c>
      <c r="I483" s="23" t="str">
        <f>IF(G483="","",VLOOKUP(G483,WMS!$E$3:$Q$2500,8,FALSE))</f>
        <v/>
      </c>
      <c r="J483" s="23" t="str">
        <f>IF(G483="","",VLOOKUP(G483,WMS!$E$3:$Q$2500,13,FALSE))</f>
        <v/>
      </c>
      <c r="K483" s="29" t="str">
        <f t="shared" si="50"/>
        <v/>
      </c>
      <c r="N483" s="30" t="str">
        <f>IF(G483="","",VLOOKUP(G483,WMS!$E$3:$U$2500,17,0))</f>
        <v/>
      </c>
      <c r="O483" s="31" t="str">
        <f t="shared" si="51"/>
        <v/>
      </c>
      <c r="P483" s="31" t="str">
        <f t="shared" si="52"/>
        <v/>
      </c>
      <c r="Q483" s="36" t="str">
        <f>IF(G483="","",VLOOKUP(G483,WMS!$E$3:$G$2500,2,FALSE))</f>
        <v/>
      </c>
      <c r="R483" s="36" t="str">
        <f>IF(G483="","",VLOOKUP(G483,WMS!$E$3:$G$2500,3,FALSE))</f>
        <v/>
      </c>
      <c r="S483" s="37" t="str">
        <f>IF(R483="","",VLOOKUP(R483,CUSTOMS!$E$3:$N$2500,2,FALSE))</f>
        <v/>
      </c>
      <c r="T483" s="38" t="str">
        <f>IF(R483="","",VLOOKUP(R483,CUSTOMS!$E$3:$N$2500,3,FALSE))</f>
        <v/>
      </c>
      <c r="U483" s="39" t="str">
        <f t="shared" si="53"/>
        <v/>
      </c>
      <c r="V483" s="39" t="str">
        <f>IF(R483="","",VLOOKUP(R483,CUSTOMS!$E$3:$N$2500,5,FALSE))</f>
        <v/>
      </c>
      <c r="W483" s="40" t="str">
        <f>IF(R483="","",VLOOKUP(R483,CUSTOMS!$E$3:$N$2500,6,FALSE))</f>
        <v/>
      </c>
      <c r="X483" s="40" t="str">
        <f t="shared" si="54"/>
        <v/>
      </c>
      <c r="Y483" s="39" t="str">
        <f>IF(R483="","",VLOOKUP(R483,CUSTOMS!$E$3:$N$2500,8,FALSE))</f>
        <v/>
      </c>
      <c r="Z483" s="39" t="str">
        <f>IF(R483="","",VLOOKUP(R483,CUSTOMS!$E$3:$N$2500,9,FALSE))</f>
        <v/>
      </c>
      <c r="AA483" s="39" t="str">
        <f>IF(R483="","",VLOOKUP(R483,CUSTOMS!$E$3:$N$2500,10,FALSE))</f>
        <v/>
      </c>
      <c r="AB483" s="40" t="str">
        <f>IF(R483="","",VLOOKUP(G483,WMS!$E$3:$T$2500,15,FALSE))</f>
        <v/>
      </c>
      <c r="AC483" s="40" t="str">
        <f t="shared" si="55"/>
        <v/>
      </c>
      <c r="AD483" s="37" t="str">
        <f>IF(S483="","",VLOOKUP(S483,海关监管条件!$A$1:$B$2000,2,FALSE))</f>
        <v/>
      </c>
    </row>
    <row r="484" spans="7:30">
      <c r="G484" s="22" t="str">
        <f t="shared" si="49"/>
        <v/>
      </c>
      <c r="H484" s="23" t="str">
        <f>IF(G484="","",VLOOKUP(G484,WMS!$E$3:$Q$2500,7,FALSE))</f>
        <v/>
      </c>
      <c r="I484" s="23" t="str">
        <f>IF(G484="","",VLOOKUP(G484,WMS!$E$3:$Q$2500,8,FALSE))</f>
        <v/>
      </c>
      <c r="J484" s="23" t="str">
        <f>IF(G484="","",VLOOKUP(G484,WMS!$E$3:$Q$2500,13,FALSE))</f>
        <v/>
      </c>
      <c r="K484" s="29" t="str">
        <f t="shared" si="50"/>
        <v/>
      </c>
      <c r="N484" s="30" t="str">
        <f>IF(G484="","",VLOOKUP(G484,WMS!$E$3:$U$2500,17,0))</f>
        <v/>
      </c>
      <c r="O484" s="31" t="str">
        <f t="shared" si="51"/>
        <v/>
      </c>
      <c r="P484" s="31" t="str">
        <f t="shared" si="52"/>
        <v/>
      </c>
      <c r="Q484" s="36" t="str">
        <f>IF(G484="","",VLOOKUP(G484,WMS!$E$3:$G$2500,2,FALSE))</f>
        <v/>
      </c>
      <c r="R484" s="36" t="str">
        <f>IF(G484="","",VLOOKUP(G484,WMS!$E$3:$G$2500,3,FALSE))</f>
        <v/>
      </c>
      <c r="S484" s="37" t="str">
        <f>IF(R484="","",VLOOKUP(R484,CUSTOMS!$E$3:$N$2500,2,FALSE))</f>
        <v/>
      </c>
      <c r="T484" s="38" t="str">
        <f>IF(R484="","",VLOOKUP(R484,CUSTOMS!$E$3:$N$2500,3,FALSE))</f>
        <v/>
      </c>
      <c r="U484" s="39" t="str">
        <f t="shared" si="53"/>
        <v/>
      </c>
      <c r="V484" s="39" t="str">
        <f>IF(R484="","",VLOOKUP(R484,CUSTOMS!$E$3:$N$2500,5,FALSE))</f>
        <v/>
      </c>
      <c r="W484" s="40" t="str">
        <f>IF(R484="","",VLOOKUP(R484,CUSTOMS!$E$3:$N$2500,6,FALSE))</f>
        <v/>
      </c>
      <c r="X484" s="40" t="str">
        <f t="shared" si="54"/>
        <v/>
      </c>
      <c r="Y484" s="39" t="str">
        <f>IF(R484="","",VLOOKUP(R484,CUSTOMS!$E$3:$N$2500,8,FALSE))</f>
        <v/>
      </c>
      <c r="Z484" s="39" t="str">
        <f>IF(R484="","",VLOOKUP(R484,CUSTOMS!$E$3:$N$2500,9,FALSE))</f>
        <v/>
      </c>
      <c r="AA484" s="39" t="str">
        <f>IF(R484="","",VLOOKUP(R484,CUSTOMS!$E$3:$N$2500,10,FALSE))</f>
        <v/>
      </c>
      <c r="AB484" s="40" t="str">
        <f>IF(R484="","",VLOOKUP(G484,WMS!$E$3:$T$2500,15,FALSE))</f>
        <v/>
      </c>
      <c r="AC484" s="40" t="str">
        <f t="shared" si="55"/>
        <v/>
      </c>
      <c r="AD484" s="37" t="str">
        <f>IF(S484="","",VLOOKUP(S484,海关监管条件!$A$1:$B$2000,2,FALSE))</f>
        <v/>
      </c>
    </row>
    <row r="485" spans="7:30">
      <c r="G485" s="22" t="str">
        <f t="shared" si="49"/>
        <v/>
      </c>
      <c r="H485" s="23" t="str">
        <f>IF(G485="","",VLOOKUP(G485,WMS!$E$3:$Q$2500,7,FALSE))</f>
        <v/>
      </c>
      <c r="I485" s="23" t="str">
        <f>IF(G485="","",VLOOKUP(G485,WMS!$E$3:$Q$2500,8,FALSE))</f>
        <v/>
      </c>
      <c r="J485" s="23" t="str">
        <f>IF(G485="","",VLOOKUP(G485,WMS!$E$3:$Q$2500,13,FALSE))</f>
        <v/>
      </c>
      <c r="K485" s="29" t="str">
        <f t="shared" si="50"/>
        <v/>
      </c>
      <c r="N485" s="30" t="str">
        <f>IF(G485="","",VLOOKUP(G485,WMS!$E$3:$U$2500,17,0))</f>
        <v/>
      </c>
      <c r="O485" s="31" t="str">
        <f t="shared" si="51"/>
        <v/>
      </c>
      <c r="P485" s="31" t="str">
        <f t="shared" si="52"/>
        <v/>
      </c>
      <c r="Q485" s="36" t="str">
        <f>IF(G485="","",VLOOKUP(G485,WMS!$E$3:$G$2500,2,FALSE))</f>
        <v/>
      </c>
      <c r="R485" s="36" t="str">
        <f>IF(G485="","",VLOOKUP(G485,WMS!$E$3:$G$2500,3,FALSE))</f>
        <v/>
      </c>
      <c r="S485" s="37" t="str">
        <f>IF(R485="","",VLOOKUP(R485,CUSTOMS!$E$3:$N$2500,2,FALSE))</f>
        <v/>
      </c>
      <c r="T485" s="38" t="str">
        <f>IF(R485="","",VLOOKUP(R485,CUSTOMS!$E$3:$N$2500,3,FALSE))</f>
        <v/>
      </c>
      <c r="U485" s="39" t="str">
        <f t="shared" si="53"/>
        <v/>
      </c>
      <c r="V485" s="39" t="str">
        <f>IF(R485="","",VLOOKUP(R485,CUSTOMS!$E$3:$N$2500,5,FALSE))</f>
        <v/>
      </c>
      <c r="W485" s="40" t="str">
        <f>IF(R485="","",VLOOKUP(R485,CUSTOMS!$E$3:$N$2500,6,FALSE))</f>
        <v/>
      </c>
      <c r="X485" s="40" t="str">
        <f t="shared" si="54"/>
        <v/>
      </c>
      <c r="Y485" s="39" t="str">
        <f>IF(R485="","",VLOOKUP(R485,CUSTOMS!$E$3:$N$2500,8,FALSE))</f>
        <v/>
      </c>
      <c r="Z485" s="39" t="str">
        <f>IF(R485="","",VLOOKUP(R485,CUSTOMS!$E$3:$N$2500,9,FALSE))</f>
        <v/>
      </c>
      <c r="AA485" s="39" t="str">
        <f>IF(R485="","",VLOOKUP(R485,CUSTOMS!$E$3:$N$2500,10,FALSE))</f>
        <v/>
      </c>
      <c r="AB485" s="40" t="str">
        <f>IF(R485="","",VLOOKUP(G485,WMS!$E$3:$T$2500,15,FALSE))</f>
        <v/>
      </c>
      <c r="AC485" s="40" t="str">
        <f t="shared" si="55"/>
        <v/>
      </c>
      <c r="AD485" s="37" t="str">
        <f>IF(S485="","",VLOOKUP(S485,海关监管条件!$A$1:$B$2000,2,FALSE))</f>
        <v/>
      </c>
    </row>
    <row r="486" spans="7:30">
      <c r="G486" s="22" t="str">
        <f t="shared" si="49"/>
        <v/>
      </c>
      <c r="H486" s="23" t="str">
        <f>IF(G486="","",VLOOKUP(G486,WMS!$E$3:$Q$2500,7,FALSE))</f>
        <v/>
      </c>
      <c r="I486" s="23" t="str">
        <f>IF(G486="","",VLOOKUP(G486,WMS!$E$3:$Q$2500,8,FALSE))</f>
        <v/>
      </c>
      <c r="J486" s="23" t="str">
        <f>IF(G486="","",VLOOKUP(G486,WMS!$E$3:$Q$2500,13,FALSE))</f>
        <v/>
      </c>
      <c r="K486" s="29" t="str">
        <f t="shared" si="50"/>
        <v/>
      </c>
      <c r="N486" s="30" t="str">
        <f>IF(G486="","",VLOOKUP(G486,WMS!$E$3:$U$2500,17,0))</f>
        <v/>
      </c>
      <c r="O486" s="31" t="str">
        <f t="shared" si="51"/>
        <v/>
      </c>
      <c r="P486" s="31" t="str">
        <f t="shared" si="52"/>
        <v/>
      </c>
      <c r="Q486" s="36" t="str">
        <f>IF(G486="","",VLOOKUP(G486,WMS!$E$3:$G$2500,2,FALSE))</f>
        <v/>
      </c>
      <c r="R486" s="36" t="str">
        <f>IF(G486="","",VLOOKUP(G486,WMS!$E$3:$G$2500,3,FALSE))</f>
        <v/>
      </c>
      <c r="S486" s="37" t="str">
        <f>IF(R486="","",VLOOKUP(R486,CUSTOMS!$E$3:$N$2500,2,FALSE))</f>
        <v/>
      </c>
      <c r="T486" s="38" t="str">
        <f>IF(R486="","",VLOOKUP(R486,CUSTOMS!$E$3:$N$2500,3,FALSE))</f>
        <v/>
      </c>
      <c r="U486" s="39" t="str">
        <f t="shared" si="53"/>
        <v/>
      </c>
      <c r="V486" s="39" t="str">
        <f>IF(R486="","",VLOOKUP(R486,CUSTOMS!$E$3:$N$2500,5,FALSE))</f>
        <v/>
      </c>
      <c r="W486" s="40" t="str">
        <f>IF(R486="","",VLOOKUP(R486,CUSTOMS!$E$3:$N$2500,6,FALSE))</f>
        <v/>
      </c>
      <c r="X486" s="40" t="str">
        <f t="shared" si="54"/>
        <v/>
      </c>
      <c r="Y486" s="39" t="str">
        <f>IF(R486="","",VLOOKUP(R486,CUSTOMS!$E$3:$N$2500,8,FALSE))</f>
        <v/>
      </c>
      <c r="Z486" s="39" t="str">
        <f>IF(R486="","",VLOOKUP(R486,CUSTOMS!$E$3:$N$2500,9,FALSE))</f>
        <v/>
      </c>
      <c r="AA486" s="39" t="str">
        <f>IF(R486="","",VLOOKUP(R486,CUSTOMS!$E$3:$N$2500,10,FALSE))</f>
        <v/>
      </c>
      <c r="AB486" s="40" t="str">
        <f>IF(R486="","",VLOOKUP(G486,WMS!$E$3:$T$2500,15,FALSE))</f>
        <v/>
      </c>
      <c r="AC486" s="40" t="str">
        <f t="shared" si="55"/>
        <v/>
      </c>
      <c r="AD486" s="37" t="str">
        <f>IF(S486="","",VLOOKUP(S486,海关监管条件!$A$1:$B$2000,2,FALSE))</f>
        <v/>
      </c>
    </row>
    <row r="487" spans="7:30">
      <c r="G487" s="22" t="str">
        <f t="shared" si="49"/>
        <v/>
      </c>
      <c r="H487" s="23" t="str">
        <f>IF(G487="","",VLOOKUP(G487,WMS!$E$3:$Q$2500,7,FALSE))</f>
        <v/>
      </c>
      <c r="I487" s="23" t="str">
        <f>IF(G487="","",VLOOKUP(G487,WMS!$E$3:$Q$2500,8,FALSE))</f>
        <v/>
      </c>
      <c r="J487" s="23" t="str">
        <f>IF(G487="","",VLOOKUP(G487,WMS!$E$3:$Q$2500,13,FALSE))</f>
        <v/>
      </c>
      <c r="K487" s="29" t="str">
        <f t="shared" si="50"/>
        <v/>
      </c>
      <c r="N487" s="30" t="str">
        <f>IF(G487="","",VLOOKUP(G487,WMS!$E$3:$U$2500,17,0))</f>
        <v/>
      </c>
      <c r="O487" s="31" t="str">
        <f t="shared" si="51"/>
        <v/>
      </c>
      <c r="P487" s="31" t="str">
        <f t="shared" si="52"/>
        <v/>
      </c>
      <c r="Q487" s="36" t="str">
        <f>IF(G487="","",VLOOKUP(G487,WMS!$E$3:$G$2500,2,FALSE))</f>
        <v/>
      </c>
      <c r="R487" s="36" t="str">
        <f>IF(G487="","",VLOOKUP(G487,WMS!$E$3:$G$2500,3,FALSE))</f>
        <v/>
      </c>
      <c r="S487" s="37" t="str">
        <f>IF(R487="","",VLOOKUP(R487,CUSTOMS!$E$3:$N$2500,2,FALSE))</f>
        <v/>
      </c>
      <c r="T487" s="38" t="str">
        <f>IF(R487="","",VLOOKUP(R487,CUSTOMS!$E$3:$N$2500,3,FALSE))</f>
        <v/>
      </c>
      <c r="U487" s="39" t="str">
        <f t="shared" si="53"/>
        <v/>
      </c>
      <c r="V487" s="39" t="str">
        <f>IF(R487="","",VLOOKUP(R487,CUSTOMS!$E$3:$N$2500,5,FALSE))</f>
        <v/>
      </c>
      <c r="W487" s="40" t="str">
        <f>IF(R487="","",VLOOKUP(R487,CUSTOMS!$E$3:$N$2500,6,FALSE))</f>
        <v/>
      </c>
      <c r="X487" s="40" t="str">
        <f t="shared" si="54"/>
        <v/>
      </c>
      <c r="Y487" s="39" t="str">
        <f>IF(R487="","",VLOOKUP(R487,CUSTOMS!$E$3:$N$2500,8,FALSE))</f>
        <v/>
      </c>
      <c r="Z487" s="39" t="str">
        <f>IF(R487="","",VLOOKUP(R487,CUSTOMS!$E$3:$N$2500,9,FALSE))</f>
        <v/>
      </c>
      <c r="AA487" s="39" t="str">
        <f>IF(R487="","",VLOOKUP(R487,CUSTOMS!$E$3:$N$2500,10,FALSE))</f>
        <v/>
      </c>
      <c r="AB487" s="40" t="str">
        <f>IF(R487="","",VLOOKUP(G487,WMS!$E$3:$T$2500,15,FALSE))</f>
        <v/>
      </c>
      <c r="AC487" s="40" t="str">
        <f t="shared" si="55"/>
        <v/>
      </c>
      <c r="AD487" s="37" t="str">
        <f>IF(S487="","",VLOOKUP(S487,海关监管条件!$A$1:$B$2000,2,FALSE))</f>
        <v/>
      </c>
    </row>
    <row r="488" spans="7:30">
      <c r="G488" s="22" t="str">
        <f t="shared" si="49"/>
        <v/>
      </c>
      <c r="H488" s="23" t="str">
        <f>IF(G488="","",VLOOKUP(G488,WMS!$E$3:$Q$2500,7,FALSE))</f>
        <v/>
      </c>
      <c r="I488" s="23" t="str">
        <f>IF(G488="","",VLOOKUP(G488,WMS!$E$3:$Q$2500,8,FALSE))</f>
        <v/>
      </c>
      <c r="J488" s="23" t="str">
        <f>IF(G488="","",VLOOKUP(G488,WMS!$E$3:$Q$2500,13,FALSE))</f>
        <v/>
      </c>
      <c r="K488" s="29" t="str">
        <f t="shared" si="50"/>
        <v/>
      </c>
      <c r="N488" s="30" t="str">
        <f>IF(G488="","",VLOOKUP(G488,WMS!$E$3:$U$2500,17,0))</f>
        <v/>
      </c>
      <c r="O488" s="31" t="str">
        <f t="shared" si="51"/>
        <v/>
      </c>
      <c r="P488" s="31" t="str">
        <f t="shared" si="52"/>
        <v/>
      </c>
      <c r="Q488" s="36" t="str">
        <f>IF(G488="","",VLOOKUP(G488,WMS!$E$3:$G$2500,2,FALSE))</f>
        <v/>
      </c>
      <c r="R488" s="36" t="str">
        <f>IF(G488="","",VLOOKUP(G488,WMS!$E$3:$G$2500,3,FALSE))</f>
        <v/>
      </c>
      <c r="S488" s="37" t="str">
        <f>IF(R488="","",VLOOKUP(R488,CUSTOMS!$E$3:$N$2500,2,FALSE))</f>
        <v/>
      </c>
      <c r="T488" s="38" t="str">
        <f>IF(R488="","",VLOOKUP(R488,CUSTOMS!$E$3:$N$2500,3,FALSE))</f>
        <v/>
      </c>
      <c r="U488" s="39" t="str">
        <f t="shared" si="53"/>
        <v/>
      </c>
      <c r="V488" s="39" t="str">
        <f>IF(R488="","",VLOOKUP(R488,CUSTOMS!$E$3:$N$2500,5,FALSE))</f>
        <v/>
      </c>
      <c r="W488" s="40" t="str">
        <f>IF(R488="","",VLOOKUP(R488,CUSTOMS!$E$3:$N$2500,6,FALSE))</f>
        <v/>
      </c>
      <c r="X488" s="40" t="str">
        <f t="shared" si="54"/>
        <v/>
      </c>
      <c r="Y488" s="39" t="str">
        <f>IF(R488="","",VLOOKUP(R488,CUSTOMS!$E$3:$N$2500,8,FALSE))</f>
        <v/>
      </c>
      <c r="Z488" s="39" t="str">
        <f>IF(R488="","",VLOOKUP(R488,CUSTOMS!$E$3:$N$2500,9,FALSE))</f>
        <v/>
      </c>
      <c r="AA488" s="39" t="str">
        <f>IF(R488="","",VLOOKUP(R488,CUSTOMS!$E$3:$N$2500,10,FALSE))</f>
        <v/>
      </c>
      <c r="AB488" s="40" t="str">
        <f>IF(R488="","",VLOOKUP(G488,WMS!$E$3:$T$2500,15,FALSE))</f>
        <v/>
      </c>
      <c r="AC488" s="40" t="str">
        <f t="shared" si="55"/>
        <v/>
      </c>
      <c r="AD488" s="37" t="str">
        <f>IF(S488="","",VLOOKUP(S488,海关监管条件!$A$1:$B$2000,2,FALSE))</f>
        <v/>
      </c>
    </row>
    <row r="489" spans="7:30">
      <c r="G489" s="22" t="str">
        <f t="shared" si="49"/>
        <v/>
      </c>
      <c r="H489" s="23" t="str">
        <f>IF(G489="","",VLOOKUP(G489,WMS!$E$3:$Q$2500,7,FALSE))</f>
        <v/>
      </c>
      <c r="I489" s="23" t="str">
        <f>IF(G489="","",VLOOKUP(G489,WMS!$E$3:$Q$2500,8,FALSE))</f>
        <v/>
      </c>
      <c r="J489" s="23" t="str">
        <f>IF(G489="","",VLOOKUP(G489,WMS!$E$3:$Q$2500,13,FALSE))</f>
        <v/>
      </c>
      <c r="K489" s="29" t="str">
        <f t="shared" si="50"/>
        <v/>
      </c>
      <c r="N489" s="30" t="str">
        <f>IF(G489="","",VLOOKUP(G489,WMS!$E$3:$U$2500,17,0))</f>
        <v/>
      </c>
      <c r="O489" s="31" t="str">
        <f t="shared" si="51"/>
        <v/>
      </c>
      <c r="P489" s="31" t="str">
        <f t="shared" si="52"/>
        <v/>
      </c>
      <c r="Q489" s="36" t="str">
        <f>IF(G489="","",VLOOKUP(G489,WMS!$E$3:$G$2500,2,FALSE))</f>
        <v/>
      </c>
      <c r="R489" s="36" t="str">
        <f>IF(G489="","",VLOOKUP(G489,WMS!$E$3:$G$2500,3,FALSE))</f>
        <v/>
      </c>
      <c r="S489" s="37" t="str">
        <f>IF(R489="","",VLOOKUP(R489,CUSTOMS!$E$3:$N$2500,2,FALSE))</f>
        <v/>
      </c>
      <c r="T489" s="38" t="str">
        <f>IF(R489="","",VLOOKUP(R489,CUSTOMS!$E$3:$N$2500,3,FALSE))</f>
        <v/>
      </c>
      <c r="U489" s="39" t="str">
        <f t="shared" si="53"/>
        <v/>
      </c>
      <c r="V489" s="39" t="str">
        <f>IF(R489="","",VLOOKUP(R489,CUSTOMS!$E$3:$N$2500,5,FALSE))</f>
        <v/>
      </c>
      <c r="W489" s="40" t="str">
        <f>IF(R489="","",VLOOKUP(R489,CUSTOMS!$E$3:$N$2500,6,FALSE))</f>
        <v/>
      </c>
      <c r="X489" s="40" t="str">
        <f t="shared" si="54"/>
        <v/>
      </c>
      <c r="Y489" s="39" t="str">
        <f>IF(R489="","",VLOOKUP(R489,CUSTOMS!$E$3:$N$2500,8,FALSE))</f>
        <v/>
      </c>
      <c r="Z489" s="39" t="str">
        <f>IF(R489="","",VLOOKUP(R489,CUSTOMS!$E$3:$N$2500,9,FALSE))</f>
        <v/>
      </c>
      <c r="AA489" s="39" t="str">
        <f>IF(R489="","",VLOOKUP(R489,CUSTOMS!$E$3:$N$2500,10,FALSE))</f>
        <v/>
      </c>
      <c r="AB489" s="40" t="str">
        <f>IF(R489="","",VLOOKUP(G489,WMS!$E$3:$T$2500,15,FALSE))</f>
        <v/>
      </c>
      <c r="AC489" s="40" t="str">
        <f t="shared" si="55"/>
        <v/>
      </c>
      <c r="AD489" s="37" t="str">
        <f>IF(S489="","",VLOOKUP(S489,海关监管条件!$A$1:$B$2000,2,FALSE))</f>
        <v/>
      </c>
    </row>
    <row r="490" spans="7:30">
      <c r="G490" s="22" t="str">
        <f t="shared" si="49"/>
        <v/>
      </c>
      <c r="H490" s="23" t="str">
        <f>IF(G490="","",VLOOKUP(G490,WMS!$E$3:$Q$2500,7,FALSE))</f>
        <v/>
      </c>
      <c r="I490" s="23" t="str">
        <f>IF(G490="","",VLOOKUP(G490,WMS!$E$3:$Q$2500,8,FALSE))</f>
        <v/>
      </c>
      <c r="J490" s="23" t="str">
        <f>IF(G490="","",VLOOKUP(G490,WMS!$E$3:$Q$2500,13,FALSE))</f>
        <v/>
      </c>
      <c r="K490" s="29" t="str">
        <f t="shared" si="50"/>
        <v/>
      </c>
      <c r="N490" s="30" t="str">
        <f>IF(G490="","",VLOOKUP(G490,WMS!$E$3:$U$2500,17,0))</f>
        <v/>
      </c>
      <c r="O490" s="31" t="str">
        <f t="shared" si="51"/>
        <v/>
      </c>
      <c r="P490" s="31" t="str">
        <f t="shared" si="52"/>
        <v/>
      </c>
      <c r="Q490" s="36" t="str">
        <f>IF(G490="","",VLOOKUP(G490,WMS!$E$3:$G$2500,2,FALSE))</f>
        <v/>
      </c>
      <c r="R490" s="36" t="str">
        <f>IF(G490="","",VLOOKUP(G490,WMS!$E$3:$G$2500,3,FALSE))</f>
        <v/>
      </c>
      <c r="S490" s="37" t="str">
        <f>IF(R490="","",VLOOKUP(R490,CUSTOMS!$E$3:$N$2500,2,FALSE))</f>
        <v/>
      </c>
      <c r="T490" s="38" t="str">
        <f>IF(R490="","",VLOOKUP(R490,CUSTOMS!$E$3:$N$2500,3,FALSE))</f>
        <v/>
      </c>
      <c r="U490" s="39" t="str">
        <f t="shared" si="53"/>
        <v/>
      </c>
      <c r="V490" s="39" t="str">
        <f>IF(R490="","",VLOOKUP(R490,CUSTOMS!$E$3:$N$2500,5,FALSE))</f>
        <v/>
      </c>
      <c r="W490" s="40" t="str">
        <f>IF(R490="","",VLOOKUP(R490,CUSTOMS!$E$3:$N$2500,6,FALSE))</f>
        <v/>
      </c>
      <c r="X490" s="40" t="str">
        <f t="shared" si="54"/>
        <v/>
      </c>
      <c r="Y490" s="39" t="str">
        <f>IF(R490="","",VLOOKUP(R490,CUSTOMS!$E$3:$N$2500,8,FALSE))</f>
        <v/>
      </c>
      <c r="Z490" s="39" t="str">
        <f>IF(R490="","",VLOOKUP(R490,CUSTOMS!$E$3:$N$2500,9,FALSE))</f>
        <v/>
      </c>
      <c r="AA490" s="39" t="str">
        <f>IF(R490="","",VLOOKUP(R490,CUSTOMS!$E$3:$N$2500,10,FALSE))</f>
        <v/>
      </c>
      <c r="AB490" s="40" t="str">
        <f>IF(R490="","",VLOOKUP(G490,WMS!$E$3:$T$2500,15,FALSE))</f>
        <v/>
      </c>
      <c r="AC490" s="40" t="str">
        <f t="shared" si="55"/>
        <v/>
      </c>
      <c r="AD490" s="37" t="str">
        <f>IF(S490="","",VLOOKUP(S490,海关监管条件!$A$1:$B$2000,2,FALSE))</f>
        <v/>
      </c>
    </row>
    <row r="491" spans="7:30">
      <c r="G491" s="22" t="str">
        <f t="shared" si="49"/>
        <v/>
      </c>
      <c r="H491" s="23" t="str">
        <f>IF(G491="","",VLOOKUP(G491,WMS!$E$3:$Q$2500,7,FALSE))</f>
        <v/>
      </c>
      <c r="I491" s="23" t="str">
        <f>IF(G491="","",VLOOKUP(G491,WMS!$E$3:$Q$2500,8,FALSE))</f>
        <v/>
      </c>
      <c r="J491" s="23" t="str">
        <f>IF(G491="","",VLOOKUP(G491,WMS!$E$3:$Q$2500,13,FALSE))</f>
        <v/>
      </c>
      <c r="K491" s="29" t="str">
        <f t="shared" si="50"/>
        <v/>
      </c>
      <c r="N491" s="30" t="str">
        <f>IF(G491="","",VLOOKUP(G491,WMS!$E$3:$U$2500,17,0))</f>
        <v/>
      </c>
      <c r="O491" s="31" t="str">
        <f t="shared" si="51"/>
        <v/>
      </c>
      <c r="P491" s="31" t="str">
        <f t="shared" si="52"/>
        <v/>
      </c>
      <c r="Q491" s="36" t="str">
        <f>IF(G491="","",VLOOKUP(G491,WMS!$E$3:$G$2500,2,FALSE))</f>
        <v/>
      </c>
      <c r="R491" s="36" t="str">
        <f>IF(G491="","",VLOOKUP(G491,WMS!$E$3:$G$2500,3,FALSE))</f>
        <v/>
      </c>
      <c r="S491" s="37" t="str">
        <f>IF(R491="","",VLOOKUP(R491,CUSTOMS!$E$3:$N$2500,2,FALSE))</f>
        <v/>
      </c>
      <c r="T491" s="38" t="str">
        <f>IF(R491="","",VLOOKUP(R491,CUSTOMS!$E$3:$N$2500,3,FALSE))</f>
        <v/>
      </c>
      <c r="U491" s="39" t="str">
        <f t="shared" si="53"/>
        <v/>
      </c>
      <c r="V491" s="39" t="str">
        <f>IF(R491="","",VLOOKUP(R491,CUSTOMS!$E$3:$N$2500,5,FALSE))</f>
        <v/>
      </c>
      <c r="W491" s="40" t="str">
        <f>IF(R491="","",VLOOKUP(R491,CUSTOMS!$E$3:$N$2500,6,FALSE))</f>
        <v/>
      </c>
      <c r="X491" s="40" t="str">
        <f t="shared" si="54"/>
        <v/>
      </c>
      <c r="Y491" s="39" t="str">
        <f>IF(R491="","",VLOOKUP(R491,CUSTOMS!$E$3:$N$2500,8,FALSE))</f>
        <v/>
      </c>
      <c r="Z491" s="39" t="str">
        <f>IF(R491="","",VLOOKUP(R491,CUSTOMS!$E$3:$N$2500,9,FALSE))</f>
        <v/>
      </c>
      <c r="AA491" s="39" t="str">
        <f>IF(R491="","",VLOOKUP(R491,CUSTOMS!$E$3:$N$2500,10,FALSE))</f>
        <v/>
      </c>
      <c r="AB491" s="40" t="str">
        <f>IF(R491="","",VLOOKUP(G491,WMS!$E$3:$T$2500,15,FALSE))</f>
        <v/>
      </c>
      <c r="AC491" s="40" t="str">
        <f t="shared" si="55"/>
        <v/>
      </c>
      <c r="AD491" s="37" t="str">
        <f>IF(S491="","",VLOOKUP(S491,海关监管条件!$A$1:$B$2000,2,FALSE))</f>
        <v/>
      </c>
    </row>
    <row r="492" spans="7:30">
      <c r="G492" s="22" t="str">
        <f t="shared" si="49"/>
        <v/>
      </c>
      <c r="H492" s="23" t="str">
        <f>IF(G492="","",VLOOKUP(G492,WMS!$E$3:$Q$2500,7,FALSE))</f>
        <v/>
      </c>
      <c r="I492" s="23" t="str">
        <f>IF(G492="","",VLOOKUP(G492,WMS!$E$3:$Q$2500,8,FALSE))</f>
        <v/>
      </c>
      <c r="J492" s="23" t="str">
        <f>IF(G492="","",VLOOKUP(G492,WMS!$E$3:$Q$2500,13,FALSE))</f>
        <v/>
      </c>
      <c r="K492" s="29" t="str">
        <f t="shared" si="50"/>
        <v/>
      </c>
      <c r="N492" s="30" t="str">
        <f>IF(G492="","",VLOOKUP(G492,WMS!$E$3:$U$2500,17,0))</f>
        <v/>
      </c>
      <c r="O492" s="31" t="str">
        <f t="shared" si="51"/>
        <v/>
      </c>
      <c r="P492" s="31" t="str">
        <f t="shared" si="52"/>
        <v/>
      </c>
      <c r="Q492" s="36" t="str">
        <f>IF(G492="","",VLOOKUP(G492,WMS!$E$3:$G$2500,2,FALSE))</f>
        <v/>
      </c>
      <c r="R492" s="36" t="str">
        <f>IF(G492="","",VLOOKUP(G492,WMS!$E$3:$G$2500,3,FALSE))</f>
        <v/>
      </c>
      <c r="S492" s="37" t="str">
        <f>IF(R492="","",VLOOKUP(R492,CUSTOMS!$E$3:$N$2500,2,FALSE))</f>
        <v/>
      </c>
      <c r="T492" s="38" t="str">
        <f>IF(R492="","",VLOOKUP(R492,CUSTOMS!$E$3:$N$2500,3,FALSE))</f>
        <v/>
      </c>
      <c r="U492" s="39" t="str">
        <f t="shared" si="53"/>
        <v/>
      </c>
      <c r="V492" s="39" t="str">
        <f>IF(R492="","",VLOOKUP(R492,CUSTOMS!$E$3:$N$2500,5,FALSE))</f>
        <v/>
      </c>
      <c r="W492" s="40" t="str">
        <f>IF(R492="","",VLOOKUP(R492,CUSTOMS!$E$3:$N$2500,6,FALSE))</f>
        <v/>
      </c>
      <c r="X492" s="40" t="str">
        <f t="shared" si="54"/>
        <v/>
      </c>
      <c r="Y492" s="39" t="str">
        <f>IF(R492="","",VLOOKUP(R492,CUSTOMS!$E$3:$N$2500,8,FALSE))</f>
        <v/>
      </c>
      <c r="Z492" s="39" t="str">
        <f>IF(R492="","",VLOOKUP(R492,CUSTOMS!$E$3:$N$2500,9,FALSE))</f>
        <v/>
      </c>
      <c r="AA492" s="39" t="str">
        <f>IF(R492="","",VLOOKUP(R492,CUSTOMS!$E$3:$N$2500,10,FALSE))</f>
        <v/>
      </c>
      <c r="AB492" s="40" t="str">
        <f>IF(R492="","",VLOOKUP(G492,WMS!$E$3:$T$2500,15,FALSE))</f>
        <v/>
      </c>
      <c r="AC492" s="40" t="str">
        <f t="shared" si="55"/>
        <v/>
      </c>
      <c r="AD492" s="37" t="str">
        <f>IF(S492="","",VLOOKUP(S492,海关监管条件!$A$1:$B$2000,2,FALSE))</f>
        <v/>
      </c>
    </row>
    <row r="493" spans="7:30">
      <c r="G493" s="22" t="str">
        <f t="shared" si="49"/>
        <v/>
      </c>
      <c r="H493" s="23" t="str">
        <f>IF(G493="","",VLOOKUP(G493,WMS!$E$3:$Q$2500,7,FALSE))</f>
        <v/>
      </c>
      <c r="I493" s="23" t="str">
        <f>IF(G493="","",VLOOKUP(G493,WMS!$E$3:$Q$2500,8,FALSE))</f>
        <v/>
      </c>
      <c r="J493" s="23" t="str">
        <f>IF(G493="","",VLOOKUP(G493,WMS!$E$3:$Q$2500,13,FALSE))</f>
        <v/>
      </c>
      <c r="K493" s="29" t="str">
        <f t="shared" si="50"/>
        <v/>
      </c>
      <c r="N493" s="30" t="str">
        <f>IF(G493="","",VLOOKUP(G493,WMS!$E$3:$U$2500,17,0))</f>
        <v/>
      </c>
      <c r="O493" s="31" t="str">
        <f t="shared" si="51"/>
        <v/>
      </c>
      <c r="P493" s="31" t="str">
        <f t="shared" si="52"/>
        <v/>
      </c>
      <c r="Q493" s="36" t="str">
        <f>IF(G493="","",VLOOKUP(G493,WMS!$E$3:$G$2500,2,FALSE))</f>
        <v/>
      </c>
      <c r="R493" s="36" t="str">
        <f>IF(G493="","",VLOOKUP(G493,WMS!$E$3:$G$2500,3,FALSE))</f>
        <v/>
      </c>
      <c r="S493" s="37" t="str">
        <f>IF(R493="","",VLOOKUP(R493,CUSTOMS!$E$3:$N$2500,2,FALSE))</f>
        <v/>
      </c>
      <c r="T493" s="38" t="str">
        <f>IF(R493="","",VLOOKUP(R493,CUSTOMS!$E$3:$N$2500,3,FALSE))</f>
        <v/>
      </c>
      <c r="U493" s="39" t="str">
        <f t="shared" si="53"/>
        <v/>
      </c>
      <c r="V493" s="39" t="str">
        <f>IF(R493="","",VLOOKUP(R493,CUSTOMS!$E$3:$N$2500,5,FALSE))</f>
        <v/>
      </c>
      <c r="W493" s="40" t="str">
        <f>IF(R493="","",VLOOKUP(R493,CUSTOMS!$E$3:$N$2500,6,FALSE))</f>
        <v/>
      </c>
      <c r="X493" s="40" t="str">
        <f t="shared" si="54"/>
        <v/>
      </c>
      <c r="Y493" s="39" t="str">
        <f>IF(R493="","",VLOOKUP(R493,CUSTOMS!$E$3:$N$2500,8,FALSE))</f>
        <v/>
      </c>
      <c r="Z493" s="39" t="str">
        <f>IF(R493="","",VLOOKUP(R493,CUSTOMS!$E$3:$N$2500,9,FALSE))</f>
        <v/>
      </c>
      <c r="AA493" s="39" t="str">
        <f>IF(R493="","",VLOOKUP(R493,CUSTOMS!$E$3:$N$2500,10,FALSE))</f>
        <v/>
      </c>
      <c r="AB493" s="40" t="str">
        <f>IF(R493="","",VLOOKUP(G493,WMS!$E$3:$T$2500,15,FALSE))</f>
        <v/>
      </c>
      <c r="AC493" s="40" t="str">
        <f t="shared" si="55"/>
        <v/>
      </c>
      <c r="AD493" s="37" t="str">
        <f>IF(S493="","",VLOOKUP(S493,海关监管条件!$A$1:$B$2000,2,FALSE))</f>
        <v/>
      </c>
    </row>
    <row r="494" spans="7:30">
      <c r="G494" s="22" t="str">
        <f t="shared" si="49"/>
        <v/>
      </c>
      <c r="H494" s="23" t="str">
        <f>IF(G494="","",VLOOKUP(G494,WMS!$E$3:$Q$2500,7,FALSE))</f>
        <v/>
      </c>
      <c r="I494" s="23" t="str">
        <f>IF(G494="","",VLOOKUP(G494,WMS!$E$3:$Q$2500,8,FALSE))</f>
        <v/>
      </c>
      <c r="J494" s="23" t="str">
        <f>IF(G494="","",VLOOKUP(G494,WMS!$E$3:$Q$2500,13,FALSE))</f>
        <v/>
      </c>
      <c r="K494" s="29" t="str">
        <f t="shared" si="50"/>
        <v/>
      </c>
      <c r="N494" s="30" t="str">
        <f>IF(G494="","",VLOOKUP(G494,WMS!$E$3:$U$2500,17,0))</f>
        <v/>
      </c>
      <c r="O494" s="31" t="str">
        <f t="shared" si="51"/>
        <v/>
      </c>
      <c r="P494" s="31" t="str">
        <f t="shared" si="52"/>
        <v/>
      </c>
      <c r="Q494" s="36" t="str">
        <f>IF(G494="","",VLOOKUP(G494,WMS!$E$3:$G$2500,2,FALSE))</f>
        <v/>
      </c>
      <c r="R494" s="36" t="str">
        <f>IF(G494="","",VLOOKUP(G494,WMS!$E$3:$G$2500,3,FALSE))</f>
        <v/>
      </c>
      <c r="S494" s="37" t="str">
        <f>IF(R494="","",VLOOKUP(R494,CUSTOMS!$E$3:$N$2500,2,FALSE))</f>
        <v/>
      </c>
      <c r="T494" s="38" t="str">
        <f>IF(R494="","",VLOOKUP(R494,CUSTOMS!$E$3:$N$2500,3,FALSE))</f>
        <v/>
      </c>
      <c r="U494" s="39" t="str">
        <f t="shared" si="53"/>
        <v/>
      </c>
      <c r="V494" s="39" t="str">
        <f>IF(R494="","",VLOOKUP(R494,CUSTOMS!$E$3:$N$2500,5,FALSE))</f>
        <v/>
      </c>
      <c r="W494" s="40" t="str">
        <f>IF(R494="","",VLOOKUP(R494,CUSTOMS!$E$3:$N$2500,6,FALSE))</f>
        <v/>
      </c>
      <c r="X494" s="40" t="str">
        <f t="shared" si="54"/>
        <v/>
      </c>
      <c r="Y494" s="39" t="str">
        <f>IF(R494="","",VLOOKUP(R494,CUSTOMS!$E$3:$N$2500,8,FALSE))</f>
        <v/>
      </c>
      <c r="Z494" s="39" t="str">
        <f>IF(R494="","",VLOOKUP(R494,CUSTOMS!$E$3:$N$2500,9,FALSE))</f>
        <v/>
      </c>
      <c r="AA494" s="39" t="str">
        <f>IF(R494="","",VLOOKUP(R494,CUSTOMS!$E$3:$N$2500,10,FALSE))</f>
        <v/>
      </c>
      <c r="AB494" s="40" t="str">
        <f>IF(R494="","",VLOOKUP(G494,WMS!$E$3:$T$2500,15,FALSE))</f>
        <v/>
      </c>
      <c r="AC494" s="40" t="str">
        <f t="shared" si="55"/>
        <v/>
      </c>
      <c r="AD494" s="37" t="str">
        <f>IF(S494="","",VLOOKUP(S494,海关监管条件!$A$1:$B$2000,2,FALSE))</f>
        <v/>
      </c>
    </row>
    <row r="495" spans="7:30">
      <c r="G495" s="22" t="str">
        <f t="shared" si="49"/>
        <v/>
      </c>
      <c r="H495" s="23" t="str">
        <f>IF(G495="","",VLOOKUP(G495,WMS!$E$3:$Q$2500,7,FALSE))</f>
        <v/>
      </c>
      <c r="I495" s="23" t="str">
        <f>IF(G495="","",VLOOKUP(G495,WMS!$E$3:$Q$2500,8,FALSE))</f>
        <v/>
      </c>
      <c r="J495" s="23" t="str">
        <f>IF(G495="","",VLOOKUP(G495,WMS!$E$3:$Q$2500,13,FALSE))</f>
        <v/>
      </c>
      <c r="K495" s="29" t="str">
        <f t="shared" si="50"/>
        <v/>
      </c>
      <c r="N495" s="30" t="str">
        <f>IF(G495="","",VLOOKUP(G495,WMS!$E$3:$U$2500,17,0))</f>
        <v/>
      </c>
      <c r="O495" s="31" t="str">
        <f t="shared" si="51"/>
        <v/>
      </c>
      <c r="P495" s="31" t="str">
        <f t="shared" si="52"/>
        <v/>
      </c>
      <c r="Q495" s="36" t="str">
        <f>IF(G495="","",VLOOKUP(G495,WMS!$E$3:$G$2500,2,FALSE))</f>
        <v/>
      </c>
      <c r="R495" s="36" t="str">
        <f>IF(G495="","",VLOOKUP(G495,WMS!$E$3:$G$2500,3,FALSE))</f>
        <v/>
      </c>
      <c r="S495" s="37" t="str">
        <f>IF(R495="","",VLOOKUP(R495,CUSTOMS!$E$3:$N$2500,2,FALSE))</f>
        <v/>
      </c>
      <c r="T495" s="38" t="str">
        <f>IF(R495="","",VLOOKUP(R495,CUSTOMS!$E$3:$N$2500,3,FALSE))</f>
        <v/>
      </c>
      <c r="U495" s="39" t="str">
        <f t="shared" si="53"/>
        <v/>
      </c>
      <c r="V495" s="39" t="str">
        <f>IF(R495="","",VLOOKUP(R495,CUSTOMS!$E$3:$N$2500,5,FALSE))</f>
        <v/>
      </c>
      <c r="W495" s="40" t="str">
        <f>IF(R495="","",VLOOKUP(R495,CUSTOMS!$E$3:$N$2500,6,FALSE))</f>
        <v/>
      </c>
      <c r="X495" s="40" t="str">
        <f t="shared" si="54"/>
        <v/>
      </c>
      <c r="Y495" s="39" t="str">
        <f>IF(R495="","",VLOOKUP(R495,CUSTOMS!$E$3:$N$2500,8,FALSE))</f>
        <v/>
      </c>
      <c r="Z495" s="39" t="str">
        <f>IF(R495="","",VLOOKUP(R495,CUSTOMS!$E$3:$N$2500,9,FALSE))</f>
        <v/>
      </c>
      <c r="AA495" s="39" t="str">
        <f>IF(R495="","",VLOOKUP(R495,CUSTOMS!$E$3:$N$2500,10,FALSE))</f>
        <v/>
      </c>
      <c r="AB495" s="40" t="str">
        <f>IF(R495="","",VLOOKUP(G495,WMS!$E$3:$T$2500,15,FALSE))</f>
        <v/>
      </c>
      <c r="AC495" s="40" t="str">
        <f t="shared" si="55"/>
        <v/>
      </c>
      <c r="AD495" s="37" t="str">
        <f>IF(S495="","",VLOOKUP(S495,海关监管条件!$A$1:$B$2000,2,FALSE))</f>
        <v/>
      </c>
    </row>
    <row r="496" spans="7:30">
      <c r="G496" s="22" t="str">
        <f t="shared" si="49"/>
        <v/>
      </c>
      <c r="H496" s="23" t="str">
        <f>IF(G496="","",VLOOKUP(G496,WMS!$E$3:$Q$2500,7,FALSE))</f>
        <v/>
      </c>
      <c r="I496" s="23" t="str">
        <f>IF(G496="","",VLOOKUP(G496,WMS!$E$3:$Q$2500,8,FALSE))</f>
        <v/>
      </c>
      <c r="J496" s="23" t="str">
        <f>IF(G496="","",VLOOKUP(G496,WMS!$E$3:$Q$2500,13,FALSE))</f>
        <v/>
      </c>
      <c r="K496" s="29" t="str">
        <f t="shared" si="50"/>
        <v/>
      </c>
      <c r="N496" s="30" t="str">
        <f>IF(G496="","",VLOOKUP(G496,WMS!$E$3:$U$2500,17,0))</f>
        <v/>
      </c>
      <c r="O496" s="31" t="str">
        <f t="shared" si="51"/>
        <v/>
      </c>
      <c r="P496" s="31" t="str">
        <f t="shared" si="52"/>
        <v/>
      </c>
      <c r="Q496" s="36" t="str">
        <f>IF(G496="","",VLOOKUP(G496,WMS!$E$3:$G$2500,2,FALSE))</f>
        <v/>
      </c>
      <c r="R496" s="36" t="str">
        <f>IF(G496="","",VLOOKUP(G496,WMS!$E$3:$G$2500,3,FALSE))</f>
        <v/>
      </c>
      <c r="S496" s="37" t="str">
        <f>IF(R496="","",VLOOKUP(R496,CUSTOMS!$E$3:$N$2500,2,FALSE))</f>
        <v/>
      </c>
      <c r="T496" s="38" t="str">
        <f>IF(R496="","",VLOOKUP(R496,CUSTOMS!$E$3:$N$2500,3,FALSE))</f>
        <v/>
      </c>
      <c r="U496" s="39" t="str">
        <f t="shared" si="53"/>
        <v/>
      </c>
      <c r="V496" s="39" t="str">
        <f>IF(R496="","",VLOOKUP(R496,CUSTOMS!$E$3:$N$2500,5,FALSE))</f>
        <v/>
      </c>
      <c r="W496" s="40" t="str">
        <f>IF(R496="","",VLOOKUP(R496,CUSTOMS!$E$3:$N$2500,6,FALSE))</f>
        <v/>
      </c>
      <c r="X496" s="40" t="str">
        <f t="shared" si="54"/>
        <v/>
      </c>
      <c r="Y496" s="39" t="str">
        <f>IF(R496="","",VLOOKUP(R496,CUSTOMS!$E$3:$N$2500,8,FALSE))</f>
        <v/>
      </c>
      <c r="Z496" s="39" t="str">
        <f>IF(R496="","",VLOOKUP(R496,CUSTOMS!$E$3:$N$2500,9,FALSE))</f>
        <v/>
      </c>
      <c r="AA496" s="39" t="str">
        <f>IF(R496="","",VLOOKUP(R496,CUSTOMS!$E$3:$N$2500,10,FALSE))</f>
        <v/>
      </c>
      <c r="AB496" s="40" t="str">
        <f>IF(R496="","",VLOOKUP(G496,WMS!$E$3:$T$2500,15,FALSE))</f>
        <v/>
      </c>
      <c r="AC496" s="40" t="str">
        <f t="shared" si="55"/>
        <v/>
      </c>
      <c r="AD496" s="37" t="str">
        <f>IF(S496="","",VLOOKUP(S496,海关监管条件!$A$1:$B$2000,2,FALSE))</f>
        <v/>
      </c>
    </row>
    <row r="497" spans="7:30">
      <c r="G497" s="22" t="str">
        <f t="shared" si="49"/>
        <v/>
      </c>
      <c r="H497" s="23" t="str">
        <f>IF(G497="","",VLOOKUP(G497,WMS!$E$3:$Q$2500,7,FALSE))</f>
        <v/>
      </c>
      <c r="I497" s="23" t="str">
        <f>IF(G497="","",VLOOKUP(G497,WMS!$E$3:$Q$2500,8,FALSE))</f>
        <v/>
      </c>
      <c r="J497" s="23" t="str">
        <f>IF(G497="","",VLOOKUP(G497,WMS!$E$3:$Q$2500,13,FALSE))</f>
        <v/>
      </c>
      <c r="K497" s="29" t="str">
        <f t="shared" si="50"/>
        <v/>
      </c>
      <c r="N497" s="30" t="str">
        <f>IF(G497="","",VLOOKUP(G497,WMS!$E$3:$U$2500,17,0))</f>
        <v/>
      </c>
      <c r="O497" s="31" t="str">
        <f t="shared" si="51"/>
        <v/>
      </c>
      <c r="P497" s="31" t="str">
        <f t="shared" si="52"/>
        <v/>
      </c>
      <c r="Q497" s="36" t="str">
        <f>IF(G497="","",VLOOKUP(G497,WMS!$E$3:$G$2500,2,FALSE))</f>
        <v/>
      </c>
      <c r="R497" s="36" t="str">
        <f>IF(G497="","",VLOOKUP(G497,WMS!$E$3:$G$2500,3,FALSE))</f>
        <v/>
      </c>
      <c r="S497" s="37" t="str">
        <f>IF(R497="","",VLOOKUP(R497,CUSTOMS!$E$3:$N$2500,2,FALSE))</f>
        <v/>
      </c>
      <c r="T497" s="38" t="str">
        <f>IF(R497="","",VLOOKUP(R497,CUSTOMS!$E$3:$N$2500,3,FALSE))</f>
        <v/>
      </c>
      <c r="U497" s="39" t="str">
        <f t="shared" si="53"/>
        <v/>
      </c>
      <c r="V497" s="39" t="str">
        <f>IF(R497="","",VLOOKUP(R497,CUSTOMS!$E$3:$N$2500,5,FALSE))</f>
        <v/>
      </c>
      <c r="W497" s="40" t="str">
        <f>IF(R497="","",VLOOKUP(R497,CUSTOMS!$E$3:$N$2500,6,FALSE))</f>
        <v/>
      </c>
      <c r="X497" s="40" t="str">
        <f t="shared" si="54"/>
        <v/>
      </c>
      <c r="Y497" s="39" t="str">
        <f>IF(R497="","",VLOOKUP(R497,CUSTOMS!$E$3:$N$2500,8,FALSE))</f>
        <v/>
      </c>
      <c r="Z497" s="39" t="str">
        <f>IF(R497="","",VLOOKUP(R497,CUSTOMS!$E$3:$N$2500,9,FALSE))</f>
        <v/>
      </c>
      <c r="AA497" s="39" t="str">
        <f>IF(R497="","",VLOOKUP(R497,CUSTOMS!$E$3:$N$2500,10,FALSE))</f>
        <v/>
      </c>
      <c r="AB497" s="40" t="str">
        <f>IF(R497="","",VLOOKUP(G497,WMS!$E$3:$T$2500,15,FALSE))</f>
        <v/>
      </c>
      <c r="AC497" s="40" t="str">
        <f t="shared" si="55"/>
        <v/>
      </c>
      <c r="AD497" s="37" t="str">
        <f>IF(S497="","",VLOOKUP(S497,海关监管条件!$A$1:$B$2000,2,FALSE))</f>
        <v/>
      </c>
    </row>
    <row r="498" spans="7:30">
      <c r="G498" s="22" t="str">
        <f t="shared" si="49"/>
        <v/>
      </c>
      <c r="H498" s="23" t="str">
        <f>IF(G498="","",VLOOKUP(G498,WMS!$E$3:$Q$2500,7,FALSE))</f>
        <v/>
      </c>
      <c r="I498" s="23" t="str">
        <f>IF(G498="","",VLOOKUP(G498,WMS!$E$3:$Q$2500,8,FALSE))</f>
        <v/>
      </c>
      <c r="J498" s="23" t="str">
        <f>IF(G498="","",VLOOKUP(G498,WMS!$E$3:$Q$2500,13,FALSE))</f>
        <v/>
      </c>
      <c r="K498" s="29" t="str">
        <f t="shared" si="50"/>
        <v/>
      </c>
      <c r="N498" s="30" t="str">
        <f>IF(G498="","",VLOOKUP(G498,WMS!$E$3:$U$2500,17,0))</f>
        <v/>
      </c>
      <c r="O498" s="31" t="str">
        <f t="shared" si="51"/>
        <v/>
      </c>
      <c r="P498" s="31" t="str">
        <f t="shared" si="52"/>
        <v/>
      </c>
      <c r="Q498" s="36" t="str">
        <f>IF(G498="","",VLOOKUP(G498,WMS!$E$3:$G$2500,2,FALSE))</f>
        <v/>
      </c>
      <c r="R498" s="36" t="str">
        <f>IF(G498="","",VLOOKUP(G498,WMS!$E$3:$G$2500,3,FALSE))</f>
        <v/>
      </c>
      <c r="S498" s="37" t="str">
        <f>IF(R498="","",VLOOKUP(R498,CUSTOMS!$E$3:$N$2500,2,FALSE))</f>
        <v/>
      </c>
      <c r="T498" s="38" t="str">
        <f>IF(R498="","",VLOOKUP(R498,CUSTOMS!$E$3:$N$2500,3,FALSE))</f>
        <v/>
      </c>
      <c r="U498" s="39" t="str">
        <f t="shared" si="53"/>
        <v/>
      </c>
      <c r="V498" s="39" t="str">
        <f>IF(R498="","",VLOOKUP(R498,CUSTOMS!$E$3:$N$2500,5,FALSE))</f>
        <v/>
      </c>
      <c r="W498" s="40" t="str">
        <f>IF(R498="","",VLOOKUP(R498,CUSTOMS!$E$3:$N$2500,6,FALSE))</f>
        <v/>
      </c>
      <c r="X498" s="40" t="str">
        <f t="shared" si="54"/>
        <v/>
      </c>
      <c r="Y498" s="39" t="str">
        <f>IF(R498="","",VLOOKUP(R498,CUSTOMS!$E$3:$N$2500,8,FALSE))</f>
        <v/>
      </c>
      <c r="Z498" s="39" t="str">
        <f>IF(R498="","",VLOOKUP(R498,CUSTOMS!$E$3:$N$2500,9,FALSE))</f>
        <v/>
      </c>
      <c r="AA498" s="39" t="str">
        <f>IF(R498="","",VLOOKUP(R498,CUSTOMS!$E$3:$N$2500,10,FALSE))</f>
        <v/>
      </c>
      <c r="AB498" s="40" t="str">
        <f>IF(R498="","",VLOOKUP(G498,WMS!$E$3:$T$2500,15,FALSE))</f>
        <v/>
      </c>
      <c r="AC498" s="40" t="str">
        <f t="shared" si="55"/>
        <v/>
      </c>
      <c r="AD498" s="37" t="str">
        <f>IF(S498="","",VLOOKUP(S498,海关监管条件!$A$1:$B$2000,2,FALSE))</f>
        <v/>
      </c>
    </row>
    <row r="499" spans="7:30">
      <c r="G499" s="22" t="str">
        <f t="shared" si="49"/>
        <v/>
      </c>
      <c r="H499" s="23" t="str">
        <f>IF(G499="","",VLOOKUP(G499,WMS!$E$3:$Q$2500,7,FALSE))</f>
        <v/>
      </c>
      <c r="I499" s="23" t="str">
        <f>IF(G499="","",VLOOKUP(G499,WMS!$E$3:$Q$2500,8,FALSE))</f>
        <v/>
      </c>
      <c r="J499" s="23" t="str">
        <f>IF(G499="","",VLOOKUP(G499,WMS!$E$3:$Q$2500,13,FALSE))</f>
        <v/>
      </c>
      <c r="K499" s="29" t="str">
        <f t="shared" si="50"/>
        <v/>
      </c>
      <c r="N499" s="30" t="str">
        <f>IF(G499="","",VLOOKUP(G499,WMS!$E$3:$U$2500,17,0))</f>
        <v/>
      </c>
      <c r="O499" s="31" t="str">
        <f t="shared" si="51"/>
        <v/>
      </c>
      <c r="P499" s="31" t="str">
        <f t="shared" si="52"/>
        <v/>
      </c>
      <c r="Q499" s="36" t="str">
        <f>IF(G499="","",VLOOKUP(G499,WMS!$E$3:$G$2500,2,FALSE))</f>
        <v/>
      </c>
      <c r="R499" s="36" t="str">
        <f>IF(G499="","",VLOOKUP(G499,WMS!$E$3:$G$2500,3,FALSE))</f>
        <v/>
      </c>
      <c r="S499" s="37" t="str">
        <f>IF(R499="","",VLOOKUP(R499,CUSTOMS!$E$3:$N$2500,2,FALSE))</f>
        <v/>
      </c>
      <c r="T499" s="38" t="str">
        <f>IF(R499="","",VLOOKUP(R499,CUSTOMS!$E$3:$N$2500,3,FALSE))</f>
        <v/>
      </c>
      <c r="U499" s="39" t="str">
        <f t="shared" si="53"/>
        <v/>
      </c>
      <c r="V499" s="39" t="str">
        <f>IF(R499="","",VLOOKUP(R499,CUSTOMS!$E$3:$N$2500,5,FALSE))</f>
        <v/>
      </c>
      <c r="W499" s="40" t="str">
        <f>IF(R499="","",VLOOKUP(R499,CUSTOMS!$E$3:$N$2500,6,FALSE))</f>
        <v/>
      </c>
      <c r="X499" s="40" t="str">
        <f t="shared" si="54"/>
        <v/>
      </c>
      <c r="Y499" s="39" t="str">
        <f>IF(R499="","",VLOOKUP(R499,CUSTOMS!$E$3:$N$2500,8,FALSE))</f>
        <v/>
      </c>
      <c r="Z499" s="39" t="str">
        <f>IF(R499="","",VLOOKUP(R499,CUSTOMS!$E$3:$N$2500,9,FALSE))</f>
        <v/>
      </c>
      <c r="AA499" s="39" t="str">
        <f>IF(R499="","",VLOOKUP(R499,CUSTOMS!$E$3:$N$2500,10,FALSE))</f>
        <v/>
      </c>
      <c r="AB499" s="40" t="str">
        <f>IF(R499="","",VLOOKUP(G499,WMS!$E$3:$T$2500,15,FALSE))</f>
        <v/>
      </c>
      <c r="AC499" s="40" t="str">
        <f t="shared" si="55"/>
        <v/>
      </c>
      <c r="AD499" s="37" t="str">
        <f>IF(S499="","",VLOOKUP(S499,海关监管条件!$A$1:$B$2000,2,FALSE))</f>
        <v/>
      </c>
    </row>
    <row r="500" spans="7:30">
      <c r="G500" s="22" t="str">
        <f t="shared" si="49"/>
        <v/>
      </c>
      <c r="H500" s="23" t="str">
        <f>IF(G500="","",VLOOKUP(G500,WMS!$E$3:$Q$2500,7,FALSE))</f>
        <v/>
      </c>
      <c r="I500" s="23" t="str">
        <f>IF(G500="","",VLOOKUP(G500,WMS!$E$3:$Q$2500,8,FALSE))</f>
        <v/>
      </c>
      <c r="J500" s="23" t="str">
        <f>IF(G500="","",VLOOKUP(G500,WMS!$E$3:$Q$2500,13,FALSE))</f>
        <v/>
      </c>
      <c r="K500" s="29" t="str">
        <f t="shared" si="50"/>
        <v/>
      </c>
      <c r="N500" s="30" t="str">
        <f>IF(G500="","",VLOOKUP(G500,WMS!$E$3:$U$2500,17,0))</f>
        <v/>
      </c>
      <c r="O500" s="31" t="str">
        <f t="shared" si="51"/>
        <v/>
      </c>
      <c r="P500" s="31" t="str">
        <f t="shared" si="52"/>
        <v/>
      </c>
      <c r="Q500" s="36" t="str">
        <f>IF(G500="","",VLOOKUP(G500,WMS!$E$3:$G$2500,2,FALSE))</f>
        <v/>
      </c>
      <c r="R500" s="36" t="str">
        <f>IF(G500="","",VLOOKUP(G500,WMS!$E$3:$G$2500,3,FALSE))</f>
        <v/>
      </c>
      <c r="S500" s="37" t="str">
        <f>IF(R500="","",VLOOKUP(R500,CUSTOMS!$E$3:$N$2500,2,FALSE))</f>
        <v/>
      </c>
      <c r="T500" s="38" t="str">
        <f>IF(R500="","",VLOOKUP(R500,CUSTOMS!$E$3:$N$2500,3,FALSE))</f>
        <v/>
      </c>
      <c r="U500" s="39" t="str">
        <f t="shared" si="53"/>
        <v/>
      </c>
      <c r="V500" s="39" t="str">
        <f>IF(R500="","",VLOOKUP(R500,CUSTOMS!$E$3:$N$2500,5,FALSE))</f>
        <v/>
      </c>
      <c r="W500" s="40" t="str">
        <f>IF(R500="","",VLOOKUP(R500,CUSTOMS!$E$3:$N$2500,6,FALSE))</f>
        <v/>
      </c>
      <c r="X500" s="40" t="str">
        <f t="shared" si="54"/>
        <v/>
      </c>
      <c r="Y500" s="39" t="str">
        <f>IF(R500="","",VLOOKUP(R500,CUSTOMS!$E$3:$N$2500,8,FALSE))</f>
        <v/>
      </c>
      <c r="Z500" s="39" t="str">
        <f>IF(R500="","",VLOOKUP(R500,CUSTOMS!$E$3:$N$2500,9,FALSE))</f>
        <v/>
      </c>
      <c r="AA500" s="39" t="str">
        <f>IF(R500="","",VLOOKUP(R500,CUSTOMS!$E$3:$N$2500,10,FALSE))</f>
        <v/>
      </c>
      <c r="AB500" s="40" t="str">
        <f>IF(R500="","",VLOOKUP(G500,WMS!$E$3:$T$2500,15,FALSE))</f>
        <v/>
      </c>
      <c r="AC500" s="40" t="str">
        <f t="shared" si="55"/>
        <v/>
      </c>
      <c r="AD500" s="37" t="str">
        <f>IF(S500="","",VLOOKUP(S500,海关监管条件!$A$1:$B$2000,2,FALSE))</f>
        <v/>
      </c>
    </row>
    <row r="501" spans="7:30">
      <c r="G501" s="22" t="str">
        <f t="shared" si="49"/>
        <v/>
      </c>
      <c r="H501" s="23" t="str">
        <f>IF(G501="","",VLOOKUP(G501,WMS!$E$3:$Q$2500,7,FALSE))</f>
        <v/>
      </c>
      <c r="I501" s="23" t="str">
        <f>IF(G501="","",VLOOKUP(G501,WMS!$E$3:$Q$2500,8,FALSE))</f>
        <v/>
      </c>
      <c r="J501" s="23" t="str">
        <f>IF(G501="","",VLOOKUP(G501,WMS!$E$3:$Q$2500,13,FALSE))</f>
        <v/>
      </c>
      <c r="K501" s="29" t="str">
        <f t="shared" si="50"/>
        <v/>
      </c>
      <c r="N501" s="30" t="str">
        <f>IF(G501="","",VLOOKUP(G501,WMS!$E$3:$U$2500,17,0))</f>
        <v/>
      </c>
      <c r="O501" s="31" t="str">
        <f t="shared" si="51"/>
        <v/>
      </c>
      <c r="P501" s="31" t="str">
        <f t="shared" si="52"/>
        <v/>
      </c>
      <c r="Q501" s="36" t="str">
        <f>IF(G501="","",VLOOKUP(G501,WMS!$E$3:$G$2500,2,FALSE))</f>
        <v/>
      </c>
      <c r="R501" s="36" t="str">
        <f>IF(G501="","",VLOOKUP(G501,WMS!$E$3:$G$2500,3,FALSE))</f>
        <v/>
      </c>
      <c r="S501" s="37" t="str">
        <f>IF(R501="","",VLOOKUP(R501,CUSTOMS!$E$3:$N$2500,2,FALSE))</f>
        <v/>
      </c>
      <c r="T501" s="38" t="str">
        <f>IF(R501="","",VLOOKUP(R501,CUSTOMS!$E$3:$N$2500,3,FALSE))</f>
        <v/>
      </c>
      <c r="U501" s="39" t="str">
        <f t="shared" si="53"/>
        <v/>
      </c>
      <c r="V501" s="39" t="str">
        <f>IF(R501="","",VLOOKUP(R501,CUSTOMS!$E$3:$N$2500,5,FALSE))</f>
        <v/>
      </c>
      <c r="W501" s="40" t="str">
        <f>IF(R501="","",VLOOKUP(R501,CUSTOMS!$E$3:$N$2500,6,FALSE))</f>
        <v/>
      </c>
      <c r="X501" s="40" t="str">
        <f t="shared" si="54"/>
        <v/>
      </c>
      <c r="Y501" s="39" t="str">
        <f>IF(R501="","",VLOOKUP(R501,CUSTOMS!$E$3:$N$2500,8,FALSE))</f>
        <v/>
      </c>
      <c r="Z501" s="39" t="str">
        <f>IF(R501="","",VLOOKUP(R501,CUSTOMS!$E$3:$N$2500,9,FALSE))</f>
        <v/>
      </c>
      <c r="AA501" s="39" t="str">
        <f>IF(R501="","",VLOOKUP(R501,CUSTOMS!$E$3:$N$2500,10,FALSE))</f>
        <v/>
      </c>
      <c r="AB501" s="40" t="str">
        <f>IF(R501="","",VLOOKUP(G501,WMS!$E$3:$T$2500,15,FALSE))</f>
        <v/>
      </c>
      <c r="AC501" s="40" t="str">
        <f t="shared" si="55"/>
        <v/>
      </c>
      <c r="AD501" s="37" t="str">
        <f>IF(S501="","",VLOOKUP(S501,海关监管条件!$A$1:$B$2000,2,FALSE))</f>
        <v/>
      </c>
    </row>
    <row r="502" spans="7:30">
      <c r="G502" s="22" t="str">
        <f t="shared" si="49"/>
        <v/>
      </c>
      <c r="H502" s="23" t="str">
        <f>IF(G502="","",VLOOKUP(G502,WMS!$E$3:$Q$2500,7,FALSE))</f>
        <v/>
      </c>
      <c r="I502" s="23" t="str">
        <f>IF(G502="","",VLOOKUP(G502,WMS!$E$3:$Q$2500,8,FALSE))</f>
        <v/>
      </c>
      <c r="J502" s="23" t="str">
        <f>IF(G502="","",VLOOKUP(G502,WMS!$E$3:$Q$2500,13,FALSE))</f>
        <v/>
      </c>
      <c r="K502" s="29" t="str">
        <f t="shared" si="50"/>
        <v/>
      </c>
      <c r="N502" s="30" t="str">
        <f>IF(G502="","",VLOOKUP(G502,WMS!$E$3:$U$2500,17,0))</f>
        <v/>
      </c>
      <c r="O502" s="31" t="str">
        <f t="shared" si="51"/>
        <v/>
      </c>
      <c r="P502" s="31" t="str">
        <f t="shared" si="52"/>
        <v/>
      </c>
      <c r="Q502" s="36" t="str">
        <f>IF(G502="","",VLOOKUP(G502,WMS!$E$3:$G$2500,2,FALSE))</f>
        <v/>
      </c>
      <c r="R502" s="36" t="str">
        <f>IF(G502="","",VLOOKUP(G502,WMS!$E$3:$G$2500,3,FALSE))</f>
        <v/>
      </c>
      <c r="S502" s="37" t="str">
        <f>IF(R502="","",VLOOKUP(R502,CUSTOMS!$E$3:$N$2500,2,FALSE))</f>
        <v/>
      </c>
      <c r="T502" s="38" t="str">
        <f>IF(R502="","",VLOOKUP(R502,CUSTOMS!$E$3:$N$2500,3,FALSE))</f>
        <v/>
      </c>
      <c r="U502" s="39" t="str">
        <f t="shared" si="53"/>
        <v/>
      </c>
      <c r="V502" s="39" t="str">
        <f>IF(R502="","",VLOOKUP(R502,CUSTOMS!$E$3:$N$2500,5,FALSE))</f>
        <v/>
      </c>
      <c r="W502" s="40" t="str">
        <f>IF(R502="","",VLOOKUP(R502,CUSTOMS!$E$3:$N$2500,6,FALSE))</f>
        <v/>
      </c>
      <c r="X502" s="40" t="str">
        <f t="shared" si="54"/>
        <v/>
      </c>
      <c r="Y502" s="39" t="str">
        <f>IF(R502="","",VLOOKUP(R502,CUSTOMS!$E$3:$N$2500,8,FALSE))</f>
        <v/>
      </c>
      <c r="Z502" s="39" t="str">
        <f>IF(R502="","",VLOOKUP(R502,CUSTOMS!$E$3:$N$2500,9,FALSE))</f>
        <v/>
      </c>
      <c r="AA502" s="39" t="str">
        <f>IF(R502="","",VLOOKUP(R502,CUSTOMS!$E$3:$N$2500,10,FALSE))</f>
        <v/>
      </c>
      <c r="AB502" s="40" t="str">
        <f>IF(R502="","",VLOOKUP(G502,WMS!$E$3:$T$2500,15,FALSE))</f>
        <v/>
      </c>
      <c r="AC502" s="40" t="str">
        <f t="shared" si="55"/>
        <v/>
      </c>
      <c r="AD502" s="37" t="str">
        <f>IF(S502="","",VLOOKUP(S502,海关监管条件!$A$1:$B$2000,2,FALSE))</f>
        <v/>
      </c>
    </row>
    <row r="503" spans="7:30">
      <c r="G503" s="22" t="str">
        <f t="shared" si="49"/>
        <v/>
      </c>
      <c r="H503" s="23" t="str">
        <f>IF(G503="","",VLOOKUP(G503,WMS!$E$3:$Q$2500,7,FALSE))</f>
        <v/>
      </c>
      <c r="I503" s="23" t="str">
        <f>IF(G503="","",VLOOKUP(G503,WMS!$E$3:$Q$2500,8,FALSE))</f>
        <v/>
      </c>
      <c r="J503" s="23" t="str">
        <f>IF(G503="","",VLOOKUP(G503,WMS!$E$3:$Q$2500,13,FALSE))</f>
        <v/>
      </c>
      <c r="K503" s="29" t="str">
        <f t="shared" si="50"/>
        <v/>
      </c>
      <c r="N503" s="30" t="str">
        <f>IF(G503="","",VLOOKUP(G503,WMS!$E$3:$U$2500,17,0))</f>
        <v/>
      </c>
      <c r="O503" s="31" t="str">
        <f t="shared" si="51"/>
        <v/>
      </c>
      <c r="P503" s="31" t="str">
        <f t="shared" si="52"/>
        <v/>
      </c>
      <c r="Q503" s="36" t="str">
        <f>IF(G503="","",VLOOKUP(G503,WMS!$E$3:$G$2500,2,FALSE))</f>
        <v/>
      </c>
      <c r="R503" s="36" t="str">
        <f>IF(G503="","",VLOOKUP(G503,WMS!$E$3:$G$2500,3,FALSE))</f>
        <v/>
      </c>
      <c r="S503" s="37" t="str">
        <f>IF(R503="","",VLOOKUP(R503,CUSTOMS!$E$3:$N$2500,2,FALSE))</f>
        <v/>
      </c>
      <c r="T503" s="38" t="str">
        <f>IF(R503="","",VLOOKUP(R503,CUSTOMS!$E$3:$N$2500,3,FALSE))</f>
        <v/>
      </c>
      <c r="U503" s="39" t="str">
        <f t="shared" si="53"/>
        <v/>
      </c>
      <c r="V503" s="39" t="str">
        <f>IF(R503="","",VLOOKUP(R503,CUSTOMS!$E$3:$N$2500,5,FALSE))</f>
        <v/>
      </c>
      <c r="W503" s="40" t="str">
        <f>IF(R503="","",VLOOKUP(R503,CUSTOMS!$E$3:$N$2500,6,FALSE))</f>
        <v/>
      </c>
      <c r="X503" s="40" t="str">
        <f t="shared" si="54"/>
        <v/>
      </c>
      <c r="Y503" s="39" t="str">
        <f>IF(R503="","",VLOOKUP(R503,CUSTOMS!$E$3:$N$2500,8,FALSE))</f>
        <v/>
      </c>
      <c r="Z503" s="39" t="str">
        <f>IF(R503="","",VLOOKUP(R503,CUSTOMS!$E$3:$N$2500,9,FALSE))</f>
        <v/>
      </c>
      <c r="AA503" s="39" t="str">
        <f>IF(R503="","",VLOOKUP(R503,CUSTOMS!$E$3:$N$2500,10,FALSE))</f>
        <v/>
      </c>
      <c r="AB503" s="40" t="str">
        <f>IF(R503="","",VLOOKUP(G503,WMS!$E$3:$T$2500,15,FALSE))</f>
        <v/>
      </c>
      <c r="AC503" s="40" t="str">
        <f t="shared" si="55"/>
        <v/>
      </c>
      <c r="AD503" s="37" t="str">
        <f>IF(S503="","",VLOOKUP(S503,海关监管条件!$A$1:$B$2000,2,FALSE))</f>
        <v/>
      </c>
    </row>
    <row r="504" spans="7:30">
      <c r="G504" s="22" t="str">
        <f t="shared" si="49"/>
        <v/>
      </c>
      <c r="H504" s="23" t="str">
        <f>IF(G504="","",VLOOKUP(G504,WMS!$E$3:$Q$2500,7,FALSE))</f>
        <v/>
      </c>
      <c r="I504" s="23" t="str">
        <f>IF(G504="","",VLOOKUP(G504,WMS!$E$3:$Q$2500,8,FALSE))</f>
        <v/>
      </c>
      <c r="J504" s="23" t="str">
        <f>IF(G504="","",VLOOKUP(G504,WMS!$E$3:$Q$2500,13,FALSE))</f>
        <v/>
      </c>
      <c r="K504" s="29" t="str">
        <f t="shared" si="50"/>
        <v/>
      </c>
      <c r="N504" s="30" t="str">
        <f>IF(G504="","",VLOOKUP(G504,WMS!$E$3:$U$2500,17,0))</f>
        <v/>
      </c>
      <c r="O504" s="31" t="str">
        <f t="shared" si="51"/>
        <v/>
      </c>
      <c r="P504" s="31" t="str">
        <f t="shared" si="52"/>
        <v/>
      </c>
      <c r="Q504" s="36" t="str">
        <f>IF(G504="","",VLOOKUP(G504,WMS!$E$3:$G$2500,2,FALSE))</f>
        <v/>
      </c>
      <c r="R504" s="36" t="str">
        <f>IF(G504="","",VLOOKUP(G504,WMS!$E$3:$G$2500,3,FALSE))</f>
        <v/>
      </c>
      <c r="S504" s="37" t="str">
        <f>IF(R504="","",VLOOKUP(R504,CUSTOMS!$E$3:$N$2500,2,FALSE))</f>
        <v/>
      </c>
      <c r="T504" s="38" t="str">
        <f>IF(R504="","",VLOOKUP(R504,CUSTOMS!$E$3:$N$2500,3,FALSE))</f>
        <v/>
      </c>
      <c r="U504" s="39" t="str">
        <f t="shared" si="53"/>
        <v/>
      </c>
      <c r="V504" s="39" t="str">
        <f>IF(R504="","",VLOOKUP(R504,CUSTOMS!$E$3:$N$2500,5,FALSE))</f>
        <v/>
      </c>
      <c r="W504" s="40" t="str">
        <f>IF(R504="","",VLOOKUP(R504,CUSTOMS!$E$3:$N$2500,6,FALSE))</f>
        <v/>
      </c>
      <c r="X504" s="40" t="str">
        <f t="shared" si="54"/>
        <v/>
      </c>
      <c r="Y504" s="39" t="str">
        <f>IF(R504="","",VLOOKUP(R504,CUSTOMS!$E$3:$N$2500,8,FALSE))</f>
        <v/>
      </c>
      <c r="Z504" s="39" t="str">
        <f>IF(R504="","",VLOOKUP(R504,CUSTOMS!$E$3:$N$2500,9,FALSE))</f>
        <v/>
      </c>
      <c r="AA504" s="39" t="str">
        <f>IF(R504="","",VLOOKUP(R504,CUSTOMS!$E$3:$N$2500,10,FALSE))</f>
        <v/>
      </c>
      <c r="AB504" s="40" t="str">
        <f>IF(R504="","",VLOOKUP(G504,WMS!$E$3:$T$2500,15,FALSE))</f>
        <v/>
      </c>
      <c r="AC504" s="40" t="str">
        <f t="shared" si="55"/>
        <v/>
      </c>
      <c r="AD504" s="37" t="str">
        <f>IF(S504="","",VLOOKUP(S504,海关监管条件!$A$1:$B$2000,2,FALSE))</f>
        <v/>
      </c>
    </row>
    <row r="505" spans="7:30">
      <c r="G505" s="22" t="str">
        <f t="shared" si="49"/>
        <v/>
      </c>
      <c r="H505" s="23" t="str">
        <f>IF(G505="","",VLOOKUP(G505,WMS!$E$3:$Q$2500,7,FALSE))</f>
        <v/>
      </c>
      <c r="I505" s="23" t="str">
        <f>IF(G505="","",VLOOKUP(G505,WMS!$E$3:$Q$2500,8,FALSE))</f>
        <v/>
      </c>
      <c r="J505" s="23" t="str">
        <f>IF(G505="","",VLOOKUP(G505,WMS!$E$3:$Q$2500,13,FALSE))</f>
        <v/>
      </c>
      <c r="K505" s="29" t="str">
        <f t="shared" si="50"/>
        <v/>
      </c>
      <c r="N505" s="30" t="str">
        <f>IF(G505="","",VLOOKUP(G505,WMS!$E$3:$U$2500,17,0))</f>
        <v/>
      </c>
      <c r="O505" s="31" t="str">
        <f t="shared" si="51"/>
        <v/>
      </c>
      <c r="P505" s="31" t="str">
        <f t="shared" si="52"/>
        <v/>
      </c>
      <c r="Q505" s="36" t="str">
        <f>IF(G505="","",VLOOKUP(G505,WMS!$E$3:$G$2500,2,FALSE))</f>
        <v/>
      </c>
      <c r="R505" s="36" t="str">
        <f>IF(G505="","",VLOOKUP(G505,WMS!$E$3:$G$2500,3,FALSE))</f>
        <v/>
      </c>
      <c r="S505" s="37" t="str">
        <f>IF(R505="","",VLOOKUP(R505,CUSTOMS!$E$3:$N$2500,2,FALSE))</f>
        <v/>
      </c>
      <c r="T505" s="38" t="str">
        <f>IF(R505="","",VLOOKUP(R505,CUSTOMS!$E$3:$N$2500,3,FALSE))</f>
        <v/>
      </c>
      <c r="U505" s="39" t="str">
        <f t="shared" si="53"/>
        <v/>
      </c>
      <c r="V505" s="39" t="str">
        <f>IF(R505="","",VLOOKUP(R505,CUSTOMS!$E$3:$N$2500,5,FALSE))</f>
        <v/>
      </c>
      <c r="W505" s="40" t="str">
        <f>IF(R505="","",VLOOKUP(R505,CUSTOMS!$E$3:$N$2500,6,FALSE))</f>
        <v/>
      </c>
      <c r="X505" s="40" t="str">
        <f t="shared" si="54"/>
        <v/>
      </c>
      <c r="Y505" s="39" t="str">
        <f>IF(R505="","",VLOOKUP(R505,CUSTOMS!$E$3:$N$2500,8,FALSE))</f>
        <v/>
      </c>
      <c r="Z505" s="39" t="str">
        <f>IF(R505="","",VLOOKUP(R505,CUSTOMS!$E$3:$N$2500,9,FALSE))</f>
        <v/>
      </c>
      <c r="AA505" s="39" t="str">
        <f>IF(R505="","",VLOOKUP(R505,CUSTOMS!$E$3:$N$2500,10,FALSE))</f>
        <v/>
      </c>
      <c r="AB505" s="40" t="str">
        <f>IF(R505="","",VLOOKUP(G505,WMS!$E$3:$T$2500,15,FALSE))</f>
        <v/>
      </c>
      <c r="AC505" s="40" t="str">
        <f t="shared" si="55"/>
        <v/>
      </c>
      <c r="AD505" s="37" t="str">
        <f>IF(S505="","",VLOOKUP(S505,海关监管条件!$A$1:$B$2000,2,FALSE))</f>
        <v/>
      </c>
    </row>
    <row r="506" spans="7:30">
      <c r="G506" s="22" t="str">
        <f t="shared" si="49"/>
        <v/>
      </c>
      <c r="H506" s="23" t="str">
        <f>IF(G506="","",VLOOKUP(G506,WMS!$E$3:$Q$2500,7,FALSE))</f>
        <v/>
      </c>
      <c r="I506" s="23" t="str">
        <f>IF(G506="","",VLOOKUP(G506,WMS!$E$3:$Q$2500,8,FALSE))</f>
        <v/>
      </c>
      <c r="J506" s="23" t="str">
        <f>IF(G506="","",VLOOKUP(G506,WMS!$E$3:$Q$2500,13,FALSE))</f>
        <v/>
      </c>
      <c r="K506" s="29" t="str">
        <f t="shared" si="50"/>
        <v/>
      </c>
      <c r="N506" s="30" t="str">
        <f>IF(G506="","",VLOOKUP(G506,WMS!$E$3:$U$2500,17,0))</f>
        <v/>
      </c>
      <c r="O506" s="31" t="str">
        <f t="shared" si="51"/>
        <v/>
      </c>
      <c r="P506" s="31" t="str">
        <f t="shared" si="52"/>
        <v/>
      </c>
      <c r="Q506" s="36" t="str">
        <f>IF(G506="","",VLOOKUP(G506,WMS!$E$3:$G$2500,2,FALSE))</f>
        <v/>
      </c>
      <c r="R506" s="36" t="str">
        <f>IF(G506="","",VLOOKUP(G506,WMS!$E$3:$G$2500,3,FALSE))</f>
        <v/>
      </c>
      <c r="S506" s="37" t="str">
        <f>IF(R506="","",VLOOKUP(R506,CUSTOMS!$E$3:$N$2500,2,FALSE))</f>
        <v/>
      </c>
      <c r="T506" s="38" t="str">
        <f>IF(R506="","",VLOOKUP(R506,CUSTOMS!$E$3:$N$2500,3,FALSE))</f>
        <v/>
      </c>
      <c r="U506" s="39" t="str">
        <f t="shared" si="53"/>
        <v/>
      </c>
      <c r="V506" s="39" t="str">
        <f>IF(R506="","",VLOOKUP(R506,CUSTOMS!$E$3:$N$2500,5,FALSE))</f>
        <v/>
      </c>
      <c r="W506" s="40" t="str">
        <f>IF(R506="","",VLOOKUP(R506,CUSTOMS!$E$3:$N$2500,6,FALSE))</f>
        <v/>
      </c>
      <c r="X506" s="40" t="str">
        <f t="shared" si="54"/>
        <v/>
      </c>
      <c r="Y506" s="39" t="str">
        <f>IF(R506="","",VLOOKUP(R506,CUSTOMS!$E$3:$N$2500,8,FALSE))</f>
        <v/>
      </c>
      <c r="Z506" s="39" t="str">
        <f>IF(R506="","",VLOOKUP(R506,CUSTOMS!$E$3:$N$2500,9,FALSE))</f>
        <v/>
      </c>
      <c r="AA506" s="39" t="str">
        <f>IF(R506="","",VLOOKUP(R506,CUSTOMS!$E$3:$N$2500,10,FALSE))</f>
        <v/>
      </c>
      <c r="AB506" s="40" t="str">
        <f>IF(R506="","",VLOOKUP(G506,WMS!$E$3:$T$2500,15,FALSE))</f>
        <v/>
      </c>
      <c r="AC506" s="40" t="str">
        <f t="shared" si="55"/>
        <v/>
      </c>
      <c r="AD506" s="37" t="str">
        <f>IF(S506="","",VLOOKUP(S506,海关监管条件!$A$1:$B$2000,2,FALSE))</f>
        <v/>
      </c>
    </row>
    <row r="507" spans="7:30">
      <c r="G507" s="22" t="str">
        <f t="shared" si="49"/>
        <v/>
      </c>
      <c r="H507" s="23" t="str">
        <f>IF(G507="","",VLOOKUP(G507,WMS!$E$3:$Q$2500,7,FALSE))</f>
        <v/>
      </c>
      <c r="I507" s="23" t="str">
        <f>IF(G507="","",VLOOKUP(G507,WMS!$E$3:$Q$2500,8,FALSE))</f>
        <v/>
      </c>
      <c r="J507" s="23" t="str">
        <f>IF(G507="","",VLOOKUP(G507,WMS!$E$3:$Q$2500,13,FALSE))</f>
        <v/>
      </c>
      <c r="K507" s="29" t="str">
        <f t="shared" si="50"/>
        <v/>
      </c>
      <c r="N507" s="30" t="str">
        <f>IF(G507="","",VLOOKUP(G507,WMS!$E$3:$U$2500,17,0))</f>
        <v/>
      </c>
      <c r="O507" s="31" t="str">
        <f t="shared" si="51"/>
        <v/>
      </c>
      <c r="P507" s="31" t="str">
        <f t="shared" si="52"/>
        <v/>
      </c>
      <c r="Q507" s="36" t="str">
        <f>IF(G507="","",VLOOKUP(G507,WMS!$E$3:$G$2500,2,FALSE))</f>
        <v/>
      </c>
      <c r="R507" s="36" t="str">
        <f>IF(G507="","",VLOOKUP(G507,WMS!$E$3:$G$2500,3,FALSE))</f>
        <v/>
      </c>
      <c r="S507" s="37" t="str">
        <f>IF(R507="","",VLOOKUP(R507,CUSTOMS!$E$3:$N$2500,2,FALSE))</f>
        <v/>
      </c>
      <c r="T507" s="38" t="str">
        <f>IF(R507="","",VLOOKUP(R507,CUSTOMS!$E$3:$N$2500,3,FALSE))</f>
        <v/>
      </c>
      <c r="U507" s="39" t="str">
        <f t="shared" si="53"/>
        <v/>
      </c>
      <c r="V507" s="39" t="str">
        <f>IF(R507="","",VLOOKUP(R507,CUSTOMS!$E$3:$N$2500,5,FALSE))</f>
        <v/>
      </c>
      <c r="W507" s="40" t="str">
        <f>IF(R507="","",VLOOKUP(R507,CUSTOMS!$E$3:$N$2500,6,FALSE))</f>
        <v/>
      </c>
      <c r="X507" s="40" t="str">
        <f t="shared" si="54"/>
        <v/>
      </c>
      <c r="Y507" s="39" t="str">
        <f>IF(R507="","",VLOOKUP(R507,CUSTOMS!$E$3:$N$2500,8,FALSE))</f>
        <v/>
      </c>
      <c r="Z507" s="39" t="str">
        <f>IF(R507="","",VLOOKUP(R507,CUSTOMS!$E$3:$N$2500,9,FALSE))</f>
        <v/>
      </c>
      <c r="AA507" s="39" t="str">
        <f>IF(R507="","",VLOOKUP(R507,CUSTOMS!$E$3:$N$2500,10,FALSE))</f>
        <v/>
      </c>
      <c r="AB507" s="40" t="str">
        <f>IF(R507="","",VLOOKUP(G507,WMS!$E$3:$T$2500,15,FALSE))</f>
        <v/>
      </c>
      <c r="AC507" s="40" t="str">
        <f t="shared" si="55"/>
        <v/>
      </c>
      <c r="AD507" s="37" t="str">
        <f>IF(S507="","",VLOOKUP(S507,海关监管条件!$A$1:$B$2000,2,FALSE))</f>
        <v/>
      </c>
    </row>
    <row r="508" spans="7:30">
      <c r="G508" s="22" t="str">
        <f t="shared" si="49"/>
        <v/>
      </c>
      <c r="H508" s="23" t="str">
        <f>IF(G508="","",VLOOKUP(G508,WMS!$E$3:$Q$2500,7,FALSE))</f>
        <v/>
      </c>
      <c r="I508" s="23" t="str">
        <f>IF(G508="","",VLOOKUP(G508,WMS!$E$3:$Q$2500,8,FALSE))</f>
        <v/>
      </c>
      <c r="J508" s="23" t="str">
        <f>IF(G508="","",VLOOKUP(G508,WMS!$E$3:$Q$2500,13,FALSE))</f>
        <v/>
      </c>
      <c r="K508" s="29" t="str">
        <f t="shared" si="50"/>
        <v/>
      </c>
      <c r="N508" s="30" t="str">
        <f>IF(G508="","",VLOOKUP(G508,WMS!$E$3:$U$2500,17,0))</f>
        <v/>
      </c>
      <c r="O508" s="31" t="str">
        <f t="shared" si="51"/>
        <v/>
      </c>
      <c r="P508" s="31" t="str">
        <f t="shared" si="52"/>
        <v/>
      </c>
      <c r="Q508" s="36" t="str">
        <f>IF(G508="","",VLOOKUP(G508,WMS!$E$3:$G$2500,2,FALSE))</f>
        <v/>
      </c>
      <c r="R508" s="36" t="str">
        <f>IF(G508="","",VLOOKUP(G508,WMS!$E$3:$G$2500,3,FALSE))</f>
        <v/>
      </c>
      <c r="S508" s="37" t="str">
        <f>IF(R508="","",VLOOKUP(R508,CUSTOMS!$E$3:$N$2500,2,FALSE))</f>
        <v/>
      </c>
      <c r="T508" s="38" t="str">
        <f>IF(R508="","",VLOOKUP(R508,CUSTOMS!$E$3:$N$2500,3,FALSE))</f>
        <v/>
      </c>
      <c r="U508" s="39" t="str">
        <f t="shared" si="53"/>
        <v/>
      </c>
      <c r="V508" s="39" t="str">
        <f>IF(R508="","",VLOOKUP(R508,CUSTOMS!$E$3:$N$2500,5,FALSE))</f>
        <v/>
      </c>
      <c r="W508" s="40" t="str">
        <f>IF(R508="","",VLOOKUP(R508,CUSTOMS!$E$3:$N$2500,6,FALSE))</f>
        <v/>
      </c>
      <c r="X508" s="40" t="str">
        <f t="shared" si="54"/>
        <v/>
      </c>
      <c r="Y508" s="39" t="str">
        <f>IF(R508="","",VLOOKUP(R508,CUSTOMS!$E$3:$N$2500,8,FALSE))</f>
        <v/>
      </c>
      <c r="Z508" s="39" t="str">
        <f>IF(R508="","",VLOOKUP(R508,CUSTOMS!$E$3:$N$2500,9,FALSE))</f>
        <v/>
      </c>
      <c r="AA508" s="39" t="str">
        <f>IF(R508="","",VLOOKUP(R508,CUSTOMS!$E$3:$N$2500,10,FALSE))</f>
        <v/>
      </c>
      <c r="AB508" s="40" t="str">
        <f>IF(R508="","",VLOOKUP(G508,WMS!$E$3:$T$2500,15,FALSE))</f>
        <v/>
      </c>
      <c r="AC508" s="40" t="str">
        <f t="shared" si="55"/>
        <v/>
      </c>
      <c r="AD508" s="37" t="str">
        <f>IF(S508="","",VLOOKUP(S508,海关监管条件!$A$1:$B$2000,2,FALSE))</f>
        <v/>
      </c>
    </row>
    <row r="509" spans="7:30">
      <c r="G509" s="22" t="str">
        <f t="shared" si="49"/>
        <v/>
      </c>
      <c r="H509" s="23" t="str">
        <f>IF(G509="","",VLOOKUP(G509,WMS!$E$3:$Q$2500,7,FALSE))</f>
        <v/>
      </c>
      <c r="I509" s="23" t="str">
        <f>IF(G509="","",VLOOKUP(G509,WMS!$E$3:$Q$2500,8,FALSE))</f>
        <v/>
      </c>
      <c r="J509" s="23" t="str">
        <f>IF(G509="","",VLOOKUP(G509,WMS!$E$3:$Q$2500,13,FALSE))</f>
        <v/>
      </c>
      <c r="K509" s="29" t="str">
        <f t="shared" si="50"/>
        <v/>
      </c>
      <c r="N509" s="30" t="str">
        <f>IF(G509="","",VLOOKUP(G509,WMS!$E$3:$U$2500,17,0))</f>
        <v/>
      </c>
      <c r="O509" s="31" t="str">
        <f t="shared" si="51"/>
        <v/>
      </c>
      <c r="P509" s="31" t="str">
        <f t="shared" si="52"/>
        <v/>
      </c>
      <c r="Q509" s="36" t="str">
        <f>IF(G509="","",VLOOKUP(G509,WMS!$E$3:$G$2500,2,FALSE))</f>
        <v/>
      </c>
      <c r="R509" s="36" t="str">
        <f>IF(G509="","",VLOOKUP(G509,WMS!$E$3:$G$2500,3,FALSE))</f>
        <v/>
      </c>
      <c r="S509" s="37" t="str">
        <f>IF(R509="","",VLOOKUP(R509,CUSTOMS!$E$3:$N$2500,2,FALSE))</f>
        <v/>
      </c>
      <c r="T509" s="38" t="str">
        <f>IF(R509="","",VLOOKUP(R509,CUSTOMS!$E$3:$N$2500,3,FALSE))</f>
        <v/>
      </c>
      <c r="U509" s="39" t="str">
        <f t="shared" si="53"/>
        <v/>
      </c>
      <c r="V509" s="39" t="str">
        <f>IF(R509="","",VLOOKUP(R509,CUSTOMS!$E$3:$N$2500,5,FALSE))</f>
        <v/>
      </c>
      <c r="W509" s="40" t="str">
        <f>IF(R509="","",VLOOKUP(R509,CUSTOMS!$E$3:$N$2500,6,FALSE))</f>
        <v/>
      </c>
      <c r="X509" s="40" t="str">
        <f t="shared" si="54"/>
        <v/>
      </c>
      <c r="Y509" s="39" t="str">
        <f>IF(R509="","",VLOOKUP(R509,CUSTOMS!$E$3:$N$2500,8,FALSE))</f>
        <v/>
      </c>
      <c r="Z509" s="39" t="str">
        <f>IF(R509="","",VLOOKUP(R509,CUSTOMS!$E$3:$N$2500,9,FALSE))</f>
        <v/>
      </c>
      <c r="AA509" s="39" t="str">
        <f>IF(R509="","",VLOOKUP(R509,CUSTOMS!$E$3:$N$2500,10,FALSE))</f>
        <v/>
      </c>
      <c r="AB509" s="40" t="str">
        <f>IF(R509="","",VLOOKUP(G509,WMS!$E$3:$T$2500,15,FALSE))</f>
        <v/>
      </c>
      <c r="AC509" s="40" t="str">
        <f t="shared" si="55"/>
        <v/>
      </c>
      <c r="AD509" s="37" t="str">
        <f>IF(S509="","",VLOOKUP(S509,海关监管条件!$A$1:$B$2000,2,FALSE))</f>
        <v/>
      </c>
    </row>
    <row r="510" spans="7:30">
      <c r="G510" s="22" t="str">
        <f t="shared" si="49"/>
        <v/>
      </c>
      <c r="H510" s="23" t="str">
        <f>IF(G510="","",VLOOKUP(G510,WMS!$E$3:$Q$2500,7,FALSE))</f>
        <v/>
      </c>
      <c r="I510" s="23" t="str">
        <f>IF(G510="","",VLOOKUP(G510,WMS!$E$3:$Q$2500,8,FALSE))</f>
        <v/>
      </c>
      <c r="J510" s="23" t="str">
        <f>IF(G510="","",VLOOKUP(G510,WMS!$E$3:$Q$2500,13,FALSE))</f>
        <v/>
      </c>
      <c r="K510" s="29" t="str">
        <f t="shared" si="50"/>
        <v/>
      </c>
      <c r="N510" s="30" t="str">
        <f>IF(G510="","",VLOOKUP(G510,WMS!$E$3:$U$2500,17,0))</f>
        <v/>
      </c>
      <c r="O510" s="31" t="str">
        <f t="shared" si="51"/>
        <v/>
      </c>
      <c r="P510" s="31" t="str">
        <f t="shared" si="52"/>
        <v/>
      </c>
      <c r="Q510" s="36" t="str">
        <f>IF(G510="","",VLOOKUP(G510,WMS!$E$3:$G$2500,2,FALSE))</f>
        <v/>
      </c>
      <c r="R510" s="36" t="str">
        <f>IF(G510="","",VLOOKUP(G510,WMS!$E$3:$G$2500,3,FALSE))</f>
        <v/>
      </c>
      <c r="S510" s="37" t="str">
        <f>IF(R510="","",VLOOKUP(R510,CUSTOMS!$E$3:$N$2500,2,FALSE))</f>
        <v/>
      </c>
      <c r="T510" s="38" t="str">
        <f>IF(R510="","",VLOOKUP(R510,CUSTOMS!$E$3:$N$2500,3,FALSE))</f>
        <v/>
      </c>
      <c r="U510" s="39" t="str">
        <f t="shared" si="53"/>
        <v/>
      </c>
      <c r="V510" s="39" t="str">
        <f>IF(R510="","",VLOOKUP(R510,CUSTOMS!$E$3:$N$2500,5,FALSE))</f>
        <v/>
      </c>
      <c r="W510" s="40" t="str">
        <f>IF(R510="","",VLOOKUP(R510,CUSTOMS!$E$3:$N$2500,6,FALSE))</f>
        <v/>
      </c>
      <c r="X510" s="40" t="str">
        <f t="shared" si="54"/>
        <v/>
      </c>
      <c r="Y510" s="39" t="str">
        <f>IF(R510="","",VLOOKUP(R510,CUSTOMS!$E$3:$N$2500,8,FALSE))</f>
        <v/>
      </c>
      <c r="Z510" s="39" t="str">
        <f>IF(R510="","",VLOOKUP(R510,CUSTOMS!$E$3:$N$2500,9,FALSE))</f>
        <v/>
      </c>
      <c r="AA510" s="39" t="str">
        <f>IF(R510="","",VLOOKUP(R510,CUSTOMS!$E$3:$N$2500,10,FALSE))</f>
        <v/>
      </c>
      <c r="AB510" s="40" t="str">
        <f>IF(R510="","",VLOOKUP(G510,WMS!$E$3:$T$2500,15,FALSE))</f>
        <v/>
      </c>
      <c r="AC510" s="40" t="str">
        <f t="shared" si="55"/>
        <v/>
      </c>
      <c r="AD510" s="37" t="str">
        <f>IF(S510="","",VLOOKUP(S510,海关监管条件!$A$1:$B$2000,2,FALSE))</f>
        <v/>
      </c>
    </row>
    <row r="511" spans="7:30">
      <c r="G511" s="22" t="str">
        <f t="shared" si="49"/>
        <v/>
      </c>
      <c r="H511" s="23" t="str">
        <f>IF(G511="","",VLOOKUP(G511,WMS!$E$3:$Q$2500,7,FALSE))</f>
        <v/>
      </c>
      <c r="I511" s="23" t="str">
        <f>IF(G511="","",VLOOKUP(G511,WMS!$E$3:$Q$2500,8,FALSE))</f>
        <v/>
      </c>
      <c r="J511" s="23" t="str">
        <f>IF(G511="","",VLOOKUP(G511,WMS!$E$3:$Q$2500,13,FALSE))</f>
        <v/>
      </c>
      <c r="K511" s="29" t="str">
        <f t="shared" si="50"/>
        <v/>
      </c>
      <c r="N511" s="30" t="str">
        <f>IF(G511="","",VLOOKUP(G511,WMS!$E$3:$U$2500,17,0))</f>
        <v/>
      </c>
      <c r="O511" s="31" t="str">
        <f t="shared" si="51"/>
        <v/>
      </c>
      <c r="P511" s="31" t="str">
        <f t="shared" si="52"/>
        <v/>
      </c>
      <c r="Q511" s="36" t="str">
        <f>IF(G511="","",VLOOKUP(G511,WMS!$E$3:$G$2500,2,FALSE))</f>
        <v/>
      </c>
      <c r="R511" s="36" t="str">
        <f>IF(G511="","",VLOOKUP(G511,WMS!$E$3:$G$2500,3,FALSE))</f>
        <v/>
      </c>
      <c r="S511" s="37" t="str">
        <f>IF(R511="","",VLOOKUP(R511,CUSTOMS!$E$3:$N$2500,2,FALSE))</f>
        <v/>
      </c>
      <c r="T511" s="38" t="str">
        <f>IF(R511="","",VLOOKUP(R511,CUSTOMS!$E$3:$N$2500,3,FALSE))</f>
        <v/>
      </c>
      <c r="U511" s="39" t="str">
        <f t="shared" si="53"/>
        <v/>
      </c>
      <c r="V511" s="39" t="str">
        <f>IF(R511="","",VLOOKUP(R511,CUSTOMS!$E$3:$N$2500,5,FALSE))</f>
        <v/>
      </c>
      <c r="W511" s="40" t="str">
        <f>IF(R511="","",VLOOKUP(R511,CUSTOMS!$E$3:$N$2500,6,FALSE))</f>
        <v/>
      </c>
      <c r="X511" s="40" t="str">
        <f t="shared" si="54"/>
        <v/>
      </c>
      <c r="Y511" s="39" t="str">
        <f>IF(R511="","",VLOOKUP(R511,CUSTOMS!$E$3:$N$2500,8,FALSE))</f>
        <v/>
      </c>
      <c r="Z511" s="39" t="str">
        <f>IF(R511="","",VLOOKUP(R511,CUSTOMS!$E$3:$N$2500,9,FALSE))</f>
        <v/>
      </c>
      <c r="AA511" s="39" t="str">
        <f>IF(R511="","",VLOOKUP(R511,CUSTOMS!$E$3:$N$2500,10,FALSE))</f>
        <v/>
      </c>
      <c r="AB511" s="40" t="str">
        <f>IF(R511="","",VLOOKUP(G511,WMS!$E$3:$T$2500,15,FALSE))</f>
        <v/>
      </c>
      <c r="AC511" s="40" t="str">
        <f t="shared" si="55"/>
        <v/>
      </c>
      <c r="AD511" s="37" t="str">
        <f>IF(S511="","",VLOOKUP(S511,海关监管条件!$A$1:$B$2000,2,FALSE))</f>
        <v/>
      </c>
    </row>
    <row r="512" spans="7:30">
      <c r="G512" s="22" t="str">
        <f t="shared" si="49"/>
        <v/>
      </c>
      <c r="H512" s="23" t="str">
        <f>IF(G512="","",VLOOKUP(G512,WMS!$E$3:$Q$2500,7,FALSE))</f>
        <v/>
      </c>
      <c r="I512" s="23" t="str">
        <f>IF(G512="","",VLOOKUP(G512,WMS!$E$3:$Q$2500,8,FALSE))</f>
        <v/>
      </c>
      <c r="J512" s="23" t="str">
        <f>IF(G512="","",VLOOKUP(G512,WMS!$E$3:$Q$2500,13,FALSE))</f>
        <v/>
      </c>
      <c r="K512" s="29" t="str">
        <f t="shared" si="50"/>
        <v/>
      </c>
      <c r="N512" s="30" t="str">
        <f>IF(G512="","",VLOOKUP(G512,WMS!$E$3:$U$2500,17,0))</f>
        <v/>
      </c>
      <c r="O512" s="31" t="str">
        <f t="shared" si="51"/>
        <v/>
      </c>
      <c r="P512" s="31" t="str">
        <f t="shared" si="52"/>
        <v/>
      </c>
      <c r="Q512" s="36" t="str">
        <f>IF(G512="","",VLOOKUP(G512,WMS!$E$3:$G$2500,2,FALSE))</f>
        <v/>
      </c>
      <c r="R512" s="36" t="str">
        <f>IF(G512="","",VLOOKUP(G512,WMS!$E$3:$G$2500,3,FALSE))</f>
        <v/>
      </c>
      <c r="S512" s="37" t="str">
        <f>IF(R512="","",VLOOKUP(R512,CUSTOMS!$E$3:$N$2500,2,FALSE))</f>
        <v/>
      </c>
      <c r="T512" s="38" t="str">
        <f>IF(R512="","",VLOOKUP(R512,CUSTOMS!$E$3:$N$2500,3,FALSE))</f>
        <v/>
      </c>
      <c r="U512" s="39" t="str">
        <f t="shared" si="53"/>
        <v/>
      </c>
      <c r="V512" s="39" t="str">
        <f>IF(R512="","",VLOOKUP(R512,CUSTOMS!$E$3:$N$2500,5,FALSE))</f>
        <v/>
      </c>
      <c r="W512" s="40" t="str">
        <f>IF(R512="","",VLOOKUP(R512,CUSTOMS!$E$3:$N$2500,6,FALSE))</f>
        <v/>
      </c>
      <c r="X512" s="40" t="str">
        <f t="shared" si="54"/>
        <v/>
      </c>
      <c r="Y512" s="39" t="str">
        <f>IF(R512="","",VLOOKUP(R512,CUSTOMS!$E$3:$N$2500,8,FALSE))</f>
        <v/>
      </c>
      <c r="Z512" s="39" t="str">
        <f>IF(R512="","",VLOOKUP(R512,CUSTOMS!$E$3:$N$2500,9,FALSE))</f>
        <v/>
      </c>
      <c r="AA512" s="39" t="str">
        <f>IF(R512="","",VLOOKUP(R512,CUSTOMS!$E$3:$N$2500,10,FALSE))</f>
        <v/>
      </c>
      <c r="AB512" s="40" t="str">
        <f>IF(R512="","",VLOOKUP(G512,WMS!$E$3:$T$2500,15,FALSE))</f>
        <v/>
      </c>
      <c r="AC512" s="40" t="str">
        <f t="shared" si="55"/>
        <v/>
      </c>
      <c r="AD512" s="37" t="str">
        <f>IF(S512="","",VLOOKUP(S512,海关监管条件!$A$1:$B$2000,2,FALSE))</f>
        <v/>
      </c>
    </row>
    <row r="513" spans="7:30">
      <c r="G513" s="22" t="str">
        <f t="shared" si="49"/>
        <v/>
      </c>
      <c r="H513" s="23" t="str">
        <f>IF(G513="","",VLOOKUP(G513,WMS!$E$3:$Q$2500,7,FALSE))</f>
        <v/>
      </c>
      <c r="I513" s="23" t="str">
        <f>IF(G513="","",VLOOKUP(G513,WMS!$E$3:$Q$2500,8,FALSE))</f>
        <v/>
      </c>
      <c r="J513" s="23" t="str">
        <f>IF(G513="","",VLOOKUP(G513,WMS!$E$3:$Q$2500,13,FALSE))</f>
        <v/>
      </c>
      <c r="K513" s="29" t="str">
        <f t="shared" si="50"/>
        <v/>
      </c>
      <c r="N513" s="30" t="str">
        <f>IF(G513="","",VLOOKUP(G513,WMS!$E$3:$U$2500,17,0))</f>
        <v/>
      </c>
      <c r="O513" s="31" t="str">
        <f t="shared" si="51"/>
        <v/>
      </c>
      <c r="P513" s="31" t="str">
        <f t="shared" si="52"/>
        <v/>
      </c>
      <c r="Q513" s="36" t="str">
        <f>IF(G513="","",VLOOKUP(G513,WMS!$E$3:$G$2500,2,FALSE))</f>
        <v/>
      </c>
      <c r="R513" s="36" t="str">
        <f>IF(G513="","",VLOOKUP(G513,WMS!$E$3:$G$2500,3,FALSE))</f>
        <v/>
      </c>
      <c r="S513" s="37" t="str">
        <f>IF(R513="","",VLOOKUP(R513,CUSTOMS!$E$3:$N$2500,2,FALSE))</f>
        <v/>
      </c>
      <c r="T513" s="38" t="str">
        <f>IF(R513="","",VLOOKUP(R513,CUSTOMS!$E$3:$N$2500,3,FALSE))</f>
        <v/>
      </c>
      <c r="U513" s="39" t="str">
        <f t="shared" si="53"/>
        <v/>
      </c>
      <c r="V513" s="39" t="str">
        <f>IF(R513="","",VLOOKUP(R513,CUSTOMS!$E$3:$N$2500,5,FALSE))</f>
        <v/>
      </c>
      <c r="W513" s="40" t="str">
        <f>IF(R513="","",VLOOKUP(R513,CUSTOMS!$E$3:$N$2500,6,FALSE))</f>
        <v/>
      </c>
      <c r="X513" s="40" t="str">
        <f t="shared" si="54"/>
        <v/>
      </c>
      <c r="Y513" s="39" t="str">
        <f>IF(R513="","",VLOOKUP(R513,CUSTOMS!$E$3:$N$2500,8,FALSE))</f>
        <v/>
      </c>
      <c r="Z513" s="39" t="str">
        <f>IF(R513="","",VLOOKUP(R513,CUSTOMS!$E$3:$N$2500,9,FALSE))</f>
        <v/>
      </c>
      <c r="AA513" s="39" t="str">
        <f>IF(R513="","",VLOOKUP(R513,CUSTOMS!$E$3:$N$2500,10,FALSE))</f>
        <v/>
      </c>
      <c r="AB513" s="40" t="str">
        <f>IF(R513="","",VLOOKUP(G513,WMS!$E$3:$T$2500,15,FALSE))</f>
        <v/>
      </c>
      <c r="AC513" s="40" t="str">
        <f t="shared" si="55"/>
        <v/>
      </c>
      <c r="AD513" s="37" t="str">
        <f>IF(S513="","",VLOOKUP(S513,海关监管条件!$A$1:$B$2000,2,FALSE))</f>
        <v/>
      </c>
    </row>
    <row r="514" spans="7:30">
      <c r="G514" s="22" t="str">
        <f t="shared" si="49"/>
        <v/>
      </c>
      <c r="H514" s="23" t="str">
        <f>IF(G514="","",VLOOKUP(G514,WMS!$E$3:$Q$2500,7,FALSE))</f>
        <v/>
      </c>
      <c r="I514" s="23" t="str">
        <f>IF(G514="","",VLOOKUP(G514,WMS!$E$3:$Q$2500,8,FALSE))</f>
        <v/>
      </c>
      <c r="J514" s="23" t="str">
        <f>IF(G514="","",VLOOKUP(G514,WMS!$E$3:$Q$2500,13,FALSE))</f>
        <v/>
      </c>
      <c r="K514" s="29" t="str">
        <f t="shared" si="50"/>
        <v/>
      </c>
      <c r="N514" s="30" t="str">
        <f>IF(G514="","",VLOOKUP(G514,WMS!$E$3:$U$2500,17,0))</f>
        <v/>
      </c>
      <c r="O514" s="31" t="str">
        <f t="shared" si="51"/>
        <v/>
      </c>
      <c r="P514" s="31" t="str">
        <f t="shared" si="52"/>
        <v/>
      </c>
      <c r="Q514" s="36" t="str">
        <f>IF(G514="","",VLOOKUP(G514,WMS!$E$3:$G$2500,2,FALSE))</f>
        <v/>
      </c>
      <c r="R514" s="36" t="str">
        <f>IF(G514="","",VLOOKUP(G514,WMS!$E$3:$G$2500,3,FALSE))</f>
        <v/>
      </c>
      <c r="S514" s="37" t="str">
        <f>IF(R514="","",VLOOKUP(R514,CUSTOMS!$E$3:$N$2500,2,FALSE))</f>
        <v/>
      </c>
      <c r="T514" s="38" t="str">
        <f>IF(R514="","",VLOOKUP(R514,CUSTOMS!$E$3:$N$2500,3,FALSE))</f>
        <v/>
      </c>
      <c r="U514" s="39" t="str">
        <f t="shared" si="53"/>
        <v/>
      </c>
      <c r="V514" s="39" t="str">
        <f>IF(R514="","",VLOOKUP(R514,CUSTOMS!$E$3:$N$2500,5,FALSE))</f>
        <v/>
      </c>
      <c r="W514" s="40" t="str">
        <f>IF(R514="","",VLOOKUP(R514,CUSTOMS!$E$3:$N$2500,6,FALSE))</f>
        <v/>
      </c>
      <c r="X514" s="40" t="str">
        <f t="shared" si="54"/>
        <v/>
      </c>
      <c r="Y514" s="39" t="str">
        <f>IF(R514="","",VLOOKUP(R514,CUSTOMS!$E$3:$N$2500,8,FALSE))</f>
        <v/>
      </c>
      <c r="Z514" s="39" t="str">
        <f>IF(R514="","",VLOOKUP(R514,CUSTOMS!$E$3:$N$2500,9,FALSE))</f>
        <v/>
      </c>
      <c r="AA514" s="39" t="str">
        <f>IF(R514="","",VLOOKUP(R514,CUSTOMS!$E$3:$N$2500,10,FALSE))</f>
        <v/>
      </c>
      <c r="AB514" s="40" t="str">
        <f>IF(R514="","",VLOOKUP(G514,WMS!$E$3:$T$2500,15,FALSE))</f>
        <v/>
      </c>
      <c r="AC514" s="40" t="str">
        <f t="shared" si="55"/>
        <v/>
      </c>
      <c r="AD514" s="37" t="str">
        <f>IF(S514="","",VLOOKUP(S514,海关监管条件!$A$1:$B$2000,2,FALSE))</f>
        <v/>
      </c>
    </row>
    <row r="515" spans="7:30">
      <c r="G515" s="22" t="str">
        <f t="shared" si="49"/>
        <v/>
      </c>
      <c r="H515" s="23" t="str">
        <f>IF(G515="","",VLOOKUP(G515,WMS!$E$3:$Q$2500,7,FALSE))</f>
        <v/>
      </c>
      <c r="I515" s="23" t="str">
        <f>IF(G515="","",VLOOKUP(G515,WMS!$E$3:$Q$2500,8,FALSE))</f>
        <v/>
      </c>
      <c r="J515" s="23" t="str">
        <f>IF(G515="","",VLOOKUP(G515,WMS!$E$3:$Q$2500,13,FALSE))</f>
        <v/>
      </c>
      <c r="K515" s="29" t="str">
        <f t="shared" si="50"/>
        <v/>
      </c>
      <c r="N515" s="30" t="str">
        <f>IF(G515="","",VLOOKUP(G515,WMS!$E$3:$U$2500,17,0))</f>
        <v/>
      </c>
      <c r="O515" s="31" t="str">
        <f t="shared" si="51"/>
        <v/>
      </c>
      <c r="P515" s="31" t="str">
        <f t="shared" si="52"/>
        <v/>
      </c>
      <c r="Q515" s="36" t="str">
        <f>IF(G515="","",VLOOKUP(G515,WMS!$E$3:$G$2500,2,FALSE))</f>
        <v/>
      </c>
      <c r="R515" s="36" t="str">
        <f>IF(G515="","",VLOOKUP(G515,WMS!$E$3:$G$2500,3,FALSE))</f>
        <v/>
      </c>
      <c r="S515" s="37" t="str">
        <f>IF(R515="","",VLOOKUP(R515,CUSTOMS!$E$3:$N$2500,2,FALSE))</f>
        <v/>
      </c>
      <c r="T515" s="38" t="str">
        <f>IF(R515="","",VLOOKUP(R515,CUSTOMS!$E$3:$N$2500,3,FALSE))</f>
        <v/>
      </c>
      <c r="U515" s="39" t="str">
        <f t="shared" si="53"/>
        <v/>
      </c>
      <c r="V515" s="39" t="str">
        <f>IF(R515="","",VLOOKUP(R515,CUSTOMS!$E$3:$N$2500,5,FALSE))</f>
        <v/>
      </c>
      <c r="W515" s="40" t="str">
        <f>IF(R515="","",VLOOKUP(R515,CUSTOMS!$E$3:$N$2500,6,FALSE))</f>
        <v/>
      </c>
      <c r="X515" s="40" t="str">
        <f t="shared" si="54"/>
        <v/>
      </c>
      <c r="Y515" s="39" t="str">
        <f>IF(R515="","",VLOOKUP(R515,CUSTOMS!$E$3:$N$2500,8,FALSE))</f>
        <v/>
      </c>
      <c r="Z515" s="39" t="str">
        <f>IF(R515="","",VLOOKUP(R515,CUSTOMS!$E$3:$N$2500,9,FALSE))</f>
        <v/>
      </c>
      <c r="AA515" s="39" t="str">
        <f>IF(R515="","",VLOOKUP(R515,CUSTOMS!$E$3:$N$2500,10,FALSE))</f>
        <v/>
      </c>
      <c r="AB515" s="40" t="str">
        <f>IF(R515="","",VLOOKUP(G515,WMS!$E$3:$T$2500,15,FALSE))</f>
        <v/>
      </c>
      <c r="AC515" s="40" t="str">
        <f t="shared" si="55"/>
        <v/>
      </c>
      <c r="AD515" s="37" t="str">
        <f>IF(S515="","",VLOOKUP(S515,海关监管条件!$A$1:$B$2000,2,FALSE))</f>
        <v/>
      </c>
    </row>
    <row r="516" spans="7:30">
      <c r="G516" s="22" t="str">
        <f t="shared" ref="G516:G579" si="56">IF(F516="","",D516&amp;"/"&amp;E516&amp;"/"&amp;F516)</f>
        <v/>
      </c>
      <c r="H516" s="23" t="str">
        <f>IF(G516="","",VLOOKUP(G516,WMS!$E$3:$Q$2500,7,FALSE))</f>
        <v/>
      </c>
      <c r="I516" s="23" t="str">
        <f>IF(G516="","",VLOOKUP(G516,WMS!$E$3:$Q$2500,8,FALSE))</f>
        <v/>
      </c>
      <c r="J516" s="23" t="str">
        <f>IF(G516="","",VLOOKUP(G516,WMS!$E$3:$Q$2500,13,FALSE))</f>
        <v/>
      </c>
      <c r="K516" s="29" t="str">
        <f t="shared" ref="K516:K579" si="57">IF(M516="","",EXACT(H516,M516/L516))</f>
        <v/>
      </c>
      <c r="N516" s="30" t="str">
        <f>IF(G516="","",VLOOKUP(G516,WMS!$E$3:$U$2500,17,0))</f>
        <v/>
      </c>
      <c r="O516" s="31" t="str">
        <f t="shared" ref="O516:O579" si="58">IF(L516="","",I516*L516)</f>
        <v/>
      </c>
      <c r="P516" s="31" t="str">
        <f t="shared" ref="P516:P579" si="59">IF(L516="","",J516*L516)</f>
        <v/>
      </c>
      <c r="Q516" s="36" t="str">
        <f>IF(G516="","",VLOOKUP(G516,WMS!$E$3:$G$2500,2,FALSE))</f>
        <v/>
      </c>
      <c r="R516" s="36" t="str">
        <f>IF(G516="","",VLOOKUP(G516,WMS!$E$3:$G$2500,3,FALSE))</f>
        <v/>
      </c>
      <c r="S516" s="37" t="str">
        <f>IF(R516="","",VLOOKUP(R516,CUSTOMS!$E$3:$N$2500,2,FALSE))</f>
        <v/>
      </c>
      <c r="T516" s="38" t="str">
        <f>IF(R516="","",VLOOKUP(R516,CUSTOMS!$E$3:$N$2500,3,FALSE))</f>
        <v/>
      </c>
      <c r="U516" s="39" t="str">
        <f t="shared" ref="U516:U579" si="60">IF(V516="","",IF(V516="千克",M516*AB516,M516))</f>
        <v/>
      </c>
      <c r="V516" s="39" t="str">
        <f>IF(R516="","",VLOOKUP(R516,CUSTOMS!$E$3:$N$2500,5,FALSE))</f>
        <v/>
      </c>
      <c r="W516" s="40" t="str">
        <f>IF(R516="","",VLOOKUP(R516,CUSTOMS!$E$3:$N$2500,6,FALSE))</f>
        <v/>
      </c>
      <c r="X516" s="40" t="str">
        <f t="shared" ref="X516:X579" si="61">IF(W516="","",U516*W516)</f>
        <v/>
      </c>
      <c r="Y516" s="39" t="str">
        <f>IF(R516="","",VLOOKUP(R516,CUSTOMS!$E$3:$N$2500,8,FALSE))</f>
        <v/>
      </c>
      <c r="Z516" s="39" t="str">
        <f>IF(R516="","",VLOOKUP(R516,CUSTOMS!$E$3:$N$2500,9,FALSE))</f>
        <v/>
      </c>
      <c r="AA516" s="39" t="str">
        <f>IF(R516="","",VLOOKUP(R516,CUSTOMS!$E$3:$N$2500,10,FALSE))</f>
        <v/>
      </c>
      <c r="AB516" s="40" t="str">
        <f>IF(R516="","",VLOOKUP(G516,WMS!$E$3:$T$2500,15,FALSE))</f>
        <v/>
      </c>
      <c r="AC516" s="40" t="str">
        <f t="shared" ref="AC516:AC579" si="62">IF(AB516="","",M516*AB516)</f>
        <v/>
      </c>
      <c r="AD516" s="37" t="str">
        <f>IF(S516="","",VLOOKUP(S516,海关监管条件!$A$1:$B$2000,2,FALSE))</f>
        <v/>
      </c>
    </row>
    <row r="517" spans="7:30">
      <c r="G517" s="22" t="str">
        <f t="shared" si="56"/>
        <v/>
      </c>
      <c r="H517" s="23" t="str">
        <f>IF(G517="","",VLOOKUP(G517,WMS!$E$3:$Q$2500,7,FALSE))</f>
        <v/>
      </c>
      <c r="I517" s="23" t="str">
        <f>IF(G517="","",VLOOKUP(G517,WMS!$E$3:$Q$2500,8,FALSE))</f>
        <v/>
      </c>
      <c r="J517" s="23" t="str">
        <f>IF(G517="","",VLOOKUP(G517,WMS!$E$3:$Q$2500,13,FALSE))</f>
        <v/>
      </c>
      <c r="K517" s="29" t="str">
        <f t="shared" si="57"/>
        <v/>
      </c>
      <c r="N517" s="30" t="str">
        <f>IF(G517="","",VLOOKUP(G517,WMS!$E$3:$U$2500,17,0))</f>
        <v/>
      </c>
      <c r="O517" s="31" t="str">
        <f t="shared" si="58"/>
        <v/>
      </c>
      <c r="P517" s="31" t="str">
        <f t="shared" si="59"/>
        <v/>
      </c>
      <c r="Q517" s="36" t="str">
        <f>IF(G517="","",VLOOKUP(G517,WMS!$E$3:$G$2500,2,FALSE))</f>
        <v/>
      </c>
      <c r="R517" s="36" t="str">
        <f>IF(G517="","",VLOOKUP(G517,WMS!$E$3:$G$2500,3,FALSE))</f>
        <v/>
      </c>
      <c r="S517" s="37" t="str">
        <f>IF(R517="","",VLOOKUP(R517,CUSTOMS!$E$3:$N$2500,2,FALSE))</f>
        <v/>
      </c>
      <c r="T517" s="38" t="str">
        <f>IF(R517="","",VLOOKUP(R517,CUSTOMS!$E$3:$N$2500,3,FALSE))</f>
        <v/>
      </c>
      <c r="U517" s="39" t="str">
        <f t="shared" si="60"/>
        <v/>
      </c>
      <c r="V517" s="39" t="str">
        <f>IF(R517="","",VLOOKUP(R517,CUSTOMS!$E$3:$N$2500,5,FALSE))</f>
        <v/>
      </c>
      <c r="W517" s="40" t="str">
        <f>IF(R517="","",VLOOKUP(R517,CUSTOMS!$E$3:$N$2500,6,FALSE))</f>
        <v/>
      </c>
      <c r="X517" s="40" t="str">
        <f t="shared" si="61"/>
        <v/>
      </c>
      <c r="Y517" s="39" t="str">
        <f>IF(R517="","",VLOOKUP(R517,CUSTOMS!$E$3:$N$2500,8,FALSE))</f>
        <v/>
      </c>
      <c r="Z517" s="39" t="str">
        <f>IF(R517="","",VLOOKUP(R517,CUSTOMS!$E$3:$N$2500,9,FALSE))</f>
        <v/>
      </c>
      <c r="AA517" s="39" t="str">
        <f>IF(R517="","",VLOOKUP(R517,CUSTOMS!$E$3:$N$2500,10,FALSE))</f>
        <v/>
      </c>
      <c r="AB517" s="40" t="str">
        <f>IF(R517="","",VLOOKUP(G517,WMS!$E$3:$T$2500,15,FALSE))</f>
        <v/>
      </c>
      <c r="AC517" s="40" t="str">
        <f t="shared" si="62"/>
        <v/>
      </c>
      <c r="AD517" s="37" t="str">
        <f>IF(S517="","",VLOOKUP(S517,海关监管条件!$A$1:$B$2000,2,FALSE))</f>
        <v/>
      </c>
    </row>
    <row r="518" spans="7:30">
      <c r="G518" s="22" t="str">
        <f t="shared" si="56"/>
        <v/>
      </c>
      <c r="H518" s="23" t="str">
        <f>IF(G518="","",VLOOKUP(G518,WMS!$E$3:$Q$2500,7,FALSE))</f>
        <v/>
      </c>
      <c r="I518" s="23" t="str">
        <f>IF(G518="","",VLOOKUP(G518,WMS!$E$3:$Q$2500,8,FALSE))</f>
        <v/>
      </c>
      <c r="J518" s="23" t="str">
        <f>IF(G518="","",VLOOKUP(G518,WMS!$E$3:$Q$2500,13,FALSE))</f>
        <v/>
      </c>
      <c r="K518" s="29" t="str">
        <f t="shared" si="57"/>
        <v/>
      </c>
      <c r="N518" s="30" t="str">
        <f>IF(G518="","",VLOOKUP(G518,WMS!$E$3:$U$2500,17,0))</f>
        <v/>
      </c>
      <c r="O518" s="31" t="str">
        <f t="shared" si="58"/>
        <v/>
      </c>
      <c r="P518" s="31" t="str">
        <f t="shared" si="59"/>
        <v/>
      </c>
      <c r="Q518" s="36" t="str">
        <f>IF(G518="","",VLOOKUP(G518,WMS!$E$3:$G$2500,2,FALSE))</f>
        <v/>
      </c>
      <c r="R518" s="36" t="str">
        <f>IF(G518="","",VLOOKUP(G518,WMS!$E$3:$G$2500,3,FALSE))</f>
        <v/>
      </c>
      <c r="S518" s="37" t="str">
        <f>IF(R518="","",VLOOKUP(R518,CUSTOMS!$E$3:$N$2500,2,FALSE))</f>
        <v/>
      </c>
      <c r="T518" s="38" t="str">
        <f>IF(R518="","",VLOOKUP(R518,CUSTOMS!$E$3:$N$2500,3,FALSE))</f>
        <v/>
      </c>
      <c r="U518" s="39" t="str">
        <f t="shared" si="60"/>
        <v/>
      </c>
      <c r="V518" s="39" t="str">
        <f>IF(R518="","",VLOOKUP(R518,CUSTOMS!$E$3:$N$2500,5,FALSE))</f>
        <v/>
      </c>
      <c r="W518" s="40" t="str">
        <f>IF(R518="","",VLOOKUP(R518,CUSTOMS!$E$3:$N$2500,6,FALSE))</f>
        <v/>
      </c>
      <c r="X518" s="40" t="str">
        <f t="shared" si="61"/>
        <v/>
      </c>
      <c r="Y518" s="39" t="str">
        <f>IF(R518="","",VLOOKUP(R518,CUSTOMS!$E$3:$N$2500,8,FALSE))</f>
        <v/>
      </c>
      <c r="Z518" s="39" t="str">
        <f>IF(R518="","",VLOOKUP(R518,CUSTOMS!$E$3:$N$2500,9,FALSE))</f>
        <v/>
      </c>
      <c r="AA518" s="39" t="str">
        <f>IF(R518="","",VLOOKUP(R518,CUSTOMS!$E$3:$N$2500,10,FALSE))</f>
        <v/>
      </c>
      <c r="AB518" s="40" t="str">
        <f>IF(R518="","",VLOOKUP(G518,WMS!$E$3:$T$2500,15,FALSE))</f>
        <v/>
      </c>
      <c r="AC518" s="40" t="str">
        <f t="shared" si="62"/>
        <v/>
      </c>
      <c r="AD518" s="37" t="str">
        <f>IF(S518="","",VLOOKUP(S518,海关监管条件!$A$1:$B$2000,2,FALSE))</f>
        <v/>
      </c>
    </row>
    <row r="519" spans="7:30">
      <c r="G519" s="22" t="str">
        <f t="shared" si="56"/>
        <v/>
      </c>
      <c r="H519" s="23" t="str">
        <f>IF(G519="","",VLOOKUP(G519,WMS!$E$3:$Q$2500,7,FALSE))</f>
        <v/>
      </c>
      <c r="I519" s="23" t="str">
        <f>IF(G519="","",VLOOKUP(G519,WMS!$E$3:$Q$2500,8,FALSE))</f>
        <v/>
      </c>
      <c r="J519" s="23" t="str">
        <f>IF(G519="","",VLOOKUP(G519,WMS!$E$3:$Q$2500,13,FALSE))</f>
        <v/>
      </c>
      <c r="K519" s="29" t="str">
        <f t="shared" si="57"/>
        <v/>
      </c>
      <c r="N519" s="30" t="str">
        <f>IF(G519="","",VLOOKUP(G519,WMS!$E$3:$U$2500,17,0))</f>
        <v/>
      </c>
      <c r="O519" s="31" t="str">
        <f t="shared" si="58"/>
        <v/>
      </c>
      <c r="P519" s="31" t="str">
        <f t="shared" si="59"/>
        <v/>
      </c>
      <c r="Q519" s="36" t="str">
        <f>IF(G519="","",VLOOKUP(G519,WMS!$E$3:$G$2500,2,FALSE))</f>
        <v/>
      </c>
      <c r="R519" s="36" t="str">
        <f>IF(G519="","",VLOOKUP(G519,WMS!$E$3:$G$2500,3,FALSE))</f>
        <v/>
      </c>
      <c r="S519" s="37" t="str">
        <f>IF(R519="","",VLOOKUP(R519,CUSTOMS!$E$3:$N$2500,2,FALSE))</f>
        <v/>
      </c>
      <c r="T519" s="38" t="str">
        <f>IF(R519="","",VLOOKUP(R519,CUSTOMS!$E$3:$N$2500,3,FALSE))</f>
        <v/>
      </c>
      <c r="U519" s="39" t="str">
        <f t="shared" si="60"/>
        <v/>
      </c>
      <c r="V519" s="39" t="str">
        <f>IF(R519="","",VLOOKUP(R519,CUSTOMS!$E$3:$N$2500,5,FALSE))</f>
        <v/>
      </c>
      <c r="W519" s="40" t="str">
        <f>IF(R519="","",VLOOKUP(R519,CUSTOMS!$E$3:$N$2500,6,FALSE))</f>
        <v/>
      </c>
      <c r="X519" s="40" t="str">
        <f t="shared" si="61"/>
        <v/>
      </c>
      <c r="Y519" s="39" t="str">
        <f>IF(R519="","",VLOOKUP(R519,CUSTOMS!$E$3:$N$2500,8,FALSE))</f>
        <v/>
      </c>
      <c r="Z519" s="39" t="str">
        <f>IF(R519="","",VLOOKUP(R519,CUSTOMS!$E$3:$N$2500,9,FALSE))</f>
        <v/>
      </c>
      <c r="AA519" s="39" t="str">
        <f>IF(R519="","",VLOOKUP(R519,CUSTOMS!$E$3:$N$2500,10,FALSE))</f>
        <v/>
      </c>
      <c r="AB519" s="40" t="str">
        <f>IF(R519="","",VLOOKUP(G519,WMS!$E$3:$T$2500,15,FALSE))</f>
        <v/>
      </c>
      <c r="AC519" s="40" t="str">
        <f t="shared" si="62"/>
        <v/>
      </c>
      <c r="AD519" s="37" t="str">
        <f>IF(S519="","",VLOOKUP(S519,海关监管条件!$A$1:$B$2000,2,FALSE))</f>
        <v/>
      </c>
    </row>
    <row r="520" spans="7:30">
      <c r="G520" s="22" t="str">
        <f t="shared" si="56"/>
        <v/>
      </c>
      <c r="H520" s="23" t="str">
        <f>IF(G520="","",VLOOKUP(G520,WMS!$E$3:$Q$2500,7,FALSE))</f>
        <v/>
      </c>
      <c r="I520" s="23" t="str">
        <f>IF(G520="","",VLOOKUP(G520,WMS!$E$3:$Q$2500,8,FALSE))</f>
        <v/>
      </c>
      <c r="J520" s="23" t="str">
        <f>IF(G520="","",VLOOKUP(G520,WMS!$E$3:$Q$2500,13,FALSE))</f>
        <v/>
      </c>
      <c r="K520" s="29" t="str">
        <f t="shared" si="57"/>
        <v/>
      </c>
      <c r="N520" s="30" t="str">
        <f>IF(G520="","",VLOOKUP(G520,WMS!$E$3:$U$2500,17,0))</f>
        <v/>
      </c>
      <c r="O520" s="31" t="str">
        <f t="shared" si="58"/>
        <v/>
      </c>
      <c r="P520" s="31" t="str">
        <f t="shared" si="59"/>
        <v/>
      </c>
      <c r="Q520" s="36" t="str">
        <f>IF(G520="","",VLOOKUP(G520,WMS!$E$3:$G$2500,2,FALSE))</f>
        <v/>
      </c>
      <c r="R520" s="36" t="str">
        <f>IF(G520="","",VLOOKUP(G520,WMS!$E$3:$G$2500,3,FALSE))</f>
        <v/>
      </c>
      <c r="S520" s="37" t="str">
        <f>IF(R520="","",VLOOKUP(R520,CUSTOMS!$E$3:$N$2500,2,FALSE))</f>
        <v/>
      </c>
      <c r="T520" s="38" t="str">
        <f>IF(R520="","",VLOOKUP(R520,CUSTOMS!$E$3:$N$2500,3,FALSE))</f>
        <v/>
      </c>
      <c r="U520" s="39" t="str">
        <f t="shared" si="60"/>
        <v/>
      </c>
      <c r="V520" s="39" t="str">
        <f>IF(R520="","",VLOOKUP(R520,CUSTOMS!$E$3:$N$2500,5,FALSE))</f>
        <v/>
      </c>
      <c r="W520" s="40" t="str">
        <f>IF(R520="","",VLOOKUP(R520,CUSTOMS!$E$3:$N$2500,6,FALSE))</f>
        <v/>
      </c>
      <c r="X520" s="40" t="str">
        <f t="shared" si="61"/>
        <v/>
      </c>
      <c r="Y520" s="39" t="str">
        <f>IF(R520="","",VLOOKUP(R520,CUSTOMS!$E$3:$N$2500,8,FALSE))</f>
        <v/>
      </c>
      <c r="Z520" s="39" t="str">
        <f>IF(R520="","",VLOOKUP(R520,CUSTOMS!$E$3:$N$2500,9,FALSE))</f>
        <v/>
      </c>
      <c r="AA520" s="39" t="str">
        <f>IF(R520="","",VLOOKUP(R520,CUSTOMS!$E$3:$N$2500,10,FALSE))</f>
        <v/>
      </c>
      <c r="AB520" s="40" t="str">
        <f>IF(R520="","",VLOOKUP(G520,WMS!$E$3:$T$2500,15,FALSE))</f>
        <v/>
      </c>
      <c r="AC520" s="40" t="str">
        <f t="shared" si="62"/>
        <v/>
      </c>
      <c r="AD520" s="37" t="str">
        <f>IF(S520="","",VLOOKUP(S520,海关监管条件!$A$1:$B$2000,2,FALSE))</f>
        <v/>
      </c>
    </row>
    <row r="521" spans="7:30">
      <c r="G521" s="22" t="str">
        <f t="shared" si="56"/>
        <v/>
      </c>
      <c r="H521" s="23" t="str">
        <f>IF(G521="","",VLOOKUP(G521,WMS!$E$3:$Q$2500,7,FALSE))</f>
        <v/>
      </c>
      <c r="I521" s="23" t="str">
        <f>IF(G521="","",VLOOKUP(G521,WMS!$E$3:$Q$2500,8,FALSE))</f>
        <v/>
      </c>
      <c r="J521" s="23" t="str">
        <f>IF(G521="","",VLOOKUP(G521,WMS!$E$3:$Q$2500,13,FALSE))</f>
        <v/>
      </c>
      <c r="K521" s="29" t="str">
        <f t="shared" si="57"/>
        <v/>
      </c>
      <c r="N521" s="30" t="str">
        <f>IF(G521="","",VLOOKUP(G521,WMS!$E$3:$U$2500,17,0))</f>
        <v/>
      </c>
      <c r="O521" s="31" t="str">
        <f t="shared" si="58"/>
        <v/>
      </c>
      <c r="P521" s="31" t="str">
        <f t="shared" si="59"/>
        <v/>
      </c>
      <c r="Q521" s="36" t="str">
        <f>IF(G521="","",VLOOKUP(G521,WMS!$E$3:$G$2500,2,FALSE))</f>
        <v/>
      </c>
      <c r="R521" s="36" t="str">
        <f>IF(G521="","",VLOOKUP(G521,WMS!$E$3:$G$2500,3,FALSE))</f>
        <v/>
      </c>
      <c r="S521" s="37" t="str">
        <f>IF(R521="","",VLOOKUP(R521,CUSTOMS!$E$3:$N$2500,2,FALSE))</f>
        <v/>
      </c>
      <c r="T521" s="38" t="str">
        <f>IF(R521="","",VLOOKUP(R521,CUSTOMS!$E$3:$N$2500,3,FALSE))</f>
        <v/>
      </c>
      <c r="U521" s="39" t="str">
        <f t="shared" si="60"/>
        <v/>
      </c>
      <c r="V521" s="39" t="str">
        <f>IF(R521="","",VLOOKUP(R521,CUSTOMS!$E$3:$N$2500,5,FALSE))</f>
        <v/>
      </c>
      <c r="W521" s="40" t="str">
        <f>IF(R521="","",VLOOKUP(R521,CUSTOMS!$E$3:$N$2500,6,FALSE))</f>
        <v/>
      </c>
      <c r="X521" s="40" t="str">
        <f t="shared" si="61"/>
        <v/>
      </c>
      <c r="Y521" s="39" t="str">
        <f>IF(R521="","",VLOOKUP(R521,CUSTOMS!$E$3:$N$2500,8,FALSE))</f>
        <v/>
      </c>
      <c r="Z521" s="39" t="str">
        <f>IF(R521="","",VLOOKUP(R521,CUSTOMS!$E$3:$N$2500,9,FALSE))</f>
        <v/>
      </c>
      <c r="AA521" s="39" t="str">
        <f>IF(R521="","",VLOOKUP(R521,CUSTOMS!$E$3:$N$2500,10,FALSE))</f>
        <v/>
      </c>
      <c r="AB521" s="40" t="str">
        <f>IF(R521="","",VLOOKUP(G521,WMS!$E$3:$T$2500,15,FALSE))</f>
        <v/>
      </c>
      <c r="AC521" s="40" t="str">
        <f t="shared" si="62"/>
        <v/>
      </c>
      <c r="AD521" s="37" t="str">
        <f>IF(S521="","",VLOOKUP(S521,海关监管条件!$A$1:$B$2000,2,FALSE))</f>
        <v/>
      </c>
    </row>
    <row r="522" spans="7:30">
      <c r="G522" s="22" t="str">
        <f t="shared" si="56"/>
        <v/>
      </c>
      <c r="H522" s="23" t="str">
        <f>IF(G522="","",VLOOKUP(G522,WMS!$E$3:$Q$2500,7,FALSE))</f>
        <v/>
      </c>
      <c r="I522" s="23" t="str">
        <f>IF(G522="","",VLOOKUP(G522,WMS!$E$3:$Q$2500,8,FALSE))</f>
        <v/>
      </c>
      <c r="J522" s="23" t="str">
        <f>IF(G522="","",VLOOKUP(G522,WMS!$E$3:$Q$2500,13,FALSE))</f>
        <v/>
      </c>
      <c r="K522" s="29" t="str">
        <f t="shared" si="57"/>
        <v/>
      </c>
      <c r="N522" s="30" t="str">
        <f>IF(G522="","",VLOOKUP(G522,WMS!$E$3:$U$2500,17,0))</f>
        <v/>
      </c>
      <c r="O522" s="31" t="str">
        <f t="shared" si="58"/>
        <v/>
      </c>
      <c r="P522" s="31" t="str">
        <f t="shared" si="59"/>
        <v/>
      </c>
      <c r="Q522" s="36" t="str">
        <f>IF(G522="","",VLOOKUP(G522,WMS!$E$3:$G$2500,2,FALSE))</f>
        <v/>
      </c>
      <c r="R522" s="36" t="str">
        <f>IF(G522="","",VLOOKUP(G522,WMS!$E$3:$G$2500,3,FALSE))</f>
        <v/>
      </c>
      <c r="S522" s="37" t="str">
        <f>IF(R522="","",VLOOKUP(R522,CUSTOMS!$E$3:$N$2500,2,FALSE))</f>
        <v/>
      </c>
      <c r="T522" s="38" t="str">
        <f>IF(R522="","",VLOOKUP(R522,CUSTOMS!$E$3:$N$2500,3,FALSE))</f>
        <v/>
      </c>
      <c r="U522" s="39" t="str">
        <f t="shared" si="60"/>
        <v/>
      </c>
      <c r="V522" s="39" t="str">
        <f>IF(R522="","",VLOOKUP(R522,CUSTOMS!$E$3:$N$2500,5,FALSE))</f>
        <v/>
      </c>
      <c r="W522" s="40" t="str">
        <f>IF(R522="","",VLOOKUP(R522,CUSTOMS!$E$3:$N$2500,6,FALSE))</f>
        <v/>
      </c>
      <c r="X522" s="40" t="str">
        <f t="shared" si="61"/>
        <v/>
      </c>
      <c r="Y522" s="39" t="str">
        <f>IF(R522="","",VLOOKUP(R522,CUSTOMS!$E$3:$N$2500,8,FALSE))</f>
        <v/>
      </c>
      <c r="Z522" s="39" t="str">
        <f>IF(R522="","",VLOOKUP(R522,CUSTOMS!$E$3:$N$2500,9,FALSE))</f>
        <v/>
      </c>
      <c r="AA522" s="39" t="str">
        <f>IF(R522="","",VLOOKUP(R522,CUSTOMS!$E$3:$N$2500,10,FALSE))</f>
        <v/>
      </c>
      <c r="AB522" s="40" t="str">
        <f>IF(R522="","",VLOOKUP(G522,WMS!$E$3:$T$2500,15,FALSE))</f>
        <v/>
      </c>
      <c r="AC522" s="40" t="str">
        <f t="shared" si="62"/>
        <v/>
      </c>
      <c r="AD522" s="37" t="str">
        <f>IF(S522="","",VLOOKUP(S522,海关监管条件!$A$1:$B$2000,2,FALSE))</f>
        <v/>
      </c>
    </row>
    <row r="523" spans="7:30">
      <c r="G523" s="22" t="str">
        <f t="shared" si="56"/>
        <v/>
      </c>
      <c r="H523" s="23" t="str">
        <f>IF(G523="","",VLOOKUP(G523,WMS!$E$3:$Q$2500,7,FALSE))</f>
        <v/>
      </c>
      <c r="I523" s="23" t="str">
        <f>IF(G523="","",VLOOKUP(G523,WMS!$E$3:$Q$2500,8,FALSE))</f>
        <v/>
      </c>
      <c r="J523" s="23" t="str">
        <f>IF(G523="","",VLOOKUP(G523,WMS!$E$3:$Q$2500,13,FALSE))</f>
        <v/>
      </c>
      <c r="K523" s="29" t="str">
        <f t="shared" si="57"/>
        <v/>
      </c>
      <c r="N523" s="30" t="str">
        <f>IF(G523="","",VLOOKUP(G523,WMS!$E$3:$U$2500,17,0))</f>
        <v/>
      </c>
      <c r="O523" s="31" t="str">
        <f t="shared" si="58"/>
        <v/>
      </c>
      <c r="P523" s="31" t="str">
        <f t="shared" si="59"/>
        <v/>
      </c>
      <c r="Q523" s="36" t="str">
        <f>IF(G523="","",VLOOKUP(G523,WMS!$E$3:$G$2500,2,FALSE))</f>
        <v/>
      </c>
      <c r="R523" s="36" t="str">
        <f>IF(G523="","",VLOOKUP(G523,WMS!$E$3:$G$2500,3,FALSE))</f>
        <v/>
      </c>
      <c r="S523" s="37" t="str">
        <f>IF(R523="","",VLOOKUP(R523,CUSTOMS!$E$3:$N$2500,2,FALSE))</f>
        <v/>
      </c>
      <c r="T523" s="38" t="str">
        <f>IF(R523="","",VLOOKUP(R523,CUSTOMS!$E$3:$N$2500,3,FALSE))</f>
        <v/>
      </c>
      <c r="U523" s="39" t="str">
        <f t="shared" si="60"/>
        <v/>
      </c>
      <c r="V523" s="39" t="str">
        <f>IF(R523="","",VLOOKUP(R523,CUSTOMS!$E$3:$N$2500,5,FALSE))</f>
        <v/>
      </c>
      <c r="W523" s="40" t="str">
        <f>IF(R523="","",VLOOKUP(R523,CUSTOMS!$E$3:$N$2500,6,FALSE))</f>
        <v/>
      </c>
      <c r="X523" s="40" t="str">
        <f t="shared" si="61"/>
        <v/>
      </c>
      <c r="Y523" s="39" t="str">
        <f>IF(R523="","",VLOOKUP(R523,CUSTOMS!$E$3:$N$2500,8,FALSE))</f>
        <v/>
      </c>
      <c r="Z523" s="39" t="str">
        <f>IF(R523="","",VLOOKUP(R523,CUSTOMS!$E$3:$N$2500,9,FALSE))</f>
        <v/>
      </c>
      <c r="AA523" s="39" t="str">
        <f>IF(R523="","",VLOOKUP(R523,CUSTOMS!$E$3:$N$2500,10,FALSE))</f>
        <v/>
      </c>
      <c r="AB523" s="40" t="str">
        <f>IF(R523="","",VLOOKUP(G523,WMS!$E$3:$T$2500,15,FALSE))</f>
        <v/>
      </c>
      <c r="AC523" s="40" t="str">
        <f t="shared" si="62"/>
        <v/>
      </c>
      <c r="AD523" s="37" t="str">
        <f>IF(S523="","",VLOOKUP(S523,海关监管条件!$A$1:$B$2000,2,FALSE))</f>
        <v/>
      </c>
    </row>
    <row r="524" spans="7:30">
      <c r="G524" s="22" t="str">
        <f t="shared" si="56"/>
        <v/>
      </c>
      <c r="H524" s="23" t="str">
        <f>IF(G524="","",VLOOKUP(G524,WMS!$E$3:$Q$2500,7,FALSE))</f>
        <v/>
      </c>
      <c r="I524" s="23" t="str">
        <f>IF(G524="","",VLOOKUP(G524,WMS!$E$3:$Q$2500,8,FALSE))</f>
        <v/>
      </c>
      <c r="J524" s="23" t="str">
        <f>IF(G524="","",VLOOKUP(G524,WMS!$E$3:$Q$2500,13,FALSE))</f>
        <v/>
      </c>
      <c r="K524" s="29" t="str">
        <f t="shared" si="57"/>
        <v/>
      </c>
      <c r="N524" s="30" t="str">
        <f>IF(G524="","",VLOOKUP(G524,WMS!$E$3:$U$2500,17,0))</f>
        <v/>
      </c>
      <c r="O524" s="31" t="str">
        <f t="shared" si="58"/>
        <v/>
      </c>
      <c r="P524" s="31" t="str">
        <f t="shared" si="59"/>
        <v/>
      </c>
      <c r="Q524" s="36" t="str">
        <f>IF(G524="","",VLOOKUP(G524,WMS!$E$3:$G$2500,2,FALSE))</f>
        <v/>
      </c>
      <c r="R524" s="36" t="str">
        <f>IF(G524="","",VLOOKUP(G524,WMS!$E$3:$G$2500,3,FALSE))</f>
        <v/>
      </c>
      <c r="S524" s="37" t="str">
        <f>IF(R524="","",VLOOKUP(R524,CUSTOMS!$E$3:$N$2500,2,FALSE))</f>
        <v/>
      </c>
      <c r="T524" s="38" t="str">
        <f>IF(R524="","",VLOOKUP(R524,CUSTOMS!$E$3:$N$2500,3,FALSE))</f>
        <v/>
      </c>
      <c r="U524" s="39" t="str">
        <f t="shared" si="60"/>
        <v/>
      </c>
      <c r="V524" s="39" t="str">
        <f>IF(R524="","",VLOOKUP(R524,CUSTOMS!$E$3:$N$2500,5,FALSE))</f>
        <v/>
      </c>
      <c r="W524" s="40" t="str">
        <f>IF(R524="","",VLOOKUP(R524,CUSTOMS!$E$3:$N$2500,6,FALSE))</f>
        <v/>
      </c>
      <c r="X524" s="40" t="str">
        <f t="shared" si="61"/>
        <v/>
      </c>
      <c r="Y524" s="39" t="str">
        <f>IF(R524="","",VLOOKUP(R524,CUSTOMS!$E$3:$N$2500,8,FALSE))</f>
        <v/>
      </c>
      <c r="Z524" s="39" t="str">
        <f>IF(R524="","",VLOOKUP(R524,CUSTOMS!$E$3:$N$2500,9,FALSE))</f>
        <v/>
      </c>
      <c r="AA524" s="39" t="str">
        <f>IF(R524="","",VLOOKUP(R524,CUSTOMS!$E$3:$N$2500,10,FALSE))</f>
        <v/>
      </c>
      <c r="AB524" s="40" t="str">
        <f>IF(R524="","",VLOOKUP(G524,WMS!$E$3:$T$2500,15,FALSE))</f>
        <v/>
      </c>
      <c r="AC524" s="40" t="str">
        <f t="shared" si="62"/>
        <v/>
      </c>
      <c r="AD524" s="37" t="str">
        <f>IF(S524="","",VLOOKUP(S524,海关监管条件!$A$1:$B$2000,2,FALSE))</f>
        <v/>
      </c>
    </row>
    <row r="525" spans="7:30">
      <c r="G525" s="22" t="str">
        <f t="shared" si="56"/>
        <v/>
      </c>
      <c r="H525" s="23" t="str">
        <f>IF(G525="","",VLOOKUP(G525,WMS!$E$3:$Q$2500,7,FALSE))</f>
        <v/>
      </c>
      <c r="I525" s="23" t="str">
        <f>IF(G525="","",VLOOKUP(G525,WMS!$E$3:$Q$2500,8,FALSE))</f>
        <v/>
      </c>
      <c r="J525" s="23" t="str">
        <f>IF(G525="","",VLOOKUP(G525,WMS!$E$3:$Q$2500,13,FALSE))</f>
        <v/>
      </c>
      <c r="K525" s="29" t="str">
        <f t="shared" si="57"/>
        <v/>
      </c>
      <c r="N525" s="30" t="str">
        <f>IF(G525="","",VLOOKUP(G525,WMS!$E$3:$U$2500,17,0))</f>
        <v/>
      </c>
      <c r="O525" s="31" t="str">
        <f t="shared" si="58"/>
        <v/>
      </c>
      <c r="P525" s="31" t="str">
        <f t="shared" si="59"/>
        <v/>
      </c>
      <c r="Q525" s="36" t="str">
        <f>IF(G525="","",VLOOKUP(G525,WMS!$E$3:$G$2500,2,FALSE))</f>
        <v/>
      </c>
      <c r="R525" s="36" t="str">
        <f>IF(G525="","",VLOOKUP(G525,WMS!$E$3:$G$2500,3,FALSE))</f>
        <v/>
      </c>
      <c r="S525" s="37" t="str">
        <f>IF(R525="","",VLOOKUP(R525,CUSTOMS!$E$3:$N$2500,2,FALSE))</f>
        <v/>
      </c>
      <c r="T525" s="38" t="str">
        <f>IF(R525="","",VLOOKUP(R525,CUSTOMS!$E$3:$N$2500,3,FALSE))</f>
        <v/>
      </c>
      <c r="U525" s="39" t="str">
        <f t="shared" si="60"/>
        <v/>
      </c>
      <c r="V525" s="39" t="str">
        <f>IF(R525="","",VLOOKUP(R525,CUSTOMS!$E$3:$N$2500,5,FALSE))</f>
        <v/>
      </c>
      <c r="W525" s="40" t="str">
        <f>IF(R525="","",VLOOKUP(R525,CUSTOMS!$E$3:$N$2500,6,FALSE))</f>
        <v/>
      </c>
      <c r="X525" s="40" t="str">
        <f t="shared" si="61"/>
        <v/>
      </c>
      <c r="Y525" s="39" t="str">
        <f>IF(R525="","",VLOOKUP(R525,CUSTOMS!$E$3:$N$2500,8,FALSE))</f>
        <v/>
      </c>
      <c r="Z525" s="39" t="str">
        <f>IF(R525="","",VLOOKUP(R525,CUSTOMS!$E$3:$N$2500,9,FALSE))</f>
        <v/>
      </c>
      <c r="AA525" s="39" t="str">
        <f>IF(R525="","",VLOOKUP(R525,CUSTOMS!$E$3:$N$2500,10,FALSE))</f>
        <v/>
      </c>
      <c r="AB525" s="40" t="str">
        <f>IF(R525="","",VLOOKUP(G525,WMS!$E$3:$T$2500,15,FALSE))</f>
        <v/>
      </c>
      <c r="AC525" s="40" t="str">
        <f t="shared" si="62"/>
        <v/>
      </c>
      <c r="AD525" s="37" t="str">
        <f>IF(S525="","",VLOOKUP(S525,海关监管条件!$A$1:$B$2000,2,FALSE))</f>
        <v/>
      </c>
    </row>
    <row r="526" spans="7:30">
      <c r="G526" s="22" t="str">
        <f t="shared" si="56"/>
        <v/>
      </c>
      <c r="H526" s="23" t="str">
        <f>IF(G526="","",VLOOKUP(G526,WMS!$E$3:$Q$2500,7,FALSE))</f>
        <v/>
      </c>
      <c r="I526" s="23" t="str">
        <f>IF(G526="","",VLOOKUP(G526,WMS!$E$3:$Q$2500,8,FALSE))</f>
        <v/>
      </c>
      <c r="J526" s="23" t="str">
        <f>IF(G526="","",VLOOKUP(G526,WMS!$E$3:$Q$2500,13,FALSE))</f>
        <v/>
      </c>
      <c r="K526" s="29" t="str">
        <f t="shared" si="57"/>
        <v/>
      </c>
      <c r="N526" s="30" t="str">
        <f>IF(G526="","",VLOOKUP(G526,WMS!$E$3:$U$2500,17,0))</f>
        <v/>
      </c>
      <c r="O526" s="31" t="str">
        <f t="shared" si="58"/>
        <v/>
      </c>
      <c r="P526" s="31" t="str">
        <f t="shared" si="59"/>
        <v/>
      </c>
      <c r="Q526" s="36" t="str">
        <f>IF(G526="","",VLOOKUP(G526,WMS!$E$3:$G$2500,2,FALSE))</f>
        <v/>
      </c>
      <c r="R526" s="36" t="str">
        <f>IF(G526="","",VLOOKUP(G526,WMS!$E$3:$G$2500,3,FALSE))</f>
        <v/>
      </c>
      <c r="S526" s="37" t="str">
        <f>IF(R526="","",VLOOKUP(R526,CUSTOMS!$E$3:$N$2500,2,FALSE))</f>
        <v/>
      </c>
      <c r="T526" s="38" t="str">
        <f>IF(R526="","",VLOOKUP(R526,CUSTOMS!$E$3:$N$2500,3,FALSE))</f>
        <v/>
      </c>
      <c r="U526" s="39" t="str">
        <f t="shared" si="60"/>
        <v/>
      </c>
      <c r="V526" s="39" t="str">
        <f>IF(R526="","",VLOOKUP(R526,CUSTOMS!$E$3:$N$2500,5,FALSE))</f>
        <v/>
      </c>
      <c r="W526" s="40" t="str">
        <f>IF(R526="","",VLOOKUP(R526,CUSTOMS!$E$3:$N$2500,6,FALSE))</f>
        <v/>
      </c>
      <c r="X526" s="40" t="str">
        <f t="shared" si="61"/>
        <v/>
      </c>
      <c r="Y526" s="39" t="str">
        <f>IF(R526="","",VLOOKUP(R526,CUSTOMS!$E$3:$N$2500,8,FALSE))</f>
        <v/>
      </c>
      <c r="Z526" s="39" t="str">
        <f>IF(R526="","",VLOOKUP(R526,CUSTOMS!$E$3:$N$2500,9,FALSE))</f>
        <v/>
      </c>
      <c r="AA526" s="39" t="str">
        <f>IF(R526="","",VLOOKUP(R526,CUSTOMS!$E$3:$N$2500,10,FALSE))</f>
        <v/>
      </c>
      <c r="AB526" s="40" t="str">
        <f>IF(R526="","",VLOOKUP(G526,WMS!$E$3:$T$2500,15,FALSE))</f>
        <v/>
      </c>
      <c r="AC526" s="40" t="str">
        <f t="shared" si="62"/>
        <v/>
      </c>
      <c r="AD526" s="37" t="str">
        <f>IF(S526="","",VLOOKUP(S526,海关监管条件!$A$1:$B$2000,2,FALSE))</f>
        <v/>
      </c>
    </row>
    <row r="527" spans="7:30">
      <c r="G527" s="22" t="str">
        <f t="shared" si="56"/>
        <v/>
      </c>
      <c r="H527" s="23" t="str">
        <f>IF(G527="","",VLOOKUP(G527,WMS!$E$3:$Q$2500,7,FALSE))</f>
        <v/>
      </c>
      <c r="I527" s="23" t="str">
        <f>IF(G527="","",VLOOKUP(G527,WMS!$E$3:$Q$2500,8,FALSE))</f>
        <v/>
      </c>
      <c r="J527" s="23" t="str">
        <f>IF(G527="","",VLOOKUP(G527,WMS!$E$3:$Q$2500,13,FALSE))</f>
        <v/>
      </c>
      <c r="K527" s="29" t="str">
        <f t="shared" si="57"/>
        <v/>
      </c>
      <c r="N527" s="30" t="str">
        <f>IF(G527="","",VLOOKUP(G527,WMS!$E$3:$U$2500,17,0))</f>
        <v/>
      </c>
      <c r="O527" s="31" t="str">
        <f t="shared" si="58"/>
        <v/>
      </c>
      <c r="P527" s="31" t="str">
        <f t="shared" si="59"/>
        <v/>
      </c>
      <c r="Q527" s="36" t="str">
        <f>IF(G527="","",VLOOKUP(G527,WMS!$E$3:$G$2500,2,FALSE))</f>
        <v/>
      </c>
      <c r="R527" s="36" t="str">
        <f>IF(G527="","",VLOOKUP(G527,WMS!$E$3:$G$2500,3,FALSE))</f>
        <v/>
      </c>
      <c r="S527" s="37" t="str">
        <f>IF(R527="","",VLOOKUP(R527,CUSTOMS!$E$3:$N$2500,2,FALSE))</f>
        <v/>
      </c>
      <c r="T527" s="38" t="str">
        <f>IF(R527="","",VLOOKUP(R527,CUSTOMS!$E$3:$N$2500,3,FALSE))</f>
        <v/>
      </c>
      <c r="U527" s="39" t="str">
        <f t="shared" si="60"/>
        <v/>
      </c>
      <c r="V527" s="39" t="str">
        <f>IF(R527="","",VLOOKUP(R527,CUSTOMS!$E$3:$N$2500,5,FALSE))</f>
        <v/>
      </c>
      <c r="W527" s="40" t="str">
        <f>IF(R527="","",VLOOKUP(R527,CUSTOMS!$E$3:$N$2500,6,FALSE))</f>
        <v/>
      </c>
      <c r="X527" s="40" t="str">
        <f t="shared" si="61"/>
        <v/>
      </c>
      <c r="Y527" s="39" t="str">
        <f>IF(R527="","",VLOOKUP(R527,CUSTOMS!$E$3:$N$2500,8,FALSE))</f>
        <v/>
      </c>
      <c r="Z527" s="39" t="str">
        <f>IF(R527="","",VLOOKUP(R527,CUSTOMS!$E$3:$N$2500,9,FALSE))</f>
        <v/>
      </c>
      <c r="AA527" s="39" t="str">
        <f>IF(R527="","",VLOOKUP(R527,CUSTOMS!$E$3:$N$2500,10,FALSE))</f>
        <v/>
      </c>
      <c r="AB527" s="40" t="str">
        <f>IF(R527="","",VLOOKUP(G527,WMS!$E$3:$T$2500,15,FALSE))</f>
        <v/>
      </c>
      <c r="AC527" s="40" t="str">
        <f t="shared" si="62"/>
        <v/>
      </c>
      <c r="AD527" s="37" t="str">
        <f>IF(S527="","",VLOOKUP(S527,海关监管条件!$A$1:$B$2000,2,FALSE))</f>
        <v/>
      </c>
    </row>
    <row r="528" spans="7:30">
      <c r="G528" s="22" t="str">
        <f t="shared" si="56"/>
        <v/>
      </c>
      <c r="H528" s="23" t="str">
        <f>IF(G528="","",VLOOKUP(G528,WMS!$E$3:$Q$2500,7,FALSE))</f>
        <v/>
      </c>
      <c r="I528" s="23" t="str">
        <f>IF(G528="","",VLOOKUP(G528,WMS!$E$3:$Q$2500,8,FALSE))</f>
        <v/>
      </c>
      <c r="J528" s="23" t="str">
        <f>IF(G528="","",VLOOKUP(G528,WMS!$E$3:$Q$2500,13,FALSE))</f>
        <v/>
      </c>
      <c r="K528" s="29" t="str">
        <f t="shared" si="57"/>
        <v/>
      </c>
      <c r="N528" s="30" t="str">
        <f>IF(G528="","",VLOOKUP(G528,WMS!$E$3:$U$2500,17,0))</f>
        <v/>
      </c>
      <c r="O528" s="31" t="str">
        <f t="shared" si="58"/>
        <v/>
      </c>
      <c r="P528" s="31" t="str">
        <f t="shared" si="59"/>
        <v/>
      </c>
      <c r="Q528" s="36" t="str">
        <f>IF(G528="","",VLOOKUP(G528,WMS!$E$3:$G$2500,2,FALSE))</f>
        <v/>
      </c>
      <c r="R528" s="36" t="str">
        <f>IF(G528="","",VLOOKUP(G528,WMS!$E$3:$G$2500,3,FALSE))</f>
        <v/>
      </c>
      <c r="S528" s="37" t="str">
        <f>IF(R528="","",VLOOKUP(R528,CUSTOMS!$E$3:$N$2500,2,FALSE))</f>
        <v/>
      </c>
      <c r="T528" s="38" t="str">
        <f>IF(R528="","",VLOOKUP(R528,CUSTOMS!$E$3:$N$2500,3,FALSE))</f>
        <v/>
      </c>
      <c r="U528" s="39" t="str">
        <f t="shared" si="60"/>
        <v/>
      </c>
      <c r="V528" s="39" t="str">
        <f>IF(R528="","",VLOOKUP(R528,CUSTOMS!$E$3:$N$2500,5,FALSE))</f>
        <v/>
      </c>
      <c r="W528" s="40" t="str">
        <f>IF(R528="","",VLOOKUP(R528,CUSTOMS!$E$3:$N$2500,6,FALSE))</f>
        <v/>
      </c>
      <c r="X528" s="40" t="str">
        <f t="shared" si="61"/>
        <v/>
      </c>
      <c r="Y528" s="39" t="str">
        <f>IF(R528="","",VLOOKUP(R528,CUSTOMS!$E$3:$N$2500,8,FALSE))</f>
        <v/>
      </c>
      <c r="Z528" s="39" t="str">
        <f>IF(R528="","",VLOOKUP(R528,CUSTOMS!$E$3:$N$2500,9,FALSE))</f>
        <v/>
      </c>
      <c r="AA528" s="39" t="str">
        <f>IF(R528="","",VLOOKUP(R528,CUSTOMS!$E$3:$N$2500,10,FALSE))</f>
        <v/>
      </c>
      <c r="AB528" s="40" t="str">
        <f>IF(R528="","",VLOOKUP(G528,WMS!$E$3:$T$2500,15,FALSE))</f>
        <v/>
      </c>
      <c r="AC528" s="40" t="str">
        <f t="shared" si="62"/>
        <v/>
      </c>
      <c r="AD528" s="37" t="str">
        <f>IF(S528="","",VLOOKUP(S528,海关监管条件!$A$1:$B$2000,2,FALSE))</f>
        <v/>
      </c>
    </row>
    <row r="529" spans="7:30">
      <c r="G529" s="22" t="str">
        <f t="shared" si="56"/>
        <v/>
      </c>
      <c r="H529" s="23" t="str">
        <f>IF(G529="","",VLOOKUP(G529,WMS!$E$3:$Q$2500,7,FALSE))</f>
        <v/>
      </c>
      <c r="I529" s="23" t="str">
        <f>IF(G529="","",VLOOKUP(G529,WMS!$E$3:$Q$2500,8,FALSE))</f>
        <v/>
      </c>
      <c r="J529" s="23" t="str">
        <f>IF(G529="","",VLOOKUP(G529,WMS!$E$3:$Q$2500,13,FALSE))</f>
        <v/>
      </c>
      <c r="K529" s="29" t="str">
        <f t="shared" si="57"/>
        <v/>
      </c>
      <c r="N529" s="30" t="str">
        <f>IF(G529="","",VLOOKUP(G529,WMS!$E$3:$U$2500,17,0))</f>
        <v/>
      </c>
      <c r="O529" s="31" t="str">
        <f t="shared" si="58"/>
        <v/>
      </c>
      <c r="P529" s="31" t="str">
        <f t="shared" si="59"/>
        <v/>
      </c>
      <c r="Q529" s="36" t="str">
        <f>IF(G529="","",VLOOKUP(G529,WMS!$E$3:$G$2500,2,FALSE))</f>
        <v/>
      </c>
      <c r="R529" s="36" t="str">
        <f>IF(G529="","",VLOOKUP(G529,WMS!$E$3:$G$2500,3,FALSE))</f>
        <v/>
      </c>
      <c r="S529" s="37" t="str">
        <f>IF(R529="","",VLOOKUP(R529,CUSTOMS!$E$3:$N$2500,2,FALSE))</f>
        <v/>
      </c>
      <c r="T529" s="38" t="str">
        <f>IF(R529="","",VLOOKUP(R529,CUSTOMS!$E$3:$N$2500,3,FALSE))</f>
        <v/>
      </c>
      <c r="U529" s="39" t="str">
        <f t="shared" si="60"/>
        <v/>
      </c>
      <c r="V529" s="39" t="str">
        <f>IF(R529="","",VLOOKUP(R529,CUSTOMS!$E$3:$N$2500,5,FALSE))</f>
        <v/>
      </c>
      <c r="W529" s="40" t="str">
        <f>IF(R529="","",VLOOKUP(R529,CUSTOMS!$E$3:$N$2500,6,FALSE))</f>
        <v/>
      </c>
      <c r="X529" s="40" t="str">
        <f t="shared" si="61"/>
        <v/>
      </c>
      <c r="Y529" s="39" t="str">
        <f>IF(R529="","",VLOOKUP(R529,CUSTOMS!$E$3:$N$2500,8,FALSE))</f>
        <v/>
      </c>
      <c r="Z529" s="39" t="str">
        <f>IF(R529="","",VLOOKUP(R529,CUSTOMS!$E$3:$N$2500,9,FALSE))</f>
        <v/>
      </c>
      <c r="AA529" s="39" t="str">
        <f>IF(R529="","",VLOOKUP(R529,CUSTOMS!$E$3:$N$2500,10,FALSE))</f>
        <v/>
      </c>
      <c r="AB529" s="40" t="str">
        <f>IF(R529="","",VLOOKUP(G529,WMS!$E$3:$T$2500,15,FALSE))</f>
        <v/>
      </c>
      <c r="AC529" s="40" t="str">
        <f t="shared" si="62"/>
        <v/>
      </c>
      <c r="AD529" s="37" t="str">
        <f>IF(S529="","",VLOOKUP(S529,海关监管条件!$A$1:$B$2000,2,FALSE))</f>
        <v/>
      </c>
    </row>
    <row r="530" spans="7:30">
      <c r="G530" s="22" t="str">
        <f t="shared" si="56"/>
        <v/>
      </c>
      <c r="H530" s="23" t="str">
        <f>IF(G530="","",VLOOKUP(G530,WMS!$E$3:$Q$2500,7,FALSE))</f>
        <v/>
      </c>
      <c r="I530" s="23" t="str">
        <f>IF(G530="","",VLOOKUP(G530,WMS!$E$3:$Q$2500,8,FALSE))</f>
        <v/>
      </c>
      <c r="J530" s="23" t="str">
        <f>IF(G530="","",VLOOKUP(G530,WMS!$E$3:$Q$2500,13,FALSE))</f>
        <v/>
      </c>
      <c r="K530" s="29" t="str">
        <f t="shared" si="57"/>
        <v/>
      </c>
      <c r="N530" s="30" t="str">
        <f>IF(G530="","",VLOOKUP(G530,WMS!$E$3:$U$2500,17,0))</f>
        <v/>
      </c>
      <c r="O530" s="31" t="str">
        <f t="shared" si="58"/>
        <v/>
      </c>
      <c r="P530" s="31" t="str">
        <f t="shared" si="59"/>
        <v/>
      </c>
      <c r="Q530" s="36" t="str">
        <f>IF(G530="","",VLOOKUP(G530,WMS!$E$3:$G$2500,2,FALSE))</f>
        <v/>
      </c>
      <c r="R530" s="36" t="str">
        <f>IF(G530="","",VLOOKUP(G530,WMS!$E$3:$G$2500,3,FALSE))</f>
        <v/>
      </c>
      <c r="S530" s="37" t="str">
        <f>IF(R530="","",VLOOKUP(R530,CUSTOMS!$E$3:$N$2500,2,FALSE))</f>
        <v/>
      </c>
      <c r="T530" s="38" t="str">
        <f>IF(R530="","",VLOOKUP(R530,CUSTOMS!$E$3:$N$2500,3,FALSE))</f>
        <v/>
      </c>
      <c r="U530" s="39" t="str">
        <f t="shared" si="60"/>
        <v/>
      </c>
      <c r="V530" s="39" t="str">
        <f>IF(R530="","",VLOOKUP(R530,CUSTOMS!$E$3:$N$2500,5,FALSE))</f>
        <v/>
      </c>
      <c r="W530" s="40" t="str">
        <f>IF(R530="","",VLOOKUP(R530,CUSTOMS!$E$3:$N$2500,6,FALSE))</f>
        <v/>
      </c>
      <c r="X530" s="40" t="str">
        <f t="shared" si="61"/>
        <v/>
      </c>
      <c r="Y530" s="39" t="str">
        <f>IF(R530="","",VLOOKUP(R530,CUSTOMS!$E$3:$N$2500,8,FALSE))</f>
        <v/>
      </c>
      <c r="Z530" s="39" t="str">
        <f>IF(R530="","",VLOOKUP(R530,CUSTOMS!$E$3:$N$2500,9,FALSE))</f>
        <v/>
      </c>
      <c r="AA530" s="39" t="str">
        <f>IF(R530="","",VLOOKUP(R530,CUSTOMS!$E$3:$N$2500,10,FALSE))</f>
        <v/>
      </c>
      <c r="AB530" s="40" t="str">
        <f>IF(R530="","",VLOOKUP(G530,WMS!$E$3:$T$2500,15,FALSE))</f>
        <v/>
      </c>
      <c r="AC530" s="40" t="str">
        <f t="shared" si="62"/>
        <v/>
      </c>
      <c r="AD530" s="37" t="str">
        <f>IF(S530="","",VLOOKUP(S530,海关监管条件!$A$1:$B$2000,2,FALSE))</f>
        <v/>
      </c>
    </row>
    <row r="531" spans="7:30">
      <c r="G531" s="22" t="str">
        <f t="shared" si="56"/>
        <v/>
      </c>
      <c r="H531" s="23" t="str">
        <f>IF(G531="","",VLOOKUP(G531,WMS!$E$3:$Q$2500,7,FALSE))</f>
        <v/>
      </c>
      <c r="I531" s="23" t="str">
        <f>IF(G531="","",VLOOKUP(G531,WMS!$E$3:$Q$2500,8,FALSE))</f>
        <v/>
      </c>
      <c r="J531" s="23" t="str">
        <f>IF(G531="","",VLOOKUP(G531,WMS!$E$3:$Q$2500,13,FALSE))</f>
        <v/>
      </c>
      <c r="K531" s="29" t="str">
        <f t="shared" si="57"/>
        <v/>
      </c>
      <c r="N531" s="30" t="str">
        <f>IF(G531="","",VLOOKUP(G531,WMS!$E$3:$U$2500,17,0))</f>
        <v/>
      </c>
      <c r="O531" s="31" t="str">
        <f t="shared" si="58"/>
        <v/>
      </c>
      <c r="P531" s="31" t="str">
        <f t="shared" si="59"/>
        <v/>
      </c>
      <c r="Q531" s="36" t="str">
        <f>IF(G531="","",VLOOKUP(G531,WMS!$E$3:$G$2500,2,FALSE))</f>
        <v/>
      </c>
      <c r="R531" s="36" t="str">
        <f>IF(G531="","",VLOOKUP(G531,WMS!$E$3:$G$2500,3,FALSE))</f>
        <v/>
      </c>
      <c r="S531" s="37" t="str">
        <f>IF(R531="","",VLOOKUP(R531,CUSTOMS!$E$3:$N$2500,2,FALSE))</f>
        <v/>
      </c>
      <c r="T531" s="38" t="str">
        <f>IF(R531="","",VLOOKUP(R531,CUSTOMS!$E$3:$N$2500,3,FALSE))</f>
        <v/>
      </c>
      <c r="U531" s="39" t="str">
        <f t="shared" si="60"/>
        <v/>
      </c>
      <c r="V531" s="39" t="str">
        <f>IF(R531="","",VLOOKUP(R531,CUSTOMS!$E$3:$N$2500,5,FALSE))</f>
        <v/>
      </c>
      <c r="W531" s="40" t="str">
        <f>IF(R531="","",VLOOKUP(R531,CUSTOMS!$E$3:$N$2500,6,FALSE))</f>
        <v/>
      </c>
      <c r="X531" s="40" t="str">
        <f t="shared" si="61"/>
        <v/>
      </c>
      <c r="Y531" s="39" t="str">
        <f>IF(R531="","",VLOOKUP(R531,CUSTOMS!$E$3:$N$2500,8,FALSE))</f>
        <v/>
      </c>
      <c r="Z531" s="39" t="str">
        <f>IF(R531="","",VLOOKUP(R531,CUSTOMS!$E$3:$N$2500,9,FALSE))</f>
        <v/>
      </c>
      <c r="AA531" s="39" t="str">
        <f>IF(R531="","",VLOOKUP(R531,CUSTOMS!$E$3:$N$2500,10,FALSE))</f>
        <v/>
      </c>
      <c r="AB531" s="40" t="str">
        <f>IF(R531="","",VLOOKUP(G531,WMS!$E$3:$T$2500,15,FALSE))</f>
        <v/>
      </c>
      <c r="AC531" s="40" t="str">
        <f t="shared" si="62"/>
        <v/>
      </c>
      <c r="AD531" s="37" t="str">
        <f>IF(S531="","",VLOOKUP(S531,海关监管条件!$A$1:$B$2000,2,FALSE))</f>
        <v/>
      </c>
    </row>
    <row r="532" spans="7:30">
      <c r="G532" s="22" t="str">
        <f t="shared" si="56"/>
        <v/>
      </c>
      <c r="H532" s="23" t="str">
        <f>IF(G532="","",VLOOKUP(G532,WMS!$E$3:$Q$2500,7,FALSE))</f>
        <v/>
      </c>
      <c r="I532" s="23" t="str">
        <f>IF(G532="","",VLOOKUP(G532,WMS!$E$3:$Q$2500,8,FALSE))</f>
        <v/>
      </c>
      <c r="J532" s="23" t="str">
        <f>IF(G532="","",VLOOKUP(G532,WMS!$E$3:$Q$2500,13,FALSE))</f>
        <v/>
      </c>
      <c r="K532" s="29" t="str">
        <f t="shared" si="57"/>
        <v/>
      </c>
      <c r="N532" s="30" t="str">
        <f>IF(G532="","",VLOOKUP(G532,WMS!$E$3:$U$2500,17,0))</f>
        <v/>
      </c>
      <c r="O532" s="31" t="str">
        <f t="shared" si="58"/>
        <v/>
      </c>
      <c r="P532" s="31" t="str">
        <f t="shared" si="59"/>
        <v/>
      </c>
      <c r="Q532" s="36" t="str">
        <f>IF(G532="","",VLOOKUP(G532,WMS!$E$3:$G$2500,2,FALSE))</f>
        <v/>
      </c>
      <c r="R532" s="36" t="str">
        <f>IF(G532="","",VLOOKUP(G532,WMS!$E$3:$G$2500,3,FALSE))</f>
        <v/>
      </c>
      <c r="S532" s="37" t="str">
        <f>IF(R532="","",VLOOKUP(R532,CUSTOMS!$E$3:$N$2500,2,FALSE))</f>
        <v/>
      </c>
      <c r="T532" s="38" t="str">
        <f>IF(R532="","",VLOOKUP(R532,CUSTOMS!$E$3:$N$2500,3,FALSE))</f>
        <v/>
      </c>
      <c r="U532" s="39" t="str">
        <f t="shared" si="60"/>
        <v/>
      </c>
      <c r="V532" s="39" t="str">
        <f>IF(R532="","",VLOOKUP(R532,CUSTOMS!$E$3:$N$2500,5,FALSE))</f>
        <v/>
      </c>
      <c r="W532" s="40" t="str">
        <f>IF(R532="","",VLOOKUP(R532,CUSTOMS!$E$3:$N$2500,6,FALSE))</f>
        <v/>
      </c>
      <c r="X532" s="40" t="str">
        <f t="shared" si="61"/>
        <v/>
      </c>
      <c r="Y532" s="39" t="str">
        <f>IF(R532="","",VLOOKUP(R532,CUSTOMS!$E$3:$N$2500,8,FALSE))</f>
        <v/>
      </c>
      <c r="Z532" s="39" t="str">
        <f>IF(R532="","",VLOOKUP(R532,CUSTOMS!$E$3:$N$2500,9,FALSE))</f>
        <v/>
      </c>
      <c r="AA532" s="39" t="str">
        <f>IF(R532="","",VLOOKUP(R532,CUSTOMS!$E$3:$N$2500,10,FALSE))</f>
        <v/>
      </c>
      <c r="AB532" s="40" t="str">
        <f>IF(R532="","",VLOOKUP(G532,WMS!$E$3:$T$2500,15,FALSE))</f>
        <v/>
      </c>
      <c r="AC532" s="40" t="str">
        <f t="shared" si="62"/>
        <v/>
      </c>
      <c r="AD532" s="37" t="str">
        <f>IF(S532="","",VLOOKUP(S532,海关监管条件!$A$1:$B$2000,2,FALSE))</f>
        <v/>
      </c>
    </row>
    <row r="533" spans="7:30">
      <c r="G533" s="22" t="str">
        <f t="shared" si="56"/>
        <v/>
      </c>
      <c r="H533" s="23" t="str">
        <f>IF(G533="","",VLOOKUP(G533,WMS!$E$3:$Q$2500,7,FALSE))</f>
        <v/>
      </c>
      <c r="I533" s="23" t="str">
        <f>IF(G533="","",VLOOKUP(G533,WMS!$E$3:$Q$2500,8,FALSE))</f>
        <v/>
      </c>
      <c r="J533" s="23" t="str">
        <f>IF(G533="","",VLOOKUP(G533,WMS!$E$3:$Q$2500,13,FALSE))</f>
        <v/>
      </c>
      <c r="K533" s="29" t="str">
        <f t="shared" si="57"/>
        <v/>
      </c>
      <c r="N533" s="30" t="str">
        <f>IF(G533="","",VLOOKUP(G533,WMS!$E$3:$U$2500,17,0))</f>
        <v/>
      </c>
      <c r="O533" s="31" t="str">
        <f t="shared" si="58"/>
        <v/>
      </c>
      <c r="P533" s="31" t="str">
        <f t="shared" si="59"/>
        <v/>
      </c>
      <c r="Q533" s="36" t="str">
        <f>IF(G533="","",VLOOKUP(G533,WMS!$E$3:$G$2500,2,FALSE))</f>
        <v/>
      </c>
      <c r="R533" s="36" t="str">
        <f>IF(G533="","",VLOOKUP(G533,WMS!$E$3:$G$2500,3,FALSE))</f>
        <v/>
      </c>
      <c r="S533" s="37" t="str">
        <f>IF(R533="","",VLOOKUP(R533,CUSTOMS!$E$3:$N$2500,2,FALSE))</f>
        <v/>
      </c>
      <c r="T533" s="38" t="str">
        <f>IF(R533="","",VLOOKUP(R533,CUSTOMS!$E$3:$N$2500,3,FALSE))</f>
        <v/>
      </c>
      <c r="U533" s="39" t="str">
        <f t="shared" si="60"/>
        <v/>
      </c>
      <c r="V533" s="39" t="str">
        <f>IF(R533="","",VLOOKUP(R533,CUSTOMS!$E$3:$N$2500,5,FALSE))</f>
        <v/>
      </c>
      <c r="W533" s="40" t="str">
        <f>IF(R533="","",VLOOKUP(R533,CUSTOMS!$E$3:$N$2500,6,FALSE))</f>
        <v/>
      </c>
      <c r="X533" s="40" t="str">
        <f t="shared" si="61"/>
        <v/>
      </c>
      <c r="Y533" s="39" t="str">
        <f>IF(R533="","",VLOOKUP(R533,CUSTOMS!$E$3:$N$2500,8,FALSE))</f>
        <v/>
      </c>
      <c r="Z533" s="39" t="str">
        <f>IF(R533="","",VLOOKUP(R533,CUSTOMS!$E$3:$N$2500,9,FALSE))</f>
        <v/>
      </c>
      <c r="AA533" s="39" t="str">
        <f>IF(R533="","",VLOOKUP(R533,CUSTOMS!$E$3:$N$2500,10,FALSE))</f>
        <v/>
      </c>
      <c r="AB533" s="40" t="str">
        <f>IF(R533="","",VLOOKUP(G533,WMS!$E$3:$T$2500,15,FALSE))</f>
        <v/>
      </c>
      <c r="AC533" s="40" t="str">
        <f t="shared" si="62"/>
        <v/>
      </c>
      <c r="AD533" s="37" t="str">
        <f>IF(S533="","",VLOOKUP(S533,海关监管条件!$A$1:$B$2000,2,FALSE))</f>
        <v/>
      </c>
    </row>
    <row r="534" spans="7:30">
      <c r="G534" s="22" t="str">
        <f t="shared" si="56"/>
        <v/>
      </c>
      <c r="H534" s="23" t="str">
        <f>IF(G534="","",VLOOKUP(G534,WMS!$E$3:$Q$2500,7,FALSE))</f>
        <v/>
      </c>
      <c r="I534" s="23" t="str">
        <f>IF(G534="","",VLOOKUP(G534,WMS!$E$3:$Q$2500,8,FALSE))</f>
        <v/>
      </c>
      <c r="J534" s="23" t="str">
        <f>IF(G534="","",VLOOKUP(G534,WMS!$E$3:$Q$2500,13,FALSE))</f>
        <v/>
      </c>
      <c r="K534" s="29" t="str">
        <f t="shared" si="57"/>
        <v/>
      </c>
      <c r="N534" s="30" t="str">
        <f>IF(G534="","",VLOOKUP(G534,WMS!$E$3:$U$2500,17,0))</f>
        <v/>
      </c>
      <c r="O534" s="31" t="str">
        <f t="shared" si="58"/>
        <v/>
      </c>
      <c r="P534" s="31" t="str">
        <f t="shared" si="59"/>
        <v/>
      </c>
      <c r="Q534" s="36" t="str">
        <f>IF(G534="","",VLOOKUP(G534,WMS!$E$3:$G$2500,2,FALSE))</f>
        <v/>
      </c>
      <c r="R534" s="36" t="str">
        <f>IF(G534="","",VLOOKUP(G534,WMS!$E$3:$G$2500,3,FALSE))</f>
        <v/>
      </c>
      <c r="S534" s="37" t="str">
        <f>IF(R534="","",VLOOKUP(R534,CUSTOMS!$E$3:$N$2500,2,FALSE))</f>
        <v/>
      </c>
      <c r="T534" s="38" t="str">
        <f>IF(R534="","",VLOOKUP(R534,CUSTOMS!$E$3:$N$2500,3,FALSE))</f>
        <v/>
      </c>
      <c r="U534" s="39" t="str">
        <f t="shared" si="60"/>
        <v/>
      </c>
      <c r="V534" s="39" t="str">
        <f>IF(R534="","",VLOOKUP(R534,CUSTOMS!$E$3:$N$2500,5,FALSE))</f>
        <v/>
      </c>
      <c r="W534" s="40" t="str">
        <f>IF(R534="","",VLOOKUP(R534,CUSTOMS!$E$3:$N$2500,6,FALSE))</f>
        <v/>
      </c>
      <c r="X534" s="40" t="str">
        <f t="shared" si="61"/>
        <v/>
      </c>
      <c r="Y534" s="39" t="str">
        <f>IF(R534="","",VLOOKUP(R534,CUSTOMS!$E$3:$N$2500,8,FALSE))</f>
        <v/>
      </c>
      <c r="Z534" s="39" t="str">
        <f>IF(R534="","",VLOOKUP(R534,CUSTOMS!$E$3:$N$2500,9,FALSE))</f>
        <v/>
      </c>
      <c r="AA534" s="39" t="str">
        <f>IF(R534="","",VLOOKUP(R534,CUSTOMS!$E$3:$N$2500,10,FALSE))</f>
        <v/>
      </c>
      <c r="AB534" s="40" t="str">
        <f>IF(R534="","",VLOOKUP(G534,WMS!$E$3:$T$2500,15,FALSE))</f>
        <v/>
      </c>
      <c r="AC534" s="40" t="str">
        <f t="shared" si="62"/>
        <v/>
      </c>
      <c r="AD534" s="37" t="str">
        <f>IF(S534="","",VLOOKUP(S534,海关监管条件!$A$1:$B$2000,2,FALSE))</f>
        <v/>
      </c>
    </row>
    <row r="535" spans="7:30">
      <c r="G535" s="22" t="str">
        <f t="shared" si="56"/>
        <v/>
      </c>
      <c r="H535" s="23" t="str">
        <f>IF(G535="","",VLOOKUP(G535,WMS!$E$3:$Q$2500,7,FALSE))</f>
        <v/>
      </c>
      <c r="I535" s="23" t="str">
        <f>IF(G535="","",VLOOKUP(G535,WMS!$E$3:$Q$2500,8,FALSE))</f>
        <v/>
      </c>
      <c r="J535" s="23" t="str">
        <f>IF(G535="","",VLOOKUP(G535,WMS!$E$3:$Q$2500,13,FALSE))</f>
        <v/>
      </c>
      <c r="K535" s="29" t="str">
        <f t="shared" si="57"/>
        <v/>
      </c>
      <c r="N535" s="30" t="str">
        <f>IF(G535="","",VLOOKUP(G535,WMS!$E$3:$U$2500,17,0))</f>
        <v/>
      </c>
      <c r="O535" s="31" t="str">
        <f t="shared" si="58"/>
        <v/>
      </c>
      <c r="P535" s="31" t="str">
        <f t="shared" si="59"/>
        <v/>
      </c>
      <c r="Q535" s="36" t="str">
        <f>IF(G535="","",VLOOKUP(G535,WMS!$E$3:$G$2500,2,FALSE))</f>
        <v/>
      </c>
      <c r="R535" s="36" t="str">
        <f>IF(G535="","",VLOOKUP(G535,WMS!$E$3:$G$2500,3,FALSE))</f>
        <v/>
      </c>
      <c r="S535" s="37" t="str">
        <f>IF(R535="","",VLOOKUP(R535,CUSTOMS!$E$3:$N$2500,2,FALSE))</f>
        <v/>
      </c>
      <c r="T535" s="38" t="str">
        <f>IF(R535="","",VLOOKUP(R535,CUSTOMS!$E$3:$N$2500,3,FALSE))</f>
        <v/>
      </c>
      <c r="U535" s="39" t="str">
        <f t="shared" si="60"/>
        <v/>
      </c>
      <c r="V535" s="39" t="str">
        <f>IF(R535="","",VLOOKUP(R535,CUSTOMS!$E$3:$N$2500,5,FALSE))</f>
        <v/>
      </c>
      <c r="W535" s="40" t="str">
        <f>IF(R535="","",VLOOKUP(R535,CUSTOMS!$E$3:$N$2500,6,FALSE))</f>
        <v/>
      </c>
      <c r="X535" s="40" t="str">
        <f t="shared" si="61"/>
        <v/>
      </c>
      <c r="Y535" s="39" t="str">
        <f>IF(R535="","",VLOOKUP(R535,CUSTOMS!$E$3:$N$2500,8,FALSE))</f>
        <v/>
      </c>
      <c r="Z535" s="39" t="str">
        <f>IF(R535="","",VLOOKUP(R535,CUSTOMS!$E$3:$N$2500,9,FALSE))</f>
        <v/>
      </c>
      <c r="AA535" s="39" t="str">
        <f>IF(R535="","",VLOOKUP(R535,CUSTOMS!$E$3:$N$2500,10,FALSE))</f>
        <v/>
      </c>
      <c r="AB535" s="40" t="str">
        <f>IF(R535="","",VLOOKUP(G535,WMS!$E$3:$T$2500,15,FALSE))</f>
        <v/>
      </c>
      <c r="AC535" s="40" t="str">
        <f t="shared" si="62"/>
        <v/>
      </c>
      <c r="AD535" s="37" t="str">
        <f>IF(S535="","",VLOOKUP(S535,海关监管条件!$A$1:$B$2000,2,FALSE))</f>
        <v/>
      </c>
    </row>
    <row r="536" spans="7:30">
      <c r="G536" s="22" t="str">
        <f t="shared" si="56"/>
        <v/>
      </c>
      <c r="H536" s="23" t="str">
        <f>IF(G536="","",VLOOKUP(G536,WMS!$E$3:$Q$2500,7,FALSE))</f>
        <v/>
      </c>
      <c r="I536" s="23" t="str">
        <f>IF(G536="","",VLOOKUP(G536,WMS!$E$3:$Q$2500,8,FALSE))</f>
        <v/>
      </c>
      <c r="J536" s="23" t="str">
        <f>IF(G536="","",VLOOKUP(G536,WMS!$E$3:$Q$2500,13,FALSE))</f>
        <v/>
      </c>
      <c r="K536" s="29" t="str">
        <f t="shared" si="57"/>
        <v/>
      </c>
      <c r="N536" s="30" t="str">
        <f>IF(G536="","",VLOOKUP(G536,WMS!$E$3:$U$2500,17,0))</f>
        <v/>
      </c>
      <c r="O536" s="31" t="str">
        <f t="shared" si="58"/>
        <v/>
      </c>
      <c r="P536" s="31" t="str">
        <f t="shared" si="59"/>
        <v/>
      </c>
      <c r="Q536" s="36" t="str">
        <f>IF(G536="","",VLOOKUP(G536,WMS!$E$3:$G$2500,2,FALSE))</f>
        <v/>
      </c>
      <c r="R536" s="36" t="str">
        <f>IF(G536="","",VLOOKUP(G536,WMS!$E$3:$G$2500,3,FALSE))</f>
        <v/>
      </c>
      <c r="S536" s="37" t="str">
        <f>IF(R536="","",VLOOKUP(R536,CUSTOMS!$E$3:$N$2500,2,FALSE))</f>
        <v/>
      </c>
      <c r="T536" s="38" t="str">
        <f>IF(R536="","",VLOOKUP(R536,CUSTOMS!$E$3:$N$2500,3,FALSE))</f>
        <v/>
      </c>
      <c r="U536" s="39" t="str">
        <f t="shared" si="60"/>
        <v/>
      </c>
      <c r="V536" s="39" t="str">
        <f>IF(R536="","",VLOOKUP(R536,CUSTOMS!$E$3:$N$2500,5,FALSE))</f>
        <v/>
      </c>
      <c r="W536" s="40" t="str">
        <f>IF(R536="","",VLOOKUP(R536,CUSTOMS!$E$3:$N$2500,6,FALSE))</f>
        <v/>
      </c>
      <c r="X536" s="40" t="str">
        <f t="shared" si="61"/>
        <v/>
      </c>
      <c r="Y536" s="39" t="str">
        <f>IF(R536="","",VLOOKUP(R536,CUSTOMS!$E$3:$N$2500,8,FALSE))</f>
        <v/>
      </c>
      <c r="Z536" s="39" t="str">
        <f>IF(R536="","",VLOOKUP(R536,CUSTOMS!$E$3:$N$2500,9,FALSE))</f>
        <v/>
      </c>
      <c r="AA536" s="39" t="str">
        <f>IF(R536="","",VLOOKUP(R536,CUSTOMS!$E$3:$N$2500,10,FALSE))</f>
        <v/>
      </c>
      <c r="AB536" s="40" t="str">
        <f>IF(R536="","",VLOOKUP(G536,WMS!$E$3:$T$2500,15,FALSE))</f>
        <v/>
      </c>
      <c r="AC536" s="40" t="str">
        <f t="shared" si="62"/>
        <v/>
      </c>
      <c r="AD536" s="37" t="str">
        <f>IF(S536="","",VLOOKUP(S536,海关监管条件!$A$1:$B$2000,2,FALSE))</f>
        <v/>
      </c>
    </row>
    <row r="537" spans="7:30">
      <c r="G537" s="22" t="str">
        <f t="shared" si="56"/>
        <v/>
      </c>
      <c r="H537" s="23" t="str">
        <f>IF(G537="","",VLOOKUP(G537,WMS!$E$3:$Q$2500,7,FALSE))</f>
        <v/>
      </c>
      <c r="I537" s="23" t="str">
        <f>IF(G537="","",VLOOKUP(G537,WMS!$E$3:$Q$2500,8,FALSE))</f>
        <v/>
      </c>
      <c r="J537" s="23" t="str">
        <f>IF(G537="","",VLOOKUP(G537,WMS!$E$3:$Q$2500,13,FALSE))</f>
        <v/>
      </c>
      <c r="K537" s="29" t="str">
        <f t="shared" si="57"/>
        <v/>
      </c>
      <c r="N537" s="30" t="str">
        <f>IF(G537="","",VLOOKUP(G537,WMS!$E$3:$U$2500,17,0))</f>
        <v/>
      </c>
      <c r="O537" s="31" t="str">
        <f t="shared" si="58"/>
        <v/>
      </c>
      <c r="P537" s="31" t="str">
        <f t="shared" si="59"/>
        <v/>
      </c>
      <c r="Q537" s="36" t="str">
        <f>IF(G537="","",VLOOKUP(G537,WMS!$E$3:$G$2500,2,FALSE))</f>
        <v/>
      </c>
      <c r="R537" s="36" t="str">
        <f>IF(G537="","",VLOOKUP(G537,WMS!$E$3:$G$2500,3,FALSE))</f>
        <v/>
      </c>
      <c r="S537" s="37" t="str">
        <f>IF(R537="","",VLOOKUP(R537,CUSTOMS!$E$3:$N$2500,2,FALSE))</f>
        <v/>
      </c>
      <c r="T537" s="38" t="str">
        <f>IF(R537="","",VLOOKUP(R537,CUSTOMS!$E$3:$N$2500,3,FALSE))</f>
        <v/>
      </c>
      <c r="U537" s="39" t="str">
        <f t="shared" si="60"/>
        <v/>
      </c>
      <c r="V537" s="39" t="str">
        <f>IF(R537="","",VLOOKUP(R537,CUSTOMS!$E$3:$N$2500,5,FALSE))</f>
        <v/>
      </c>
      <c r="W537" s="40" t="str">
        <f>IF(R537="","",VLOOKUP(R537,CUSTOMS!$E$3:$N$2500,6,FALSE))</f>
        <v/>
      </c>
      <c r="X537" s="40" t="str">
        <f t="shared" si="61"/>
        <v/>
      </c>
      <c r="Y537" s="39" t="str">
        <f>IF(R537="","",VLOOKUP(R537,CUSTOMS!$E$3:$N$2500,8,FALSE))</f>
        <v/>
      </c>
      <c r="Z537" s="39" t="str">
        <f>IF(R537="","",VLOOKUP(R537,CUSTOMS!$E$3:$N$2500,9,FALSE))</f>
        <v/>
      </c>
      <c r="AA537" s="39" t="str">
        <f>IF(R537="","",VLOOKUP(R537,CUSTOMS!$E$3:$N$2500,10,FALSE))</f>
        <v/>
      </c>
      <c r="AB537" s="40" t="str">
        <f>IF(R537="","",VLOOKUP(G537,WMS!$E$3:$T$2500,15,FALSE))</f>
        <v/>
      </c>
      <c r="AC537" s="40" t="str">
        <f t="shared" si="62"/>
        <v/>
      </c>
      <c r="AD537" s="37" t="str">
        <f>IF(S537="","",VLOOKUP(S537,海关监管条件!$A$1:$B$2000,2,FALSE))</f>
        <v/>
      </c>
    </row>
    <row r="538" spans="7:30">
      <c r="G538" s="22" t="str">
        <f t="shared" si="56"/>
        <v/>
      </c>
      <c r="H538" s="23" t="str">
        <f>IF(G538="","",VLOOKUP(G538,WMS!$E$3:$Q$2500,7,FALSE))</f>
        <v/>
      </c>
      <c r="I538" s="23" t="str">
        <f>IF(G538="","",VLOOKUP(G538,WMS!$E$3:$Q$2500,8,FALSE))</f>
        <v/>
      </c>
      <c r="J538" s="23" t="str">
        <f>IF(G538="","",VLOOKUP(G538,WMS!$E$3:$Q$2500,13,FALSE))</f>
        <v/>
      </c>
      <c r="K538" s="29" t="str">
        <f t="shared" si="57"/>
        <v/>
      </c>
      <c r="N538" s="30" t="str">
        <f>IF(G538="","",VLOOKUP(G538,WMS!$E$3:$U$2500,17,0))</f>
        <v/>
      </c>
      <c r="O538" s="31" t="str">
        <f t="shared" si="58"/>
        <v/>
      </c>
      <c r="P538" s="31" t="str">
        <f t="shared" si="59"/>
        <v/>
      </c>
      <c r="Q538" s="36" t="str">
        <f>IF(G538="","",VLOOKUP(G538,WMS!$E$3:$G$2500,2,FALSE))</f>
        <v/>
      </c>
      <c r="R538" s="36" t="str">
        <f>IF(G538="","",VLOOKUP(G538,WMS!$E$3:$G$2500,3,FALSE))</f>
        <v/>
      </c>
      <c r="S538" s="37" t="str">
        <f>IF(R538="","",VLOOKUP(R538,CUSTOMS!$E$3:$N$2500,2,FALSE))</f>
        <v/>
      </c>
      <c r="T538" s="38" t="str">
        <f>IF(R538="","",VLOOKUP(R538,CUSTOMS!$E$3:$N$2500,3,FALSE))</f>
        <v/>
      </c>
      <c r="U538" s="39" t="str">
        <f t="shared" si="60"/>
        <v/>
      </c>
      <c r="V538" s="39" t="str">
        <f>IF(R538="","",VLOOKUP(R538,CUSTOMS!$E$3:$N$2500,5,FALSE))</f>
        <v/>
      </c>
      <c r="W538" s="40" t="str">
        <f>IF(R538="","",VLOOKUP(R538,CUSTOMS!$E$3:$N$2500,6,FALSE))</f>
        <v/>
      </c>
      <c r="X538" s="40" t="str">
        <f t="shared" si="61"/>
        <v/>
      </c>
      <c r="Y538" s="39" t="str">
        <f>IF(R538="","",VLOOKUP(R538,CUSTOMS!$E$3:$N$2500,8,FALSE))</f>
        <v/>
      </c>
      <c r="Z538" s="39" t="str">
        <f>IF(R538="","",VLOOKUP(R538,CUSTOMS!$E$3:$N$2500,9,FALSE))</f>
        <v/>
      </c>
      <c r="AA538" s="39" t="str">
        <f>IF(R538="","",VLOOKUP(R538,CUSTOMS!$E$3:$N$2500,10,FALSE))</f>
        <v/>
      </c>
      <c r="AB538" s="40" t="str">
        <f>IF(R538="","",VLOOKUP(G538,WMS!$E$3:$T$2500,15,FALSE))</f>
        <v/>
      </c>
      <c r="AC538" s="40" t="str">
        <f t="shared" si="62"/>
        <v/>
      </c>
      <c r="AD538" s="37" t="str">
        <f>IF(S538="","",VLOOKUP(S538,海关监管条件!$A$1:$B$2000,2,FALSE))</f>
        <v/>
      </c>
    </row>
    <row r="539" spans="7:30">
      <c r="G539" s="22" t="str">
        <f t="shared" si="56"/>
        <v/>
      </c>
      <c r="H539" s="23" t="str">
        <f>IF(G539="","",VLOOKUP(G539,WMS!$E$3:$Q$2500,7,FALSE))</f>
        <v/>
      </c>
      <c r="I539" s="23" t="str">
        <f>IF(G539="","",VLOOKUP(G539,WMS!$E$3:$Q$2500,8,FALSE))</f>
        <v/>
      </c>
      <c r="J539" s="23" t="str">
        <f>IF(G539="","",VLOOKUP(G539,WMS!$E$3:$Q$2500,13,FALSE))</f>
        <v/>
      </c>
      <c r="K539" s="29" t="str">
        <f t="shared" si="57"/>
        <v/>
      </c>
      <c r="N539" s="30" t="str">
        <f>IF(G539="","",VLOOKUP(G539,WMS!$E$3:$U$2500,17,0))</f>
        <v/>
      </c>
      <c r="O539" s="31" t="str">
        <f t="shared" si="58"/>
        <v/>
      </c>
      <c r="P539" s="31" t="str">
        <f t="shared" si="59"/>
        <v/>
      </c>
      <c r="Q539" s="36" t="str">
        <f>IF(G539="","",VLOOKUP(G539,WMS!$E$3:$G$2500,2,FALSE))</f>
        <v/>
      </c>
      <c r="R539" s="36" t="str">
        <f>IF(G539="","",VLOOKUP(G539,WMS!$E$3:$G$2500,3,FALSE))</f>
        <v/>
      </c>
      <c r="S539" s="37" t="str">
        <f>IF(R539="","",VLOOKUP(R539,CUSTOMS!$E$3:$N$2500,2,FALSE))</f>
        <v/>
      </c>
      <c r="T539" s="38" t="str">
        <f>IF(R539="","",VLOOKUP(R539,CUSTOMS!$E$3:$N$2500,3,FALSE))</f>
        <v/>
      </c>
      <c r="U539" s="39" t="str">
        <f t="shared" si="60"/>
        <v/>
      </c>
      <c r="V539" s="39" t="str">
        <f>IF(R539="","",VLOOKUP(R539,CUSTOMS!$E$3:$N$2500,5,FALSE))</f>
        <v/>
      </c>
      <c r="W539" s="40" t="str">
        <f>IF(R539="","",VLOOKUP(R539,CUSTOMS!$E$3:$N$2500,6,FALSE))</f>
        <v/>
      </c>
      <c r="X539" s="40" t="str">
        <f t="shared" si="61"/>
        <v/>
      </c>
      <c r="Y539" s="39" t="str">
        <f>IF(R539="","",VLOOKUP(R539,CUSTOMS!$E$3:$N$2500,8,FALSE))</f>
        <v/>
      </c>
      <c r="Z539" s="39" t="str">
        <f>IF(R539="","",VLOOKUP(R539,CUSTOMS!$E$3:$N$2500,9,FALSE))</f>
        <v/>
      </c>
      <c r="AA539" s="39" t="str">
        <f>IF(R539="","",VLOOKUP(R539,CUSTOMS!$E$3:$N$2500,10,FALSE))</f>
        <v/>
      </c>
      <c r="AB539" s="40" t="str">
        <f>IF(R539="","",VLOOKUP(G539,WMS!$E$3:$T$2500,15,FALSE))</f>
        <v/>
      </c>
      <c r="AC539" s="40" t="str">
        <f t="shared" si="62"/>
        <v/>
      </c>
      <c r="AD539" s="37" t="str">
        <f>IF(S539="","",VLOOKUP(S539,海关监管条件!$A$1:$B$2000,2,FALSE))</f>
        <v/>
      </c>
    </row>
    <row r="540" spans="7:30">
      <c r="G540" s="22" t="str">
        <f t="shared" si="56"/>
        <v/>
      </c>
      <c r="H540" s="23" t="str">
        <f>IF(G540="","",VLOOKUP(G540,WMS!$E$3:$Q$2500,7,FALSE))</f>
        <v/>
      </c>
      <c r="I540" s="23" t="str">
        <f>IF(G540="","",VLOOKUP(G540,WMS!$E$3:$Q$2500,8,FALSE))</f>
        <v/>
      </c>
      <c r="J540" s="23" t="str">
        <f>IF(G540="","",VLOOKUP(G540,WMS!$E$3:$Q$2500,13,FALSE))</f>
        <v/>
      </c>
      <c r="K540" s="29" t="str">
        <f t="shared" si="57"/>
        <v/>
      </c>
      <c r="N540" s="30" t="str">
        <f>IF(G540="","",VLOOKUP(G540,WMS!$E$3:$U$2500,17,0))</f>
        <v/>
      </c>
      <c r="O540" s="31" t="str">
        <f t="shared" si="58"/>
        <v/>
      </c>
      <c r="P540" s="31" t="str">
        <f t="shared" si="59"/>
        <v/>
      </c>
      <c r="Q540" s="36" t="str">
        <f>IF(G540="","",VLOOKUP(G540,WMS!$E$3:$G$2500,2,FALSE))</f>
        <v/>
      </c>
      <c r="R540" s="36" t="str">
        <f>IF(G540="","",VLOOKUP(G540,WMS!$E$3:$G$2500,3,FALSE))</f>
        <v/>
      </c>
      <c r="S540" s="37" t="str">
        <f>IF(R540="","",VLOOKUP(R540,CUSTOMS!$E$3:$N$2500,2,FALSE))</f>
        <v/>
      </c>
      <c r="T540" s="38" t="str">
        <f>IF(R540="","",VLOOKUP(R540,CUSTOMS!$E$3:$N$2500,3,FALSE))</f>
        <v/>
      </c>
      <c r="U540" s="39" t="str">
        <f t="shared" si="60"/>
        <v/>
      </c>
      <c r="V540" s="39" t="str">
        <f>IF(R540="","",VLOOKUP(R540,CUSTOMS!$E$3:$N$2500,5,FALSE))</f>
        <v/>
      </c>
      <c r="W540" s="40" t="str">
        <f>IF(R540="","",VLOOKUP(R540,CUSTOMS!$E$3:$N$2500,6,FALSE))</f>
        <v/>
      </c>
      <c r="X540" s="40" t="str">
        <f t="shared" si="61"/>
        <v/>
      </c>
      <c r="Y540" s="39" t="str">
        <f>IF(R540="","",VLOOKUP(R540,CUSTOMS!$E$3:$N$2500,8,FALSE))</f>
        <v/>
      </c>
      <c r="Z540" s="39" t="str">
        <f>IF(R540="","",VLOOKUP(R540,CUSTOMS!$E$3:$N$2500,9,FALSE))</f>
        <v/>
      </c>
      <c r="AA540" s="39" t="str">
        <f>IF(R540="","",VLOOKUP(R540,CUSTOMS!$E$3:$N$2500,10,FALSE))</f>
        <v/>
      </c>
      <c r="AB540" s="40" t="str">
        <f>IF(R540="","",VLOOKUP(G540,WMS!$E$3:$T$2500,15,FALSE))</f>
        <v/>
      </c>
      <c r="AC540" s="40" t="str">
        <f t="shared" si="62"/>
        <v/>
      </c>
      <c r="AD540" s="37" t="str">
        <f>IF(S540="","",VLOOKUP(S540,海关监管条件!$A$1:$B$2000,2,FALSE))</f>
        <v/>
      </c>
    </row>
    <row r="541" spans="7:30">
      <c r="G541" s="22" t="str">
        <f t="shared" si="56"/>
        <v/>
      </c>
      <c r="H541" s="23" t="str">
        <f>IF(G541="","",VLOOKUP(G541,WMS!$E$3:$Q$2500,7,FALSE))</f>
        <v/>
      </c>
      <c r="I541" s="23" t="str">
        <f>IF(G541="","",VLOOKUP(G541,WMS!$E$3:$Q$2500,8,FALSE))</f>
        <v/>
      </c>
      <c r="J541" s="23" t="str">
        <f>IF(G541="","",VLOOKUP(G541,WMS!$E$3:$Q$2500,13,FALSE))</f>
        <v/>
      </c>
      <c r="K541" s="29" t="str">
        <f t="shared" si="57"/>
        <v/>
      </c>
      <c r="N541" s="30" t="str">
        <f>IF(G541="","",VLOOKUP(G541,WMS!$E$3:$U$2500,17,0))</f>
        <v/>
      </c>
      <c r="O541" s="31" t="str">
        <f t="shared" si="58"/>
        <v/>
      </c>
      <c r="P541" s="31" t="str">
        <f t="shared" si="59"/>
        <v/>
      </c>
      <c r="Q541" s="36" t="str">
        <f>IF(G541="","",VLOOKUP(G541,WMS!$E$3:$G$2500,2,FALSE))</f>
        <v/>
      </c>
      <c r="R541" s="36" t="str">
        <f>IF(G541="","",VLOOKUP(G541,WMS!$E$3:$G$2500,3,FALSE))</f>
        <v/>
      </c>
      <c r="S541" s="37" t="str">
        <f>IF(R541="","",VLOOKUP(R541,CUSTOMS!$E$3:$N$2500,2,FALSE))</f>
        <v/>
      </c>
      <c r="T541" s="38" t="str">
        <f>IF(R541="","",VLOOKUP(R541,CUSTOMS!$E$3:$N$2500,3,FALSE))</f>
        <v/>
      </c>
      <c r="U541" s="39" t="str">
        <f t="shared" si="60"/>
        <v/>
      </c>
      <c r="V541" s="39" t="str">
        <f>IF(R541="","",VLOOKUP(R541,CUSTOMS!$E$3:$N$2500,5,FALSE))</f>
        <v/>
      </c>
      <c r="W541" s="40" t="str">
        <f>IF(R541="","",VLOOKUP(R541,CUSTOMS!$E$3:$N$2500,6,FALSE))</f>
        <v/>
      </c>
      <c r="X541" s="40" t="str">
        <f t="shared" si="61"/>
        <v/>
      </c>
      <c r="Y541" s="39" t="str">
        <f>IF(R541="","",VLOOKUP(R541,CUSTOMS!$E$3:$N$2500,8,FALSE))</f>
        <v/>
      </c>
      <c r="Z541" s="39" t="str">
        <f>IF(R541="","",VLOOKUP(R541,CUSTOMS!$E$3:$N$2500,9,FALSE))</f>
        <v/>
      </c>
      <c r="AA541" s="39" t="str">
        <f>IF(R541="","",VLOOKUP(R541,CUSTOMS!$E$3:$N$2500,10,FALSE))</f>
        <v/>
      </c>
      <c r="AB541" s="40" t="str">
        <f>IF(R541="","",VLOOKUP(G541,WMS!$E$3:$T$2500,15,FALSE))</f>
        <v/>
      </c>
      <c r="AC541" s="40" t="str">
        <f t="shared" si="62"/>
        <v/>
      </c>
      <c r="AD541" s="37" t="str">
        <f>IF(S541="","",VLOOKUP(S541,海关监管条件!$A$1:$B$2000,2,FALSE))</f>
        <v/>
      </c>
    </row>
    <row r="542" spans="7:30">
      <c r="G542" s="22" t="str">
        <f t="shared" si="56"/>
        <v/>
      </c>
      <c r="H542" s="23" t="str">
        <f>IF(G542="","",VLOOKUP(G542,WMS!$E$3:$Q$2500,7,FALSE))</f>
        <v/>
      </c>
      <c r="I542" s="23" t="str">
        <f>IF(G542="","",VLOOKUP(G542,WMS!$E$3:$Q$2500,8,FALSE))</f>
        <v/>
      </c>
      <c r="J542" s="23" t="str">
        <f>IF(G542="","",VLOOKUP(G542,WMS!$E$3:$Q$2500,13,FALSE))</f>
        <v/>
      </c>
      <c r="K542" s="29" t="str">
        <f t="shared" si="57"/>
        <v/>
      </c>
      <c r="N542" s="30" t="str">
        <f>IF(G542="","",VLOOKUP(G542,WMS!$E$3:$U$2500,17,0))</f>
        <v/>
      </c>
      <c r="O542" s="31" t="str">
        <f t="shared" si="58"/>
        <v/>
      </c>
      <c r="P542" s="31" t="str">
        <f t="shared" si="59"/>
        <v/>
      </c>
      <c r="Q542" s="36" t="str">
        <f>IF(G542="","",VLOOKUP(G542,WMS!$E$3:$G$2500,2,FALSE))</f>
        <v/>
      </c>
      <c r="R542" s="36" t="str">
        <f>IF(G542="","",VLOOKUP(G542,WMS!$E$3:$G$2500,3,FALSE))</f>
        <v/>
      </c>
      <c r="S542" s="37" t="str">
        <f>IF(R542="","",VLOOKUP(R542,CUSTOMS!$E$3:$N$2500,2,FALSE))</f>
        <v/>
      </c>
      <c r="T542" s="38" t="str">
        <f>IF(R542="","",VLOOKUP(R542,CUSTOMS!$E$3:$N$2500,3,FALSE))</f>
        <v/>
      </c>
      <c r="U542" s="39" t="str">
        <f t="shared" si="60"/>
        <v/>
      </c>
      <c r="V542" s="39" t="str">
        <f>IF(R542="","",VLOOKUP(R542,CUSTOMS!$E$3:$N$2500,5,FALSE))</f>
        <v/>
      </c>
      <c r="W542" s="40" t="str">
        <f>IF(R542="","",VLOOKUP(R542,CUSTOMS!$E$3:$N$2500,6,FALSE))</f>
        <v/>
      </c>
      <c r="X542" s="40" t="str">
        <f t="shared" si="61"/>
        <v/>
      </c>
      <c r="Y542" s="39" t="str">
        <f>IF(R542="","",VLOOKUP(R542,CUSTOMS!$E$3:$N$2500,8,FALSE))</f>
        <v/>
      </c>
      <c r="Z542" s="39" t="str">
        <f>IF(R542="","",VLOOKUP(R542,CUSTOMS!$E$3:$N$2500,9,FALSE))</f>
        <v/>
      </c>
      <c r="AA542" s="39" t="str">
        <f>IF(R542="","",VLOOKUP(R542,CUSTOMS!$E$3:$N$2500,10,FALSE))</f>
        <v/>
      </c>
      <c r="AB542" s="40" t="str">
        <f>IF(R542="","",VLOOKUP(G542,WMS!$E$3:$T$2500,15,FALSE))</f>
        <v/>
      </c>
      <c r="AC542" s="40" t="str">
        <f t="shared" si="62"/>
        <v/>
      </c>
      <c r="AD542" s="37" t="str">
        <f>IF(S542="","",VLOOKUP(S542,海关监管条件!$A$1:$B$2000,2,FALSE))</f>
        <v/>
      </c>
    </row>
    <row r="543" spans="7:30">
      <c r="G543" s="22" t="str">
        <f t="shared" si="56"/>
        <v/>
      </c>
      <c r="H543" s="23" t="str">
        <f>IF(G543="","",VLOOKUP(G543,WMS!$E$3:$Q$2500,7,FALSE))</f>
        <v/>
      </c>
      <c r="I543" s="23" t="str">
        <f>IF(G543="","",VLOOKUP(G543,WMS!$E$3:$Q$2500,8,FALSE))</f>
        <v/>
      </c>
      <c r="J543" s="23" t="str">
        <f>IF(G543="","",VLOOKUP(G543,WMS!$E$3:$Q$2500,13,FALSE))</f>
        <v/>
      </c>
      <c r="K543" s="29" t="str">
        <f t="shared" si="57"/>
        <v/>
      </c>
      <c r="N543" s="30" t="str">
        <f>IF(G543="","",VLOOKUP(G543,WMS!$E$3:$U$2500,17,0))</f>
        <v/>
      </c>
      <c r="O543" s="31" t="str">
        <f t="shared" si="58"/>
        <v/>
      </c>
      <c r="P543" s="31" t="str">
        <f t="shared" si="59"/>
        <v/>
      </c>
      <c r="Q543" s="36" t="str">
        <f>IF(G543="","",VLOOKUP(G543,WMS!$E$3:$G$2500,2,FALSE))</f>
        <v/>
      </c>
      <c r="R543" s="36" t="str">
        <f>IF(G543="","",VLOOKUP(G543,WMS!$E$3:$G$2500,3,FALSE))</f>
        <v/>
      </c>
      <c r="S543" s="37" t="str">
        <f>IF(R543="","",VLOOKUP(R543,CUSTOMS!$E$3:$N$2500,2,FALSE))</f>
        <v/>
      </c>
      <c r="T543" s="38" t="str">
        <f>IF(R543="","",VLOOKUP(R543,CUSTOMS!$E$3:$N$2500,3,FALSE))</f>
        <v/>
      </c>
      <c r="U543" s="39" t="str">
        <f t="shared" si="60"/>
        <v/>
      </c>
      <c r="V543" s="39" t="str">
        <f>IF(R543="","",VLOOKUP(R543,CUSTOMS!$E$3:$N$2500,5,FALSE))</f>
        <v/>
      </c>
      <c r="W543" s="40" t="str">
        <f>IF(R543="","",VLOOKUP(R543,CUSTOMS!$E$3:$N$2500,6,FALSE))</f>
        <v/>
      </c>
      <c r="X543" s="40" t="str">
        <f t="shared" si="61"/>
        <v/>
      </c>
      <c r="Y543" s="39" t="str">
        <f>IF(R543="","",VLOOKUP(R543,CUSTOMS!$E$3:$N$2500,8,FALSE))</f>
        <v/>
      </c>
      <c r="Z543" s="39" t="str">
        <f>IF(R543="","",VLOOKUP(R543,CUSTOMS!$E$3:$N$2500,9,FALSE))</f>
        <v/>
      </c>
      <c r="AA543" s="39" t="str">
        <f>IF(R543="","",VLOOKUP(R543,CUSTOMS!$E$3:$N$2500,10,FALSE))</f>
        <v/>
      </c>
      <c r="AB543" s="40" t="str">
        <f>IF(R543="","",VLOOKUP(G543,WMS!$E$3:$T$2500,15,FALSE))</f>
        <v/>
      </c>
      <c r="AC543" s="40" t="str">
        <f t="shared" si="62"/>
        <v/>
      </c>
      <c r="AD543" s="37" t="str">
        <f>IF(S543="","",VLOOKUP(S543,海关监管条件!$A$1:$B$2000,2,FALSE))</f>
        <v/>
      </c>
    </row>
    <row r="544" spans="7:30">
      <c r="G544" s="22" t="str">
        <f t="shared" si="56"/>
        <v/>
      </c>
      <c r="H544" s="23" t="str">
        <f>IF(G544="","",VLOOKUP(G544,WMS!$E$3:$Q$2500,7,FALSE))</f>
        <v/>
      </c>
      <c r="I544" s="23" t="str">
        <f>IF(G544="","",VLOOKUP(G544,WMS!$E$3:$Q$2500,8,FALSE))</f>
        <v/>
      </c>
      <c r="J544" s="23" t="str">
        <f>IF(G544="","",VLOOKUP(G544,WMS!$E$3:$Q$2500,13,FALSE))</f>
        <v/>
      </c>
      <c r="K544" s="29" t="str">
        <f t="shared" si="57"/>
        <v/>
      </c>
      <c r="N544" s="30" t="str">
        <f>IF(G544="","",VLOOKUP(G544,WMS!$E$3:$U$2500,17,0))</f>
        <v/>
      </c>
      <c r="O544" s="31" t="str">
        <f t="shared" si="58"/>
        <v/>
      </c>
      <c r="P544" s="31" t="str">
        <f t="shared" si="59"/>
        <v/>
      </c>
      <c r="Q544" s="36" t="str">
        <f>IF(G544="","",VLOOKUP(G544,WMS!$E$3:$G$2500,2,FALSE))</f>
        <v/>
      </c>
      <c r="R544" s="36" t="str">
        <f>IF(G544="","",VLOOKUP(G544,WMS!$E$3:$G$2500,3,FALSE))</f>
        <v/>
      </c>
      <c r="S544" s="37" t="str">
        <f>IF(R544="","",VLOOKUP(R544,CUSTOMS!$E$3:$N$2500,2,FALSE))</f>
        <v/>
      </c>
      <c r="T544" s="38" t="str">
        <f>IF(R544="","",VLOOKUP(R544,CUSTOMS!$E$3:$N$2500,3,FALSE))</f>
        <v/>
      </c>
      <c r="U544" s="39" t="str">
        <f t="shared" si="60"/>
        <v/>
      </c>
      <c r="V544" s="39" t="str">
        <f>IF(R544="","",VLOOKUP(R544,CUSTOMS!$E$3:$N$2500,5,FALSE))</f>
        <v/>
      </c>
      <c r="W544" s="40" t="str">
        <f>IF(R544="","",VLOOKUP(R544,CUSTOMS!$E$3:$N$2500,6,FALSE))</f>
        <v/>
      </c>
      <c r="X544" s="40" t="str">
        <f t="shared" si="61"/>
        <v/>
      </c>
      <c r="Y544" s="39" t="str">
        <f>IF(R544="","",VLOOKUP(R544,CUSTOMS!$E$3:$N$2500,8,FALSE))</f>
        <v/>
      </c>
      <c r="Z544" s="39" t="str">
        <f>IF(R544="","",VLOOKUP(R544,CUSTOMS!$E$3:$N$2500,9,FALSE))</f>
        <v/>
      </c>
      <c r="AA544" s="39" t="str">
        <f>IF(R544="","",VLOOKUP(R544,CUSTOMS!$E$3:$N$2500,10,FALSE))</f>
        <v/>
      </c>
      <c r="AB544" s="40" t="str">
        <f>IF(R544="","",VLOOKUP(G544,WMS!$E$3:$T$2500,15,FALSE))</f>
        <v/>
      </c>
      <c r="AC544" s="40" t="str">
        <f t="shared" si="62"/>
        <v/>
      </c>
      <c r="AD544" s="37" t="str">
        <f>IF(S544="","",VLOOKUP(S544,海关监管条件!$A$1:$B$2000,2,FALSE))</f>
        <v/>
      </c>
    </row>
    <row r="545" spans="7:30">
      <c r="G545" s="22" t="str">
        <f t="shared" si="56"/>
        <v/>
      </c>
      <c r="H545" s="23" t="str">
        <f>IF(G545="","",VLOOKUP(G545,WMS!$E$3:$Q$2500,7,FALSE))</f>
        <v/>
      </c>
      <c r="I545" s="23" t="str">
        <f>IF(G545="","",VLOOKUP(G545,WMS!$E$3:$Q$2500,8,FALSE))</f>
        <v/>
      </c>
      <c r="J545" s="23" t="str">
        <f>IF(G545="","",VLOOKUP(G545,WMS!$E$3:$Q$2500,13,FALSE))</f>
        <v/>
      </c>
      <c r="K545" s="29" t="str">
        <f t="shared" si="57"/>
        <v/>
      </c>
      <c r="N545" s="30" t="str">
        <f>IF(G545="","",VLOOKUP(G545,WMS!$E$3:$U$2500,17,0))</f>
        <v/>
      </c>
      <c r="O545" s="31" t="str">
        <f t="shared" si="58"/>
        <v/>
      </c>
      <c r="P545" s="31" t="str">
        <f t="shared" si="59"/>
        <v/>
      </c>
      <c r="Q545" s="36" t="str">
        <f>IF(G545="","",VLOOKUP(G545,WMS!$E$3:$G$2500,2,FALSE))</f>
        <v/>
      </c>
      <c r="R545" s="36" t="str">
        <f>IF(G545="","",VLOOKUP(G545,WMS!$E$3:$G$2500,3,FALSE))</f>
        <v/>
      </c>
      <c r="S545" s="37" t="str">
        <f>IF(R545="","",VLOOKUP(R545,CUSTOMS!$E$3:$N$2500,2,FALSE))</f>
        <v/>
      </c>
      <c r="T545" s="38" t="str">
        <f>IF(R545="","",VLOOKUP(R545,CUSTOMS!$E$3:$N$2500,3,FALSE))</f>
        <v/>
      </c>
      <c r="U545" s="39" t="str">
        <f t="shared" si="60"/>
        <v/>
      </c>
      <c r="V545" s="39" t="str">
        <f>IF(R545="","",VLOOKUP(R545,CUSTOMS!$E$3:$N$2500,5,FALSE))</f>
        <v/>
      </c>
      <c r="W545" s="40" t="str">
        <f>IF(R545="","",VLOOKUP(R545,CUSTOMS!$E$3:$N$2500,6,FALSE))</f>
        <v/>
      </c>
      <c r="X545" s="40" t="str">
        <f t="shared" si="61"/>
        <v/>
      </c>
      <c r="Y545" s="39" t="str">
        <f>IF(R545="","",VLOOKUP(R545,CUSTOMS!$E$3:$N$2500,8,FALSE))</f>
        <v/>
      </c>
      <c r="Z545" s="39" t="str">
        <f>IF(R545="","",VLOOKUP(R545,CUSTOMS!$E$3:$N$2500,9,FALSE))</f>
        <v/>
      </c>
      <c r="AA545" s="39" t="str">
        <f>IF(R545="","",VLOOKUP(R545,CUSTOMS!$E$3:$N$2500,10,FALSE))</f>
        <v/>
      </c>
      <c r="AB545" s="40" t="str">
        <f>IF(R545="","",VLOOKUP(G545,WMS!$E$3:$T$2500,15,FALSE))</f>
        <v/>
      </c>
      <c r="AC545" s="40" t="str">
        <f t="shared" si="62"/>
        <v/>
      </c>
      <c r="AD545" s="37" t="str">
        <f>IF(S545="","",VLOOKUP(S545,海关监管条件!$A$1:$B$2000,2,FALSE))</f>
        <v/>
      </c>
    </row>
    <row r="546" spans="7:30">
      <c r="G546" s="22" t="str">
        <f t="shared" si="56"/>
        <v/>
      </c>
      <c r="H546" s="23" t="str">
        <f>IF(G546="","",VLOOKUP(G546,WMS!$E$3:$Q$2500,7,FALSE))</f>
        <v/>
      </c>
      <c r="I546" s="23" t="str">
        <f>IF(G546="","",VLOOKUP(G546,WMS!$E$3:$Q$2500,8,FALSE))</f>
        <v/>
      </c>
      <c r="J546" s="23" t="str">
        <f>IF(G546="","",VLOOKUP(G546,WMS!$E$3:$Q$2500,13,FALSE))</f>
        <v/>
      </c>
      <c r="K546" s="29" t="str">
        <f t="shared" si="57"/>
        <v/>
      </c>
      <c r="N546" s="30" t="str">
        <f>IF(G546="","",VLOOKUP(G546,WMS!$E$3:$U$2500,17,0))</f>
        <v/>
      </c>
      <c r="O546" s="31" t="str">
        <f t="shared" si="58"/>
        <v/>
      </c>
      <c r="P546" s="31" t="str">
        <f t="shared" si="59"/>
        <v/>
      </c>
      <c r="Q546" s="36" t="str">
        <f>IF(G546="","",VLOOKUP(G546,WMS!$E$3:$G$2500,2,FALSE))</f>
        <v/>
      </c>
      <c r="R546" s="36" t="str">
        <f>IF(G546="","",VLOOKUP(G546,WMS!$E$3:$G$2500,3,FALSE))</f>
        <v/>
      </c>
      <c r="S546" s="37" t="str">
        <f>IF(R546="","",VLOOKUP(R546,CUSTOMS!$E$3:$N$2500,2,FALSE))</f>
        <v/>
      </c>
      <c r="T546" s="38" t="str">
        <f>IF(R546="","",VLOOKUP(R546,CUSTOMS!$E$3:$N$2500,3,FALSE))</f>
        <v/>
      </c>
      <c r="U546" s="39" t="str">
        <f t="shared" si="60"/>
        <v/>
      </c>
      <c r="V546" s="39" t="str">
        <f>IF(R546="","",VLOOKUP(R546,CUSTOMS!$E$3:$N$2500,5,FALSE))</f>
        <v/>
      </c>
      <c r="W546" s="40" t="str">
        <f>IF(R546="","",VLOOKUP(R546,CUSTOMS!$E$3:$N$2500,6,FALSE))</f>
        <v/>
      </c>
      <c r="X546" s="40" t="str">
        <f t="shared" si="61"/>
        <v/>
      </c>
      <c r="Y546" s="39" t="str">
        <f>IF(R546="","",VLOOKUP(R546,CUSTOMS!$E$3:$N$2500,8,FALSE))</f>
        <v/>
      </c>
      <c r="Z546" s="39" t="str">
        <f>IF(R546="","",VLOOKUP(R546,CUSTOMS!$E$3:$N$2500,9,FALSE))</f>
        <v/>
      </c>
      <c r="AA546" s="39" t="str">
        <f>IF(R546="","",VLOOKUP(R546,CUSTOMS!$E$3:$N$2500,10,FALSE))</f>
        <v/>
      </c>
      <c r="AB546" s="40" t="str">
        <f>IF(R546="","",VLOOKUP(G546,WMS!$E$3:$T$2500,15,FALSE))</f>
        <v/>
      </c>
      <c r="AC546" s="40" t="str">
        <f t="shared" si="62"/>
        <v/>
      </c>
      <c r="AD546" s="37" t="str">
        <f>IF(S546="","",VLOOKUP(S546,海关监管条件!$A$1:$B$2000,2,FALSE))</f>
        <v/>
      </c>
    </row>
    <row r="547" spans="7:30">
      <c r="G547" s="22" t="str">
        <f t="shared" si="56"/>
        <v/>
      </c>
      <c r="H547" s="23" t="str">
        <f>IF(G547="","",VLOOKUP(G547,WMS!$E$3:$Q$2500,7,FALSE))</f>
        <v/>
      </c>
      <c r="I547" s="23" t="str">
        <f>IF(G547="","",VLOOKUP(G547,WMS!$E$3:$Q$2500,8,FALSE))</f>
        <v/>
      </c>
      <c r="J547" s="23" t="str">
        <f>IF(G547="","",VLOOKUP(G547,WMS!$E$3:$Q$2500,13,FALSE))</f>
        <v/>
      </c>
      <c r="K547" s="29" t="str">
        <f t="shared" si="57"/>
        <v/>
      </c>
      <c r="N547" s="30" t="str">
        <f>IF(G547="","",VLOOKUP(G547,WMS!$E$3:$U$2500,17,0))</f>
        <v/>
      </c>
      <c r="O547" s="31" t="str">
        <f t="shared" si="58"/>
        <v/>
      </c>
      <c r="P547" s="31" t="str">
        <f t="shared" si="59"/>
        <v/>
      </c>
      <c r="Q547" s="36" t="str">
        <f>IF(G547="","",VLOOKUP(G547,WMS!$E$3:$G$2500,2,FALSE))</f>
        <v/>
      </c>
      <c r="R547" s="36" t="str">
        <f>IF(G547="","",VLOOKUP(G547,WMS!$E$3:$G$2500,3,FALSE))</f>
        <v/>
      </c>
      <c r="S547" s="37" t="str">
        <f>IF(R547="","",VLOOKUP(R547,CUSTOMS!$E$3:$N$2500,2,FALSE))</f>
        <v/>
      </c>
      <c r="T547" s="38" t="str">
        <f>IF(R547="","",VLOOKUP(R547,CUSTOMS!$E$3:$N$2500,3,FALSE))</f>
        <v/>
      </c>
      <c r="U547" s="39" t="str">
        <f t="shared" si="60"/>
        <v/>
      </c>
      <c r="V547" s="39" t="str">
        <f>IF(R547="","",VLOOKUP(R547,CUSTOMS!$E$3:$N$2500,5,FALSE))</f>
        <v/>
      </c>
      <c r="W547" s="40" t="str">
        <f>IF(R547="","",VLOOKUP(R547,CUSTOMS!$E$3:$N$2500,6,FALSE))</f>
        <v/>
      </c>
      <c r="X547" s="40" t="str">
        <f t="shared" si="61"/>
        <v/>
      </c>
      <c r="Y547" s="39" t="str">
        <f>IF(R547="","",VLOOKUP(R547,CUSTOMS!$E$3:$N$2500,8,FALSE))</f>
        <v/>
      </c>
      <c r="Z547" s="39" t="str">
        <f>IF(R547="","",VLOOKUP(R547,CUSTOMS!$E$3:$N$2500,9,FALSE))</f>
        <v/>
      </c>
      <c r="AA547" s="39" t="str">
        <f>IF(R547="","",VLOOKUP(R547,CUSTOMS!$E$3:$N$2500,10,FALSE))</f>
        <v/>
      </c>
      <c r="AB547" s="40" t="str">
        <f>IF(R547="","",VLOOKUP(G547,WMS!$E$3:$T$2500,15,FALSE))</f>
        <v/>
      </c>
      <c r="AC547" s="40" t="str">
        <f t="shared" si="62"/>
        <v/>
      </c>
      <c r="AD547" s="37" t="str">
        <f>IF(S547="","",VLOOKUP(S547,海关监管条件!$A$1:$B$2000,2,FALSE))</f>
        <v/>
      </c>
    </row>
    <row r="548" spans="7:30">
      <c r="G548" s="22" t="str">
        <f t="shared" si="56"/>
        <v/>
      </c>
      <c r="H548" s="23" t="str">
        <f>IF(G548="","",VLOOKUP(G548,WMS!$E$3:$Q$2500,7,FALSE))</f>
        <v/>
      </c>
      <c r="I548" s="23" t="str">
        <f>IF(G548="","",VLOOKUP(G548,WMS!$E$3:$Q$2500,8,FALSE))</f>
        <v/>
      </c>
      <c r="J548" s="23" t="str">
        <f>IF(G548="","",VLOOKUP(G548,WMS!$E$3:$Q$2500,13,FALSE))</f>
        <v/>
      </c>
      <c r="K548" s="29" t="str">
        <f t="shared" si="57"/>
        <v/>
      </c>
      <c r="N548" s="30" t="str">
        <f>IF(G548="","",VLOOKUP(G548,WMS!$E$3:$U$2500,17,0))</f>
        <v/>
      </c>
      <c r="O548" s="31" t="str">
        <f t="shared" si="58"/>
        <v/>
      </c>
      <c r="P548" s="31" t="str">
        <f t="shared" si="59"/>
        <v/>
      </c>
      <c r="Q548" s="36" t="str">
        <f>IF(G548="","",VLOOKUP(G548,WMS!$E$3:$G$2500,2,FALSE))</f>
        <v/>
      </c>
      <c r="R548" s="36" t="str">
        <f>IF(G548="","",VLOOKUP(G548,WMS!$E$3:$G$2500,3,FALSE))</f>
        <v/>
      </c>
      <c r="S548" s="37" t="str">
        <f>IF(R548="","",VLOOKUP(R548,CUSTOMS!$E$3:$N$2500,2,FALSE))</f>
        <v/>
      </c>
      <c r="T548" s="38" t="str">
        <f>IF(R548="","",VLOOKUP(R548,CUSTOMS!$E$3:$N$2500,3,FALSE))</f>
        <v/>
      </c>
      <c r="U548" s="39" t="str">
        <f t="shared" si="60"/>
        <v/>
      </c>
      <c r="V548" s="39" t="str">
        <f>IF(R548="","",VLOOKUP(R548,CUSTOMS!$E$3:$N$2500,5,FALSE))</f>
        <v/>
      </c>
      <c r="W548" s="40" t="str">
        <f>IF(R548="","",VLOOKUP(R548,CUSTOMS!$E$3:$N$2500,6,FALSE))</f>
        <v/>
      </c>
      <c r="X548" s="40" t="str">
        <f t="shared" si="61"/>
        <v/>
      </c>
      <c r="Y548" s="39" t="str">
        <f>IF(R548="","",VLOOKUP(R548,CUSTOMS!$E$3:$N$2500,8,FALSE))</f>
        <v/>
      </c>
      <c r="Z548" s="39" t="str">
        <f>IF(R548="","",VLOOKUP(R548,CUSTOMS!$E$3:$N$2500,9,FALSE))</f>
        <v/>
      </c>
      <c r="AA548" s="39" t="str">
        <f>IF(R548="","",VLOOKUP(R548,CUSTOMS!$E$3:$N$2500,10,FALSE))</f>
        <v/>
      </c>
      <c r="AB548" s="40" t="str">
        <f>IF(R548="","",VLOOKUP(G548,WMS!$E$3:$T$2500,15,FALSE))</f>
        <v/>
      </c>
      <c r="AC548" s="40" t="str">
        <f t="shared" si="62"/>
        <v/>
      </c>
      <c r="AD548" s="37" t="str">
        <f>IF(S548="","",VLOOKUP(S548,海关监管条件!$A$1:$B$2000,2,FALSE))</f>
        <v/>
      </c>
    </row>
    <row r="549" spans="7:30">
      <c r="G549" s="22" t="str">
        <f t="shared" si="56"/>
        <v/>
      </c>
      <c r="H549" s="23" t="str">
        <f>IF(G549="","",VLOOKUP(G549,WMS!$E$3:$Q$2500,7,FALSE))</f>
        <v/>
      </c>
      <c r="I549" s="23" t="str">
        <f>IF(G549="","",VLOOKUP(G549,WMS!$E$3:$Q$2500,8,FALSE))</f>
        <v/>
      </c>
      <c r="J549" s="23" t="str">
        <f>IF(G549="","",VLOOKUP(G549,WMS!$E$3:$Q$2500,13,FALSE))</f>
        <v/>
      </c>
      <c r="K549" s="29" t="str">
        <f t="shared" si="57"/>
        <v/>
      </c>
      <c r="N549" s="30" t="str">
        <f>IF(G549="","",VLOOKUP(G549,WMS!$E$3:$U$2500,17,0))</f>
        <v/>
      </c>
      <c r="O549" s="31" t="str">
        <f t="shared" si="58"/>
        <v/>
      </c>
      <c r="P549" s="31" t="str">
        <f t="shared" si="59"/>
        <v/>
      </c>
      <c r="Q549" s="36" t="str">
        <f>IF(G549="","",VLOOKUP(G549,WMS!$E$3:$G$2500,2,FALSE))</f>
        <v/>
      </c>
      <c r="R549" s="36" t="str">
        <f>IF(G549="","",VLOOKUP(G549,WMS!$E$3:$G$2500,3,FALSE))</f>
        <v/>
      </c>
      <c r="S549" s="37" t="str">
        <f>IF(R549="","",VLOOKUP(R549,CUSTOMS!$E$3:$N$2500,2,FALSE))</f>
        <v/>
      </c>
      <c r="T549" s="38" t="str">
        <f>IF(R549="","",VLOOKUP(R549,CUSTOMS!$E$3:$N$2500,3,FALSE))</f>
        <v/>
      </c>
      <c r="U549" s="39" t="str">
        <f t="shared" si="60"/>
        <v/>
      </c>
      <c r="V549" s="39" t="str">
        <f>IF(R549="","",VLOOKUP(R549,CUSTOMS!$E$3:$N$2500,5,FALSE))</f>
        <v/>
      </c>
      <c r="W549" s="40" t="str">
        <f>IF(R549="","",VLOOKUP(R549,CUSTOMS!$E$3:$N$2500,6,FALSE))</f>
        <v/>
      </c>
      <c r="X549" s="40" t="str">
        <f t="shared" si="61"/>
        <v/>
      </c>
      <c r="Y549" s="39" t="str">
        <f>IF(R549="","",VLOOKUP(R549,CUSTOMS!$E$3:$N$2500,8,FALSE))</f>
        <v/>
      </c>
      <c r="Z549" s="39" t="str">
        <f>IF(R549="","",VLOOKUP(R549,CUSTOMS!$E$3:$N$2500,9,FALSE))</f>
        <v/>
      </c>
      <c r="AA549" s="39" t="str">
        <f>IF(R549="","",VLOOKUP(R549,CUSTOMS!$E$3:$N$2500,10,FALSE))</f>
        <v/>
      </c>
      <c r="AB549" s="40" t="str">
        <f>IF(R549="","",VLOOKUP(G549,WMS!$E$3:$T$2500,15,FALSE))</f>
        <v/>
      </c>
      <c r="AC549" s="40" t="str">
        <f t="shared" si="62"/>
        <v/>
      </c>
      <c r="AD549" s="37" t="str">
        <f>IF(S549="","",VLOOKUP(S549,海关监管条件!$A$1:$B$2000,2,FALSE))</f>
        <v/>
      </c>
    </row>
    <row r="550" spans="7:30">
      <c r="G550" s="22" t="str">
        <f t="shared" si="56"/>
        <v/>
      </c>
      <c r="H550" s="23" t="str">
        <f>IF(G550="","",VLOOKUP(G550,WMS!$E$3:$Q$2500,7,FALSE))</f>
        <v/>
      </c>
      <c r="I550" s="23" t="str">
        <f>IF(G550="","",VLOOKUP(G550,WMS!$E$3:$Q$2500,8,FALSE))</f>
        <v/>
      </c>
      <c r="J550" s="23" t="str">
        <f>IF(G550="","",VLOOKUP(G550,WMS!$E$3:$Q$2500,13,FALSE))</f>
        <v/>
      </c>
      <c r="K550" s="29" t="str">
        <f t="shared" si="57"/>
        <v/>
      </c>
      <c r="N550" s="30" t="str">
        <f>IF(G550="","",VLOOKUP(G550,WMS!$E$3:$U$2500,17,0))</f>
        <v/>
      </c>
      <c r="O550" s="31" t="str">
        <f t="shared" si="58"/>
        <v/>
      </c>
      <c r="P550" s="31" t="str">
        <f t="shared" si="59"/>
        <v/>
      </c>
      <c r="Q550" s="36" t="str">
        <f>IF(G550="","",VLOOKUP(G550,WMS!$E$3:$G$2500,2,FALSE))</f>
        <v/>
      </c>
      <c r="R550" s="36" t="str">
        <f>IF(G550="","",VLOOKUP(G550,WMS!$E$3:$G$2500,3,FALSE))</f>
        <v/>
      </c>
      <c r="S550" s="37" t="str">
        <f>IF(R550="","",VLOOKUP(R550,CUSTOMS!$E$3:$N$2500,2,FALSE))</f>
        <v/>
      </c>
      <c r="T550" s="38" t="str">
        <f>IF(R550="","",VLOOKUP(R550,CUSTOMS!$E$3:$N$2500,3,FALSE))</f>
        <v/>
      </c>
      <c r="U550" s="39" t="str">
        <f t="shared" si="60"/>
        <v/>
      </c>
      <c r="V550" s="39" t="str">
        <f>IF(R550="","",VLOOKUP(R550,CUSTOMS!$E$3:$N$2500,5,FALSE))</f>
        <v/>
      </c>
      <c r="W550" s="40" t="str">
        <f>IF(R550="","",VLOOKUP(R550,CUSTOMS!$E$3:$N$2500,6,FALSE))</f>
        <v/>
      </c>
      <c r="X550" s="40" t="str">
        <f t="shared" si="61"/>
        <v/>
      </c>
      <c r="Y550" s="39" t="str">
        <f>IF(R550="","",VLOOKUP(R550,CUSTOMS!$E$3:$N$2500,8,FALSE))</f>
        <v/>
      </c>
      <c r="Z550" s="39" t="str">
        <f>IF(R550="","",VLOOKUP(R550,CUSTOMS!$E$3:$N$2500,9,FALSE))</f>
        <v/>
      </c>
      <c r="AA550" s="39" t="str">
        <f>IF(R550="","",VLOOKUP(R550,CUSTOMS!$E$3:$N$2500,10,FALSE))</f>
        <v/>
      </c>
      <c r="AB550" s="40" t="str">
        <f>IF(R550="","",VLOOKUP(G550,WMS!$E$3:$T$2500,15,FALSE))</f>
        <v/>
      </c>
      <c r="AC550" s="40" t="str">
        <f t="shared" si="62"/>
        <v/>
      </c>
      <c r="AD550" s="37" t="str">
        <f>IF(S550="","",VLOOKUP(S550,海关监管条件!$A$1:$B$2000,2,FALSE))</f>
        <v/>
      </c>
    </row>
    <row r="551" spans="7:30">
      <c r="G551" s="22" t="str">
        <f t="shared" si="56"/>
        <v/>
      </c>
      <c r="H551" s="23" t="str">
        <f>IF(G551="","",VLOOKUP(G551,WMS!$E$3:$Q$2500,7,FALSE))</f>
        <v/>
      </c>
      <c r="I551" s="23" t="str">
        <f>IF(G551="","",VLOOKUP(G551,WMS!$E$3:$Q$2500,8,FALSE))</f>
        <v/>
      </c>
      <c r="J551" s="23" t="str">
        <f>IF(G551="","",VLOOKUP(G551,WMS!$E$3:$Q$2500,13,FALSE))</f>
        <v/>
      </c>
      <c r="K551" s="29" t="str">
        <f t="shared" si="57"/>
        <v/>
      </c>
      <c r="N551" s="30" t="str">
        <f>IF(G551="","",VLOOKUP(G551,WMS!$E$3:$U$2500,17,0))</f>
        <v/>
      </c>
      <c r="O551" s="31" t="str">
        <f t="shared" si="58"/>
        <v/>
      </c>
      <c r="P551" s="31" t="str">
        <f t="shared" si="59"/>
        <v/>
      </c>
      <c r="Q551" s="36" t="str">
        <f>IF(G551="","",VLOOKUP(G551,WMS!$E$3:$G$2500,2,FALSE))</f>
        <v/>
      </c>
      <c r="R551" s="36" t="str">
        <f>IF(G551="","",VLOOKUP(G551,WMS!$E$3:$G$2500,3,FALSE))</f>
        <v/>
      </c>
      <c r="S551" s="37" t="str">
        <f>IF(R551="","",VLOOKUP(R551,CUSTOMS!$E$3:$N$2500,2,FALSE))</f>
        <v/>
      </c>
      <c r="T551" s="38" t="str">
        <f>IF(R551="","",VLOOKUP(R551,CUSTOMS!$E$3:$N$2500,3,FALSE))</f>
        <v/>
      </c>
      <c r="U551" s="39" t="str">
        <f t="shared" si="60"/>
        <v/>
      </c>
      <c r="V551" s="39" t="str">
        <f>IF(R551="","",VLOOKUP(R551,CUSTOMS!$E$3:$N$2500,5,FALSE))</f>
        <v/>
      </c>
      <c r="W551" s="40" t="str">
        <f>IF(R551="","",VLOOKUP(R551,CUSTOMS!$E$3:$N$2500,6,FALSE))</f>
        <v/>
      </c>
      <c r="X551" s="40" t="str">
        <f t="shared" si="61"/>
        <v/>
      </c>
      <c r="Y551" s="39" t="str">
        <f>IF(R551="","",VLOOKUP(R551,CUSTOMS!$E$3:$N$2500,8,FALSE))</f>
        <v/>
      </c>
      <c r="Z551" s="39" t="str">
        <f>IF(R551="","",VLOOKUP(R551,CUSTOMS!$E$3:$N$2500,9,FALSE))</f>
        <v/>
      </c>
      <c r="AA551" s="39" t="str">
        <f>IF(R551="","",VLOOKUP(R551,CUSTOMS!$E$3:$N$2500,10,FALSE))</f>
        <v/>
      </c>
      <c r="AB551" s="40" t="str">
        <f>IF(R551="","",VLOOKUP(G551,WMS!$E$3:$T$2500,15,FALSE))</f>
        <v/>
      </c>
      <c r="AC551" s="40" t="str">
        <f t="shared" si="62"/>
        <v/>
      </c>
      <c r="AD551" s="37" t="str">
        <f>IF(S551="","",VLOOKUP(S551,海关监管条件!$A$1:$B$2000,2,FALSE))</f>
        <v/>
      </c>
    </row>
    <row r="552" spans="7:30">
      <c r="G552" s="22" t="str">
        <f t="shared" si="56"/>
        <v/>
      </c>
      <c r="H552" s="23" t="str">
        <f>IF(G552="","",VLOOKUP(G552,WMS!$E$3:$Q$2500,7,FALSE))</f>
        <v/>
      </c>
      <c r="I552" s="23" t="str">
        <f>IF(G552="","",VLOOKUP(G552,WMS!$E$3:$Q$2500,8,FALSE))</f>
        <v/>
      </c>
      <c r="J552" s="23" t="str">
        <f>IF(G552="","",VLOOKUP(G552,WMS!$E$3:$Q$2500,13,FALSE))</f>
        <v/>
      </c>
      <c r="K552" s="29" t="str">
        <f t="shared" si="57"/>
        <v/>
      </c>
      <c r="N552" s="30" t="str">
        <f>IF(G552="","",VLOOKUP(G552,WMS!$E$3:$U$2500,17,0))</f>
        <v/>
      </c>
      <c r="O552" s="31" t="str">
        <f t="shared" si="58"/>
        <v/>
      </c>
      <c r="P552" s="31" t="str">
        <f t="shared" si="59"/>
        <v/>
      </c>
      <c r="Q552" s="36" t="str">
        <f>IF(G552="","",VLOOKUP(G552,WMS!$E$3:$G$2500,2,FALSE))</f>
        <v/>
      </c>
      <c r="R552" s="36" t="str">
        <f>IF(G552="","",VLOOKUP(G552,WMS!$E$3:$G$2500,3,FALSE))</f>
        <v/>
      </c>
      <c r="S552" s="37" t="str">
        <f>IF(R552="","",VLOOKUP(R552,CUSTOMS!$E$3:$N$2500,2,FALSE))</f>
        <v/>
      </c>
      <c r="T552" s="38" t="str">
        <f>IF(R552="","",VLOOKUP(R552,CUSTOMS!$E$3:$N$2500,3,FALSE))</f>
        <v/>
      </c>
      <c r="U552" s="39" t="str">
        <f t="shared" si="60"/>
        <v/>
      </c>
      <c r="V552" s="39" t="str">
        <f>IF(R552="","",VLOOKUP(R552,CUSTOMS!$E$3:$N$2500,5,FALSE))</f>
        <v/>
      </c>
      <c r="W552" s="40" t="str">
        <f>IF(R552="","",VLOOKUP(R552,CUSTOMS!$E$3:$N$2500,6,FALSE))</f>
        <v/>
      </c>
      <c r="X552" s="40" t="str">
        <f t="shared" si="61"/>
        <v/>
      </c>
      <c r="Y552" s="39" t="str">
        <f>IF(R552="","",VLOOKUP(R552,CUSTOMS!$E$3:$N$2500,8,FALSE))</f>
        <v/>
      </c>
      <c r="Z552" s="39" t="str">
        <f>IF(R552="","",VLOOKUP(R552,CUSTOMS!$E$3:$N$2500,9,FALSE))</f>
        <v/>
      </c>
      <c r="AA552" s="39" t="str">
        <f>IF(R552="","",VLOOKUP(R552,CUSTOMS!$E$3:$N$2500,10,FALSE))</f>
        <v/>
      </c>
      <c r="AB552" s="40" t="str">
        <f>IF(R552="","",VLOOKUP(G552,WMS!$E$3:$T$2500,15,FALSE))</f>
        <v/>
      </c>
      <c r="AC552" s="40" t="str">
        <f t="shared" si="62"/>
        <v/>
      </c>
      <c r="AD552" s="37" t="str">
        <f>IF(S552="","",VLOOKUP(S552,海关监管条件!$A$1:$B$2000,2,FALSE))</f>
        <v/>
      </c>
    </row>
    <row r="553" spans="7:30">
      <c r="G553" s="22" t="str">
        <f t="shared" si="56"/>
        <v/>
      </c>
      <c r="H553" s="23" t="str">
        <f>IF(G553="","",VLOOKUP(G553,WMS!$E$3:$Q$2500,7,FALSE))</f>
        <v/>
      </c>
      <c r="I553" s="23" t="str">
        <f>IF(G553="","",VLOOKUP(G553,WMS!$E$3:$Q$2500,8,FALSE))</f>
        <v/>
      </c>
      <c r="J553" s="23" t="str">
        <f>IF(G553="","",VLOOKUP(G553,WMS!$E$3:$Q$2500,13,FALSE))</f>
        <v/>
      </c>
      <c r="K553" s="29" t="str">
        <f t="shared" si="57"/>
        <v/>
      </c>
      <c r="N553" s="30" t="str">
        <f>IF(G553="","",VLOOKUP(G553,WMS!$E$3:$U$2500,17,0))</f>
        <v/>
      </c>
      <c r="O553" s="31" t="str">
        <f t="shared" si="58"/>
        <v/>
      </c>
      <c r="P553" s="31" t="str">
        <f t="shared" si="59"/>
        <v/>
      </c>
      <c r="Q553" s="36" t="str">
        <f>IF(G553="","",VLOOKUP(G553,WMS!$E$3:$G$2500,2,FALSE))</f>
        <v/>
      </c>
      <c r="R553" s="36" t="str">
        <f>IF(G553="","",VLOOKUP(G553,WMS!$E$3:$G$2500,3,FALSE))</f>
        <v/>
      </c>
      <c r="S553" s="37" t="str">
        <f>IF(R553="","",VLOOKUP(R553,CUSTOMS!$E$3:$N$2500,2,FALSE))</f>
        <v/>
      </c>
      <c r="T553" s="38" t="str">
        <f>IF(R553="","",VLOOKUP(R553,CUSTOMS!$E$3:$N$2500,3,FALSE))</f>
        <v/>
      </c>
      <c r="U553" s="39" t="str">
        <f t="shared" si="60"/>
        <v/>
      </c>
      <c r="V553" s="39" t="str">
        <f>IF(R553="","",VLOOKUP(R553,CUSTOMS!$E$3:$N$2500,5,FALSE))</f>
        <v/>
      </c>
      <c r="W553" s="40" t="str">
        <f>IF(R553="","",VLOOKUP(R553,CUSTOMS!$E$3:$N$2500,6,FALSE))</f>
        <v/>
      </c>
      <c r="X553" s="40" t="str">
        <f t="shared" si="61"/>
        <v/>
      </c>
      <c r="Y553" s="39" t="str">
        <f>IF(R553="","",VLOOKUP(R553,CUSTOMS!$E$3:$N$2500,8,FALSE))</f>
        <v/>
      </c>
      <c r="Z553" s="39" t="str">
        <f>IF(R553="","",VLOOKUP(R553,CUSTOMS!$E$3:$N$2500,9,FALSE))</f>
        <v/>
      </c>
      <c r="AA553" s="39" t="str">
        <f>IF(R553="","",VLOOKUP(R553,CUSTOMS!$E$3:$N$2500,10,FALSE))</f>
        <v/>
      </c>
      <c r="AB553" s="40" t="str">
        <f>IF(R553="","",VLOOKUP(G553,WMS!$E$3:$T$2500,15,FALSE))</f>
        <v/>
      </c>
      <c r="AC553" s="40" t="str">
        <f t="shared" si="62"/>
        <v/>
      </c>
      <c r="AD553" s="37" t="str">
        <f>IF(S553="","",VLOOKUP(S553,海关监管条件!$A$1:$B$2000,2,FALSE))</f>
        <v/>
      </c>
    </row>
    <row r="554" spans="7:30">
      <c r="G554" s="22" t="str">
        <f t="shared" si="56"/>
        <v/>
      </c>
      <c r="H554" s="23" t="str">
        <f>IF(G554="","",VLOOKUP(G554,WMS!$E$3:$Q$2500,7,FALSE))</f>
        <v/>
      </c>
      <c r="I554" s="23" t="str">
        <f>IF(G554="","",VLOOKUP(G554,WMS!$E$3:$Q$2500,8,FALSE))</f>
        <v/>
      </c>
      <c r="J554" s="23" t="str">
        <f>IF(G554="","",VLOOKUP(G554,WMS!$E$3:$Q$2500,13,FALSE))</f>
        <v/>
      </c>
      <c r="K554" s="29" t="str">
        <f t="shared" si="57"/>
        <v/>
      </c>
      <c r="N554" s="30" t="str">
        <f>IF(G554="","",VLOOKUP(G554,WMS!$E$3:$U$2500,17,0))</f>
        <v/>
      </c>
      <c r="O554" s="31" t="str">
        <f t="shared" si="58"/>
        <v/>
      </c>
      <c r="P554" s="31" t="str">
        <f t="shared" si="59"/>
        <v/>
      </c>
      <c r="Q554" s="36" t="str">
        <f>IF(G554="","",VLOOKUP(G554,WMS!$E$3:$G$2500,2,FALSE))</f>
        <v/>
      </c>
      <c r="R554" s="36" t="str">
        <f>IF(G554="","",VLOOKUP(G554,WMS!$E$3:$G$2500,3,FALSE))</f>
        <v/>
      </c>
      <c r="S554" s="37" t="str">
        <f>IF(R554="","",VLOOKUP(R554,CUSTOMS!$E$3:$N$2500,2,FALSE))</f>
        <v/>
      </c>
      <c r="T554" s="38" t="str">
        <f>IF(R554="","",VLOOKUP(R554,CUSTOMS!$E$3:$N$2500,3,FALSE))</f>
        <v/>
      </c>
      <c r="U554" s="39" t="str">
        <f t="shared" si="60"/>
        <v/>
      </c>
      <c r="V554" s="39" t="str">
        <f>IF(R554="","",VLOOKUP(R554,CUSTOMS!$E$3:$N$2500,5,FALSE))</f>
        <v/>
      </c>
      <c r="W554" s="40" t="str">
        <f>IF(R554="","",VLOOKUP(R554,CUSTOMS!$E$3:$N$2500,6,FALSE))</f>
        <v/>
      </c>
      <c r="X554" s="40" t="str">
        <f t="shared" si="61"/>
        <v/>
      </c>
      <c r="Y554" s="39" t="str">
        <f>IF(R554="","",VLOOKUP(R554,CUSTOMS!$E$3:$N$2500,8,FALSE))</f>
        <v/>
      </c>
      <c r="Z554" s="39" t="str">
        <f>IF(R554="","",VLOOKUP(R554,CUSTOMS!$E$3:$N$2500,9,FALSE))</f>
        <v/>
      </c>
      <c r="AA554" s="39" t="str">
        <f>IF(R554="","",VLOOKUP(R554,CUSTOMS!$E$3:$N$2500,10,FALSE))</f>
        <v/>
      </c>
      <c r="AB554" s="40" t="str">
        <f>IF(R554="","",VLOOKUP(G554,WMS!$E$3:$T$2500,15,FALSE))</f>
        <v/>
      </c>
      <c r="AC554" s="40" t="str">
        <f t="shared" si="62"/>
        <v/>
      </c>
      <c r="AD554" s="37" t="str">
        <f>IF(S554="","",VLOOKUP(S554,海关监管条件!$A$1:$B$2000,2,FALSE))</f>
        <v/>
      </c>
    </row>
    <row r="555" spans="7:30">
      <c r="G555" s="22" t="str">
        <f t="shared" si="56"/>
        <v/>
      </c>
      <c r="H555" s="23" t="str">
        <f>IF(G555="","",VLOOKUP(G555,WMS!$E$3:$Q$2500,7,FALSE))</f>
        <v/>
      </c>
      <c r="I555" s="23" t="str">
        <f>IF(G555="","",VLOOKUP(G555,WMS!$E$3:$Q$2500,8,FALSE))</f>
        <v/>
      </c>
      <c r="J555" s="23" t="str">
        <f>IF(G555="","",VLOOKUP(G555,WMS!$E$3:$Q$2500,13,FALSE))</f>
        <v/>
      </c>
      <c r="K555" s="29" t="str">
        <f t="shared" si="57"/>
        <v/>
      </c>
      <c r="N555" s="30" t="str">
        <f>IF(G555="","",VLOOKUP(G555,WMS!$E$3:$U$2500,17,0))</f>
        <v/>
      </c>
      <c r="O555" s="31" t="str">
        <f t="shared" si="58"/>
        <v/>
      </c>
      <c r="P555" s="31" t="str">
        <f t="shared" si="59"/>
        <v/>
      </c>
      <c r="Q555" s="36" t="str">
        <f>IF(G555="","",VLOOKUP(G555,WMS!$E$3:$G$2500,2,FALSE))</f>
        <v/>
      </c>
      <c r="R555" s="36" t="str">
        <f>IF(G555="","",VLOOKUP(G555,WMS!$E$3:$G$2500,3,FALSE))</f>
        <v/>
      </c>
      <c r="S555" s="37" t="str">
        <f>IF(R555="","",VLOOKUP(R555,CUSTOMS!$E$3:$N$2500,2,FALSE))</f>
        <v/>
      </c>
      <c r="T555" s="38" t="str">
        <f>IF(R555="","",VLOOKUP(R555,CUSTOMS!$E$3:$N$2500,3,FALSE))</f>
        <v/>
      </c>
      <c r="U555" s="39" t="str">
        <f t="shared" si="60"/>
        <v/>
      </c>
      <c r="V555" s="39" t="str">
        <f>IF(R555="","",VLOOKUP(R555,CUSTOMS!$E$3:$N$2500,5,FALSE))</f>
        <v/>
      </c>
      <c r="W555" s="40" t="str">
        <f>IF(R555="","",VLOOKUP(R555,CUSTOMS!$E$3:$N$2500,6,FALSE))</f>
        <v/>
      </c>
      <c r="X555" s="40" t="str">
        <f t="shared" si="61"/>
        <v/>
      </c>
      <c r="Y555" s="39" t="str">
        <f>IF(R555="","",VLOOKUP(R555,CUSTOMS!$E$3:$N$2500,8,FALSE))</f>
        <v/>
      </c>
      <c r="Z555" s="39" t="str">
        <f>IF(R555="","",VLOOKUP(R555,CUSTOMS!$E$3:$N$2500,9,FALSE))</f>
        <v/>
      </c>
      <c r="AA555" s="39" t="str">
        <f>IF(R555="","",VLOOKUP(R555,CUSTOMS!$E$3:$N$2500,10,FALSE))</f>
        <v/>
      </c>
      <c r="AB555" s="40" t="str">
        <f>IF(R555="","",VLOOKUP(G555,WMS!$E$3:$T$2500,15,FALSE))</f>
        <v/>
      </c>
      <c r="AC555" s="40" t="str">
        <f t="shared" si="62"/>
        <v/>
      </c>
      <c r="AD555" s="37" t="str">
        <f>IF(S555="","",VLOOKUP(S555,海关监管条件!$A$1:$B$2000,2,FALSE))</f>
        <v/>
      </c>
    </row>
    <row r="556" spans="7:30">
      <c r="G556" s="22" t="str">
        <f t="shared" si="56"/>
        <v/>
      </c>
      <c r="H556" s="23" t="str">
        <f>IF(G556="","",VLOOKUP(G556,WMS!$E$3:$Q$2500,7,FALSE))</f>
        <v/>
      </c>
      <c r="I556" s="23" t="str">
        <f>IF(G556="","",VLOOKUP(G556,WMS!$E$3:$Q$2500,8,FALSE))</f>
        <v/>
      </c>
      <c r="J556" s="23" t="str">
        <f>IF(G556="","",VLOOKUP(G556,WMS!$E$3:$Q$2500,13,FALSE))</f>
        <v/>
      </c>
      <c r="K556" s="29" t="str">
        <f t="shared" si="57"/>
        <v/>
      </c>
      <c r="N556" s="30" t="str">
        <f>IF(G556="","",VLOOKUP(G556,WMS!$E$3:$U$2500,17,0))</f>
        <v/>
      </c>
      <c r="O556" s="31" t="str">
        <f t="shared" si="58"/>
        <v/>
      </c>
      <c r="P556" s="31" t="str">
        <f t="shared" si="59"/>
        <v/>
      </c>
      <c r="Q556" s="36" t="str">
        <f>IF(G556="","",VLOOKUP(G556,WMS!$E$3:$G$2500,2,FALSE))</f>
        <v/>
      </c>
      <c r="R556" s="36" t="str">
        <f>IF(G556="","",VLOOKUP(G556,WMS!$E$3:$G$2500,3,FALSE))</f>
        <v/>
      </c>
      <c r="S556" s="37" t="str">
        <f>IF(R556="","",VLOOKUP(R556,CUSTOMS!$E$3:$N$2500,2,FALSE))</f>
        <v/>
      </c>
      <c r="T556" s="38" t="str">
        <f>IF(R556="","",VLOOKUP(R556,CUSTOMS!$E$3:$N$2500,3,FALSE))</f>
        <v/>
      </c>
      <c r="U556" s="39" t="str">
        <f t="shared" si="60"/>
        <v/>
      </c>
      <c r="V556" s="39" t="str">
        <f>IF(R556="","",VLOOKUP(R556,CUSTOMS!$E$3:$N$2500,5,FALSE))</f>
        <v/>
      </c>
      <c r="W556" s="40" t="str">
        <f>IF(R556="","",VLOOKUP(R556,CUSTOMS!$E$3:$N$2500,6,FALSE))</f>
        <v/>
      </c>
      <c r="X556" s="40" t="str">
        <f t="shared" si="61"/>
        <v/>
      </c>
      <c r="Y556" s="39" t="str">
        <f>IF(R556="","",VLOOKUP(R556,CUSTOMS!$E$3:$N$2500,8,FALSE))</f>
        <v/>
      </c>
      <c r="Z556" s="39" t="str">
        <f>IF(R556="","",VLOOKUP(R556,CUSTOMS!$E$3:$N$2500,9,FALSE))</f>
        <v/>
      </c>
      <c r="AA556" s="39" t="str">
        <f>IF(R556="","",VLOOKUP(R556,CUSTOMS!$E$3:$N$2500,10,FALSE))</f>
        <v/>
      </c>
      <c r="AB556" s="40" t="str">
        <f>IF(R556="","",VLOOKUP(G556,WMS!$E$3:$T$2500,15,FALSE))</f>
        <v/>
      </c>
      <c r="AC556" s="40" t="str">
        <f t="shared" si="62"/>
        <v/>
      </c>
      <c r="AD556" s="37" t="str">
        <f>IF(S556="","",VLOOKUP(S556,海关监管条件!$A$1:$B$2000,2,FALSE))</f>
        <v/>
      </c>
    </row>
    <row r="557" spans="7:30">
      <c r="G557" s="22" t="str">
        <f t="shared" si="56"/>
        <v/>
      </c>
      <c r="H557" s="23" t="str">
        <f>IF(G557="","",VLOOKUP(G557,WMS!$E$3:$Q$2500,7,FALSE))</f>
        <v/>
      </c>
      <c r="I557" s="23" t="str">
        <f>IF(G557="","",VLOOKUP(G557,WMS!$E$3:$Q$2500,8,FALSE))</f>
        <v/>
      </c>
      <c r="J557" s="23" t="str">
        <f>IF(G557="","",VLOOKUP(G557,WMS!$E$3:$Q$2500,13,FALSE))</f>
        <v/>
      </c>
      <c r="K557" s="29" t="str">
        <f t="shared" si="57"/>
        <v/>
      </c>
      <c r="N557" s="30" t="str">
        <f>IF(G557="","",VLOOKUP(G557,WMS!$E$3:$U$2500,17,0))</f>
        <v/>
      </c>
      <c r="O557" s="31" t="str">
        <f t="shared" si="58"/>
        <v/>
      </c>
      <c r="P557" s="31" t="str">
        <f t="shared" si="59"/>
        <v/>
      </c>
      <c r="Q557" s="36" t="str">
        <f>IF(G557="","",VLOOKUP(G557,WMS!$E$3:$G$2500,2,FALSE))</f>
        <v/>
      </c>
      <c r="R557" s="36" t="str">
        <f>IF(G557="","",VLOOKUP(G557,WMS!$E$3:$G$2500,3,FALSE))</f>
        <v/>
      </c>
      <c r="S557" s="37" t="str">
        <f>IF(R557="","",VLOOKUP(R557,CUSTOMS!$E$3:$N$2500,2,FALSE))</f>
        <v/>
      </c>
      <c r="T557" s="38" t="str">
        <f>IF(R557="","",VLOOKUP(R557,CUSTOMS!$E$3:$N$2500,3,FALSE))</f>
        <v/>
      </c>
      <c r="U557" s="39" t="str">
        <f t="shared" si="60"/>
        <v/>
      </c>
      <c r="V557" s="39" t="str">
        <f>IF(R557="","",VLOOKUP(R557,CUSTOMS!$E$3:$N$2500,5,FALSE))</f>
        <v/>
      </c>
      <c r="W557" s="40" t="str">
        <f>IF(R557="","",VLOOKUP(R557,CUSTOMS!$E$3:$N$2500,6,FALSE))</f>
        <v/>
      </c>
      <c r="X557" s="40" t="str">
        <f t="shared" si="61"/>
        <v/>
      </c>
      <c r="Y557" s="39" t="str">
        <f>IF(R557="","",VLOOKUP(R557,CUSTOMS!$E$3:$N$2500,8,FALSE))</f>
        <v/>
      </c>
      <c r="Z557" s="39" t="str">
        <f>IF(R557="","",VLOOKUP(R557,CUSTOMS!$E$3:$N$2500,9,FALSE))</f>
        <v/>
      </c>
      <c r="AA557" s="39" t="str">
        <f>IF(R557="","",VLOOKUP(R557,CUSTOMS!$E$3:$N$2500,10,FALSE))</f>
        <v/>
      </c>
      <c r="AB557" s="40" t="str">
        <f>IF(R557="","",VLOOKUP(G557,WMS!$E$3:$T$2500,15,FALSE))</f>
        <v/>
      </c>
      <c r="AC557" s="40" t="str">
        <f t="shared" si="62"/>
        <v/>
      </c>
      <c r="AD557" s="37" t="str">
        <f>IF(S557="","",VLOOKUP(S557,海关监管条件!$A$1:$B$2000,2,FALSE))</f>
        <v/>
      </c>
    </row>
    <row r="558" spans="7:30">
      <c r="G558" s="22" t="str">
        <f t="shared" si="56"/>
        <v/>
      </c>
      <c r="H558" s="23" t="str">
        <f>IF(G558="","",VLOOKUP(G558,WMS!$E$3:$Q$2500,7,FALSE))</f>
        <v/>
      </c>
      <c r="I558" s="23" t="str">
        <f>IF(G558="","",VLOOKUP(G558,WMS!$E$3:$Q$2500,8,FALSE))</f>
        <v/>
      </c>
      <c r="J558" s="23" t="str">
        <f>IF(G558="","",VLOOKUP(G558,WMS!$E$3:$Q$2500,13,FALSE))</f>
        <v/>
      </c>
      <c r="K558" s="29" t="str">
        <f t="shared" si="57"/>
        <v/>
      </c>
      <c r="N558" s="30" t="str">
        <f>IF(G558="","",VLOOKUP(G558,WMS!$E$3:$U$2500,17,0))</f>
        <v/>
      </c>
      <c r="O558" s="31" t="str">
        <f t="shared" si="58"/>
        <v/>
      </c>
      <c r="P558" s="31" t="str">
        <f t="shared" si="59"/>
        <v/>
      </c>
      <c r="Q558" s="36" t="str">
        <f>IF(G558="","",VLOOKUP(G558,WMS!$E$3:$G$2500,2,FALSE))</f>
        <v/>
      </c>
      <c r="R558" s="36" t="str">
        <f>IF(G558="","",VLOOKUP(G558,WMS!$E$3:$G$2500,3,FALSE))</f>
        <v/>
      </c>
      <c r="S558" s="37" t="str">
        <f>IF(R558="","",VLOOKUP(R558,CUSTOMS!$E$3:$N$2500,2,FALSE))</f>
        <v/>
      </c>
      <c r="T558" s="38" t="str">
        <f>IF(R558="","",VLOOKUP(R558,CUSTOMS!$E$3:$N$2500,3,FALSE))</f>
        <v/>
      </c>
      <c r="U558" s="39" t="str">
        <f t="shared" si="60"/>
        <v/>
      </c>
      <c r="V558" s="39" t="str">
        <f>IF(R558="","",VLOOKUP(R558,CUSTOMS!$E$3:$N$2500,5,FALSE))</f>
        <v/>
      </c>
      <c r="W558" s="40" t="str">
        <f>IF(R558="","",VLOOKUP(R558,CUSTOMS!$E$3:$N$2500,6,FALSE))</f>
        <v/>
      </c>
      <c r="X558" s="40" t="str">
        <f t="shared" si="61"/>
        <v/>
      </c>
      <c r="Y558" s="39" t="str">
        <f>IF(R558="","",VLOOKUP(R558,CUSTOMS!$E$3:$N$2500,8,FALSE))</f>
        <v/>
      </c>
      <c r="Z558" s="39" t="str">
        <f>IF(R558="","",VLOOKUP(R558,CUSTOMS!$E$3:$N$2500,9,FALSE))</f>
        <v/>
      </c>
      <c r="AA558" s="39" t="str">
        <f>IF(R558="","",VLOOKUP(R558,CUSTOMS!$E$3:$N$2500,10,FALSE))</f>
        <v/>
      </c>
      <c r="AB558" s="40" t="str">
        <f>IF(R558="","",VLOOKUP(G558,WMS!$E$3:$T$2500,15,FALSE))</f>
        <v/>
      </c>
      <c r="AC558" s="40" t="str">
        <f t="shared" si="62"/>
        <v/>
      </c>
      <c r="AD558" s="37" t="str">
        <f>IF(S558="","",VLOOKUP(S558,海关监管条件!$A$1:$B$2000,2,FALSE))</f>
        <v/>
      </c>
    </row>
    <row r="559" spans="7:30">
      <c r="G559" s="22" t="str">
        <f t="shared" si="56"/>
        <v/>
      </c>
      <c r="H559" s="23" t="str">
        <f>IF(G559="","",VLOOKUP(G559,WMS!$E$3:$Q$2500,7,FALSE))</f>
        <v/>
      </c>
      <c r="I559" s="23" t="str">
        <f>IF(G559="","",VLOOKUP(G559,WMS!$E$3:$Q$2500,8,FALSE))</f>
        <v/>
      </c>
      <c r="J559" s="23" t="str">
        <f>IF(G559="","",VLOOKUP(G559,WMS!$E$3:$Q$2500,13,FALSE))</f>
        <v/>
      </c>
      <c r="K559" s="29" t="str">
        <f t="shared" si="57"/>
        <v/>
      </c>
      <c r="N559" s="30" t="str">
        <f>IF(G559="","",VLOOKUP(G559,WMS!$E$3:$U$2500,17,0))</f>
        <v/>
      </c>
      <c r="O559" s="31" t="str">
        <f t="shared" si="58"/>
        <v/>
      </c>
      <c r="P559" s="31" t="str">
        <f t="shared" si="59"/>
        <v/>
      </c>
      <c r="Q559" s="36" t="str">
        <f>IF(G559="","",VLOOKUP(G559,WMS!$E$3:$G$2500,2,FALSE))</f>
        <v/>
      </c>
      <c r="R559" s="36" t="str">
        <f>IF(G559="","",VLOOKUP(G559,WMS!$E$3:$G$2500,3,FALSE))</f>
        <v/>
      </c>
      <c r="S559" s="37" t="str">
        <f>IF(R559="","",VLOOKUP(R559,CUSTOMS!$E$3:$N$2500,2,FALSE))</f>
        <v/>
      </c>
      <c r="T559" s="38" t="str">
        <f>IF(R559="","",VLOOKUP(R559,CUSTOMS!$E$3:$N$2500,3,FALSE))</f>
        <v/>
      </c>
      <c r="U559" s="39" t="str">
        <f t="shared" si="60"/>
        <v/>
      </c>
      <c r="V559" s="39" t="str">
        <f>IF(R559="","",VLOOKUP(R559,CUSTOMS!$E$3:$N$2500,5,FALSE))</f>
        <v/>
      </c>
      <c r="W559" s="40" t="str">
        <f>IF(R559="","",VLOOKUP(R559,CUSTOMS!$E$3:$N$2500,6,FALSE))</f>
        <v/>
      </c>
      <c r="X559" s="40" t="str">
        <f t="shared" si="61"/>
        <v/>
      </c>
      <c r="Y559" s="39" t="str">
        <f>IF(R559="","",VLOOKUP(R559,CUSTOMS!$E$3:$N$2500,8,FALSE))</f>
        <v/>
      </c>
      <c r="Z559" s="39" t="str">
        <f>IF(R559="","",VLOOKUP(R559,CUSTOMS!$E$3:$N$2500,9,FALSE))</f>
        <v/>
      </c>
      <c r="AA559" s="39" t="str">
        <f>IF(R559="","",VLOOKUP(R559,CUSTOMS!$E$3:$N$2500,10,FALSE))</f>
        <v/>
      </c>
      <c r="AB559" s="40" t="str">
        <f>IF(R559="","",VLOOKUP(G559,WMS!$E$3:$T$2500,15,FALSE))</f>
        <v/>
      </c>
      <c r="AC559" s="40" t="str">
        <f t="shared" si="62"/>
        <v/>
      </c>
      <c r="AD559" s="37" t="str">
        <f>IF(S559="","",VLOOKUP(S559,海关监管条件!$A$1:$B$2000,2,FALSE))</f>
        <v/>
      </c>
    </row>
    <row r="560" spans="7:30">
      <c r="G560" s="22" t="str">
        <f t="shared" si="56"/>
        <v/>
      </c>
      <c r="H560" s="23" t="str">
        <f>IF(G560="","",VLOOKUP(G560,WMS!$E$3:$Q$2500,7,FALSE))</f>
        <v/>
      </c>
      <c r="I560" s="23" t="str">
        <f>IF(G560="","",VLOOKUP(G560,WMS!$E$3:$Q$2500,8,FALSE))</f>
        <v/>
      </c>
      <c r="J560" s="23" t="str">
        <f>IF(G560="","",VLOOKUP(G560,WMS!$E$3:$Q$2500,13,FALSE))</f>
        <v/>
      </c>
      <c r="K560" s="29" t="str">
        <f t="shared" si="57"/>
        <v/>
      </c>
      <c r="N560" s="30" t="str">
        <f>IF(G560="","",VLOOKUP(G560,WMS!$E$3:$U$2500,17,0))</f>
        <v/>
      </c>
      <c r="O560" s="31" t="str">
        <f t="shared" si="58"/>
        <v/>
      </c>
      <c r="P560" s="31" t="str">
        <f t="shared" si="59"/>
        <v/>
      </c>
      <c r="Q560" s="36" t="str">
        <f>IF(G560="","",VLOOKUP(G560,WMS!$E$3:$G$2500,2,FALSE))</f>
        <v/>
      </c>
      <c r="R560" s="36" t="str">
        <f>IF(G560="","",VLOOKUP(G560,WMS!$E$3:$G$2500,3,FALSE))</f>
        <v/>
      </c>
      <c r="S560" s="37" t="str">
        <f>IF(R560="","",VLOOKUP(R560,CUSTOMS!$E$3:$N$2500,2,FALSE))</f>
        <v/>
      </c>
      <c r="T560" s="38" t="str">
        <f>IF(R560="","",VLOOKUP(R560,CUSTOMS!$E$3:$N$2500,3,FALSE))</f>
        <v/>
      </c>
      <c r="U560" s="39" t="str">
        <f t="shared" si="60"/>
        <v/>
      </c>
      <c r="V560" s="39" t="str">
        <f>IF(R560="","",VLOOKUP(R560,CUSTOMS!$E$3:$N$2500,5,FALSE))</f>
        <v/>
      </c>
      <c r="W560" s="40" t="str">
        <f>IF(R560="","",VLOOKUP(R560,CUSTOMS!$E$3:$N$2500,6,FALSE))</f>
        <v/>
      </c>
      <c r="X560" s="40" t="str">
        <f t="shared" si="61"/>
        <v/>
      </c>
      <c r="Y560" s="39" t="str">
        <f>IF(R560="","",VLOOKUP(R560,CUSTOMS!$E$3:$N$2500,8,FALSE))</f>
        <v/>
      </c>
      <c r="Z560" s="39" t="str">
        <f>IF(R560="","",VLOOKUP(R560,CUSTOMS!$E$3:$N$2500,9,FALSE))</f>
        <v/>
      </c>
      <c r="AA560" s="39" t="str">
        <f>IF(R560="","",VLOOKUP(R560,CUSTOMS!$E$3:$N$2500,10,FALSE))</f>
        <v/>
      </c>
      <c r="AB560" s="40" t="str">
        <f>IF(R560="","",VLOOKUP(G560,WMS!$E$3:$T$2500,15,FALSE))</f>
        <v/>
      </c>
      <c r="AC560" s="40" t="str">
        <f t="shared" si="62"/>
        <v/>
      </c>
      <c r="AD560" s="37" t="str">
        <f>IF(S560="","",VLOOKUP(S560,海关监管条件!$A$1:$B$2000,2,FALSE))</f>
        <v/>
      </c>
    </row>
    <row r="561" spans="7:30">
      <c r="G561" s="22" t="str">
        <f t="shared" si="56"/>
        <v/>
      </c>
      <c r="H561" s="23" t="str">
        <f>IF(G561="","",VLOOKUP(G561,WMS!$E$3:$Q$2500,7,FALSE))</f>
        <v/>
      </c>
      <c r="I561" s="23" t="str">
        <f>IF(G561="","",VLOOKUP(G561,WMS!$E$3:$Q$2500,8,FALSE))</f>
        <v/>
      </c>
      <c r="J561" s="23" t="str">
        <f>IF(G561="","",VLOOKUP(G561,WMS!$E$3:$Q$2500,13,FALSE))</f>
        <v/>
      </c>
      <c r="K561" s="29" t="str">
        <f t="shared" si="57"/>
        <v/>
      </c>
      <c r="N561" s="30" t="str">
        <f>IF(G561="","",VLOOKUP(G561,WMS!$E$3:$U$2500,17,0))</f>
        <v/>
      </c>
      <c r="O561" s="31" t="str">
        <f t="shared" si="58"/>
        <v/>
      </c>
      <c r="P561" s="31" t="str">
        <f t="shared" si="59"/>
        <v/>
      </c>
      <c r="Q561" s="36" t="str">
        <f>IF(G561="","",VLOOKUP(G561,WMS!$E$3:$G$2500,2,FALSE))</f>
        <v/>
      </c>
      <c r="R561" s="36" t="str">
        <f>IF(G561="","",VLOOKUP(G561,WMS!$E$3:$G$2500,3,FALSE))</f>
        <v/>
      </c>
      <c r="S561" s="37" t="str">
        <f>IF(R561="","",VLOOKUP(R561,CUSTOMS!$E$3:$N$2500,2,FALSE))</f>
        <v/>
      </c>
      <c r="T561" s="38" t="str">
        <f>IF(R561="","",VLOOKUP(R561,CUSTOMS!$E$3:$N$2500,3,FALSE))</f>
        <v/>
      </c>
      <c r="U561" s="39" t="str">
        <f t="shared" si="60"/>
        <v/>
      </c>
      <c r="V561" s="39" t="str">
        <f>IF(R561="","",VLOOKUP(R561,CUSTOMS!$E$3:$N$2500,5,FALSE))</f>
        <v/>
      </c>
      <c r="W561" s="40" t="str">
        <f>IF(R561="","",VLOOKUP(R561,CUSTOMS!$E$3:$N$2500,6,FALSE))</f>
        <v/>
      </c>
      <c r="X561" s="40" t="str">
        <f t="shared" si="61"/>
        <v/>
      </c>
      <c r="Y561" s="39" t="str">
        <f>IF(R561="","",VLOOKUP(R561,CUSTOMS!$E$3:$N$2500,8,FALSE))</f>
        <v/>
      </c>
      <c r="Z561" s="39" t="str">
        <f>IF(R561="","",VLOOKUP(R561,CUSTOMS!$E$3:$N$2500,9,FALSE))</f>
        <v/>
      </c>
      <c r="AA561" s="39" t="str">
        <f>IF(R561="","",VLOOKUP(R561,CUSTOMS!$E$3:$N$2500,10,FALSE))</f>
        <v/>
      </c>
      <c r="AB561" s="40" t="str">
        <f>IF(R561="","",VLOOKUP(G561,WMS!$E$3:$T$2500,15,FALSE))</f>
        <v/>
      </c>
      <c r="AC561" s="40" t="str">
        <f t="shared" si="62"/>
        <v/>
      </c>
      <c r="AD561" s="37" t="str">
        <f>IF(S561="","",VLOOKUP(S561,海关监管条件!$A$1:$B$2000,2,FALSE))</f>
        <v/>
      </c>
    </row>
    <row r="562" spans="7:30">
      <c r="G562" s="22" t="str">
        <f t="shared" si="56"/>
        <v/>
      </c>
      <c r="H562" s="23" t="str">
        <f>IF(G562="","",VLOOKUP(G562,WMS!$E$3:$Q$2500,7,FALSE))</f>
        <v/>
      </c>
      <c r="I562" s="23" t="str">
        <f>IF(G562="","",VLOOKUP(G562,WMS!$E$3:$Q$2500,8,FALSE))</f>
        <v/>
      </c>
      <c r="J562" s="23" t="str">
        <f>IF(G562="","",VLOOKUP(G562,WMS!$E$3:$Q$2500,13,FALSE))</f>
        <v/>
      </c>
      <c r="K562" s="29" t="str">
        <f t="shared" si="57"/>
        <v/>
      </c>
      <c r="N562" s="30" t="str">
        <f>IF(G562="","",VLOOKUP(G562,WMS!$E$3:$U$2500,17,0))</f>
        <v/>
      </c>
      <c r="O562" s="31" t="str">
        <f t="shared" si="58"/>
        <v/>
      </c>
      <c r="P562" s="31" t="str">
        <f t="shared" si="59"/>
        <v/>
      </c>
      <c r="Q562" s="36" t="str">
        <f>IF(G562="","",VLOOKUP(G562,WMS!$E$3:$G$2500,2,FALSE))</f>
        <v/>
      </c>
      <c r="R562" s="36" t="str">
        <f>IF(G562="","",VLOOKUP(G562,WMS!$E$3:$G$2500,3,FALSE))</f>
        <v/>
      </c>
      <c r="S562" s="37" t="str">
        <f>IF(R562="","",VLOOKUP(R562,CUSTOMS!$E$3:$N$2500,2,FALSE))</f>
        <v/>
      </c>
      <c r="T562" s="38" t="str">
        <f>IF(R562="","",VLOOKUP(R562,CUSTOMS!$E$3:$N$2500,3,FALSE))</f>
        <v/>
      </c>
      <c r="U562" s="39" t="str">
        <f t="shared" si="60"/>
        <v/>
      </c>
      <c r="V562" s="39" t="str">
        <f>IF(R562="","",VLOOKUP(R562,CUSTOMS!$E$3:$N$2500,5,FALSE))</f>
        <v/>
      </c>
      <c r="W562" s="40" t="str">
        <f>IF(R562="","",VLOOKUP(R562,CUSTOMS!$E$3:$N$2500,6,FALSE))</f>
        <v/>
      </c>
      <c r="X562" s="40" t="str">
        <f t="shared" si="61"/>
        <v/>
      </c>
      <c r="Y562" s="39" t="str">
        <f>IF(R562="","",VLOOKUP(R562,CUSTOMS!$E$3:$N$2500,8,FALSE))</f>
        <v/>
      </c>
      <c r="Z562" s="39" t="str">
        <f>IF(R562="","",VLOOKUP(R562,CUSTOMS!$E$3:$N$2500,9,FALSE))</f>
        <v/>
      </c>
      <c r="AA562" s="39" t="str">
        <f>IF(R562="","",VLOOKUP(R562,CUSTOMS!$E$3:$N$2500,10,FALSE))</f>
        <v/>
      </c>
      <c r="AB562" s="40" t="str">
        <f>IF(R562="","",VLOOKUP(G562,WMS!$E$3:$T$2500,15,FALSE))</f>
        <v/>
      </c>
      <c r="AC562" s="40" t="str">
        <f t="shared" si="62"/>
        <v/>
      </c>
      <c r="AD562" s="37" t="str">
        <f>IF(S562="","",VLOOKUP(S562,海关监管条件!$A$1:$B$2000,2,FALSE))</f>
        <v/>
      </c>
    </row>
    <row r="563" spans="7:30">
      <c r="G563" s="22" t="str">
        <f t="shared" si="56"/>
        <v/>
      </c>
      <c r="H563" s="23" t="str">
        <f>IF(G563="","",VLOOKUP(G563,WMS!$E$3:$Q$2500,7,FALSE))</f>
        <v/>
      </c>
      <c r="I563" s="23" t="str">
        <f>IF(G563="","",VLOOKUP(G563,WMS!$E$3:$Q$2500,8,FALSE))</f>
        <v/>
      </c>
      <c r="J563" s="23" t="str">
        <f>IF(G563="","",VLOOKUP(G563,WMS!$E$3:$Q$2500,13,FALSE))</f>
        <v/>
      </c>
      <c r="K563" s="29" t="str">
        <f t="shared" si="57"/>
        <v/>
      </c>
      <c r="N563" s="30" t="str">
        <f>IF(G563="","",VLOOKUP(G563,WMS!$E$3:$U$2500,17,0))</f>
        <v/>
      </c>
      <c r="O563" s="31" t="str">
        <f t="shared" si="58"/>
        <v/>
      </c>
      <c r="P563" s="31" t="str">
        <f t="shared" si="59"/>
        <v/>
      </c>
      <c r="Q563" s="36" t="str">
        <f>IF(G563="","",VLOOKUP(G563,WMS!$E$3:$G$2500,2,FALSE))</f>
        <v/>
      </c>
      <c r="R563" s="36" t="str">
        <f>IF(G563="","",VLOOKUP(G563,WMS!$E$3:$G$2500,3,FALSE))</f>
        <v/>
      </c>
      <c r="S563" s="37" t="str">
        <f>IF(R563="","",VLOOKUP(R563,CUSTOMS!$E$3:$N$2500,2,FALSE))</f>
        <v/>
      </c>
      <c r="T563" s="38" t="str">
        <f>IF(R563="","",VLOOKUP(R563,CUSTOMS!$E$3:$N$2500,3,FALSE))</f>
        <v/>
      </c>
      <c r="U563" s="39" t="str">
        <f t="shared" si="60"/>
        <v/>
      </c>
      <c r="V563" s="39" t="str">
        <f>IF(R563="","",VLOOKUP(R563,CUSTOMS!$E$3:$N$2500,5,FALSE))</f>
        <v/>
      </c>
      <c r="W563" s="40" t="str">
        <f>IF(R563="","",VLOOKUP(R563,CUSTOMS!$E$3:$N$2500,6,FALSE))</f>
        <v/>
      </c>
      <c r="X563" s="40" t="str">
        <f t="shared" si="61"/>
        <v/>
      </c>
      <c r="Y563" s="39" t="str">
        <f>IF(R563="","",VLOOKUP(R563,CUSTOMS!$E$3:$N$2500,8,FALSE))</f>
        <v/>
      </c>
      <c r="Z563" s="39" t="str">
        <f>IF(R563="","",VLOOKUP(R563,CUSTOMS!$E$3:$N$2500,9,FALSE))</f>
        <v/>
      </c>
      <c r="AA563" s="39" t="str">
        <f>IF(R563="","",VLOOKUP(R563,CUSTOMS!$E$3:$N$2500,10,FALSE))</f>
        <v/>
      </c>
      <c r="AB563" s="40" t="str">
        <f>IF(R563="","",VLOOKUP(G563,WMS!$E$3:$T$2500,15,FALSE))</f>
        <v/>
      </c>
      <c r="AC563" s="40" t="str">
        <f t="shared" si="62"/>
        <v/>
      </c>
      <c r="AD563" s="37" t="str">
        <f>IF(S563="","",VLOOKUP(S563,海关监管条件!$A$1:$B$2000,2,FALSE))</f>
        <v/>
      </c>
    </row>
    <row r="564" spans="7:30">
      <c r="G564" s="22" t="str">
        <f t="shared" si="56"/>
        <v/>
      </c>
      <c r="H564" s="23" t="str">
        <f>IF(G564="","",VLOOKUP(G564,WMS!$E$3:$Q$2500,7,FALSE))</f>
        <v/>
      </c>
      <c r="I564" s="23" t="str">
        <f>IF(G564="","",VLOOKUP(G564,WMS!$E$3:$Q$2500,8,FALSE))</f>
        <v/>
      </c>
      <c r="J564" s="23" t="str">
        <f>IF(G564="","",VLOOKUP(G564,WMS!$E$3:$Q$2500,13,FALSE))</f>
        <v/>
      </c>
      <c r="K564" s="29" t="str">
        <f t="shared" si="57"/>
        <v/>
      </c>
      <c r="N564" s="30" t="str">
        <f>IF(G564="","",VLOOKUP(G564,WMS!$E$3:$U$2500,17,0))</f>
        <v/>
      </c>
      <c r="O564" s="31" t="str">
        <f t="shared" si="58"/>
        <v/>
      </c>
      <c r="P564" s="31" t="str">
        <f t="shared" si="59"/>
        <v/>
      </c>
      <c r="Q564" s="36" t="str">
        <f>IF(G564="","",VLOOKUP(G564,WMS!$E$3:$G$2500,2,FALSE))</f>
        <v/>
      </c>
      <c r="R564" s="36" t="str">
        <f>IF(G564="","",VLOOKUP(G564,WMS!$E$3:$G$2500,3,FALSE))</f>
        <v/>
      </c>
      <c r="S564" s="37" t="str">
        <f>IF(R564="","",VLOOKUP(R564,CUSTOMS!$E$3:$N$2500,2,FALSE))</f>
        <v/>
      </c>
      <c r="T564" s="38" t="str">
        <f>IF(R564="","",VLOOKUP(R564,CUSTOMS!$E$3:$N$2500,3,FALSE))</f>
        <v/>
      </c>
      <c r="U564" s="39" t="str">
        <f t="shared" si="60"/>
        <v/>
      </c>
      <c r="V564" s="39" t="str">
        <f>IF(R564="","",VLOOKUP(R564,CUSTOMS!$E$3:$N$2500,5,FALSE))</f>
        <v/>
      </c>
      <c r="W564" s="40" t="str">
        <f>IF(R564="","",VLOOKUP(R564,CUSTOMS!$E$3:$N$2500,6,FALSE))</f>
        <v/>
      </c>
      <c r="X564" s="40" t="str">
        <f t="shared" si="61"/>
        <v/>
      </c>
      <c r="Y564" s="39" t="str">
        <f>IF(R564="","",VLOOKUP(R564,CUSTOMS!$E$3:$N$2500,8,FALSE))</f>
        <v/>
      </c>
      <c r="Z564" s="39" t="str">
        <f>IF(R564="","",VLOOKUP(R564,CUSTOMS!$E$3:$N$2500,9,FALSE))</f>
        <v/>
      </c>
      <c r="AA564" s="39" t="str">
        <f>IF(R564="","",VLOOKUP(R564,CUSTOMS!$E$3:$N$2500,10,FALSE))</f>
        <v/>
      </c>
      <c r="AB564" s="40" t="str">
        <f>IF(R564="","",VLOOKUP(G564,WMS!$E$3:$T$2500,15,FALSE))</f>
        <v/>
      </c>
      <c r="AC564" s="40" t="str">
        <f t="shared" si="62"/>
        <v/>
      </c>
      <c r="AD564" s="37" t="str">
        <f>IF(S564="","",VLOOKUP(S564,海关监管条件!$A$1:$B$2000,2,FALSE))</f>
        <v/>
      </c>
    </row>
    <row r="565" spans="7:30">
      <c r="G565" s="22" t="str">
        <f t="shared" si="56"/>
        <v/>
      </c>
      <c r="H565" s="23" t="str">
        <f>IF(G565="","",VLOOKUP(G565,WMS!$E$3:$Q$2500,7,FALSE))</f>
        <v/>
      </c>
      <c r="I565" s="23" t="str">
        <f>IF(G565="","",VLOOKUP(G565,WMS!$E$3:$Q$2500,8,FALSE))</f>
        <v/>
      </c>
      <c r="J565" s="23" t="str">
        <f>IF(G565="","",VLOOKUP(G565,WMS!$E$3:$Q$2500,13,FALSE))</f>
        <v/>
      </c>
      <c r="K565" s="29" t="str">
        <f t="shared" si="57"/>
        <v/>
      </c>
      <c r="N565" s="30" t="str">
        <f>IF(G565="","",VLOOKUP(G565,WMS!$E$3:$U$2500,17,0))</f>
        <v/>
      </c>
      <c r="O565" s="31" t="str">
        <f t="shared" si="58"/>
        <v/>
      </c>
      <c r="P565" s="31" t="str">
        <f t="shared" si="59"/>
        <v/>
      </c>
      <c r="Q565" s="36" t="str">
        <f>IF(G565="","",VLOOKUP(G565,WMS!$E$3:$G$2500,2,FALSE))</f>
        <v/>
      </c>
      <c r="R565" s="36" t="str">
        <f>IF(G565="","",VLOOKUP(G565,WMS!$E$3:$G$2500,3,FALSE))</f>
        <v/>
      </c>
      <c r="S565" s="37" t="str">
        <f>IF(R565="","",VLOOKUP(R565,CUSTOMS!$E$3:$N$2500,2,FALSE))</f>
        <v/>
      </c>
      <c r="T565" s="38" t="str">
        <f>IF(R565="","",VLOOKUP(R565,CUSTOMS!$E$3:$N$2500,3,FALSE))</f>
        <v/>
      </c>
      <c r="U565" s="39" t="str">
        <f t="shared" si="60"/>
        <v/>
      </c>
      <c r="V565" s="39" t="str">
        <f>IF(R565="","",VLOOKUP(R565,CUSTOMS!$E$3:$N$2500,5,FALSE))</f>
        <v/>
      </c>
      <c r="W565" s="40" t="str">
        <f>IF(R565="","",VLOOKUP(R565,CUSTOMS!$E$3:$N$2500,6,FALSE))</f>
        <v/>
      </c>
      <c r="X565" s="40" t="str">
        <f t="shared" si="61"/>
        <v/>
      </c>
      <c r="Y565" s="39" t="str">
        <f>IF(R565="","",VLOOKUP(R565,CUSTOMS!$E$3:$N$2500,8,FALSE))</f>
        <v/>
      </c>
      <c r="Z565" s="39" t="str">
        <f>IF(R565="","",VLOOKUP(R565,CUSTOMS!$E$3:$N$2500,9,FALSE))</f>
        <v/>
      </c>
      <c r="AA565" s="39" t="str">
        <f>IF(R565="","",VLOOKUP(R565,CUSTOMS!$E$3:$N$2500,10,FALSE))</f>
        <v/>
      </c>
      <c r="AB565" s="40" t="str">
        <f>IF(R565="","",VLOOKUP(G565,WMS!$E$3:$T$2500,15,FALSE))</f>
        <v/>
      </c>
      <c r="AC565" s="40" t="str">
        <f t="shared" si="62"/>
        <v/>
      </c>
      <c r="AD565" s="37" t="str">
        <f>IF(S565="","",VLOOKUP(S565,海关监管条件!$A$1:$B$2000,2,FALSE))</f>
        <v/>
      </c>
    </row>
    <row r="566" spans="7:30">
      <c r="G566" s="22" t="str">
        <f t="shared" si="56"/>
        <v/>
      </c>
      <c r="H566" s="23" t="str">
        <f>IF(G566="","",VLOOKUP(G566,WMS!$E$3:$Q$2500,7,FALSE))</f>
        <v/>
      </c>
      <c r="I566" s="23" t="str">
        <f>IF(G566="","",VLOOKUP(G566,WMS!$E$3:$Q$2500,8,FALSE))</f>
        <v/>
      </c>
      <c r="J566" s="23" t="str">
        <f>IF(G566="","",VLOOKUP(G566,WMS!$E$3:$Q$2500,13,FALSE))</f>
        <v/>
      </c>
      <c r="K566" s="29" t="str">
        <f t="shared" si="57"/>
        <v/>
      </c>
      <c r="N566" s="30" t="str">
        <f>IF(G566="","",VLOOKUP(G566,WMS!$E$3:$U$2500,17,0))</f>
        <v/>
      </c>
      <c r="O566" s="31" t="str">
        <f t="shared" si="58"/>
        <v/>
      </c>
      <c r="P566" s="31" t="str">
        <f t="shared" si="59"/>
        <v/>
      </c>
      <c r="Q566" s="36" t="str">
        <f>IF(G566="","",VLOOKUP(G566,WMS!$E$3:$G$2500,2,FALSE))</f>
        <v/>
      </c>
      <c r="R566" s="36" t="str">
        <f>IF(G566="","",VLOOKUP(G566,WMS!$E$3:$G$2500,3,FALSE))</f>
        <v/>
      </c>
      <c r="S566" s="37" t="str">
        <f>IF(R566="","",VLOOKUP(R566,CUSTOMS!$E$3:$N$2500,2,FALSE))</f>
        <v/>
      </c>
      <c r="T566" s="38" t="str">
        <f>IF(R566="","",VLOOKUP(R566,CUSTOMS!$E$3:$N$2500,3,FALSE))</f>
        <v/>
      </c>
      <c r="U566" s="39" t="str">
        <f t="shared" si="60"/>
        <v/>
      </c>
      <c r="V566" s="39" t="str">
        <f>IF(R566="","",VLOOKUP(R566,CUSTOMS!$E$3:$N$2500,5,FALSE))</f>
        <v/>
      </c>
      <c r="W566" s="40" t="str">
        <f>IF(R566="","",VLOOKUP(R566,CUSTOMS!$E$3:$N$2500,6,FALSE))</f>
        <v/>
      </c>
      <c r="X566" s="40" t="str">
        <f t="shared" si="61"/>
        <v/>
      </c>
      <c r="Y566" s="39" t="str">
        <f>IF(R566="","",VLOOKUP(R566,CUSTOMS!$E$3:$N$2500,8,FALSE))</f>
        <v/>
      </c>
      <c r="Z566" s="39" t="str">
        <f>IF(R566="","",VLOOKUP(R566,CUSTOMS!$E$3:$N$2500,9,FALSE))</f>
        <v/>
      </c>
      <c r="AA566" s="39" t="str">
        <f>IF(R566="","",VLOOKUP(R566,CUSTOMS!$E$3:$N$2500,10,FALSE))</f>
        <v/>
      </c>
      <c r="AB566" s="40" t="str">
        <f>IF(R566="","",VLOOKUP(G566,WMS!$E$3:$T$2500,15,FALSE))</f>
        <v/>
      </c>
      <c r="AC566" s="40" t="str">
        <f t="shared" si="62"/>
        <v/>
      </c>
      <c r="AD566" s="37" t="str">
        <f>IF(S566="","",VLOOKUP(S566,海关监管条件!$A$1:$B$2000,2,FALSE))</f>
        <v/>
      </c>
    </row>
    <row r="567" spans="7:30">
      <c r="G567" s="22" t="str">
        <f t="shared" si="56"/>
        <v/>
      </c>
      <c r="H567" s="23" t="str">
        <f>IF(G567="","",VLOOKUP(G567,WMS!$E$3:$Q$2500,7,FALSE))</f>
        <v/>
      </c>
      <c r="I567" s="23" t="str">
        <f>IF(G567="","",VLOOKUP(G567,WMS!$E$3:$Q$2500,8,FALSE))</f>
        <v/>
      </c>
      <c r="J567" s="23" t="str">
        <f>IF(G567="","",VLOOKUP(G567,WMS!$E$3:$Q$2500,13,FALSE))</f>
        <v/>
      </c>
      <c r="K567" s="29" t="str">
        <f t="shared" si="57"/>
        <v/>
      </c>
      <c r="N567" s="30" t="str">
        <f>IF(G567="","",VLOOKUP(G567,WMS!$E$3:$U$2500,17,0))</f>
        <v/>
      </c>
      <c r="O567" s="31" t="str">
        <f t="shared" si="58"/>
        <v/>
      </c>
      <c r="P567" s="31" t="str">
        <f t="shared" si="59"/>
        <v/>
      </c>
      <c r="Q567" s="36" t="str">
        <f>IF(G567="","",VLOOKUP(G567,WMS!$E$3:$G$2500,2,FALSE))</f>
        <v/>
      </c>
      <c r="R567" s="36" t="str">
        <f>IF(G567="","",VLOOKUP(G567,WMS!$E$3:$G$2500,3,FALSE))</f>
        <v/>
      </c>
      <c r="S567" s="37" t="str">
        <f>IF(R567="","",VLOOKUP(R567,CUSTOMS!$E$3:$N$2500,2,FALSE))</f>
        <v/>
      </c>
      <c r="T567" s="38" t="str">
        <f>IF(R567="","",VLOOKUP(R567,CUSTOMS!$E$3:$N$2500,3,FALSE))</f>
        <v/>
      </c>
      <c r="U567" s="39" t="str">
        <f t="shared" si="60"/>
        <v/>
      </c>
      <c r="V567" s="39" t="str">
        <f>IF(R567="","",VLOOKUP(R567,CUSTOMS!$E$3:$N$2500,5,FALSE))</f>
        <v/>
      </c>
      <c r="W567" s="40" t="str">
        <f>IF(R567="","",VLOOKUP(R567,CUSTOMS!$E$3:$N$2500,6,FALSE))</f>
        <v/>
      </c>
      <c r="X567" s="40" t="str">
        <f t="shared" si="61"/>
        <v/>
      </c>
      <c r="Y567" s="39" t="str">
        <f>IF(R567="","",VLOOKUP(R567,CUSTOMS!$E$3:$N$2500,8,FALSE))</f>
        <v/>
      </c>
      <c r="Z567" s="39" t="str">
        <f>IF(R567="","",VLOOKUP(R567,CUSTOMS!$E$3:$N$2500,9,FALSE))</f>
        <v/>
      </c>
      <c r="AA567" s="39" t="str">
        <f>IF(R567="","",VLOOKUP(R567,CUSTOMS!$E$3:$N$2500,10,FALSE))</f>
        <v/>
      </c>
      <c r="AB567" s="40" t="str">
        <f>IF(R567="","",VLOOKUP(G567,WMS!$E$3:$T$2500,15,FALSE))</f>
        <v/>
      </c>
      <c r="AC567" s="40" t="str">
        <f t="shared" si="62"/>
        <v/>
      </c>
      <c r="AD567" s="37" t="str">
        <f>IF(S567="","",VLOOKUP(S567,海关监管条件!$A$1:$B$2000,2,FALSE))</f>
        <v/>
      </c>
    </row>
    <row r="568" spans="7:30">
      <c r="G568" s="22" t="str">
        <f t="shared" si="56"/>
        <v/>
      </c>
      <c r="H568" s="23" t="str">
        <f>IF(G568="","",VLOOKUP(G568,WMS!$E$3:$Q$2500,7,FALSE))</f>
        <v/>
      </c>
      <c r="I568" s="23" t="str">
        <f>IF(G568="","",VLOOKUP(G568,WMS!$E$3:$Q$2500,8,FALSE))</f>
        <v/>
      </c>
      <c r="J568" s="23" t="str">
        <f>IF(G568="","",VLOOKUP(G568,WMS!$E$3:$Q$2500,13,FALSE))</f>
        <v/>
      </c>
      <c r="K568" s="29" t="str">
        <f t="shared" si="57"/>
        <v/>
      </c>
      <c r="N568" s="30" t="str">
        <f>IF(G568="","",VLOOKUP(G568,WMS!$E$3:$U$2500,17,0))</f>
        <v/>
      </c>
      <c r="O568" s="31" t="str">
        <f t="shared" si="58"/>
        <v/>
      </c>
      <c r="P568" s="31" t="str">
        <f t="shared" si="59"/>
        <v/>
      </c>
      <c r="Q568" s="36" t="str">
        <f>IF(G568="","",VLOOKUP(G568,WMS!$E$3:$G$2500,2,FALSE))</f>
        <v/>
      </c>
      <c r="R568" s="36" t="str">
        <f>IF(G568="","",VLOOKUP(G568,WMS!$E$3:$G$2500,3,FALSE))</f>
        <v/>
      </c>
      <c r="S568" s="37" t="str">
        <f>IF(R568="","",VLOOKUP(R568,CUSTOMS!$E$3:$N$2500,2,FALSE))</f>
        <v/>
      </c>
      <c r="T568" s="38" t="str">
        <f>IF(R568="","",VLOOKUP(R568,CUSTOMS!$E$3:$N$2500,3,FALSE))</f>
        <v/>
      </c>
      <c r="U568" s="39" t="str">
        <f t="shared" si="60"/>
        <v/>
      </c>
      <c r="V568" s="39" t="str">
        <f>IF(R568="","",VLOOKUP(R568,CUSTOMS!$E$3:$N$2500,5,FALSE))</f>
        <v/>
      </c>
      <c r="W568" s="40" t="str">
        <f>IF(R568="","",VLOOKUP(R568,CUSTOMS!$E$3:$N$2500,6,FALSE))</f>
        <v/>
      </c>
      <c r="X568" s="40" t="str">
        <f t="shared" si="61"/>
        <v/>
      </c>
      <c r="Y568" s="39" t="str">
        <f>IF(R568="","",VLOOKUP(R568,CUSTOMS!$E$3:$N$2500,8,FALSE))</f>
        <v/>
      </c>
      <c r="Z568" s="39" t="str">
        <f>IF(R568="","",VLOOKUP(R568,CUSTOMS!$E$3:$N$2500,9,FALSE))</f>
        <v/>
      </c>
      <c r="AA568" s="39" t="str">
        <f>IF(R568="","",VLOOKUP(R568,CUSTOMS!$E$3:$N$2500,10,FALSE))</f>
        <v/>
      </c>
      <c r="AB568" s="40" t="str">
        <f>IF(R568="","",VLOOKUP(G568,WMS!$E$3:$T$2500,15,FALSE))</f>
        <v/>
      </c>
      <c r="AC568" s="40" t="str">
        <f t="shared" si="62"/>
        <v/>
      </c>
      <c r="AD568" s="37" t="str">
        <f>IF(S568="","",VLOOKUP(S568,海关监管条件!$A$1:$B$2000,2,FALSE))</f>
        <v/>
      </c>
    </row>
    <row r="569" spans="7:30">
      <c r="G569" s="22" t="str">
        <f t="shared" si="56"/>
        <v/>
      </c>
      <c r="H569" s="23" t="str">
        <f>IF(G569="","",VLOOKUP(G569,WMS!$E$3:$Q$2500,7,FALSE))</f>
        <v/>
      </c>
      <c r="I569" s="23" t="str">
        <f>IF(G569="","",VLOOKUP(G569,WMS!$E$3:$Q$2500,8,FALSE))</f>
        <v/>
      </c>
      <c r="J569" s="23" t="str">
        <f>IF(G569="","",VLOOKUP(G569,WMS!$E$3:$Q$2500,13,FALSE))</f>
        <v/>
      </c>
      <c r="K569" s="29" t="str">
        <f t="shared" si="57"/>
        <v/>
      </c>
      <c r="N569" s="30" t="str">
        <f>IF(G569="","",VLOOKUP(G569,WMS!$E$3:$U$2500,17,0))</f>
        <v/>
      </c>
      <c r="O569" s="31" t="str">
        <f t="shared" si="58"/>
        <v/>
      </c>
      <c r="P569" s="31" t="str">
        <f t="shared" si="59"/>
        <v/>
      </c>
      <c r="Q569" s="36" t="str">
        <f>IF(G569="","",VLOOKUP(G569,WMS!$E$3:$G$2500,2,FALSE))</f>
        <v/>
      </c>
      <c r="R569" s="36" t="str">
        <f>IF(G569="","",VLOOKUP(G569,WMS!$E$3:$G$2500,3,FALSE))</f>
        <v/>
      </c>
      <c r="S569" s="37" t="str">
        <f>IF(R569="","",VLOOKUP(R569,CUSTOMS!$E$3:$N$2500,2,FALSE))</f>
        <v/>
      </c>
      <c r="T569" s="38" t="str">
        <f>IF(R569="","",VLOOKUP(R569,CUSTOMS!$E$3:$N$2500,3,FALSE))</f>
        <v/>
      </c>
      <c r="U569" s="39" t="str">
        <f t="shared" si="60"/>
        <v/>
      </c>
      <c r="V569" s="39" t="str">
        <f>IF(R569="","",VLOOKUP(R569,CUSTOMS!$E$3:$N$2500,5,FALSE))</f>
        <v/>
      </c>
      <c r="W569" s="40" t="str">
        <f>IF(R569="","",VLOOKUP(R569,CUSTOMS!$E$3:$N$2500,6,FALSE))</f>
        <v/>
      </c>
      <c r="X569" s="40" t="str">
        <f t="shared" si="61"/>
        <v/>
      </c>
      <c r="Y569" s="39" t="str">
        <f>IF(R569="","",VLOOKUP(R569,CUSTOMS!$E$3:$N$2500,8,FALSE))</f>
        <v/>
      </c>
      <c r="Z569" s="39" t="str">
        <f>IF(R569="","",VLOOKUP(R569,CUSTOMS!$E$3:$N$2500,9,FALSE))</f>
        <v/>
      </c>
      <c r="AA569" s="39" t="str">
        <f>IF(R569="","",VLOOKUP(R569,CUSTOMS!$E$3:$N$2500,10,FALSE))</f>
        <v/>
      </c>
      <c r="AB569" s="40" t="str">
        <f>IF(R569="","",VLOOKUP(G569,WMS!$E$3:$T$2500,15,FALSE))</f>
        <v/>
      </c>
      <c r="AC569" s="40" t="str">
        <f t="shared" si="62"/>
        <v/>
      </c>
      <c r="AD569" s="37" t="str">
        <f>IF(S569="","",VLOOKUP(S569,海关监管条件!$A$1:$B$2000,2,FALSE))</f>
        <v/>
      </c>
    </row>
    <row r="570" spans="7:30">
      <c r="G570" s="22" t="str">
        <f t="shared" si="56"/>
        <v/>
      </c>
      <c r="H570" s="23" t="str">
        <f>IF(G570="","",VLOOKUP(G570,WMS!$E$3:$Q$2500,7,FALSE))</f>
        <v/>
      </c>
      <c r="I570" s="23" t="str">
        <f>IF(G570="","",VLOOKUP(G570,WMS!$E$3:$Q$2500,8,FALSE))</f>
        <v/>
      </c>
      <c r="J570" s="23" t="str">
        <f>IF(G570="","",VLOOKUP(G570,WMS!$E$3:$Q$2500,13,FALSE))</f>
        <v/>
      </c>
      <c r="K570" s="29" t="str">
        <f t="shared" si="57"/>
        <v/>
      </c>
      <c r="N570" s="30" t="str">
        <f>IF(G570="","",VLOOKUP(G570,WMS!$E$3:$U$2500,17,0))</f>
        <v/>
      </c>
      <c r="O570" s="31" t="str">
        <f t="shared" si="58"/>
        <v/>
      </c>
      <c r="P570" s="31" t="str">
        <f t="shared" si="59"/>
        <v/>
      </c>
      <c r="Q570" s="36" t="str">
        <f>IF(G570="","",VLOOKUP(G570,WMS!$E$3:$G$2500,2,FALSE))</f>
        <v/>
      </c>
      <c r="R570" s="36" t="str">
        <f>IF(G570="","",VLOOKUP(G570,WMS!$E$3:$G$2500,3,FALSE))</f>
        <v/>
      </c>
      <c r="S570" s="37" t="str">
        <f>IF(R570="","",VLOOKUP(R570,CUSTOMS!$E$3:$N$2500,2,FALSE))</f>
        <v/>
      </c>
      <c r="T570" s="38" t="str">
        <f>IF(R570="","",VLOOKUP(R570,CUSTOMS!$E$3:$N$2500,3,FALSE))</f>
        <v/>
      </c>
      <c r="U570" s="39" t="str">
        <f t="shared" si="60"/>
        <v/>
      </c>
      <c r="V570" s="39" t="str">
        <f>IF(R570="","",VLOOKUP(R570,CUSTOMS!$E$3:$N$2500,5,FALSE))</f>
        <v/>
      </c>
      <c r="W570" s="40" t="str">
        <f>IF(R570="","",VLOOKUP(R570,CUSTOMS!$E$3:$N$2500,6,FALSE))</f>
        <v/>
      </c>
      <c r="X570" s="40" t="str">
        <f t="shared" si="61"/>
        <v/>
      </c>
      <c r="Y570" s="39" t="str">
        <f>IF(R570="","",VLOOKUP(R570,CUSTOMS!$E$3:$N$2500,8,FALSE))</f>
        <v/>
      </c>
      <c r="Z570" s="39" t="str">
        <f>IF(R570="","",VLOOKUP(R570,CUSTOMS!$E$3:$N$2500,9,FALSE))</f>
        <v/>
      </c>
      <c r="AA570" s="39" t="str">
        <f>IF(R570="","",VLOOKUP(R570,CUSTOMS!$E$3:$N$2500,10,FALSE))</f>
        <v/>
      </c>
      <c r="AB570" s="40" t="str">
        <f>IF(R570="","",VLOOKUP(G570,WMS!$E$3:$T$2500,15,FALSE))</f>
        <v/>
      </c>
      <c r="AC570" s="40" t="str">
        <f t="shared" si="62"/>
        <v/>
      </c>
      <c r="AD570" s="37" t="str">
        <f>IF(S570="","",VLOOKUP(S570,海关监管条件!$A$1:$B$2000,2,FALSE))</f>
        <v/>
      </c>
    </row>
    <row r="571" spans="7:30">
      <c r="G571" s="22" t="str">
        <f t="shared" si="56"/>
        <v/>
      </c>
      <c r="H571" s="23" t="str">
        <f>IF(G571="","",VLOOKUP(G571,WMS!$E$3:$Q$2500,7,FALSE))</f>
        <v/>
      </c>
      <c r="I571" s="23" t="str">
        <f>IF(G571="","",VLOOKUP(G571,WMS!$E$3:$Q$2500,8,FALSE))</f>
        <v/>
      </c>
      <c r="J571" s="23" t="str">
        <f>IF(G571="","",VLOOKUP(G571,WMS!$E$3:$Q$2500,13,FALSE))</f>
        <v/>
      </c>
      <c r="K571" s="29" t="str">
        <f t="shared" si="57"/>
        <v/>
      </c>
      <c r="N571" s="30" t="str">
        <f>IF(G571="","",VLOOKUP(G571,WMS!$E$3:$U$2500,17,0))</f>
        <v/>
      </c>
      <c r="O571" s="31" t="str">
        <f t="shared" si="58"/>
        <v/>
      </c>
      <c r="P571" s="31" t="str">
        <f t="shared" si="59"/>
        <v/>
      </c>
      <c r="Q571" s="36" t="str">
        <f>IF(G571="","",VLOOKUP(G571,WMS!$E$3:$G$2500,2,FALSE))</f>
        <v/>
      </c>
      <c r="R571" s="36" t="str">
        <f>IF(G571="","",VLOOKUP(G571,WMS!$E$3:$G$2500,3,FALSE))</f>
        <v/>
      </c>
      <c r="S571" s="37" t="str">
        <f>IF(R571="","",VLOOKUP(R571,CUSTOMS!$E$3:$N$2500,2,FALSE))</f>
        <v/>
      </c>
      <c r="T571" s="38" t="str">
        <f>IF(R571="","",VLOOKUP(R571,CUSTOMS!$E$3:$N$2500,3,FALSE))</f>
        <v/>
      </c>
      <c r="U571" s="39" t="str">
        <f t="shared" si="60"/>
        <v/>
      </c>
      <c r="V571" s="39" t="str">
        <f>IF(R571="","",VLOOKUP(R571,CUSTOMS!$E$3:$N$2500,5,FALSE))</f>
        <v/>
      </c>
      <c r="W571" s="40" t="str">
        <f>IF(R571="","",VLOOKUP(R571,CUSTOMS!$E$3:$N$2500,6,FALSE))</f>
        <v/>
      </c>
      <c r="X571" s="40" t="str">
        <f t="shared" si="61"/>
        <v/>
      </c>
      <c r="Y571" s="39" t="str">
        <f>IF(R571="","",VLOOKUP(R571,CUSTOMS!$E$3:$N$2500,8,FALSE))</f>
        <v/>
      </c>
      <c r="Z571" s="39" t="str">
        <f>IF(R571="","",VLOOKUP(R571,CUSTOMS!$E$3:$N$2500,9,FALSE))</f>
        <v/>
      </c>
      <c r="AA571" s="39" t="str">
        <f>IF(R571="","",VLOOKUP(R571,CUSTOMS!$E$3:$N$2500,10,FALSE))</f>
        <v/>
      </c>
      <c r="AB571" s="40" t="str">
        <f>IF(R571="","",VLOOKUP(G571,WMS!$E$3:$T$2500,15,FALSE))</f>
        <v/>
      </c>
      <c r="AC571" s="40" t="str">
        <f t="shared" si="62"/>
        <v/>
      </c>
      <c r="AD571" s="37" t="str">
        <f>IF(S571="","",VLOOKUP(S571,海关监管条件!$A$1:$B$2000,2,FALSE))</f>
        <v/>
      </c>
    </row>
    <row r="572" spans="7:30">
      <c r="G572" s="22" t="str">
        <f t="shared" si="56"/>
        <v/>
      </c>
      <c r="H572" s="23" t="str">
        <f>IF(G572="","",VLOOKUP(G572,WMS!$E$3:$Q$2500,7,FALSE))</f>
        <v/>
      </c>
      <c r="I572" s="23" t="str">
        <f>IF(G572="","",VLOOKUP(G572,WMS!$E$3:$Q$2500,8,FALSE))</f>
        <v/>
      </c>
      <c r="J572" s="23" t="str">
        <f>IF(G572="","",VLOOKUP(G572,WMS!$E$3:$Q$2500,13,FALSE))</f>
        <v/>
      </c>
      <c r="K572" s="29" t="str">
        <f t="shared" si="57"/>
        <v/>
      </c>
      <c r="N572" s="30" t="str">
        <f>IF(G572="","",VLOOKUP(G572,WMS!$E$3:$U$2500,17,0))</f>
        <v/>
      </c>
      <c r="O572" s="31" t="str">
        <f t="shared" si="58"/>
        <v/>
      </c>
      <c r="P572" s="31" t="str">
        <f t="shared" si="59"/>
        <v/>
      </c>
      <c r="Q572" s="36" t="str">
        <f>IF(G572="","",VLOOKUP(G572,WMS!$E$3:$G$2500,2,FALSE))</f>
        <v/>
      </c>
      <c r="R572" s="36" t="str">
        <f>IF(G572="","",VLOOKUP(G572,WMS!$E$3:$G$2500,3,FALSE))</f>
        <v/>
      </c>
      <c r="S572" s="37" t="str">
        <f>IF(R572="","",VLOOKUP(R572,CUSTOMS!$E$3:$N$2500,2,FALSE))</f>
        <v/>
      </c>
      <c r="T572" s="38" t="str">
        <f>IF(R572="","",VLOOKUP(R572,CUSTOMS!$E$3:$N$2500,3,FALSE))</f>
        <v/>
      </c>
      <c r="U572" s="39" t="str">
        <f t="shared" si="60"/>
        <v/>
      </c>
      <c r="V572" s="39" t="str">
        <f>IF(R572="","",VLOOKUP(R572,CUSTOMS!$E$3:$N$2500,5,FALSE))</f>
        <v/>
      </c>
      <c r="W572" s="40" t="str">
        <f>IF(R572="","",VLOOKUP(R572,CUSTOMS!$E$3:$N$2500,6,FALSE))</f>
        <v/>
      </c>
      <c r="X572" s="40" t="str">
        <f t="shared" si="61"/>
        <v/>
      </c>
      <c r="Y572" s="39" t="str">
        <f>IF(R572="","",VLOOKUP(R572,CUSTOMS!$E$3:$N$2500,8,FALSE))</f>
        <v/>
      </c>
      <c r="Z572" s="39" t="str">
        <f>IF(R572="","",VLOOKUP(R572,CUSTOMS!$E$3:$N$2500,9,FALSE))</f>
        <v/>
      </c>
      <c r="AA572" s="39" t="str">
        <f>IF(R572="","",VLOOKUP(R572,CUSTOMS!$E$3:$N$2500,10,FALSE))</f>
        <v/>
      </c>
      <c r="AB572" s="40" t="str">
        <f>IF(R572="","",VLOOKUP(G572,WMS!$E$3:$T$2500,15,FALSE))</f>
        <v/>
      </c>
      <c r="AC572" s="40" t="str">
        <f t="shared" si="62"/>
        <v/>
      </c>
      <c r="AD572" s="37" t="str">
        <f>IF(S572="","",VLOOKUP(S572,海关监管条件!$A$1:$B$2000,2,FALSE))</f>
        <v/>
      </c>
    </row>
    <row r="573" spans="7:30">
      <c r="G573" s="22" t="str">
        <f t="shared" si="56"/>
        <v/>
      </c>
      <c r="H573" s="23" t="str">
        <f>IF(G573="","",VLOOKUP(G573,WMS!$E$3:$Q$2500,7,FALSE))</f>
        <v/>
      </c>
      <c r="I573" s="23" t="str">
        <f>IF(G573="","",VLOOKUP(G573,WMS!$E$3:$Q$2500,8,FALSE))</f>
        <v/>
      </c>
      <c r="J573" s="23" t="str">
        <f>IF(G573="","",VLOOKUP(G573,WMS!$E$3:$Q$2500,13,FALSE))</f>
        <v/>
      </c>
      <c r="K573" s="29" t="str">
        <f t="shared" si="57"/>
        <v/>
      </c>
      <c r="N573" s="30" t="str">
        <f>IF(G573="","",VLOOKUP(G573,WMS!$E$3:$U$2500,17,0))</f>
        <v/>
      </c>
      <c r="O573" s="31" t="str">
        <f t="shared" si="58"/>
        <v/>
      </c>
      <c r="P573" s="31" t="str">
        <f t="shared" si="59"/>
        <v/>
      </c>
      <c r="Q573" s="36" t="str">
        <f>IF(G573="","",VLOOKUP(G573,WMS!$E$3:$G$2500,2,FALSE))</f>
        <v/>
      </c>
      <c r="R573" s="36" t="str">
        <f>IF(G573="","",VLOOKUP(G573,WMS!$E$3:$G$2500,3,FALSE))</f>
        <v/>
      </c>
      <c r="S573" s="37" t="str">
        <f>IF(R573="","",VLOOKUP(R573,CUSTOMS!$E$3:$N$2500,2,FALSE))</f>
        <v/>
      </c>
      <c r="T573" s="38" t="str">
        <f>IF(R573="","",VLOOKUP(R573,CUSTOMS!$E$3:$N$2500,3,FALSE))</f>
        <v/>
      </c>
      <c r="U573" s="39" t="str">
        <f t="shared" si="60"/>
        <v/>
      </c>
      <c r="V573" s="39" t="str">
        <f>IF(R573="","",VLOOKUP(R573,CUSTOMS!$E$3:$N$2500,5,FALSE))</f>
        <v/>
      </c>
      <c r="W573" s="40" t="str">
        <f>IF(R573="","",VLOOKUP(R573,CUSTOMS!$E$3:$N$2500,6,FALSE))</f>
        <v/>
      </c>
      <c r="X573" s="40" t="str">
        <f t="shared" si="61"/>
        <v/>
      </c>
      <c r="Y573" s="39" t="str">
        <f>IF(R573="","",VLOOKUP(R573,CUSTOMS!$E$3:$N$2500,8,FALSE))</f>
        <v/>
      </c>
      <c r="Z573" s="39" t="str">
        <f>IF(R573="","",VLOOKUP(R573,CUSTOMS!$E$3:$N$2500,9,FALSE))</f>
        <v/>
      </c>
      <c r="AA573" s="39" t="str">
        <f>IF(R573="","",VLOOKUP(R573,CUSTOMS!$E$3:$N$2500,10,FALSE))</f>
        <v/>
      </c>
      <c r="AB573" s="40" t="str">
        <f>IF(R573="","",VLOOKUP(G573,WMS!$E$3:$T$2500,15,FALSE))</f>
        <v/>
      </c>
      <c r="AC573" s="40" t="str">
        <f t="shared" si="62"/>
        <v/>
      </c>
      <c r="AD573" s="37" t="str">
        <f>IF(S573="","",VLOOKUP(S573,海关监管条件!$A$1:$B$2000,2,FALSE))</f>
        <v/>
      </c>
    </row>
    <row r="574" spans="7:30">
      <c r="G574" s="22" t="str">
        <f t="shared" si="56"/>
        <v/>
      </c>
      <c r="H574" s="23" t="str">
        <f>IF(G574="","",VLOOKUP(G574,WMS!$E$3:$Q$2500,7,FALSE))</f>
        <v/>
      </c>
      <c r="I574" s="23" t="str">
        <f>IF(G574="","",VLOOKUP(G574,WMS!$E$3:$Q$2500,8,FALSE))</f>
        <v/>
      </c>
      <c r="J574" s="23" t="str">
        <f>IF(G574="","",VLOOKUP(G574,WMS!$E$3:$Q$2500,13,FALSE))</f>
        <v/>
      </c>
      <c r="K574" s="29" t="str">
        <f t="shared" si="57"/>
        <v/>
      </c>
      <c r="N574" s="30" t="str">
        <f>IF(G574="","",VLOOKUP(G574,WMS!$E$3:$U$2500,17,0))</f>
        <v/>
      </c>
      <c r="O574" s="31" t="str">
        <f t="shared" si="58"/>
        <v/>
      </c>
      <c r="P574" s="31" t="str">
        <f t="shared" si="59"/>
        <v/>
      </c>
      <c r="Q574" s="36" t="str">
        <f>IF(G574="","",VLOOKUP(G574,WMS!$E$3:$G$2500,2,FALSE))</f>
        <v/>
      </c>
      <c r="R574" s="36" t="str">
        <f>IF(G574="","",VLOOKUP(G574,WMS!$E$3:$G$2500,3,FALSE))</f>
        <v/>
      </c>
      <c r="S574" s="37" t="str">
        <f>IF(R574="","",VLOOKUP(R574,CUSTOMS!$E$3:$N$2500,2,FALSE))</f>
        <v/>
      </c>
      <c r="T574" s="38" t="str">
        <f>IF(R574="","",VLOOKUP(R574,CUSTOMS!$E$3:$N$2500,3,FALSE))</f>
        <v/>
      </c>
      <c r="U574" s="39" t="str">
        <f t="shared" si="60"/>
        <v/>
      </c>
      <c r="V574" s="39" t="str">
        <f>IF(R574="","",VLOOKUP(R574,CUSTOMS!$E$3:$N$2500,5,FALSE))</f>
        <v/>
      </c>
      <c r="W574" s="40" t="str">
        <f>IF(R574="","",VLOOKUP(R574,CUSTOMS!$E$3:$N$2500,6,FALSE))</f>
        <v/>
      </c>
      <c r="X574" s="40" t="str">
        <f t="shared" si="61"/>
        <v/>
      </c>
      <c r="Y574" s="39" t="str">
        <f>IF(R574="","",VLOOKUP(R574,CUSTOMS!$E$3:$N$2500,8,FALSE))</f>
        <v/>
      </c>
      <c r="Z574" s="39" t="str">
        <f>IF(R574="","",VLOOKUP(R574,CUSTOMS!$E$3:$N$2500,9,FALSE))</f>
        <v/>
      </c>
      <c r="AA574" s="39" t="str">
        <f>IF(R574="","",VLOOKUP(R574,CUSTOMS!$E$3:$N$2500,10,FALSE))</f>
        <v/>
      </c>
      <c r="AB574" s="40" t="str">
        <f>IF(R574="","",VLOOKUP(G574,WMS!$E$3:$T$2500,15,FALSE))</f>
        <v/>
      </c>
      <c r="AC574" s="40" t="str">
        <f t="shared" si="62"/>
        <v/>
      </c>
      <c r="AD574" s="37" t="str">
        <f>IF(S574="","",VLOOKUP(S574,海关监管条件!$A$1:$B$2000,2,FALSE))</f>
        <v/>
      </c>
    </row>
    <row r="575" spans="7:30">
      <c r="G575" s="22" t="str">
        <f t="shared" si="56"/>
        <v/>
      </c>
      <c r="H575" s="23" t="str">
        <f>IF(G575="","",VLOOKUP(G575,WMS!$E$3:$Q$2500,7,FALSE))</f>
        <v/>
      </c>
      <c r="I575" s="23" t="str">
        <f>IF(G575="","",VLOOKUP(G575,WMS!$E$3:$Q$2500,8,FALSE))</f>
        <v/>
      </c>
      <c r="J575" s="23" t="str">
        <f>IF(G575="","",VLOOKUP(G575,WMS!$E$3:$Q$2500,13,FALSE))</f>
        <v/>
      </c>
      <c r="K575" s="29" t="str">
        <f t="shared" si="57"/>
        <v/>
      </c>
      <c r="N575" s="30" t="str">
        <f>IF(G575="","",VLOOKUP(G575,WMS!$E$3:$U$2500,17,0))</f>
        <v/>
      </c>
      <c r="O575" s="31" t="str">
        <f t="shared" si="58"/>
        <v/>
      </c>
      <c r="P575" s="31" t="str">
        <f t="shared" si="59"/>
        <v/>
      </c>
      <c r="Q575" s="36" t="str">
        <f>IF(G575="","",VLOOKUP(G575,WMS!$E$3:$G$2500,2,FALSE))</f>
        <v/>
      </c>
      <c r="R575" s="36" t="str">
        <f>IF(G575="","",VLOOKUP(G575,WMS!$E$3:$G$2500,3,FALSE))</f>
        <v/>
      </c>
      <c r="S575" s="37" t="str">
        <f>IF(R575="","",VLOOKUP(R575,CUSTOMS!$E$3:$N$2500,2,FALSE))</f>
        <v/>
      </c>
      <c r="T575" s="38" t="str">
        <f>IF(R575="","",VLOOKUP(R575,CUSTOMS!$E$3:$N$2500,3,FALSE))</f>
        <v/>
      </c>
      <c r="U575" s="39" t="str">
        <f t="shared" si="60"/>
        <v/>
      </c>
      <c r="V575" s="39" t="str">
        <f>IF(R575="","",VLOOKUP(R575,CUSTOMS!$E$3:$N$2500,5,FALSE))</f>
        <v/>
      </c>
      <c r="W575" s="40" t="str">
        <f>IF(R575="","",VLOOKUP(R575,CUSTOMS!$E$3:$N$2500,6,FALSE))</f>
        <v/>
      </c>
      <c r="X575" s="40" t="str">
        <f t="shared" si="61"/>
        <v/>
      </c>
      <c r="Y575" s="39" t="str">
        <f>IF(R575="","",VLOOKUP(R575,CUSTOMS!$E$3:$N$2500,8,FALSE))</f>
        <v/>
      </c>
      <c r="Z575" s="39" t="str">
        <f>IF(R575="","",VLOOKUP(R575,CUSTOMS!$E$3:$N$2500,9,FALSE))</f>
        <v/>
      </c>
      <c r="AA575" s="39" t="str">
        <f>IF(R575="","",VLOOKUP(R575,CUSTOMS!$E$3:$N$2500,10,FALSE))</f>
        <v/>
      </c>
      <c r="AB575" s="40" t="str">
        <f>IF(R575="","",VLOOKUP(G575,WMS!$E$3:$T$2500,15,FALSE))</f>
        <v/>
      </c>
      <c r="AC575" s="40" t="str">
        <f t="shared" si="62"/>
        <v/>
      </c>
      <c r="AD575" s="37" t="str">
        <f>IF(S575="","",VLOOKUP(S575,海关监管条件!$A$1:$B$2000,2,FALSE))</f>
        <v/>
      </c>
    </row>
    <row r="576" spans="7:30">
      <c r="G576" s="22" t="str">
        <f t="shared" si="56"/>
        <v/>
      </c>
      <c r="H576" s="23" t="str">
        <f>IF(G576="","",VLOOKUP(G576,WMS!$E$3:$Q$2500,7,FALSE))</f>
        <v/>
      </c>
      <c r="I576" s="23" t="str">
        <f>IF(G576="","",VLOOKUP(G576,WMS!$E$3:$Q$2500,8,FALSE))</f>
        <v/>
      </c>
      <c r="J576" s="23" t="str">
        <f>IF(G576="","",VLOOKUP(G576,WMS!$E$3:$Q$2500,13,FALSE))</f>
        <v/>
      </c>
      <c r="K576" s="29" t="str">
        <f t="shared" si="57"/>
        <v/>
      </c>
      <c r="N576" s="30" t="str">
        <f>IF(G576="","",VLOOKUP(G576,WMS!$E$3:$U$2500,17,0))</f>
        <v/>
      </c>
      <c r="O576" s="31" t="str">
        <f t="shared" si="58"/>
        <v/>
      </c>
      <c r="P576" s="31" t="str">
        <f t="shared" si="59"/>
        <v/>
      </c>
      <c r="Q576" s="36" t="str">
        <f>IF(G576="","",VLOOKUP(G576,WMS!$E$3:$G$2500,2,FALSE))</f>
        <v/>
      </c>
      <c r="R576" s="36" t="str">
        <f>IF(G576="","",VLOOKUP(G576,WMS!$E$3:$G$2500,3,FALSE))</f>
        <v/>
      </c>
      <c r="S576" s="37" t="str">
        <f>IF(R576="","",VLOOKUP(R576,CUSTOMS!$E$3:$N$2500,2,FALSE))</f>
        <v/>
      </c>
      <c r="T576" s="38" t="str">
        <f>IF(R576="","",VLOOKUP(R576,CUSTOMS!$E$3:$N$2500,3,FALSE))</f>
        <v/>
      </c>
      <c r="U576" s="39" t="str">
        <f t="shared" si="60"/>
        <v/>
      </c>
      <c r="V576" s="39" t="str">
        <f>IF(R576="","",VLOOKUP(R576,CUSTOMS!$E$3:$N$2500,5,FALSE))</f>
        <v/>
      </c>
      <c r="W576" s="40" t="str">
        <f>IF(R576="","",VLOOKUP(R576,CUSTOMS!$E$3:$N$2500,6,FALSE))</f>
        <v/>
      </c>
      <c r="X576" s="40" t="str">
        <f t="shared" si="61"/>
        <v/>
      </c>
      <c r="Y576" s="39" t="str">
        <f>IF(R576="","",VLOOKUP(R576,CUSTOMS!$E$3:$N$2500,8,FALSE))</f>
        <v/>
      </c>
      <c r="Z576" s="39" t="str">
        <f>IF(R576="","",VLOOKUP(R576,CUSTOMS!$E$3:$N$2500,9,FALSE))</f>
        <v/>
      </c>
      <c r="AA576" s="39" t="str">
        <f>IF(R576="","",VLOOKUP(R576,CUSTOMS!$E$3:$N$2500,10,FALSE))</f>
        <v/>
      </c>
      <c r="AB576" s="40" t="str">
        <f>IF(R576="","",VLOOKUP(G576,WMS!$E$3:$T$2500,15,FALSE))</f>
        <v/>
      </c>
      <c r="AC576" s="40" t="str">
        <f t="shared" si="62"/>
        <v/>
      </c>
      <c r="AD576" s="37" t="str">
        <f>IF(S576="","",VLOOKUP(S576,海关监管条件!$A$1:$B$2000,2,FALSE))</f>
        <v/>
      </c>
    </row>
    <row r="577" spans="7:30">
      <c r="G577" s="22" t="str">
        <f t="shared" si="56"/>
        <v/>
      </c>
      <c r="H577" s="23" t="str">
        <f>IF(G577="","",VLOOKUP(G577,WMS!$E$3:$Q$2500,7,FALSE))</f>
        <v/>
      </c>
      <c r="I577" s="23" t="str">
        <f>IF(G577="","",VLOOKUP(G577,WMS!$E$3:$Q$2500,8,FALSE))</f>
        <v/>
      </c>
      <c r="J577" s="23" t="str">
        <f>IF(G577="","",VLOOKUP(G577,WMS!$E$3:$Q$2500,13,FALSE))</f>
        <v/>
      </c>
      <c r="K577" s="29" t="str">
        <f t="shared" si="57"/>
        <v/>
      </c>
      <c r="N577" s="30" t="str">
        <f>IF(G577="","",VLOOKUP(G577,WMS!$E$3:$U$2500,17,0))</f>
        <v/>
      </c>
      <c r="O577" s="31" t="str">
        <f t="shared" si="58"/>
        <v/>
      </c>
      <c r="P577" s="31" t="str">
        <f t="shared" si="59"/>
        <v/>
      </c>
      <c r="Q577" s="36" t="str">
        <f>IF(G577="","",VLOOKUP(G577,WMS!$E$3:$G$2500,2,FALSE))</f>
        <v/>
      </c>
      <c r="R577" s="36" t="str">
        <f>IF(G577="","",VLOOKUP(G577,WMS!$E$3:$G$2500,3,FALSE))</f>
        <v/>
      </c>
      <c r="S577" s="37" t="str">
        <f>IF(R577="","",VLOOKUP(R577,CUSTOMS!$E$3:$N$2500,2,FALSE))</f>
        <v/>
      </c>
      <c r="T577" s="38" t="str">
        <f>IF(R577="","",VLOOKUP(R577,CUSTOMS!$E$3:$N$2500,3,FALSE))</f>
        <v/>
      </c>
      <c r="U577" s="39" t="str">
        <f t="shared" si="60"/>
        <v/>
      </c>
      <c r="V577" s="39" t="str">
        <f>IF(R577="","",VLOOKUP(R577,CUSTOMS!$E$3:$N$2500,5,FALSE))</f>
        <v/>
      </c>
      <c r="W577" s="40" t="str">
        <f>IF(R577="","",VLOOKUP(R577,CUSTOMS!$E$3:$N$2500,6,FALSE))</f>
        <v/>
      </c>
      <c r="X577" s="40" t="str">
        <f t="shared" si="61"/>
        <v/>
      </c>
      <c r="Y577" s="39" t="str">
        <f>IF(R577="","",VLOOKUP(R577,CUSTOMS!$E$3:$N$2500,8,FALSE))</f>
        <v/>
      </c>
      <c r="Z577" s="39" t="str">
        <f>IF(R577="","",VLOOKUP(R577,CUSTOMS!$E$3:$N$2500,9,FALSE))</f>
        <v/>
      </c>
      <c r="AA577" s="39" t="str">
        <f>IF(R577="","",VLOOKUP(R577,CUSTOMS!$E$3:$N$2500,10,FALSE))</f>
        <v/>
      </c>
      <c r="AB577" s="40" t="str">
        <f>IF(R577="","",VLOOKUP(G577,WMS!$E$3:$T$2500,15,FALSE))</f>
        <v/>
      </c>
      <c r="AC577" s="40" t="str">
        <f t="shared" si="62"/>
        <v/>
      </c>
      <c r="AD577" s="37" t="str">
        <f>IF(S577="","",VLOOKUP(S577,海关监管条件!$A$1:$B$2000,2,FALSE))</f>
        <v/>
      </c>
    </row>
    <row r="578" spans="7:30">
      <c r="G578" s="22" t="str">
        <f t="shared" si="56"/>
        <v/>
      </c>
      <c r="H578" s="23" t="str">
        <f>IF(G578="","",VLOOKUP(G578,WMS!$E$3:$Q$2500,7,FALSE))</f>
        <v/>
      </c>
      <c r="I578" s="23" t="str">
        <f>IF(G578="","",VLOOKUP(G578,WMS!$E$3:$Q$2500,8,FALSE))</f>
        <v/>
      </c>
      <c r="J578" s="23" t="str">
        <f>IF(G578="","",VLOOKUP(G578,WMS!$E$3:$Q$2500,13,FALSE))</f>
        <v/>
      </c>
      <c r="K578" s="29" t="str">
        <f t="shared" si="57"/>
        <v/>
      </c>
      <c r="N578" s="30" t="str">
        <f>IF(G578="","",VLOOKUP(G578,WMS!$E$3:$U$2500,17,0))</f>
        <v/>
      </c>
      <c r="O578" s="31" t="str">
        <f t="shared" si="58"/>
        <v/>
      </c>
      <c r="P578" s="31" t="str">
        <f t="shared" si="59"/>
        <v/>
      </c>
      <c r="Q578" s="36" t="str">
        <f>IF(G578="","",VLOOKUP(G578,WMS!$E$3:$G$2500,2,FALSE))</f>
        <v/>
      </c>
      <c r="R578" s="36" t="str">
        <f>IF(G578="","",VLOOKUP(G578,WMS!$E$3:$G$2500,3,FALSE))</f>
        <v/>
      </c>
      <c r="S578" s="37" t="str">
        <f>IF(R578="","",VLOOKUP(R578,CUSTOMS!$E$3:$N$2500,2,FALSE))</f>
        <v/>
      </c>
      <c r="T578" s="38" t="str">
        <f>IF(R578="","",VLOOKUP(R578,CUSTOMS!$E$3:$N$2500,3,FALSE))</f>
        <v/>
      </c>
      <c r="U578" s="39" t="str">
        <f t="shared" si="60"/>
        <v/>
      </c>
      <c r="V578" s="39" t="str">
        <f>IF(R578="","",VLOOKUP(R578,CUSTOMS!$E$3:$N$2500,5,FALSE))</f>
        <v/>
      </c>
      <c r="W578" s="40" t="str">
        <f>IF(R578="","",VLOOKUP(R578,CUSTOMS!$E$3:$N$2500,6,FALSE))</f>
        <v/>
      </c>
      <c r="X578" s="40" t="str">
        <f t="shared" si="61"/>
        <v/>
      </c>
      <c r="Y578" s="39" t="str">
        <f>IF(R578="","",VLOOKUP(R578,CUSTOMS!$E$3:$N$2500,8,FALSE))</f>
        <v/>
      </c>
      <c r="Z578" s="39" t="str">
        <f>IF(R578="","",VLOOKUP(R578,CUSTOMS!$E$3:$N$2500,9,FALSE))</f>
        <v/>
      </c>
      <c r="AA578" s="39" t="str">
        <f>IF(R578="","",VLOOKUP(R578,CUSTOMS!$E$3:$N$2500,10,FALSE))</f>
        <v/>
      </c>
      <c r="AB578" s="40" t="str">
        <f>IF(R578="","",VLOOKUP(G578,WMS!$E$3:$T$2500,15,FALSE))</f>
        <v/>
      </c>
      <c r="AC578" s="40" t="str">
        <f t="shared" si="62"/>
        <v/>
      </c>
      <c r="AD578" s="37" t="str">
        <f>IF(S578="","",VLOOKUP(S578,海关监管条件!$A$1:$B$2000,2,FALSE))</f>
        <v/>
      </c>
    </row>
    <row r="579" spans="7:30">
      <c r="G579" s="22" t="str">
        <f t="shared" si="56"/>
        <v/>
      </c>
      <c r="H579" s="23" t="str">
        <f>IF(G579="","",VLOOKUP(G579,WMS!$E$3:$Q$2500,7,FALSE))</f>
        <v/>
      </c>
      <c r="I579" s="23" t="str">
        <f>IF(G579="","",VLOOKUP(G579,WMS!$E$3:$Q$2500,8,FALSE))</f>
        <v/>
      </c>
      <c r="J579" s="23" t="str">
        <f>IF(G579="","",VLOOKUP(G579,WMS!$E$3:$Q$2500,13,FALSE))</f>
        <v/>
      </c>
      <c r="K579" s="29" t="str">
        <f t="shared" si="57"/>
        <v/>
      </c>
      <c r="N579" s="30" t="str">
        <f>IF(G579="","",VLOOKUP(G579,WMS!$E$3:$U$2500,17,0))</f>
        <v/>
      </c>
      <c r="O579" s="31" t="str">
        <f t="shared" si="58"/>
        <v/>
      </c>
      <c r="P579" s="31" t="str">
        <f t="shared" si="59"/>
        <v/>
      </c>
      <c r="Q579" s="36" t="str">
        <f>IF(G579="","",VLOOKUP(G579,WMS!$E$3:$G$2500,2,FALSE))</f>
        <v/>
      </c>
      <c r="R579" s="36" t="str">
        <f>IF(G579="","",VLOOKUP(G579,WMS!$E$3:$G$2500,3,FALSE))</f>
        <v/>
      </c>
      <c r="S579" s="37" t="str">
        <f>IF(R579="","",VLOOKUP(R579,CUSTOMS!$E$3:$N$2500,2,FALSE))</f>
        <v/>
      </c>
      <c r="T579" s="38" t="str">
        <f>IF(R579="","",VLOOKUP(R579,CUSTOMS!$E$3:$N$2500,3,FALSE))</f>
        <v/>
      </c>
      <c r="U579" s="39" t="str">
        <f t="shared" si="60"/>
        <v/>
      </c>
      <c r="V579" s="39" t="str">
        <f>IF(R579="","",VLOOKUP(R579,CUSTOMS!$E$3:$N$2500,5,FALSE))</f>
        <v/>
      </c>
      <c r="W579" s="40" t="str">
        <f>IF(R579="","",VLOOKUP(R579,CUSTOMS!$E$3:$N$2500,6,FALSE))</f>
        <v/>
      </c>
      <c r="X579" s="40" t="str">
        <f t="shared" si="61"/>
        <v/>
      </c>
      <c r="Y579" s="39" t="str">
        <f>IF(R579="","",VLOOKUP(R579,CUSTOMS!$E$3:$N$2500,8,FALSE))</f>
        <v/>
      </c>
      <c r="Z579" s="39" t="str">
        <f>IF(R579="","",VLOOKUP(R579,CUSTOMS!$E$3:$N$2500,9,FALSE))</f>
        <v/>
      </c>
      <c r="AA579" s="39" t="str">
        <f>IF(R579="","",VLOOKUP(R579,CUSTOMS!$E$3:$N$2500,10,FALSE))</f>
        <v/>
      </c>
      <c r="AB579" s="40" t="str">
        <f>IF(R579="","",VLOOKUP(G579,WMS!$E$3:$T$2500,15,FALSE))</f>
        <v/>
      </c>
      <c r="AC579" s="40" t="str">
        <f t="shared" si="62"/>
        <v/>
      </c>
      <c r="AD579" s="37" t="str">
        <f>IF(S579="","",VLOOKUP(S579,海关监管条件!$A$1:$B$2000,2,FALSE))</f>
        <v/>
      </c>
    </row>
    <row r="580" spans="7:30">
      <c r="G580" s="22" t="str">
        <f t="shared" ref="G580:G643" si="63">IF(F580="","",D580&amp;"/"&amp;E580&amp;"/"&amp;F580)</f>
        <v/>
      </c>
      <c r="H580" s="23" t="str">
        <f>IF(G580="","",VLOOKUP(G580,WMS!$E$3:$Q$2500,7,FALSE))</f>
        <v/>
      </c>
      <c r="I580" s="23" t="str">
        <f>IF(G580="","",VLOOKUP(G580,WMS!$E$3:$Q$2500,8,FALSE))</f>
        <v/>
      </c>
      <c r="J580" s="23" t="str">
        <f>IF(G580="","",VLOOKUP(G580,WMS!$E$3:$Q$2500,13,FALSE))</f>
        <v/>
      </c>
      <c r="K580" s="29" t="str">
        <f t="shared" ref="K580:K643" si="64">IF(M580="","",EXACT(H580,M580/L580))</f>
        <v/>
      </c>
      <c r="N580" s="30" t="str">
        <f>IF(G580="","",VLOOKUP(G580,WMS!$E$3:$U$2500,17,0))</f>
        <v/>
      </c>
      <c r="O580" s="31" t="str">
        <f t="shared" ref="O580:O643" si="65">IF(L580="","",I580*L580)</f>
        <v/>
      </c>
      <c r="P580" s="31" t="str">
        <f t="shared" ref="P580:P643" si="66">IF(L580="","",J580*L580)</f>
        <v/>
      </c>
      <c r="Q580" s="36" t="str">
        <f>IF(G580="","",VLOOKUP(G580,WMS!$E$3:$G$2500,2,FALSE))</f>
        <v/>
      </c>
      <c r="R580" s="36" t="str">
        <f>IF(G580="","",VLOOKUP(G580,WMS!$E$3:$G$2500,3,FALSE))</f>
        <v/>
      </c>
      <c r="S580" s="37" t="str">
        <f>IF(R580="","",VLOOKUP(R580,CUSTOMS!$E$3:$N$2500,2,FALSE))</f>
        <v/>
      </c>
      <c r="T580" s="38" t="str">
        <f>IF(R580="","",VLOOKUP(R580,CUSTOMS!$E$3:$N$2500,3,FALSE))</f>
        <v/>
      </c>
      <c r="U580" s="39" t="str">
        <f t="shared" ref="U580:U643" si="67">IF(V580="","",IF(V580="千克",M580*AB580,M580))</f>
        <v/>
      </c>
      <c r="V580" s="39" t="str">
        <f>IF(R580="","",VLOOKUP(R580,CUSTOMS!$E$3:$N$2500,5,FALSE))</f>
        <v/>
      </c>
      <c r="W580" s="40" t="str">
        <f>IF(R580="","",VLOOKUP(R580,CUSTOMS!$E$3:$N$2500,6,FALSE))</f>
        <v/>
      </c>
      <c r="X580" s="40" t="str">
        <f t="shared" ref="X580:X643" si="68">IF(W580="","",U580*W580)</f>
        <v/>
      </c>
      <c r="Y580" s="39" t="str">
        <f>IF(R580="","",VLOOKUP(R580,CUSTOMS!$E$3:$N$2500,8,FALSE))</f>
        <v/>
      </c>
      <c r="Z580" s="39" t="str">
        <f>IF(R580="","",VLOOKUP(R580,CUSTOMS!$E$3:$N$2500,9,FALSE))</f>
        <v/>
      </c>
      <c r="AA580" s="39" t="str">
        <f>IF(R580="","",VLOOKUP(R580,CUSTOMS!$E$3:$N$2500,10,FALSE))</f>
        <v/>
      </c>
      <c r="AB580" s="40" t="str">
        <f>IF(R580="","",VLOOKUP(G580,WMS!$E$3:$T$2500,15,FALSE))</f>
        <v/>
      </c>
      <c r="AC580" s="40" t="str">
        <f t="shared" ref="AC580:AC643" si="69">IF(AB580="","",M580*AB580)</f>
        <v/>
      </c>
      <c r="AD580" s="37" t="str">
        <f>IF(S580="","",VLOOKUP(S580,海关监管条件!$A$1:$B$2000,2,FALSE))</f>
        <v/>
      </c>
    </row>
    <row r="581" spans="7:30">
      <c r="G581" s="22" t="str">
        <f t="shared" si="63"/>
        <v/>
      </c>
      <c r="H581" s="23" t="str">
        <f>IF(G581="","",VLOOKUP(G581,WMS!$E$3:$Q$2500,7,FALSE))</f>
        <v/>
      </c>
      <c r="I581" s="23" t="str">
        <f>IF(G581="","",VLOOKUP(G581,WMS!$E$3:$Q$2500,8,FALSE))</f>
        <v/>
      </c>
      <c r="J581" s="23" t="str">
        <f>IF(G581="","",VLOOKUP(G581,WMS!$E$3:$Q$2500,13,FALSE))</f>
        <v/>
      </c>
      <c r="K581" s="29" t="str">
        <f t="shared" si="64"/>
        <v/>
      </c>
      <c r="N581" s="30" t="str">
        <f>IF(G581="","",VLOOKUP(G581,WMS!$E$3:$U$2500,17,0))</f>
        <v/>
      </c>
      <c r="O581" s="31" t="str">
        <f t="shared" si="65"/>
        <v/>
      </c>
      <c r="P581" s="31" t="str">
        <f t="shared" si="66"/>
        <v/>
      </c>
      <c r="Q581" s="36" t="str">
        <f>IF(G581="","",VLOOKUP(G581,WMS!$E$3:$G$2500,2,FALSE))</f>
        <v/>
      </c>
      <c r="R581" s="36" t="str">
        <f>IF(G581="","",VLOOKUP(G581,WMS!$E$3:$G$2500,3,FALSE))</f>
        <v/>
      </c>
      <c r="S581" s="37" t="str">
        <f>IF(R581="","",VLOOKUP(R581,CUSTOMS!$E$3:$N$2500,2,FALSE))</f>
        <v/>
      </c>
      <c r="T581" s="38" t="str">
        <f>IF(R581="","",VLOOKUP(R581,CUSTOMS!$E$3:$N$2500,3,FALSE))</f>
        <v/>
      </c>
      <c r="U581" s="39" t="str">
        <f t="shared" si="67"/>
        <v/>
      </c>
      <c r="V581" s="39" t="str">
        <f>IF(R581="","",VLOOKUP(R581,CUSTOMS!$E$3:$N$2500,5,FALSE))</f>
        <v/>
      </c>
      <c r="W581" s="40" t="str">
        <f>IF(R581="","",VLOOKUP(R581,CUSTOMS!$E$3:$N$2500,6,FALSE))</f>
        <v/>
      </c>
      <c r="X581" s="40" t="str">
        <f t="shared" si="68"/>
        <v/>
      </c>
      <c r="Y581" s="39" t="str">
        <f>IF(R581="","",VLOOKUP(R581,CUSTOMS!$E$3:$N$2500,8,FALSE))</f>
        <v/>
      </c>
      <c r="Z581" s="39" t="str">
        <f>IF(R581="","",VLOOKUP(R581,CUSTOMS!$E$3:$N$2500,9,FALSE))</f>
        <v/>
      </c>
      <c r="AA581" s="39" t="str">
        <f>IF(R581="","",VLOOKUP(R581,CUSTOMS!$E$3:$N$2500,10,FALSE))</f>
        <v/>
      </c>
      <c r="AB581" s="40" t="str">
        <f>IF(R581="","",VLOOKUP(G581,WMS!$E$3:$T$2500,15,FALSE))</f>
        <v/>
      </c>
      <c r="AC581" s="40" t="str">
        <f t="shared" si="69"/>
        <v/>
      </c>
      <c r="AD581" s="37" t="str">
        <f>IF(S581="","",VLOOKUP(S581,海关监管条件!$A$1:$B$2000,2,FALSE))</f>
        <v/>
      </c>
    </row>
    <row r="582" spans="7:30">
      <c r="G582" s="22" t="str">
        <f t="shared" si="63"/>
        <v/>
      </c>
      <c r="H582" s="23" t="str">
        <f>IF(G582="","",VLOOKUP(G582,WMS!$E$3:$Q$2500,7,FALSE))</f>
        <v/>
      </c>
      <c r="I582" s="23" t="str">
        <f>IF(G582="","",VLOOKUP(G582,WMS!$E$3:$Q$2500,8,FALSE))</f>
        <v/>
      </c>
      <c r="J582" s="23" t="str">
        <f>IF(G582="","",VLOOKUP(G582,WMS!$E$3:$Q$2500,13,FALSE))</f>
        <v/>
      </c>
      <c r="K582" s="29" t="str">
        <f t="shared" si="64"/>
        <v/>
      </c>
      <c r="N582" s="30" t="str">
        <f>IF(G582="","",VLOOKUP(G582,WMS!$E$3:$U$2500,17,0))</f>
        <v/>
      </c>
      <c r="O582" s="31" t="str">
        <f t="shared" si="65"/>
        <v/>
      </c>
      <c r="P582" s="31" t="str">
        <f t="shared" si="66"/>
        <v/>
      </c>
      <c r="Q582" s="36" t="str">
        <f>IF(G582="","",VLOOKUP(G582,WMS!$E$3:$G$2500,2,FALSE))</f>
        <v/>
      </c>
      <c r="R582" s="36" t="str">
        <f>IF(G582="","",VLOOKUP(G582,WMS!$E$3:$G$2500,3,FALSE))</f>
        <v/>
      </c>
      <c r="S582" s="37" t="str">
        <f>IF(R582="","",VLOOKUP(R582,CUSTOMS!$E$3:$N$2500,2,FALSE))</f>
        <v/>
      </c>
      <c r="T582" s="38" t="str">
        <f>IF(R582="","",VLOOKUP(R582,CUSTOMS!$E$3:$N$2500,3,FALSE))</f>
        <v/>
      </c>
      <c r="U582" s="39" t="str">
        <f t="shared" si="67"/>
        <v/>
      </c>
      <c r="V582" s="39" t="str">
        <f>IF(R582="","",VLOOKUP(R582,CUSTOMS!$E$3:$N$2500,5,FALSE))</f>
        <v/>
      </c>
      <c r="W582" s="40" t="str">
        <f>IF(R582="","",VLOOKUP(R582,CUSTOMS!$E$3:$N$2500,6,FALSE))</f>
        <v/>
      </c>
      <c r="X582" s="40" t="str">
        <f t="shared" si="68"/>
        <v/>
      </c>
      <c r="Y582" s="39" t="str">
        <f>IF(R582="","",VLOOKUP(R582,CUSTOMS!$E$3:$N$2500,8,FALSE))</f>
        <v/>
      </c>
      <c r="Z582" s="39" t="str">
        <f>IF(R582="","",VLOOKUP(R582,CUSTOMS!$E$3:$N$2500,9,FALSE))</f>
        <v/>
      </c>
      <c r="AA582" s="39" t="str">
        <f>IF(R582="","",VLOOKUP(R582,CUSTOMS!$E$3:$N$2500,10,FALSE))</f>
        <v/>
      </c>
      <c r="AB582" s="40" t="str">
        <f>IF(R582="","",VLOOKUP(G582,WMS!$E$3:$T$2500,15,FALSE))</f>
        <v/>
      </c>
      <c r="AC582" s="40" t="str">
        <f t="shared" si="69"/>
        <v/>
      </c>
      <c r="AD582" s="37" t="str">
        <f>IF(S582="","",VLOOKUP(S582,海关监管条件!$A$1:$B$2000,2,FALSE))</f>
        <v/>
      </c>
    </row>
    <row r="583" spans="7:30">
      <c r="G583" s="22" t="str">
        <f t="shared" si="63"/>
        <v/>
      </c>
      <c r="H583" s="23" t="str">
        <f>IF(G583="","",VLOOKUP(G583,WMS!$E$3:$Q$2500,7,FALSE))</f>
        <v/>
      </c>
      <c r="I583" s="23" t="str">
        <f>IF(G583="","",VLOOKUP(G583,WMS!$E$3:$Q$2500,8,FALSE))</f>
        <v/>
      </c>
      <c r="J583" s="23" t="str">
        <f>IF(G583="","",VLOOKUP(G583,WMS!$E$3:$Q$2500,13,FALSE))</f>
        <v/>
      </c>
      <c r="K583" s="29" t="str">
        <f t="shared" si="64"/>
        <v/>
      </c>
      <c r="N583" s="30" t="str">
        <f>IF(G583="","",VLOOKUP(G583,WMS!$E$3:$U$2500,17,0))</f>
        <v/>
      </c>
      <c r="O583" s="31" t="str">
        <f t="shared" si="65"/>
        <v/>
      </c>
      <c r="P583" s="31" t="str">
        <f t="shared" si="66"/>
        <v/>
      </c>
      <c r="Q583" s="36" t="str">
        <f>IF(G583="","",VLOOKUP(G583,WMS!$E$3:$G$2500,2,FALSE))</f>
        <v/>
      </c>
      <c r="R583" s="36" t="str">
        <f>IF(G583="","",VLOOKUP(G583,WMS!$E$3:$G$2500,3,FALSE))</f>
        <v/>
      </c>
      <c r="S583" s="37" t="str">
        <f>IF(R583="","",VLOOKUP(R583,CUSTOMS!$E$3:$N$2500,2,FALSE))</f>
        <v/>
      </c>
      <c r="T583" s="38" t="str">
        <f>IF(R583="","",VLOOKUP(R583,CUSTOMS!$E$3:$N$2500,3,FALSE))</f>
        <v/>
      </c>
      <c r="U583" s="39" t="str">
        <f t="shared" si="67"/>
        <v/>
      </c>
      <c r="V583" s="39" t="str">
        <f>IF(R583="","",VLOOKUP(R583,CUSTOMS!$E$3:$N$2500,5,FALSE))</f>
        <v/>
      </c>
      <c r="W583" s="40" t="str">
        <f>IF(R583="","",VLOOKUP(R583,CUSTOMS!$E$3:$N$2500,6,FALSE))</f>
        <v/>
      </c>
      <c r="X583" s="40" t="str">
        <f t="shared" si="68"/>
        <v/>
      </c>
      <c r="Y583" s="39" t="str">
        <f>IF(R583="","",VLOOKUP(R583,CUSTOMS!$E$3:$N$2500,8,FALSE))</f>
        <v/>
      </c>
      <c r="Z583" s="39" t="str">
        <f>IF(R583="","",VLOOKUP(R583,CUSTOMS!$E$3:$N$2500,9,FALSE))</f>
        <v/>
      </c>
      <c r="AA583" s="39" t="str">
        <f>IF(R583="","",VLOOKUP(R583,CUSTOMS!$E$3:$N$2500,10,FALSE))</f>
        <v/>
      </c>
      <c r="AB583" s="40" t="str">
        <f>IF(R583="","",VLOOKUP(G583,WMS!$E$3:$T$2500,15,FALSE))</f>
        <v/>
      </c>
      <c r="AC583" s="40" t="str">
        <f t="shared" si="69"/>
        <v/>
      </c>
      <c r="AD583" s="37" t="str">
        <f>IF(S583="","",VLOOKUP(S583,海关监管条件!$A$1:$B$2000,2,FALSE))</f>
        <v/>
      </c>
    </row>
    <row r="584" spans="7:30">
      <c r="G584" s="22" t="str">
        <f t="shared" si="63"/>
        <v/>
      </c>
      <c r="H584" s="23" t="str">
        <f>IF(G584="","",VLOOKUP(G584,WMS!$E$3:$Q$2500,7,FALSE))</f>
        <v/>
      </c>
      <c r="I584" s="23" t="str">
        <f>IF(G584="","",VLOOKUP(G584,WMS!$E$3:$Q$2500,8,FALSE))</f>
        <v/>
      </c>
      <c r="J584" s="23" t="str">
        <f>IF(G584="","",VLOOKUP(G584,WMS!$E$3:$Q$2500,13,FALSE))</f>
        <v/>
      </c>
      <c r="K584" s="29" t="str">
        <f t="shared" si="64"/>
        <v/>
      </c>
      <c r="N584" s="30" t="str">
        <f>IF(G584="","",VLOOKUP(G584,WMS!$E$3:$U$2500,17,0))</f>
        <v/>
      </c>
      <c r="O584" s="31" t="str">
        <f t="shared" si="65"/>
        <v/>
      </c>
      <c r="P584" s="31" t="str">
        <f t="shared" si="66"/>
        <v/>
      </c>
      <c r="Q584" s="36" t="str">
        <f>IF(G584="","",VLOOKUP(G584,WMS!$E$3:$G$2500,2,FALSE))</f>
        <v/>
      </c>
      <c r="R584" s="36" t="str">
        <f>IF(G584="","",VLOOKUP(G584,WMS!$E$3:$G$2500,3,FALSE))</f>
        <v/>
      </c>
      <c r="S584" s="37" t="str">
        <f>IF(R584="","",VLOOKUP(R584,CUSTOMS!$E$3:$N$2500,2,FALSE))</f>
        <v/>
      </c>
      <c r="T584" s="38" t="str">
        <f>IF(R584="","",VLOOKUP(R584,CUSTOMS!$E$3:$N$2500,3,FALSE))</f>
        <v/>
      </c>
      <c r="U584" s="39" t="str">
        <f t="shared" si="67"/>
        <v/>
      </c>
      <c r="V584" s="39" t="str">
        <f>IF(R584="","",VLOOKUP(R584,CUSTOMS!$E$3:$N$2500,5,FALSE))</f>
        <v/>
      </c>
      <c r="W584" s="40" t="str">
        <f>IF(R584="","",VLOOKUP(R584,CUSTOMS!$E$3:$N$2500,6,FALSE))</f>
        <v/>
      </c>
      <c r="X584" s="40" t="str">
        <f t="shared" si="68"/>
        <v/>
      </c>
      <c r="Y584" s="39" t="str">
        <f>IF(R584="","",VLOOKUP(R584,CUSTOMS!$E$3:$N$2500,8,FALSE))</f>
        <v/>
      </c>
      <c r="Z584" s="39" t="str">
        <f>IF(R584="","",VLOOKUP(R584,CUSTOMS!$E$3:$N$2500,9,FALSE))</f>
        <v/>
      </c>
      <c r="AA584" s="39" t="str">
        <f>IF(R584="","",VLOOKUP(R584,CUSTOMS!$E$3:$N$2500,10,FALSE))</f>
        <v/>
      </c>
      <c r="AB584" s="40" t="str">
        <f>IF(R584="","",VLOOKUP(G584,WMS!$E$3:$T$2500,15,FALSE))</f>
        <v/>
      </c>
      <c r="AC584" s="40" t="str">
        <f t="shared" si="69"/>
        <v/>
      </c>
      <c r="AD584" s="37" t="str">
        <f>IF(S584="","",VLOOKUP(S584,海关监管条件!$A$1:$B$2000,2,FALSE))</f>
        <v/>
      </c>
    </row>
    <row r="585" spans="7:30">
      <c r="G585" s="22" t="str">
        <f t="shared" si="63"/>
        <v/>
      </c>
      <c r="H585" s="23" t="str">
        <f>IF(G585="","",VLOOKUP(G585,WMS!$E$3:$Q$2500,7,FALSE))</f>
        <v/>
      </c>
      <c r="I585" s="23" t="str">
        <f>IF(G585="","",VLOOKUP(G585,WMS!$E$3:$Q$2500,8,FALSE))</f>
        <v/>
      </c>
      <c r="J585" s="23" t="str">
        <f>IF(G585="","",VLOOKUP(G585,WMS!$E$3:$Q$2500,13,FALSE))</f>
        <v/>
      </c>
      <c r="K585" s="29" t="str">
        <f t="shared" si="64"/>
        <v/>
      </c>
      <c r="N585" s="30" t="str">
        <f>IF(G585="","",VLOOKUP(G585,WMS!$E$3:$U$2500,17,0))</f>
        <v/>
      </c>
      <c r="O585" s="31" t="str">
        <f t="shared" si="65"/>
        <v/>
      </c>
      <c r="P585" s="31" t="str">
        <f t="shared" si="66"/>
        <v/>
      </c>
      <c r="Q585" s="36" t="str">
        <f>IF(G585="","",VLOOKUP(G585,WMS!$E$3:$G$2500,2,FALSE))</f>
        <v/>
      </c>
      <c r="R585" s="36" t="str">
        <f>IF(G585="","",VLOOKUP(G585,WMS!$E$3:$G$2500,3,FALSE))</f>
        <v/>
      </c>
      <c r="S585" s="37" t="str">
        <f>IF(R585="","",VLOOKUP(R585,CUSTOMS!$E$3:$N$2500,2,FALSE))</f>
        <v/>
      </c>
      <c r="T585" s="38" t="str">
        <f>IF(R585="","",VLOOKUP(R585,CUSTOMS!$E$3:$N$2500,3,FALSE))</f>
        <v/>
      </c>
      <c r="U585" s="39" t="str">
        <f t="shared" si="67"/>
        <v/>
      </c>
      <c r="V585" s="39" t="str">
        <f>IF(R585="","",VLOOKUP(R585,CUSTOMS!$E$3:$N$2500,5,FALSE))</f>
        <v/>
      </c>
      <c r="W585" s="40" t="str">
        <f>IF(R585="","",VLOOKUP(R585,CUSTOMS!$E$3:$N$2500,6,FALSE))</f>
        <v/>
      </c>
      <c r="X585" s="40" t="str">
        <f t="shared" si="68"/>
        <v/>
      </c>
      <c r="Y585" s="39" t="str">
        <f>IF(R585="","",VLOOKUP(R585,CUSTOMS!$E$3:$N$2500,8,FALSE))</f>
        <v/>
      </c>
      <c r="Z585" s="39" t="str">
        <f>IF(R585="","",VLOOKUP(R585,CUSTOMS!$E$3:$N$2500,9,FALSE))</f>
        <v/>
      </c>
      <c r="AA585" s="39" t="str">
        <f>IF(R585="","",VLOOKUP(R585,CUSTOMS!$E$3:$N$2500,10,FALSE))</f>
        <v/>
      </c>
      <c r="AB585" s="40" t="str">
        <f>IF(R585="","",VLOOKUP(G585,WMS!$E$3:$T$2500,15,FALSE))</f>
        <v/>
      </c>
      <c r="AC585" s="40" t="str">
        <f t="shared" si="69"/>
        <v/>
      </c>
      <c r="AD585" s="37" t="str">
        <f>IF(S585="","",VLOOKUP(S585,海关监管条件!$A$1:$B$2000,2,FALSE))</f>
        <v/>
      </c>
    </row>
    <row r="586" spans="7:30">
      <c r="G586" s="22" t="str">
        <f t="shared" si="63"/>
        <v/>
      </c>
      <c r="H586" s="23" t="str">
        <f>IF(G586="","",VLOOKUP(G586,WMS!$E$3:$Q$2500,7,FALSE))</f>
        <v/>
      </c>
      <c r="I586" s="23" t="str">
        <f>IF(G586="","",VLOOKUP(G586,WMS!$E$3:$Q$2500,8,FALSE))</f>
        <v/>
      </c>
      <c r="J586" s="23" t="str">
        <f>IF(G586="","",VLOOKUP(G586,WMS!$E$3:$Q$2500,13,FALSE))</f>
        <v/>
      </c>
      <c r="K586" s="29" t="str">
        <f t="shared" si="64"/>
        <v/>
      </c>
      <c r="N586" s="30" t="str">
        <f>IF(G586="","",VLOOKUP(G586,WMS!$E$3:$U$2500,17,0))</f>
        <v/>
      </c>
      <c r="O586" s="31" t="str">
        <f t="shared" si="65"/>
        <v/>
      </c>
      <c r="P586" s="31" t="str">
        <f t="shared" si="66"/>
        <v/>
      </c>
      <c r="Q586" s="36" t="str">
        <f>IF(G586="","",VLOOKUP(G586,WMS!$E$3:$G$2500,2,FALSE))</f>
        <v/>
      </c>
      <c r="R586" s="36" t="str">
        <f>IF(G586="","",VLOOKUP(G586,WMS!$E$3:$G$2500,3,FALSE))</f>
        <v/>
      </c>
      <c r="S586" s="37" t="str">
        <f>IF(R586="","",VLOOKUP(R586,CUSTOMS!$E$3:$N$2500,2,FALSE))</f>
        <v/>
      </c>
      <c r="T586" s="38" t="str">
        <f>IF(R586="","",VLOOKUP(R586,CUSTOMS!$E$3:$N$2500,3,FALSE))</f>
        <v/>
      </c>
      <c r="U586" s="39" t="str">
        <f t="shared" si="67"/>
        <v/>
      </c>
      <c r="V586" s="39" t="str">
        <f>IF(R586="","",VLOOKUP(R586,CUSTOMS!$E$3:$N$2500,5,FALSE))</f>
        <v/>
      </c>
      <c r="W586" s="40" t="str">
        <f>IF(R586="","",VLOOKUP(R586,CUSTOMS!$E$3:$N$2500,6,FALSE))</f>
        <v/>
      </c>
      <c r="X586" s="40" t="str">
        <f t="shared" si="68"/>
        <v/>
      </c>
      <c r="Y586" s="39" t="str">
        <f>IF(R586="","",VLOOKUP(R586,CUSTOMS!$E$3:$N$2500,8,FALSE))</f>
        <v/>
      </c>
      <c r="Z586" s="39" t="str">
        <f>IF(R586="","",VLOOKUP(R586,CUSTOMS!$E$3:$N$2500,9,FALSE))</f>
        <v/>
      </c>
      <c r="AA586" s="39" t="str">
        <f>IF(R586="","",VLOOKUP(R586,CUSTOMS!$E$3:$N$2500,10,FALSE))</f>
        <v/>
      </c>
      <c r="AB586" s="40" t="str">
        <f>IF(R586="","",VLOOKUP(G586,WMS!$E$3:$T$2500,15,FALSE))</f>
        <v/>
      </c>
      <c r="AC586" s="40" t="str">
        <f t="shared" si="69"/>
        <v/>
      </c>
      <c r="AD586" s="37" t="str">
        <f>IF(S586="","",VLOOKUP(S586,海关监管条件!$A$1:$B$2000,2,FALSE))</f>
        <v/>
      </c>
    </row>
    <row r="587" spans="7:30">
      <c r="G587" s="22" t="str">
        <f t="shared" si="63"/>
        <v/>
      </c>
      <c r="H587" s="23" t="str">
        <f>IF(G587="","",VLOOKUP(G587,WMS!$E$3:$Q$2500,7,FALSE))</f>
        <v/>
      </c>
      <c r="I587" s="23" t="str">
        <f>IF(G587="","",VLOOKUP(G587,WMS!$E$3:$Q$2500,8,FALSE))</f>
        <v/>
      </c>
      <c r="J587" s="23" t="str">
        <f>IF(G587="","",VLOOKUP(G587,WMS!$E$3:$Q$2500,13,FALSE))</f>
        <v/>
      </c>
      <c r="K587" s="29" t="str">
        <f t="shared" si="64"/>
        <v/>
      </c>
      <c r="N587" s="30" t="str">
        <f>IF(G587="","",VLOOKUP(G587,WMS!$E$3:$U$2500,17,0))</f>
        <v/>
      </c>
      <c r="O587" s="31" t="str">
        <f t="shared" si="65"/>
        <v/>
      </c>
      <c r="P587" s="31" t="str">
        <f t="shared" si="66"/>
        <v/>
      </c>
      <c r="Q587" s="36" t="str">
        <f>IF(G587="","",VLOOKUP(G587,WMS!$E$3:$G$2500,2,FALSE))</f>
        <v/>
      </c>
      <c r="R587" s="36" t="str">
        <f>IF(G587="","",VLOOKUP(G587,WMS!$E$3:$G$2500,3,FALSE))</f>
        <v/>
      </c>
      <c r="S587" s="37" t="str">
        <f>IF(R587="","",VLOOKUP(R587,CUSTOMS!$E$3:$N$2500,2,FALSE))</f>
        <v/>
      </c>
      <c r="T587" s="38" t="str">
        <f>IF(R587="","",VLOOKUP(R587,CUSTOMS!$E$3:$N$2500,3,FALSE))</f>
        <v/>
      </c>
      <c r="U587" s="39" t="str">
        <f t="shared" si="67"/>
        <v/>
      </c>
      <c r="V587" s="39" t="str">
        <f>IF(R587="","",VLOOKUP(R587,CUSTOMS!$E$3:$N$2500,5,FALSE))</f>
        <v/>
      </c>
      <c r="W587" s="40" t="str">
        <f>IF(R587="","",VLOOKUP(R587,CUSTOMS!$E$3:$N$2500,6,FALSE))</f>
        <v/>
      </c>
      <c r="X587" s="40" t="str">
        <f t="shared" si="68"/>
        <v/>
      </c>
      <c r="Y587" s="39" t="str">
        <f>IF(R587="","",VLOOKUP(R587,CUSTOMS!$E$3:$N$2500,8,FALSE))</f>
        <v/>
      </c>
      <c r="Z587" s="39" t="str">
        <f>IF(R587="","",VLOOKUP(R587,CUSTOMS!$E$3:$N$2500,9,FALSE))</f>
        <v/>
      </c>
      <c r="AA587" s="39" t="str">
        <f>IF(R587="","",VLOOKUP(R587,CUSTOMS!$E$3:$N$2500,10,FALSE))</f>
        <v/>
      </c>
      <c r="AB587" s="40" t="str">
        <f>IF(R587="","",VLOOKUP(G587,WMS!$E$3:$T$2500,15,FALSE))</f>
        <v/>
      </c>
      <c r="AC587" s="40" t="str">
        <f t="shared" si="69"/>
        <v/>
      </c>
      <c r="AD587" s="37" t="str">
        <f>IF(S587="","",VLOOKUP(S587,海关监管条件!$A$1:$B$2000,2,FALSE))</f>
        <v/>
      </c>
    </row>
    <row r="588" spans="7:30">
      <c r="G588" s="22" t="str">
        <f t="shared" si="63"/>
        <v/>
      </c>
      <c r="H588" s="23" t="str">
        <f>IF(G588="","",VLOOKUP(G588,WMS!$E$3:$Q$2500,7,FALSE))</f>
        <v/>
      </c>
      <c r="I588" s="23" t="str">
        <f>IF(G588="","",VLOOKUP(G588,WMS!$E$3:$Q$2500,8,FALSE))</f>
        <v/>
      </c>
      <c r="J588" s="23" t="str">
        <f>IF(G588="","",VLOOKUP(G588,WMS!$E$3:$Q$2500,13,FALSE))</f>
        <v/>
      </c>
      <c r="K588" s="29" t="str">
        <f t="shared" si="64"/>
        <v/>
      </c>
      <c r="N588" s="30" t="str">
        <f>IF(G588="","",VLOOKUP(G588,WMS!$E$3:$U$2500,17,0))</f>
        <v/>
      </c>
      <c r="O588" s="31" t="str">
        <f t="shared" si="65"/>
        <v/>
      </c>
      <c r="P588" s="31" t="str">
        <f t="shared" si="66"/>
        <v/>
      </c>
      <c r="Q588" s="36" t="str">
        <f>IF(G588="","",VLOOKUP(G588,WMS!$E$3:$G$2500,2,FALSE))</f>
        <v/>
      </c>
      <c r="R588" s="36" t="str">
        <f>IF(G588="","",VLOOKUP(G588,WMS!$E$3:$G$2500,3,FALSE))</f>
        <v/>
      </c>
      <c r="S588" s="37" t="str">
        <f>IF(R588="","",VLOOKUP(R588,CUSTOMS!$E$3:$N$2500,2,FALSE))</f>
        <v/>
      </c>
      <c r="T588" s="38" t="str">
        <f>IF(R588="","",VLOOKUP(R588,CUSTOMS!$E$3:$N$2500,3,FALSE))</f>
        <v/>
      </c>
      <c r="U588" s="39" t="str">
        <f t="shared" si="67"/>
        <v/>
      </c>
      <c r="V588" s="39" t="str">
        <f>IF(R588="","",VLOOKUP(R588,CUSTOMS!$E$3:$N$2500,5,FALSE))</f>
        <v/>
      </c>
      <c r="W588" s="40" t="str">
        <f>IF(R588="","",VLOOKUP(R588,CUSTOMS!$E$3:$N$2500,6,FALSE))</f>
        <v/>
      </c>
      <c r="X588" s="40" t="str">
        <f t="shared" si="68"/>
        <v/>
      </c>
      <c r="Y588" s="39" t="str">
        <f>IF(R588="","",VLOOKUP(R588,CUSTOMS!$E$3:$N$2500,8,FALSE))</f>
        <v/>
      </c>
      <c r="Z588" s="39" t="str">
        <f>IF(R588="","",VLOOKUP(R588,CUSTOMS!$E$3:$N$2500,9,FALSE))</f>
        <v/>
      </c>
      <c r="AA588" s="39" t="str">
        <f>IF(R588="","",VLOOKUP(R588,CUSTOMS!$E$3:$N$2500,10,FALSE))</f>
        <v/>
      </c>
      <c r="AB588" s="40" t="str">
        <f>IF(R588="","",VLOOKUP(G588,WMS!$E$3:$T$2500,15,FALSE))</f>
        <v/>
      </c>
      <c r="AC588" s="40" t="str">
        <f t="shared" si="69"/>
        <v/>
      </c>
      <c r="AD588" s="37" t="str">
        <f>IF(S588="","",VLOOKUP(S588,海关监管条件!$A$1:$B$2000,2,FALSE))</f>
        <v/>
      </c>
    </row>
    <row r="589" spans="7:30">
      <c r="G589" s="22" t="str">
        <f t="shared" si="63"/>
        <v/>
      </c>
      <c r="H589" s="23" t="str">
        <f>IF(G589="","",VLOOKUP(G589,WMS!$E$3:$Q$2500,7,FALSE))</f>
        <v/>
      </c>
      <c r="I589" s="23" t="str">
        <f>IF(G589="","",VLOOKUP(G589,WMS!$E$3:$Q$2500,8,FALSE))</f>
        <v/>
      </c>
      <c r="J589" s="23" t="str">
        <f>IF(G589="","",VLOOKUP(G589,WMS!$E$3:$Q$2500,13,FALSE))</f>
        <v/>
      </c>
      <c r="K589" s="29" t="str">
        <f t="shared" si="64"/>
        <v/>
      </c>
      <c r="N589" s="30" t="str">
        <f>IF(G589="","",VLOOKUP(G589,WMS!$E$3:$U$2500,17,0))</f>
        <v/>
      </c>
      <c r="O589" s="31" t="str">
        <f t="shared" si="65"/>
        <v/>
      </c>
      <c r="P589" s="31" t="str">
        <f t="shared" si="66"/>
        <v/>
      </c>
      <c r="Q589" s="36" t="str">
        <f>IF(G589="","",VLOOKUP(G589,WMS!$E$3:$G$2500,2,FALSE))</f>
        <v/>
      </c>
      <c r="R589" s="36" t="str">
        <f>IF(G589="","",VLOOKUP(G589,WMS!$E$3:$G$2500,3,FALSE))</f>
        <v/>
      </c>
      <c r="S589" s="37" t="str">
        <f>IF(R589="","",VLOOKUP(R589,CUSTOMS!$E$3:$N$2500,2,FALSE))</f>
        <v/>
      </c>
      <c r="T589" s="38" t="str">
        <f>IF(R589="","",VLOOKUP(R589,CUSTOMS!$E$3:$N$2500,3,FALSE))</f>
        <v/>
      </c>
      <c r="U589" s="39" t="str">
        <f t="shared" si="67"/>
        <v/>
      </c>
      <c r="V589" s="39" t="str">
        <f>IF(R589="","",VLOOKUP(R589,CUSTOMS!$E$3:$N$2500,5,FALSE))</f>
        <v/>
      </c>
      <c r="W589" s="40" t="str">
        <f>IF(R589="","",VLOOKUP(R589,CUSTOMS!$E$3:$N$2500,6,FALSE))</f>
        <v/>
      </c>
      <c r="X589" s="40" t="str">
        <f t="shared" si="68"/>
        <v/>
      </c>
      <c r="Y589" s="39" t="str">
        <f>IF(R589="","",VLOOKUP(R589,CUSTOMS!$E$3:$N$2500,8,FALSE))</f>
        <v/>
      </c>
      <c r="Z589" s="39" t="str">
        <f>IF(R589="","",VLOOKUP(R589,CUSTOMS!$E$3:$N$2500,9,FALSE))</f>
        <v/>
      </c>
      <c r="AA589" s="39" t="str">
        <f>IF(R589="","",VLOOKUP(R589,CUSTOMS!$E$3:$N$2500,10,FALSE))</f>
        <v/>
      </c>
      <c r="AB589" s="40" t="str">
        <f>IF(R589="","",VLOOKUP(G589,WMS!$E$3:$T$2500,15,FALSE))</f>
        <v/>
      </c>
      <c r="AC589" s="40" t="str">
        <f t="shared" si="69"/>
        <v/>
      </c>
      <c r="AD589" s="37" t="str">
        <f>IF(S589="","",VLOOKUP(S589,海关监管条件!$A$1:$B$2000,2,FALSE))</f>
        <v/>
      </c>
    </row>
    <row r="590" spans="7:30">
      <c r="G590" s="22" t="str">
        <f t="shared" si="63"/>
        <v/>
      </c>
      <c r="H590" s="23" t="str">
        <f>IF(G590="","",VLOOKUP(G590,WMS!$E$3:$Q$2500,7,FALSE))</f>
        <v/>
      </c>
      <c r="I590" s="23" t="str">
        <f>IF(G590="","",VLOOKUP(G590,WMS!$E$3:$Q$2500,8,FALSE))</f>
        <v/>
      </c>
      <c r="J590" s="23" t="str">
        <f>IF(G590="","",VLOOKUP(G590,WMS!$E$3:$Q$2500,13,FALSE))</f>
        <v/>
      </c>
      <c r="K590" s="29" t="str">
        <f t="shared" si="64"/>
        <v/>
      </c>
      <c r="N590" s="30" t="str">
        <f>IF(G590="","",VLOOKUP(G590,WMS!$E$3:$U$2500,17,0))</f>
        <v/>
      </c>
      <c r="O590" s="31" t="str">
        <f t="shared" si="65"/>
        <v/>
      </c>
      <c r="P590" s="31" t="str">
        <f t="shared" si="66"/>
        <v/>
      </c>
      <c r="Q590" s="36" t="str">
        <f>IF(G590="","",VLOOKUP(G590,WMS!$E$3:$G$2500,2,FALSE))</f>
        <v/>
      </c>
      <c r="R590" s="36" t="str">
        <f>IF(G590="","",VLOOKUP(G590,WMS!$E$3:$G$2500,3,FALSE))</f>
        <v/>
      </c>
      <c r="S590" s="37" t="str">
        <f>IF(R590="","",VLOOKUP(R590,CUSTOMS!$E$3:$N$2500,2,FALSE))</f>
        <v/>
      </c>
      <c r="T590" s="38" t="str">
        <f>IF(R590="","",VLOOKUP(R590,CUSTOMS!$E$3:$N$2500,3,FALSE))</f>
        <v/>
      </c>
      <c r="U590" s="39" t="str">
        <f t="shared" si="67"/>
        <v/>
      </c>
      <c r="V590" s="39" t="str">
        <f>IF(R590="","",VLOOKUP(R590,CUSTOMS!$E$3:$N$2500,5,FALSE))</f>
        <v/>
      </c>
      <c r="W590" s="40" t="str">
        <f>IF(R590="","",VLOOKUP(R590,CUSTOMS!$E$3:$N$2500,6,FALSE))</f>
        <v/>
      </c>
      <c r="X590" s="40" t="str">
        <f t="shared" si="68"/>
        <v/>
      </c>
      <c r="Y590" s="39" t="str">
        <f>IF(R590="","",VLOOKUP(R590,CUSTOMS!$E$3:$N$2500,8,FALSE))</f>
        <v/>
      </c>
      <c r="Z590" s="39" t="str">
        <f>IF(R590="","",VLOOKUP(R590,CUSTOMS!$E$3:$N$2500,9,FALSE))</f>
        <v/>
      </c>
      <c r="AA590" s="39" t="str">
        <f>IF(R590="","",VLOOKUP(R590,CUSTOMS!$E$3:$N$2500,10,FALSE))</f>
        <v/>
      </c>
      <c r="AB590" s="40" t="str">
        <f>IF(R590="","",VLOOKUP(G590,WMS!$E$3:$T$2500,15,FALSE))</f>
        <v/>
      </c>
      <c r="AC590" s="40" t="str">
        <f t="shared" si="69"/>
        <v/>
      </c>
      <c r="AD590" s="37" t="str">
        <f>IF(S590="","",VLOOKUP(S590,海关监管条件!$A$1:$B$2000,2,FALSE))</f>
        <v/>
      </c>
    </row>
    <row r="591" spans="7:30">
      <c r="G591" s="22" t="str">
        <f t="shared" si="63"/>
        <v/>
      </c>
      <c r="H591" s="23" t="str">
        <f>IF(G591="","",VLOOKUP(G591,WMS!$E$3:$Q$2500,7,FALSE))</f>
        <v/>
      </c>
      <c r="I591" s="23" t="str">
        <f>IF(G591="","",VLOOKUP(G591,WMS!$E$3:$Q$2500,8,FALSE))</f>
        <v/>
      </c>
      <c r="J591" s="23" t="str">
        <f>IF(G591="","",VLOOKUP(G591,WMS!$E$3:$Q$2500,13,FALSE))</f>
        <v/>
      </c>
      <c r="K591" s="29" t="str">
        <f t="shared" si="64"/>
        <v/>
      </c>
      <c r="N591" s="30" t="str">
        <f>IF(G591="","",VLOOKUP(G591,WMS!$E$3:$U$2500,17,0))</f>
        <v/>
      </c>
      <c r="O591" s="31" t="str">
        <f t="shared" si="65"/>
        <v/>
      </c>
      <c r="P591" s="31" t="str">
        <f t="shared" si="66"/>
        <v/>
      </c>
      <c r="Q591" s="36" t="str">
        <f>IF(G591="","",VLOOKUP(G591,WMS!$E$3:$G$2500,2,FALSE))</f>
        <v/>
      </c>
      <c r="R591" s="36" t="str">
        <f>IF(G591="","",VLOOKUP(G591,WMS!$E$3:$G$2500,3,FALSE))</f>
        <v/>
      </c>
      <c r="S591" s="37" t="str">
        <f>IF(R591="","",VLOOKUP(R591,CUSTOMS!$E$3:$N$2500,2,FALSE))</f>
        <v/>
      </c>
      <c r="T591" s="38" t="str">
        <f>IF(R591="","",VLOOKUP(R591,CUSTOMS!$E$3:$N$2500,3,FALSE))</f>
        <v/>
      </c>
      <c r="U591" s="39" t="str">
        <f t="shared" si="67"/>
        <v/>
      </c>
      <c r="V591" s="39" t="str">
        <f>IF(R591="","",VLOOKUP(R591,CUSTOMS!$E$3:$N$2500,5,FALSE))</f>
        <v/>
      </c>
      <c r="W591" s="40" t="str">
        <f>IF(R591="","",VLOOKUP(R591,CUSTOMS!$E$3:$N$2500,6,FALSE))</f>
        <v/>
      </c>
      <c r="X591" s="40" t="str">
        <f t="shared" si="68"/>
        <v/>
      </c>
      <c r="Y591" s="39" t="str">
        <f>IF(R591="","",VLOOKUP(R591,CUSTOMS!$E$3:$N$2500,8,FALSE))</f>
        <v/>
      </c>
      <c r="Z591" s="39" t="str">
        <f>IF(R591="","",VLOOKUP(R591,CUSTOMS!$E$3:$N$2500,9,FALSE))</f>
        <v/>
      </c>
      <c r="AA591" s="39" t="str">
        <f>IF(R591="","",VLOOKUP(R591,CUSTOMS!$E$3:$N$2500,10,FALSE))</f>
        <v/>
      </c>
      <c r="AB591" s="40" t="str">
        <f>IF(R591="","",VLOOKUP(G591,WMS!$E$3:$T$2500,15,FALSE))</f>
        <v/>
      </c>
      <c r="AC591" s="40" t="str">
        <f t="shared" si="69"/>
        <v/>
      </c>
      <c r="AD591" s="37" t="str">
        <f>IF(S591="","",VLOOKUP(S591,海关监管条件!$A$1:$B$2000,2,FALSE))</f>
        <v/>
      </c>
    </row>
    <row r="592" spans="7:30">
      <c r="G592" s="22" t="str">
        <f t="shared" si="63"/>
        <v/>
      </c>
      <c r="H592" s="23" t="str">
        <f>IF(G592="","",VLOOKUP(G592,WMS!$E$3:$Q$2500,7,FALSE))</f>
        <v/>
      </c>
      <c r="I592" s="23" t="str">
        <f>IF(G592="","",VLOOKUP(G592,WMS!$E$3:$Q$2500,8,FALSE))</f>
        <v/>
      </c>
      <c r="J592" s="23" t="str">
        <f>IF(G592="","",VLOOKUP(G592,WMS!$E$3:$Q$2500,13,FALSE))</f>
        <v/>
      </c>
      <c r="K592" s="29" t="str">
        <f t="shared" si="64"/>
        <v/>
      </c>
      <c r="N592" s="30" t="str">
        <f>IF(G592="","",VLOOKUP(G592,WMS!$E$3:$U$2500,17,0))</f>
        <v/>
      </c>
      <c r="O592" s="31" t="str">
        <f t="shared" si="65"/>
        <v/>
      </c>
      <c r="P592" s="31" t="str">
        <f t="shared" si="66"/>
        <v/>
      </c>
      <c r="Q592" s="36" t="str">
        <f>IF(G592="","",VLOOKUP(G592,WMS!$E$3:$G$2500,2,FALSE))</f>
        <v/>
      </c>
      <c r="R592" s="36" t="str">
        <f>IF(G592="","",VLOOKUP(G592,WMS!$E$3:$G$2500,3,FALSE))</f>
        <v/>
      </c>
      <c r="S592" s="37" t="str">
        <f>IF(R592="","",VLOOKUP(R592,CUSTOMS!$E$3:$N$2500,2,FALSE))</f>
        <v/>
      </c>
      <c r="T592" s="38" t="str">
        <f>IF(R592="","",VLOOKUP(R592,CUSTOMS!$E$3:$N$2500,3,FALSE))</f>
        <v/>
      </c>
      <c r="U592" s="39" t="str">
        <f t="shared" si="67"/>
        <v/>
      </c>
      <c r="V592" s="39" t="str">
        <f>IF(R592="","",VLOOKUP(R592,CUSTOMS!$E$3:$N$2500,5,FALSE))</f>
        <v/>
      </c>
      <c r="W592" s="40" t="str">
        <f>IF(R592="","",VLOOKUP(R592,CUSTOMS!$E$3:$N$2500,6,FALSE))</f>
        <v/>
      </c>
      <c r="X592" s="40" t="str">
        <f t="shared" si="68"/>
        <v/>
      </c>
      <c r="Y592" s="39" t="str">
        <f>IF(R592="","",VLOOKUP(R592,CUSTOMS!$E$3:$N$2500,8,FALSE))</f>
        <v/>
      </c>
      <c r="Z592" s="39" t="str">
        <f>IF(R592="","",VLOOKUP(R592,CUSTOMS!$E$3:$N$2500,9,FALSE))</f>
        <v/>
      </c>
      <c r="AA592" s="39" t="str">
        <f>IF(R592="","",VLOOKUP(R592,CUSTOMS!$E$3:$N$2500,10,FALSE))</f>
        <v/>
      </c>
      <c r="AB592" s="40" t="str">
        <f>IF(R592="","",VLOOKUP(G592,WMS!$E$3:$T$2500,15,FALSE))</f>
        <v/>
      </c>
      <c r="AC592" s="40" t="str">
        <f t="shared" si="69"/>
        <v/>
      </c>
      <c r="AD592" s="37" t="str">
        <f>IF(S592="","",VLOOKUP(S592,海关监管条件!$A$1:$B$2000,2,FALSE))</f>
        <v/>
      </c>
    </row>
    <row r="593" spans="7:30">
      <c r="G593" s="22" t="str">
        <f t="shared" si="63"/>
        <v/>
      </c>
      <c r="H593" s="23" t="str">
        <f>IF(G593="","",VLOOKUP(G593,WMS!$E$3:$Q$2500,7,FALSE))</f>
        <v/>
      </c>
      <c r="I593" s="23" t="str">
        <f>IF(G593="","",VLOOKUP(G593,WMS!$E$3:$Q$2500,8,FALSE))</f>
        <v/>
      </c>
      <c r="J593" s="23" t="str">
        <f>IF(G593="","",VLOOKUP(G593,WMS!$E$3:$Q$2500,13,FALSE))</f>
        <v/>
      </c>
      <c r="K593" s="29" t="str">
        <f t="shared" si="64"/>
        <v/>
      </c>
      <c r="N593" s="30" t="str">
        <f>IF(G593="","",VLOOKUP(G593,WMS!$E$3:$U$2500,17,0))</f>
        <v/>
      </c>
      <c r="O593" s="31" t="str">
        <f t="shared" si="65"/>
        <v/>
      </c>
      <c r="P593" s="31" t="str">
        <f t="shared" si="66"/>
        <v/>
      </c>
      <c r="Q593" s="36" t="str">
        <f>IF(G593="","",VLOOKUP(G593,WMS!$E$3:$G$2500,2,FALSE))</f>
        <v/>
      </c>
      <c r="R593" s="36" t="str">
        <f>IF(G593="","",VLOOKUP(G593,WMS!$E$3:$G$2500,3,FALSE))</f>
        <v/>
      </c>
      <c r="S593" s="37" t="str">
        <f>IF(R593="","",VLOOKUP(R593,CUSTOMS!$E$3:$N$2500,2,FALSE))</f>
        <v/>
      </c>
      <c r="T593" s="38" t="str">
        <f>IF(R593="","",VLOOKUP(R593,CUSTOMS!$E$3:$N$2500,3,FALSE))</f>
        <v/>
      </c>
      <c r="U593" s="39" t="str">
        <f t="shared" si="67"/>
        <v/>
      </c>
      <c r="V593" s="39" t="str">
        <f>IF(R593="","",VLOOKUP(R593,CUSTOMS!$E$3:$N$2500,5,FALSE))</f>
        <v/>
      </c>
      <c r="W593" s="40" t="str">
        <f>IF(R593="","",VLOOKUP(R593,CUSTOMS!$E$3:$N$2500,6,FALSE))</f>
        <v/>
      </c>
      <c r="X593" s="40" t="str">
        <f t="shared" si="68"/>
        <v/>
      </c>
      <c r="Y593" s="39" t="str">
        <f>IF(R593="","",VLOOKUP(R593,CUSTOMS!$E$3:$N$2500,8,FALSE))</f>
        <v/>
      </c>
      <c r="Z593" s="39" t="str">
        <f>IF(R593="","",VLOOKUP(R593,CUSTOMS!$E$3:$N$2500,9,FALSE))</f>
        <v/>
      </c>
      <c r="AA593" s="39" t="str">
        <f>IF(R593="","",VLOOKUP(R593,CUSTOMS!$E$3:$N$2500,10,FALSE))</f>
        <v/>
      </c>
      <c r="AB593" s="40" t="str">
        <f>IF(R593="","",VLOOKUP(G593,WMS!$E$3:$T$2500,15,FALSE))</f>
        <v/>
      </c>
      <c r="AC593" s="40" t="str">
        <f t="shared" si="69"/>
        <v/>
      </c>
      <c r="AD593" s="37" t="str">
        <f>IF(S593="","",VLOOKUP(S593,海关监管条件!$A$1:$B$2000,2,FALSE))</f>
        <v/>
      </c>
    </row>
    <row r="594" spans="7:30">
      <c r="G594" s="22" t="str">
        <f t="shared" si="63"/>
        <v/>
      </c>
      <c r="H594" s="23" t="str">
        <f>IF(G594="","",VLOOKUP(G594,WMS!$E$3:$Q$2500,7,FALSE))</f>
        <v/>
      </c>
      <c r="I594" s="23" t="str">
        <f>IF(G594="","",VLOOKUP(G594,WMS!$E$3:$Q$2500,8,FALSE))</f>
        <v/>
      </c>
      <c r="J594" s="23" t="str">
        <f>IF(G594="","",VLOOKUP(G594,WMS!$E$3:$Q$2500,13,FALSE))</f>
        <v/>
      </c>
      <c r="K594" s="29" t="str">
        <f t="shared" si="64"/>
        <v/>
      </c>
      <c r="N594" s="30" t="str">
        <f>IF(G594="","",VLOOKUP(G594,WMS!$E$3:$U$2500,17,0))</f>
        <v/>
      </c>
      <c r="O594" s="31" t="str">
        <f t="shared" si="65"/>
        <v/>
      </c>
      <c r="P594" s="31" t="str">
        <f t="shared" si="66"/>
        <v/>
      </c>
      <c r="Q594" s="36" t="str">
        <f>IF(G594="","",VLOOKUP(G594,WMS!$E$3:$G$2500,2,FALSE))</f>
        <v/>
      </c>
      <c r="R594" s="36" t="str">
        <f>IF(G594="","",VLOOKUP(G594,WMS!$E$3:$G$2500,3,FALSE))</f>
        <v/>
      </c>
      <c r="S594" s="37" t="str">
        <f>IF(R594="","",VLOOKUP(R594,CUSTOMS!$E$3:$N$2500,2,FALSE))</f>
        <v/>
      </c>
      <c r="T594" s="38" t="str">
        <f>IF(R594="","",VLOOKUP(R594,CUSTOMS!$E$3:$N$2500,3,FALSE))</f>
        <v/>
      </c>
      <c r="U594" s="39" t="str">
        <f t="shared" si="67"/>
        <v/>
      </c>
      <c r="V594" s="39" t="str">
        <f>IF(R594="","",VLOOKUP(R594,CUSTOMS!$E$3:$N$2500,5,FALSE))</f>
        <v/>
      </c>
      <c r="W594" s="40" t="str">
        <f>IF(R594="","",VLOOKUP(R594,CUSTOMS!$E$3:$N$2500,6,FALSE))</f>
        <v/>
      </c>
      <c r="X594" s="40" t="str">
        <f t="shared" si="68"/>
        <v/>
      </c>
      <c r="Y594" s="39" t="str">
        <f>IF(R594="","",VLOOKUP(R594,CUSTOMS!$E$3:$N$2500,8,FALSE))</f>
        <v/>
      </c>
      <c r="Z594" s="39" t="str">
        <f>IF(R594="","",VLOOKUP(R594,CUSTOMS!$E$3:$N$2500,9,FALSE))</f>
        <v/>
      </c>
      <c r="AA594" s="39" t="str">
        <f>IF(R594="","",VLOOKUP(R594,CUSTOMS!$E$3:$N$2500,10,FALSE))</f>
        <v/>
      </c>
      <c r="AB594" s="40" t="str">
        <f>IF(R594="","",VLOOKUP(G594,WMS!$E$3:$T$2500,15,FALSE))</f>
        <v/>
      </c>
      <c r="AC594" s="40" t="str">
        <f t="shared" si="69"/>
        <v/>
      </c>
      <c r="AD594" s="37" t="str">
        <f>IF(S594="","",VLOOKUP(S594,海关监管条件!$A$1:$B$2000,2,FALSE))</f>
        <v/>
      </c>
    </row>
    <row r="595" spans="7:30">
      <c r="G595" s="22" t="str">
        <f t="shared" si="63"/>
        <v/>
      </c>
      <c r="H595" s="23" t="str">
        <f>IF(G595="","",VLOOKUP(G595,WMS!$E$3:$Q$2500,7,FALSE))</f>
        <v/>
      </c>
      <c r="I595" s="23" t="str">
        <f>IF(G595="","",VLOOKUP(G595,WMS!$E$3:$Q$2500,8,FALSE))</f>
        <v/>
      </c>
      <c r="J595" s="23" t="str">
        <f>IF(G595="","",VLOOKUP(G595,WMS!$E$3:$Q$2500,13,FALSE))</f>
        <v/>
      </c>
      <c r="K595" s="29" t="str">
        <f t="shared" si="64"/>
        <v/>
      </c>
      <c r="N595" s="30" t="str">
        <f>IF(G595="","",VLOOKUP(G595,WMS!$E$3:$U$2500,17,0))</f>
        <v/>
      </c>
      <c r="O595" s="31" t="str">
        <f t="shared" si="65"/>
        <v/>
      </c>
      <c r="P595" s="31" t="str">
        <f t="shared" si="66"/>
        <v/>
      </c>
      <c r="Q595" s="36" t="str">
        <f>IF(G595="","",VLOOKUP(G595,WMS!$E$3:$G$2500,2,FALSE))</f>
        <v/>
      </c>
      <c r="R595" s="36" t="str">
        <f>IF(G595="","",VLOOKUP(G595,WMS!$E$3:$G$2500,3,FALSE))</f>
        <v/>
      </c>
      <c r="S595" s="37" t="str">
        <f>IF(R595="","",VLOOKUP(R595,CUSTOMS!$E$3:$N$2500,2,FALSE))</f>
        <v/>
      </c>
      <c r="T595" s="38" t="str">
        <f>IF(R595="","",VLOOKUP(R595,CUSTOMS!$E$3:$N$2500,3,FALSE))</f>
        <v/>
      </c>
      <c r="U595" s="39" t="str">
        <f t="shared" si="67"/>
        <v/>
      </c>
      <c r="V595" s="39" t="str">
        <f>IF(R595="","",VLOOKUP(R595,CUSTOMS!$E$3:$N$2500,5,FALSE))</f>
        <v/>
      </c>
      <c r="W595" s="40" t="str">
        <f>IF(R595="","",VLOOKUP(R595,CUSTOMS!$E$3:$N$2500,6,FALSE))</f>
        <v/>
      </c>
      <c r="X595" s="40" t="str">
        <f t="shared" si="68"/>
        <v/>
      </c>
      <c r="Y595" s="39" t="str">
        <f>IF(R595="","",VLOOKUP(R595,CUSTOMS!$E$3:$N$2500,8,FALSE))</f>
        <v/>
      </c>
      <c r="Z595" s="39" t="str">
        <f>IF(R595="","",VLOOKUP(R595,CUSTOMS!$E$3:$N$2500,9,FALSE))</f>
        <v/>
      </c>
      <c r="AA595" s="39" t="str">
        <f>IF(R595="","",VLOOKUP(R595,CUSTOMS!$E$3:$N$2500,10,FALSE))</f>
        <v/>
      </c>
      <c r="AB595" s="40" t="str">
        <f>IF(R595="","",VLOOKUP(G595,WMS!$E$3:$T$2500,15,FALSE))</f>
        <v/>
      </c>
      <c r="AC595" s="40" t="str">
        <f t="shared" si="69"/>
        <v/>
      </c>
      <c r="AD595" s="37" t="str">
        <f>IF(S595="","",VLOOKUP(S595,海关监管条件!$A$1:$B$2000,2,FALSE))</f>
        <v/>
      </c>
    </row>
    <row r="596" spans="7:30">
      <c r="G596" s="22" t="str">
        <f t="shared" si="63"/>
        <v/>
      </c>
      <c r="H596" s="23" t="str">
        <f>IF(G596="","",VLOOKUP(G596,WMS!$E$3:$Q$2500,7,FALSE))</f>
        <v/>
      </c>
      <c r="I596" s="23" t="str">
        <f>IF(G596="","",VLOOKUP(G596,WMS!$E$3:$Q$2500,8,FALSE))</f>
        <v/>
      </c>
      <c r="J596" s="23" t="str">
        <f>IF(G596="","",VLOOKUP(G596,WMS!$E$3:$Q$2500,13,FALSE))</f>
        <v/>
      </c>
      <c r="K596" s="29" t="str">
        <f t="shared" si="64"/>
        <v/>
      </c>
      <c r="N596" s="30" t="str">
        <f>IF(G596="","",VLOOKUP(G596,WMS!$E$3:$U$2500,17,0))</f>
        <v/>
      </c>
      <c r="O596" s="31" t="str">
        <f t="shared" si="65"/>
        <v/>
      </c>
      <c r="P596" s="31" t="str">
        <f t="shared" si="66"/>
        <v/>
      </c>
      <c r="Q596" s="36" t="str">
        <f>IF(G596="","",VLOOKUP(G596,WMS!$E$3:$G$2500,2,FALSE))</f>
        <v/>
      </c>
      <c r="R596" s="36" t="str">
        <f>IF(G596="","",VLOOKUP(G596,WMS!$E$3:$G$2500,3,FALSE))</f>
        <v/>
      </c>
      <c r="S596" s="37" t="str">
        <f>IF(R596="","",VLOOKUP(R596,CUSTOMS!$E$3:$N$2500,2,FALSE))</f>
        <v/>
      </c>
      <c r="T596" s="38" t="str">
        <f>IF(R596="","",VLOOKUP(R596,CUSTOMS!$E$3:$N$2500,3,FALSE))</f>
        <v/>
      </c>
      <c r="U596" s="39" t="str">
        <f t="shared" si="67"/>
        <v/>
      </c>
      <c r="V596" s="39" t="str">
        <f>IF(R596="","",VLOOKUP(R596,CUSTOMS!$E$3:$N$2500,5,FALSE))</f>
        <v/>
      </c>
      <c r="W596" s="40" t="str">
        <f>IF(R596="","",VLOOKUP(R596,CUSTOMS!$E$3:$N$2500,6,FALSE))</f>
        <v/>
      </c>
      <c r="X596" s="40" t="str">
        <f t="shared" si="68"/>
        <v/>
      </c>
      <c r="Y596" s="39" t="str">
        <f>IF(R596="","",VLOOKUP(R596,CUSTOMS!$E$3:$N$2500,8,FALSE))</f>
        <v/>
      </c>
      <c r="Z596" s="39" t="str">
        <f>IF(R596="","",VLOOKUP(R596,CUSTOMS!$E$3:$N$2500,9,FALSE))</f>
        <v/>
      </c>
      <c r="AA596" s="39" t="str">
        <f>IF(R596="","",VLOOKUP(R596,CUSTOMS!$E$3:$N$2500,10,FALSE))</f>
        <v/>
      </c>
      <c r="AB596" s="40" t="str">
        <f>IF(R596="","",VLOOKUP(G596,WMS!$E$3:$T$2500,15,FALSE))</f>
        <v/>
      </c>
      <c r="AC596" s="40" t="str">
        <f t="shared" si="69"/>
        <v/>
      </c>
      <c r="AD596" s="37" t="str">
        <f>IF(S596="","",VLOOKUP(S596,海关监管条件!$A$1:$B$2000,2,FALSE))</f>
        <v/>
      </c>
    </row>
    <row r="597" spans="7:30">
      <c r="G597" s="22" t="str">
        <f t="shared" si="63"/>
        <v/>
      </c>
      <c r="H597" s="23" t="str">
        <f>IF(G597="","",VLOOKUP(G597,WMS!$E$3:$Q$2500,7,FALSE))</f>
        <v/>
      </c>
      <c r="I597" s="23" t="str">
        <f>IF(G597="","",VLOOKUP(G597,WMS!$E$3:$Q$2500,8,FALSE))</f>
        <v/>
      </c>
      <c r="J597" s="23" t="str">
        <f>IF(G597="","",VLOOKUP(G597,WMS!$E$3:$Q$2500,13,FALSE))</f>
        <v/>
      </c>
      <c r="K597" s="29" t="str">
        <f t="shared" si="64"/>
        <v/>
      </c>
      <c r="N597" s="30" t="str">
        <f>IF(G597="","",VLOOKUP(G597,WMS!$E$3:$U$2500,17,0))</f>
        <v/>
      </c>
      <c r="O597" s="31" t="str">
        <f t="shared" si="65"/>
        <v/>
      </c>
      <c r="P597" s="31" t="str">
        <f t="shared" si="66"/>
        <v/>
      </c>
      <c r="Q597" s="36" t="str">
        <f>IF(G597="","",VLOOKUP(G597,WMS!$E$3:$G$2500,2,FALSE))</f>
        <v/>
      </c>
      <c r="R597" s="36" t="str">
        <f>IF(G597="","",VLOOKUP(G597,WMS!$E$3:$G$2500,3,FALSE))</f>
        <v/>
      </c>
      <c r="S597" s="37" t="str">
        <f>IF(R597="","",VLOOKUP(R597,CUSTOMS!$E$3:$N$2500,2,FALSE))</f>
        <v/>
      </c>
      <c r="T597" s="38" t="str">
        <f>IF(R597="","",VLOOKUP(R597,CUSTOMS!$E$3:$N$2500,3,FALSE))</f>
        <v/>
      </c>
      <c r="U597" s="39" t="str">
        <f t="shared" si="67"/>
        <v/>
      </c>
      <c r="V597" s="39" t="str">
        <f>IF(R597="","",VLOOKUP(R597,CUSTOMS!$E$3:$N$2500,5,FALSE))</f>
        <v/>
      </c>
      <c r="W597" s="40" t="str">
        <f>IF(R597="","",VLOOKUP(R597,CUSTOMS!$E$3:$N$2500,6,FALSE))</f>
        <v/>
      </c>
      <c r="X597" s="40" t="str">
        <f t="shared" si="68"/>
        <v/>
      </c>
      <c r="Y597" s="39" t="str">
        <f>IF(R597="","",VLOOKUP(R597,CUSTOMS!$E$3:$N$2500,8,FALSE))</f>
        <v/>
      </c>
      <c r="Z597" s="39" t="str">
        <f>IF(R597="","",VLOOKUP(R597,CUSTOMS!$E$3:$N$2500,9,FALSE))</f>
        <v/>
      </c>
      <c r="AA597" s="39" t="str">
        <f>IF(R597="","",VLOOKUP(R597,CUSTOMS!$E$3:$N$2500,10,FALSE))</f>
        <v/>
      </c>
      <c r="AB597" s="40" t="str">
        <f>IF(R597="","",VLOOKUP(G597,WMS!$E$3:$T$2500,15,FALSE))</f>
        <v/>
      </c>
      <c r="AC597" s="40" t="str">
        <f t="shared" si="69"/>
        <v/>
      </c>
      <c r="AD597" s="37" t="str">
        <f>IF(S597="","",VLOOKUP(S597,海关监管条件!$A$1:$B$2000,2,FALSE))</f>
        <v/>
      </c>
    </row>
    <row r="598" spans="7:30">
      <c r="G598" s="22" t="str">
        <f t="shared" si="63"/>
        <v/>
      </c>
      <c r="H598" s="23" t="str">
        <f>IF(G598="","",VLOOKUP(G598,WMS!$E$3:$Q$2500,7,FALSE))</f>
        <v/>
      </c>
      <c r="I598" s="23" t="str">
        <f>IF(G598="","",VLOOKUP(G598,WMS!$E$3:$Q$2500,8,FALSE))</f>
        <v/>
      </c>
      <c r="J598" s="23" t="str">
        <f>IF(G598="","",VLOOKUP(G598,WMS!$E$3:$Q$2500,13,FALSE))</f>
        <v/>
      </c>
      <c r="K598" s="29" t="str">
        <f t="shared" si="64"/>
        <v/>
      </c>
      <c r="N598" s="30" t="str">
        <f>IF(G598="","",VLOOKUP(G598,WMS!$E$3:$U$2500,17,0))</f>
        <v/>
      </c>
      <c r="O598" s="31" t="str">
        <f t="shared" si="65"/>
        <v/>
      </c>
      <c r="P598" s="31" t="str">
        <f t="shared" si="66"/>
        <v/>
      </c>
      <c r="Q598" s="36" t="str">
        <f>IF(G598="","",VLOOKUP(G598,WMS!$E$3:$G$2500,2,FALSE))</f>
        <v/>
      </c>
      <c r="R598" s="36" t="str">
        <f>IF(G598="","",VLOOKUP(G598,WMS!$E$3:$G$2500,3,FALSE))</f>
        <v/>
      </c>
      <c r="S598" s="37" t="str">
        <f>IF(R598="","",VLOOKUP(R598,CUSTOMS!$E$3:$N$2500,2,FALSE))</f>
        <v/>
      </c>
      <c r="T598" s="38" t="str">
        <f>IF(R598="","",VLOOKUP(R598,CUSTOMS!$E$3:$N$2500,3,FALSE))</f>
        <v/>
      </c>
      <c r="U598" s="39" t="str">
        <f t="shared" si="67"/>
        <v/>
      </c>
      <c r="V598" s="39" t="str">
        <f>IF(R598="","",VLOOKUP(R598,CUSTOMS!$E$3:$N$2500,5,FALSE))</f>
        <v/>
      </c>
      <c r="W598" s="40" t="str">
        <f>IF(R598="","",VLOOKUP(R598,CUSTOMS!$E$3:$N$2500,6,FALSE))</f>
        <v/>
      </c>
      <c r="X598" s="40" t="str">
        <f t="shared" si="68"/>
        <v/>
      </c>
      <c r="Y598" s="39" t="str">
        <f>IF(R598="","",VLOOKUP(R598,CUSTOMS!$E$3:$N$2500,8,FALSE))</f>
        <v/>
      </c>
      <c r="Z598" s="39" t="str">
        <f>IF(R598="","",VLOOKUP(R598,CUSTOMS!$E$3:$N$2500,9,FALSE))</f>
        <v/>
      </c>
      <c r="AA598" s="39" t="str">
        <f>IF(R598="","",VLOOKUP(R598,CUSTOMS!$E$3:$N$2500,10,FALSE))</f>
        <v/>
      </c>
      <c r="AB598" s="40" t="str">
        <f>IF(R598="","",VLOOKUP(G598,WMS!$E$3:$T$2500,15,FALSE))</f>
        <v/>
      </c>
      <c r="AC598" s="40" t="str">
        <f t="shared" si="69"/>
        <v/>
      </c>
      <c r="AD598" s="37" t="str">
        <f>IF(S598="","",VLOOKUP(S598,海关监管条件!$A$1:$B$2000,2,FALSE))</f>
        <v/>
      </c>
    </row>
    <row r="599" spans="7:30">
      <c r="G599" s="22" t="str">
        <f t="shared" si="63"/>
        <v/>
      </c>
      <c r="H599" s="23" t="str">
        <f>IF(G599="","",VLOOKUP(G599,WMS!$E$3:$Q$2500,7,FALSE))</f>
        <v/>
      </c>
      <c r="I599" s="23" t="str">
        <f>IF(G599="","",VLOOKUP(G599,WMS!$E$3:$Q$2500,8,FALSE))</f>
        <v/>
      </c>
      <c r="J599" s="23" t="str">
        <f>IF(G599="","",VLOOKUP(G599,WMS!$E$3:$Q$2500,13,FALSE))</f>
        <v/>
      </c>
      <c r="K599" s="29" t="str">
        <f t="shared" si="64"/>
        <v/>
      </c>
      <c r="N599" s="30" t="str">
        <f>IF(G599="","",VLOOKUP(G599,WMS!$E$3:$U$2500,17,0))</f>
        <v/>
      </c>
      <c r="O599" s="31" t="str">
        <f t="shared" si="65"/>
        <v/>
      </c>
      <c r="P599" s="31" t="str">
        <f t="shared" si="66"/>
        <v/>
      </c>
      <c r="Q599" s="36" t="str">
        <f>IF(G599="","",VLOOKUP(G599,WMS!$E$3:$G$2500,2,FALSE))</f>
        <v/>
      </c>
      <c r="R599" s="36" t="str">
        <f>IF(G599="","",VLOOKUP(G599,WMS!$E$3:$G$2500,3,FALSE))</f>
        <v/>
      </c>
      <c r="S599" s="37" t="str">
        <f>IF(R599="","",VLOOKUP(R599,CUSTOMS!$E$3:$N$2500,2,FALSE))</f>
        <v/>
      </c>
      <c r="T599" s="38" t="str">
        <f>IF(R599="","",VLOOKUP(R599,CUSTOMS!$E$3:$N$2500,3,FALSE))</f>
        <v/>
      </c>
      <c r="U599" s="39" t="str">
        <f t="shared" si="67"/>
        <v/>
      </c>
      <c r="V599" s="39" t="str">
        <f>IF(R599="","",VLOOKUP(R599,CUSTOMS!$E$3:$N$2500,5,FALSE))</f>
        <v/>
      </c>
      <c r="W599" s="40" t="str">
        <f>IF(R599="","",VLOOKUP(R599,CUSTOMS!$E$3:$N$2500,6,FALSE))</f>
        <v/>
      </c>
      <c r="X599" s="40" t="str">
        <f t="shared" si="68"/>
        <v/>
      </c>
      <c r="Y599" s="39" t="str">
        <f>IF(R599="","",VLOOKUP(R599,CUSTOMS!$E$3:$N$2500,8,FALSE))</f>
        <v/>
      </c>
      <c r="Z599" s="39" t="str">
        <f>IF(R599="","",VLOOKUP(R599,CUSTOMS!$E$3:$N$2500,9,FALSE))</f>
        <v/>
      </c>
      <c r="AA599" s="39" t="str">
        <f>IF(R599="","",VLOOKUP(R599,CUSTOMS!$E$3:$N$2500,10,FALSE))</f>
        <v/>
      </c>
      <c r="AB599" s="40" t="str">
        <f>IF(R599="","",VLOOKUP(G599,WMS!$E$3:$T$2500,15,FALSE))</f>
        <v/>
      </c>
      <c r="AC599" s="40" t="str">
        <f t="shared" si="69"/>
        <v/>
      </c>
      <c r="AD599" s="37" t="str">
        <f>IF(S599="","",VLOOKUP(S599,海关监管条件!$A$1:$B$2000,2,FALSE))</f>
        <v/>
      </c>
    </row>
    <row r="600" spans="7:30">
      <c r="G600" s="22" t="str">
        <f t="shared" si="63"/>
        <v/>
      </c>
      <c r="H600" s="23" t="str">
        <f>IF(G600="","",VLOOKUP(G600,WMS!$E$3:$Q$2500,7,FALSE))</f>
        <v/>
      </c>
      <c r="I600" s="23" t="str">
        <f>IF(G600="","",VLOOKUP(G600,WMS!$E$3:$Q$2500,8,FALSE))</f>
        <v/>
      </c>
      <c r="J600" s="23" t="str">
        <f>IF(G600="","",VLOOKUP(G600,WMS!$E$3:$Q$2500,13,FALSE))</f>
        <v/>
      </c>
      <c r="K600" s="29" t="str">
        <f t="shared" si="64"/>
        <v/>
      </c>
      <c r="N600" s="30" t="str">
        <f>IF(G600="","",VLOOKUP(G600,WMS!$E$3:$U$2500,17,0))</f>
        <v/>
      </c>
      <c r="O600" s="31" t="str">
        <f t="shared" si="65"/>
        <v/>
      </c>
      <c r="P600" s="31" t="str">
        <f t="shared" si="66"/>
        <v/>
      </c>
      <c r="Q600" s="36" t="str">
        <f>IF(G600="","",VLOOKUP(G600,WMS!$E$3:$G$2500,2,FALSE))</f>
        <v/>
      </c>
      <c r="R600" s="36" t="str">
        <f>IF(G600="","",VLOOKUP(G600,WMS!$E$3:$G$2500,3,FALSE))</f>
        <v/>
      </c>
      <c r="S600" s="37" t="str">
        <f>IF(R600="","",VLOOKUP(R600,CUSTOMS!$E$3:$N$2500,2,FALSE))</f>
        <v/>
      </c>
      <c r="T600" s="38" t="str">
        <f>IF(R600="","",VLOOKUP(R600,CUSTOMS!$E$3:$N$2500,3,FALSE))</f>
        <v/>
      </c>
      <c r="U600" s="39" t="str">
        <f t="shared" si="67"/>
        <v/>
      </c>
      <c r="V600" s="39" t="str">
        <f>IF(R600="","",VLOOKUP(R600,CUSTOMS!$E$3:$N$2500,5,FALSE))</f>
        <v/>
      </c>
      <c r="W600" s="40" t="str">
        <f>IF(R600="","",VLOOKUP(R600,CUSTOMS!$E$3:$N$2500,6,FALSE))</f>
        <v/>
      </c>
      <c r="X600" s="40" t="str">
        <f t="shared" si="68"/>
        <v/>
      </c>
      <c r="Y600" s="39" t="str">
        <f>IF(R600="","",VLOOKUP(R600,CUSTOMS!$E$3:$N$2500,8,FALSE))</f>
        <v/>
      </c>
      <c r="Z600" s="39" t="str">
        <f>IF(R600="","",VLOOKUP(R600,CUSTOMS!$E$3:$N$2500,9,FALSE))</f>
        <v/>
      </c>
      <c r="AA600" s="39" t="str">
        <f>IF(R600="","",VLOOKUP(R600,CUSTOMS!$E$3:$N$2500,10,FALSE))</f>
        <v/>
      </c>
      <c r="AB600" s="40" t="str">
        <f>IF(R600="","",VLOOKUP(G600,WMS!$E$3:$T$2500,15,FALSE))</f>
        <v/>
      </c>
      <c r="AC600" s="40" t="str">
        <f t="shared" si="69"/>
        <v/>
      </c>
      <c r="AD600" s="37" t="str">
        <f>IF(S600="","",VLOOKUP(S600,海关监管条件!$A$1:$B$2000,2,FALSE))</f>
        <v/>
      </c>
    </row>
    <row r="601" spans="7:30">
      <c r="G601" s="22" t="str">
        <f t="shared" si="63"/>
        <v/>
      </c>
      <c r="H601" s="23" t="str">
        <f>IF(G601="","",VLOOKUP(G601,WMS!$E$3:$Q$2500,7,FALSE))</f>
        <v/>
      </c>
      <c r="I601" s="23" t="str">
        <f>IF(G601="","",VLOOKUP(G601,WMS!$E$3:$Q$2500,8,FALSE))</f>
        <v/>
      </c>
      <c r="J601" s="23" t="str">
        <f>IF(G601="","",VLOOKUP(G601,WMS!$E$3:$Q$2500,13,FALSE))</f>
        <v/>
      </c>
      <c r="K601" s="29" t="str">
        <f t="shared" si="64"/>
        <v/>
      </c>
      <c r="N601" s="30" t="str">
        <f>IF(G601="","",VLOOKUP(G601,WMS!$E$3:$U$2500,17,0))</f>
        <v/>
      </c>
      <c r="O601" s="31" t="str">
        <f t="shared" si="65"/>
        <v/>
      </c>
      <c r="P601" s="31" t="str">
        <f t="shared" si="66"/>
        <v/>
      </c>
      <c r="Q601" s="36" t="str">
        <f>IF(G601="","",VLOOKUP(G601,WMS!$E$3:$G$2500,2,FALSE))</f>
        <v/>
      </c>
      <c r="R601" s="36" t="str">
        <f>IF(G601="","",VLOOKUP(G601,WMS!$E$3:$G$2500,3,FALSE))</f>
        <v/>
      </c>
      <c r="S601" s="37" t="str">
        <f>IF(R601="","",VLOOKUP(R601,CUSTOMS!$E$3:$N$2500,2,FALSE))</f>
        <v/>
      </c>
      <c r="T601" s="38" t="str">
        <f>IF(R601="","",VLOOKUP(R601,CUSTOMS!$E$3:$N$2500,3,FALSE))</f>
        <v/>
      </c>
      <c r="U601" s="39" t="str">
        <f t="shared" si="67"/>
        <v/>
      </c>
      <c r="V601" s="39" t="str">
        <f>IF(R601="","",VLOOKUP(R601,CUSTOMS!$E$3:$N$2500,5,FALSE))</f>
        <v/>
      </c>
      <c r="W601" s="40" t="str">
        <f>IF(R601="","",VLOOKUP(R601,CUSTOMS!$E$3:$N$2500,6,FALSE))</f>
        <v/>
      </c>
      <c r="X601" s="40" t="str">
        <f t="shared" si="68"/>
        <v/>
      </c>
      <c r="Y601" s="39" t="str">
        <f>IF(R601="","",VLOOKUP(R601,CUSTOMS!$E$3:$N$2500,8,FALSE))</f>
        <v/>
      </c>
      <c r="Z601" s="39" t="str">
        <f>IF(R601="","",VLOOKUP(R601,CUSTOMS!$E$3:$N$2500,9,FALSE))</f>
        <v/>
      </c>
      <c r="AA601" s="39" t="str">
        <f>IF(R601="","",VLOOKUP(R601,CUSTOMS!$E$3:$N$2500,10,FALSE))</f>
        <v/>
      </c>
      <c r="AB601" s="40" t="str">
        <f>IF(R601="","",VLOOKUP(G601,WMS!$E$3:$T$2500,15,FALSE))</f>
        <v/>
      </c>
      <c r="AC601" s="40" t="str">
        <f t="shared" si="69"/>
        <v/>
      </c>
      <c r="AD601" s="37" t="str">
        <f>IF(S601="","",VLOOKUP(S601,海关监管条件!$A$1:$B$2000,2,FALSE))</f>
        <v/>
      </c>
    </row>
    <row r="602" spans="7:30">
      <c r="G602" s="22" t="str">
        <f t="shared" si="63"/>
        <v/>
      </c>
      <c r="H602" s="23" t="str">
        <f>IF(G602="","",VLOOKUP(G602,WMS!$E$3:$Q$2500,7,FALSE))</f>
        <v/>
      </c>
      <c r="I602" s="23" t="str">
        <f>IF(G602="","",VLOOKUP(G602,WMS!$E$3:$Q$2500,8,FALSE))</f>
        <v/>
      </c>
      <c r="J602" s="23" t="str">
        <f>IF(G602="","",VLOOKUP(G602,WMS!$E$3:$Q$2500,13,FALSE))</f>
        <v/>
      </c>
      <c r="K602" s="29" t="str">
        <f t="shared" si="64"/>
        <v/>
      </c>
      <c r="N602" s="30" t="str">
        <f>IF(G602="","",VLOOKUP(G602,WMS!$E$3:$U$2500,17,0))</f>
        <v/>
      </c>
      <c r="O602" s="31" t="str">
        <f t="shared" si="65"/>
        <v/>
      </c>
      <c r="P602" s="31" t="str">
        <f t="shared" si="66"/>
        <v/>
      </c>
      <c r="Q602" s="36" t="str">
        <f>IF(G602="","",VLOOKUP(G602,WMS!$E$3:$G$2500,2,FALSE))</f>
        <v/>
      </c>
      <c r="R602" s="36" t="str">
        <f>IF(G602="","",VLOOKUP(G602,WMS!$E$3:$G$2500,3,FALSE))</f>
        <v/>
      </c>
      <c r="S602" s="37" t="str">
        <f>IF(R602="","",VLOOKUP(R602,CUSTOMS!$E$3:$N$2500,2,FALSE))</f>
        <v/>
      </c>
      <c r="T602" s="38" t="str">
        <f>IF(R602="","",VLOOKUP(R602,CUSTOMS!$E$3:$N$2500,3,FALSE))</f>
        <v/>
      </c>
      <c r="U602" s="39" t="str">
        <f t="shared" si="67"/>
        <v/>
      </c>
      <c r="V602" s="39" t="str">
        <f>IF(R602="","",VLOOKUP(R602,CUSTOMS!$E$3:$N$2500,5,FALSE))</f>
        <v/>
      </c>
      <c r="W602" s="40" t="str">
        <f>IF(R602="","",VLOOKUP(R602,CUSTOMS!$E$3:$N$2500,6,FALSE))</f>
        <v/>
      </c>
      <c r="X602" s="40" t="str">
        <f t="shared" si="68"/>
        <v/>
      </c>
      <c r="Y602" s="39" t="str">
        <f>IF(R602="","",VLOOKUP(R602,CUSTOMS!$E$3:$N$2500,8,FALSE))</f>
        <v/>
      </c>
      <c r="Z602" s="39" t="str">
        <f>IF(R602="","",VLOOKUP(R602,CUSTOMS!$E$3:$N$2500,9,FALSE))</f>
        <v/>
      </c>
      <c r="AA602" s="39" t="str">
        <f>IF(R602="","",VLOOKUP(R602,CUSTOMS!$E$3:$N$2500,10,FALSE))</f>
        <v/>
      </c>
      <c r="AB602" s="40" t="str">
        <f>IF(R602="","",VLOOKUP(G602,WMS!$E$3:$T$2500,15,FALSE))</f>
        <v/>
      </c>
      <c r="AC602" s="40" t="str">
        <f t="shared" si="69"/>
        <v/>
      </c>
      <c r="AD602" s="37" t="str">
        <f>IF(S602="","",VLOOKUP(S602,海关监管条件!$A$1:$B$2000,2,FALSE))</f>
        <v/>
      </c>
    </row>
    <row r="603" spans="7:30">
      <c r="G603" s="22" t="str">
        <f t="shared" si="63"/>
        <v/>
      </c>
      <c r="H603" s="23" t="str">
        <f>IF(G603="","",VLOOKUP(G603,WMS!$E$3:$Q$2500,7,FALSE))</f>
        <v/>
      </c>
      <c r="I603" s="23" t="str">
        <f>IF(G603="","",VLOOKUP(G603,WMS!$E$3:$Q$2500,8,FALSE))</f>
        <v/>
      </c>
      <c r="J603" s="23" t="str">
        <f>IF(G603="","",VLOOKUP(G603,WMS!$E$3:$Q$2500,13,FALSE))</f>
        <v/>
      </c>
      <c r="K603" s="29" t="str">
        <f t="shared" si="64"/>
        <v/>
      </c>
      <c r="N603" s="30" t="str">
        <f>IF(G603="","",VLOOKUP(G603,WMS!$E$3:$U$2500,17,0))</f>
        <v/>
      </c>
      <c r="O603" s="31" t="str">
        <f t="shared" si="65"/>
        <v/>
      </c>
      <c r="P603" s="31" t="str">
        <f t="shared" si="66"/>
        <v/>
      </c>
      <c r="Q603" s="36" t="str">
        <f>IF(G603="","",VLOOKUP(G603,WMS!$E$3:$G$2500,2,FALSE))</f>
        <v/>
      </c>
      <c r="R603" s="36" t="str">
        <f>IF(G603="","",VLOOKUP(G603,WMS!$E$3:$G$2500,3,FALSE))</f>
        <v/>
      </c>
      <c r="S603" s="37" t="str">
        <f>IF(R603="","",VLOOKUP(R603,CUSTOMS!$E$3:$N$2500,2,FALSE))</f>
        <v/>
      </c>
      <c r="T603" s="38" t="str">
        <f>IF(R603="","",VLOOKUP(R603,CUSTOMS!$E$3:$N$2500,3,FALSE))</f>
        <v/>
      </c>
      <c r="U603" s="39" t="str">
        <f t="shared" si="67"/>
        <v/>
      </c>
      <c r="V603" s="39" t="str">
        <f>IF(R603="","",VLOOKUP(R603,CUSTOMS!$E$3:$N$2500,5,FALSE))</f>
        <v/>
      </c>
      <c r="W603" s="40" t="str">
        <f>IF(R603="","",VLOOKUP(R603,CUSTOMS!$E$3:$N$2500,6,FALSE))</f>
        <v/>
      </c>
      <c r="X603" s="40" t="str">
        <f t="shared" si="68"/>
        <v/>
      </c>
      <c r="Y603" s="39" t="str">
        <f>IF(R603="","",VLOOKUP(R603,CUSTOMS!$E$3:$N$2500,8,FALSE))</f>
        <v/>
      </c>
      <c r="Z603" s="39" t="str">
        <f>IF(R603="","",VLOOKUP(R603,CUSTOMS!$E$3:$N$2500,9,FALSE))</f>
        <v/>
      </c>
      <c r="AA603" s="39" t="str">
        <f>IF(R603="","",VLOOKUP(R603,CUSTOMS!$E$3:$N$2500,10,FALSE))</f>
        <v/>
      </c>
      <c r="AB603" s="40" t="str">
        <f>IF(R603="","",VLOOKUP(G603,WMS!$E$3:$T$2500,15,FALSE))</f>
        <v/>
      </c>
      <c r="AC603" s="40" t="str">
        <f t="shared" si="69"/>
        <v/>
      </c>
      <c r="AD603" s="37" t="str">
        <f>IF(S603="","",VLOOKUP(S603,海关监管条件!$A$1:$B$2000,2,FALSE))</f>
        <v/>
      </c>
    </row>
    <row r="604" spans="7:30">
      <c r="G604" s="22" t="str">
        <f t="shared" si="63"/>
        <v/>
      </c>
      <c r="H604" s="23" t="str">
        <f>IF(G604="","",VLOOKUP(G604,WMS!$E$3:$Q$2500,7,FALSE))</f>
        <v/>
      </c>
      <c r="I604" s="23" t="str">
        <f>IF(G604="","",VLOOKUP(G604,WMS!$E$3:$Q$2500,8,FALSE))</f>
        <v/>
      </c>
      <c r="J604" s="23" t="str">
        <f>IF(G604="","",VLOOKUP(G604,WMS!$E$3:$Q$2500,13,FALSE))</f>
        <v/>
      </c>
      <c r="K604" s="29" t="str">
        <f t="shared" si="64"/>
        <v/>
      </c>
      <c r="N604" s="30" t="str">
        <f>IF(G604="","",VLOOKUP(G604,WMS!$E$3:$U$2500,17,0))</f>
        <v/>
      </c>
      <c r="O604" s="31" t="str">
        <f t="shared" si="65"/>
        <v/>
      </c>
      <c r="P604" s="31" t="str">
        <f t="shared" si="66"/>
        <v/>
      </c>
      <c r="Q604" s="36" t="str">
        <f>IF(G604="","",VLOOKUP(G604,WMS!$E$3:$G$2500,2,FALSE))</f>
        <v/>
      </c>
      <c r="R604" s="36" t="str">
        <f>IF(G604="","",VLOOKUP(G604,WMS!$E$3:$G$2500,3,FALSE))</f>
        <v/>
      </c>
      <c r="S604" s="37" t="str">
        <f>IF(R604="","",VLOOKUP(R604,CUSTOMS!$E$3:$N$2500,2,FALSE))</f>
        <v/>
      </c>
      <c r="T604" s="38" t="str">
        <f>IF(R604="","",VLOOKUP(R604,CUSTOMS!$E$3:$N$2500,3,FALSE))</f>
        <v/>
      </c>
      <c r="U604" s="39" t="str">
        <f t="shared" si="67"/>
        <v/>
      </c>
      <c r="V604" s="39" t="str">
        <f>IF(R604="","",VLOOKUP(R604,CUSTOMS!$E$3:$N$2500,5,FALSE))</f>
        <v/>
      </c>
      <c r="W604" s="40" t="str">
        <f>IF(R604="","",VLOOKUP(R604,CUSTOMS!$E$3:$N$2500,6,FALSE))</f>
        <v/>
      </c>
      <c r="X604" s="40" t="str">
        <f t="shared" si="68"/>
        <v/>
      </c>
      <c r="Y604" s="39" t="str">
        <f>IF(R604="","",VLOOKUP(R604,CUSTOMS!$E$3:$N$2500,8,FALSE))</f>
        <v/>
      </c>
      <c r="Z604" s="39" t="str">
        <f>IF(R604="","",VLOOKUP(R604,CUSTOMS!$E$3:$N$2500,9,FALSE))</f>
        <v/>
      </c>
      <c r="AA604" s="39" t="str">
        <f>IF(R604="","",VLOOKUP(R604,CUSTOMS!$E$3:$N$2500,10,FALSE))</f>
        <v/>
      </c>
      <c r="AB604" s="40" t="str">
        <f>IF(R604="","",VLOOKUP(G604,WMS!$E$3:$T$2500,15,FALSE))</f>
        <v/>
      </c>
      <c r="AC604" s="40" t="str">
        <f t="shared" si="69"/>
        <v/>
      </c>
      <c r="AD604" s="37" t="str">
        <f>IF(S604="","",VLOOKUP(S604,海关监管条件!$A$1:$B$2000,2,FALSE))</f>
        <v/>
      </c>
    </row>
    <row r="605" spans="7:30">
      <c r="G605" s="22" t="str">
        <f t="shared" si="63"/>
        <v/>
      </c>
      <c r="H605" s="23" t="str">
        <f>IF(G605="","",VLOOKUP(G605,WMS!$E$3:$Q$2500,7,FALSE))</f>
        <v/>
      </c>
      <c r="I605" s="23" t="str">
        <f>IF(G605="","",VLOOKUP(G605,WMS!$E$3:$Q$2500,8,FALSE))</f>
        <v/>
      </c>
      <c r="J605" s="23" t="str">
        <f>IF(G605="","",VLOOKUP(G605,WMS!$E$3:$Q$2500,13,FALSE))</f>
        <v/>
      </c>
      <c r="K605" s="29" t="str">
        <f t="shared" si="64"/>
        <v/>
      </c>
      <c r="N605" s="30" t="str">
        <f>IF(G605="","",VLOOKUP(G605,WMS!$E$3:$U$2500,17,0))</f>
        <v/>
      </c>
      <c r="O605" s="31" t="str">
        <f t="shared" si="65"/>
        <v/>
      </c>
      <c r="P605" s="31" t="str">
        <f t="shared" si="66"/>
        <v/>
      </c>
      <c r="Q605" s="36" t="str">
        <f>IF(G605="","",VLOOKUP(G605,WMS!$E$3:$G$2500,2,FALSE))</f>
        <v/>
      </c>
      <c r="R605" s="36" t="str">
        <f>IF(G605="","",VLOOKUP(G605,WMS!$E$3:$G$2500,3,FALSE))</f>
        <v/>
      </c>
      <c r="S605" s="37" t="str">
        <f>IF(R605="","",VLOOKUP(R605,CUSTOMS!$E$3:$N$2500,2,FALSE))</f>
        <v/>
      </c>
      <c r="T605" s="38" t="str">
        <f>IF(R605="","",VLOOKUP(R605,CUSTOMS!$E$3:$N$2500,3,FALSE))</f>
        <v/>
      </c>
      <c r="U605" s="39" t="str">
        <f t="shared" si="67"/>
        <v/>
      </c>
      <c r="V605" s="39" t="str">
        <f>IF(R605="","",VLOOKUP(R605,CUSTOMS!$E$3:$N$2500,5,FALSE))</f>
        <v/>
      </c>
      <c r="W605" s="40" t="str">
        <f>IF(R605="","",VLOOKUP(R605,CUSTOMS!$E$3:$N$2500,6,FALSE))</f>
        <v/>
      </c>
      <c r="X605" s="40" t="str">
        <f t="shared" si="68"/>
        <v/>
      </c>
      <c r="Y605" s="39" t="str">
        <f>IF(R605="","",VLOOKUP(R605,CUSTOMS!$E$3:$N$2500,8,FALSE))</f>
        <v/>
      </c>
      <c r="Z605" s="39" t="str">
        <f>IF(R605="","",VLOOKUP(R605,CUSTOMS!$E$3:$N$2500,9,FALSE))</f>
        <v/>
      </c>
      <c r="AA605" s="39" t="str">
        <f>IF(R605="","",VLOOKUP(R605,CUSTOMS!$E$3:$N$2500,10,FALSE))</f>
        <v/>
      </c>
      <c r="AB605" s="40" t="str">
        <f>IF(R605="","",VLOOKUP(G605,WMS!$E$3:$T$2500,15,FALSE))</f>
        <v/>
      </c>
      <c r="AC605" s="40" t="str">
        <f t="shared" si="69"/>
        <v/>
      </c>
      <c r="AD605" s="37" t="str">
        <f>IF(S605="","",VLOOKUP(S605,海关监管条件!$A$1:$B$2000,2,FALSE))</f>
        <v/>
      </c>
    </row>
    <row r="606" spans="7:30">
      <c r="G606" s="22" t="str">
        <f t="shared" si="63"/>
        <v/>
      </c>
      <c r="H606" s="23" t="str">
        <f>IF(G606="","",VLOOKUP(G606,WMS!$E$3:$Q$2500,7,FALSE))</f>
        <v/>
      </c>
      <c r="I606" s="23" t="str">
        <f>IF(G606="","",VLOOKUP(G606,WMS!$E$3:$Q$2500,8,FALSE))</f>
        <v/>
      </c>
      <c r="J606" s="23" t="str">
        <f>IF(G606="","",VLOOKUP(G606,WMS!$E$3:$Q$2500,13,FALSE))</f>
        <v/>
      </c>
      <c r="K606" s="29" t="str">
        <f t="shared" si="64"/>
        <v/>
      </c>
      <c r="N606" s="30" t="str">
        <f>IF(G606="","",VLOOKUP(G606,WMS!$E$3:$U$2500,17,0))</f>
        <v/>
      </c>
      <c r="O606" s="31" t="str">
        <f t="shared" si="65"/>
        <v/>
      </c>
      <c r="P606" s="31" t="str">
        <f t="shared" si="66"/>
        <v/>
      </c>
      <c r="Q606" s="36" t="str">
        <f>IF(G606="","",VLOOKUP(G606,WMS!$E$3:$G$2500,2,FALSE))</f>
        <v/>
      </c>
      <c r="R606" s="36" t="str">
        <f>IF(G606="","",VLOOKUP(G606,WMS!$E$3:$G$2500,3,FALSE))</f>
        <v/>
      </c>
      <c r="S606" s="37" t="str">
        <f>IF(R606="","",VLOOKUP(R606,CUSTOMS!$E$3:$N$2500,2,FALSE))</f>
        <v/>
      </c>
      <c r="T606" s="38" t="str">
        <f>IF(R606="","",VLOOKUP(R606,CUSTOMS!$E$3:$N$2500,3,FALSE))</f>
        <v/>
      </c>
      <c r="U606" s="39" t="str">
        <f t="shared" si="67"/>
        <v/>
      </c>
      <c r="V606" s="39" t="str">
        <f>IF(R606="","",VLOOKUP(R606,CUSTOMS!$E$3:$N$2500,5,FALSE))</f>
        <v/>
      </c>
      <c r="W606" s="40" t="str">
        <f>IF(R606="","",VLOOKUP(R606,CUSTOMS!$E$3:$N$2500,6,FALSE))</f>
        <v/>
      </c>
      <c r="X606" s="40" t="str">
        <f t="shared" si="68"/>
        <v/>
      </c>
      <c r="Y606" s="39" t="str">
        <f>IF(R606="","",VLOOKUP(R606,CUSTOMS!$E$3:$N$2500,8,FALSE))</f>
        <v/>
      </c>
      <c r="Z606" s="39" t="str">
        <f>IF(R606="","",VLOOKUP(R606,CUSTOMS!$E$3:$N$2500,9,FALSE))</f>
        <v/>
      </c>
      <c r="AA606" s="39" t="str">
        <f>IF(R606="","",VLOOKUP(R606,CUSTOMS!$E$3:$N$2500,10,FALSE))</f>
        <v/>
      </c>
      <c r="AB606" s="40" t="str">
        <f>IF(R606="","",VLOOKUP(G606,WMS!$E$3:$T$2500,15,FALSE))</f>
        <v/>
      </c>
      <c r="AC606" s="40" t="str">
        <f t="shared" si="69"/>
        <v/>
      </c>
      <c r="AD606" s="37" t="str">
        <f>IF(S606="","",VLOOKUP(S606,海关监管条件!$A$1:$B$2000,2,FALSE))</f>
        <v/>
      </c>
    </row>
    <row r="607" spans="7:30">
      <c r="G607" s="22" t="str">
        <f t="shared" si="63"/>
        <v/>
      </c>
      <c r="H607" s="23" t="str">
        <f>IF(G607="","",VLOOKUP(G607,WMS!$E$3:$Q$2500,7,FALSE))</f>
        <v/>
      </c>
      <c r="I607" s="23" t="str">
        <f>IF(G607="","",VLOOKUP(G607,WMS!$E$3:$Q$2500,8,FALSE))</f>
        <v/>
      </c>
      <c r="J607" s="23" t="str">
        <f>IF(G607="","",VLOOKUP(G607,WMS!$E$3:$Q$2500,13,FALSE))</f>
        <v/>
      </c>
      <c r="K607" s="29" t="str">
        <f t="shared" si="64"/>
        <v/>
      </c>
      <c r="N607" s="30" t="str">
        <f>IF(G607="","",VLOOKUP(G607,WMS!$E$3:$U$2500,17,0))</f>
        <v/>
      </c>
      <c r="O607" s="31" t="str">
        <f t="shared" si="65"/>
        <v/>
      </c>
      <c r="P607" s="31" t="str">
        <f t="shared" si="66"/>
        <v/>
      </c>
      <c r="Q607" s="36" t="str">
        <f>IF(G607="","",VLOOKUP(G607,WMS!$E$3:$G$2500,2,FALSE))</f>
        <v/>
      </c>
      <c r="R607" s="36" t="str">
        <f>IF(G607="","",VLOOKUP(G607,WMS!$E$3:$G$2500,3,FALSE))</f>
        <v/>
      </c>
      <c r="S607" s="37" t="str">
        <f>IF(R607="","",VLOOKUP(R607,CUSTOMS!$E$3:$N$2500,2,FALSE))</f>
        <v/>
      </c>
      <c r="T607" s="38" t="str">
        <f>IF(R607="","",VLOOKUP(R607,CUSTOMS!$E$3:$N$2500,3,FALSE))</f>
        <v/>
      </c>
      <c r="U607" s="39" t="str">
        <f t="shared" si="67"/>
        <v/>
      </c>
      <c r="V607" s="39" t="str">
        <f>IF(R607="","",VLOOKUP(R607,CUSTOMS!$E$3:$N$2500,5,FALSE))</f>
        <v/>
      </c>
      <c r="W607" s="40" t="str">
        <f>IF(R607="","",VLOOKUP(R607,CUSTOMS!$E$3:$N$2500,6,FALSE))</f>
        <v/>
      </c>
      <c r="X607" s="40" t="str">
        <f t="shared" si="68"/>
        <v/>
      </c>
      <c r="Y607" s="39" t="str">
        <f>IF(R607="","",VLOOKUP(R607,CUSTOMS!$E$3:$N$2500,8,FALSE))</f>
        <v/>
      </c>
      <c r="Z607" s="39" t="str">
        <f>IF(R607="","",VLOOKUP(R607,CUSTOMS!$E$3:$N$2500,9,FALSE))</f>
        <v/>
      </c>
      <c r="AA607" s="39" t="str">
        <f>IF(R607="","",VLOOKUP(R607,CUSTOMS!$E$3:$N$2500,10,FALSE))</f>
        <v/>
      </c>
      <c r="AB607" s="40" t="str">
        <f>IF(R607="","",VLOOKUP(G607,WMS!$E$3:$T$2500,15,FALSE))</f>
        <v/>
      </c>
      <c r="AC607" s="40" t="str">
        <f t="shared" si="69"/>
        <v/>
      </c>
      <c r="AD607" s="37" t="str">
        <f>IF(S607="","",VLOOKUP(S607,海关监管条件!$A$1:$B$2000,2,FALSE))</f>
        <v/>
      </c>
    </row>
    <row r="608" spans="7:30">
      <c r="G608" s="22" t="str">
        <f t="shared" si="63"/>
        <v/>
      </c>
      <c r="H608" s="23" t="str">
        <f>IF(G608="","",VLOOKUP(G608,WMS!$E$3:$Q$2500,7,FALSE))</f>
        <v/>
      </c>
      <c r="I608" s="23" t="str">
        <f>IF(G608="","",VLOOKUP(G608,WMS!$E$3:$Q$2500,8,FALSE))</f>
        <v/>
      </c>
      <c r="J608" s="23" t="str">
        <f>IF(G608="","",VLOOKUP(G608,WMS!$E$3:$Q$2500,13,FALSE))</f>
        <v/>
      </c>
      <c r="K608" s="29" t="str">
        <f t="shared" si="64"/>
        <v/>
      </c>
      <c r="N608" s="30" t="str">
        <f>IF(G608="","",VLOOKUP(G608,WMS!$E$3:$U$2500,17,0))</f>
        <v/>
      </c>
      <c r="O608" s="31" t="str">
        <f t="shared" si="65"/>
        <v/>
      </c>
      <c r="P608" s="31" t="str">
        <f t="shared" si="66"/>
        <v/>
      </c>
      <c r="Q608" s="36" t="str">
        <f>IF(G608="","",VLOOKUP(G608,WMS!$E$3:$G$2500,2,FALSE))</f>
        <v/>
      </c>
      <c r="R608" s="36" t="str">
        <f>IF(G608="","",VLOOKUP(G608,WMS!$E$3:$G$2500,3,FALSE))</f>
        <v/>
      </c>
      <c r="S608" s="37" t="str">
        <f>IF(R608="","",VLOOKUP(R608,CUSTOMS!$E$3:$N$2500,2,FALSE))</f>
        <v/>
      </c>
      <c r="T608" s="38" t="str">
        <f>IF(R608="","",VLOOKUP(R608,CUSTOMS!$E$3:$N$2500,3,FALSE))</f>
        <v/>
      </c>
      <c r="U608" s="39" t="str">
        <f t="shared" si="67"/>
        <v/>
      </c>
      <c r="V608" s="39" t="str">
        <f>IF(R608="","",VLOOKUP(R608,CUSTOMS!$E$3:$N$2500,5,FALSE))</f>
        <v/>
      </c>
      <c r="W608" s="40" t="str">
        <f>IF(R608="","",VLOOKUP(R608,CUSTOMS!$E$3:$N$2500,6,FALSE))</f>
        <v/>
      </c>
      <c r="X608" s="40" t="str">
        <f t="shared" si="68"/>
        <v/>
      </c>
      <c r="Y608" s="39" t="str">
        <f>IF(R608="","",VLOOKUP(R608,CUSTOMS!$E$3:$N$2500,8,FALSE))</f>
        <v/>
      </c>
      <c r="Z608" s="39" t="str">
        <f>IF(R608="","",VLOOKUP(R608,CUSTOMS!$E$3:$N$2500,9,FALSE))</f>
        <v/>
      </c>
      <c r="AA608" s="39" t="str">
        <f>IF(R608="","",VLOOKUP(R608,CUSTOMS!$E$3:$N$2500,10,FALSE))</f>
        <v/>
      </c>
      <c r="AB608" s="40" t="str">
        <f>IF(R608="","",VLOOKUP(G608,WMS!$E$3:$T$2500,15,FALSE))</f>
        <v/>
      </c>
      <c r="AC608" s="40" t="str">
        <f t="shared" si="69"/>
        <v/>
      </c>
      <c r="AD608" s="37" t="str">
        <f>IF(S608="","",VLOOKUP(S608,海关监管条件!$A$1:$B$2000,2,FALSE))</f>
        <v/>
      </c>
    </row>
    <row r="609" spans="7:30">
      <c r="G609" s="22" t="str">
        <f t="shared" si="63"/>
        <v/>
      </c>
      <c r="H609" s="23" t="str">
        <f>IF(G609="","",VLOOKUP(G609,WMS!$E$3:$Q$2500,7,FALSE))</f>
        <v/>
      </c>
      <c r="I609" s="23" t="str">
        <f>IF(G609="","",VLOOKUP(G609,WMS!$E$3:$Q$2500,8,FALSE))</f>
        <v/>
      </c>
      <c r="J609" s="23" t="str">
        <f>IF(G609="","",VLOOKUP(G609,WMS!$E$3:$Q$2500,13,FALSE))</f>
        <v/>
      </c>
      <c r="K609" s="29" t="str">
        <f t="shared" si="64"/>
        <v/>
      </c>
      <c r="N609" s="30" t="str">
        <f>IF(G609="","",VLOOKUP(G609,WMS!$E$3:$U$2500,17,0))</f>
        <v/>
      </c>
      <c r="O609" s="31" t="str">
        <f t="shared" si="65"/>
        <v/>
      </c>
      <c r="P609" s="31" t="str">
        <f t="shared" si="66"/>
        <v/>
      </c>
      <c r="Q609" s="36" t="str">
        <f>IF(G609="","",VLOOKUP(G609,WMS!$E$3:$G$2500,2,FALSE))</f>
        <v/>
      </c>
      <c r="R609" s="36" t="str">
        <f>IF(G609="","",VLOOKUP(G609,WMS!$E$3:$G$2500,3,FALSE))</f>
        <v/>
      </c>
      <c r="S609" s="37" t="str">
        <f>IF(R609="","",VLOOKUP(R609,CUSTOMS!$E$3:$N$2500,2,FALSE))</f>
        <v/>
      </c>
      <c r="T609" s="38" t="str">
        <f>IF(R609="","",VLOOKUP(R609,CUSTOMS!$E$3:$N$2500,3,FALSE))</f>
        <v/>
      </c>
      <c r="U609" s="39" t="str">
        <f t="shared" si="67"/>
        <v/>
      </c>
      <c r="V609" s="39" t="str">
        <f>IF(R609="","",VLOOKUP(R609,CUSTOMS!$E$3:$N$2500,5,FALSE))</f>
        <v/>
      </c>
      <c r="W609" s="40" t="str">
        <f>IF(R609="","",VLOOKUP(R609,CUSTOMS!$E$3:$N$2500,6,FALSE))</f>
        <v/>
      </c>
      <c r="X609" s="40" t="str">
        <f t="shared" si="68"/>
        <v/>
      </c>
      <c r="Y609" s="39" t="str">
        <f>IF(R609="","",VLOOKUP(R609,CUSTOMS!$E$3:$N$2500,8,FALSE))</f>
        <v/>
      </c>
      <c r="Z609" s="39" t="str">
        <f>IF(R609="","",VLOOKUP(R609,CUSTOMS!$E$3:$N$2500,9,FALSE))</f>
        <v/>
      </c>
      <c r="AA609" s="39" t="str">
        <f>IF(R609="","",VLOOKUP(R609,CUSTOMS!$E$3:$N$2500,10,FALSE))</f>
        <v/>
      </c>
      <c r="AB609" s="40" t="str">
        <f>IF(R609="","",VLOOKUP(G609,WMS!$E$3:$T$2500,15,FALSE))</f>
        <v/>
      </c>
      <c r="AC609" s="40" t="str">
        <f t="shared" si="69"/>
        <v/>
      </c>
      <c r="AD609" s="37" t="str">
        <f>IF(S609="","",VLOOKUP(S609,海关监管条件!$A$1:$B$2000,2,FALSE))</f>
        <v/>
      </c>
    </row>
    <row r="610" spans="7:30">
      <c r="G610" s="22" t="str">
        <f t="shared" si="63"/>
        <v/>
      </c>
      <c r="H610" s="23" t="str">
        <f>IF(G610="","",VLOOKUP(G610,WMS!$E$3:$Q$2500,7,FALSE))</f>
        <v/>
      </c>
      <c r="I610" s="23" t="str">
        <f>IF(G610="","",VLOOKUP(G610,WMS!$E$3:$Q$2500,8,FALSE))</f>
        <v/>
      </c>
      <c r="J610" s="23" t="str">
        <f>IF(G610="","",VLOOKUP(G610,WMS!$E$3:$Q$2500,13,FALSE))</f>
        <v/>
      </c>
      <c r="K610" s="29" t="str">
        <f t="shared" si="64"/>
        <v/>
      </c>
      <c r="N610" s="30" t="str">
        <f>IF(G610="","",VLOOKUP(G610,WMS!$E$3:$U$2500,17,0))</f>
        <v/>
      </c>
      <c r="O610" s="31" t="str">
        <f t="shared" si="65"/>
        <v/>
      </c>
      <c r="P610" s="31" t="str">
        <f t="shared" si="66"/>
        <v/>
      </c>
      <c r="Q610" s="36" t="str">
        <f>IF(G610="","",VLOOKUP(G610,WMS!$E$3:$G$2500,2,FALSE))</f>
        <v/>
      </c>
      <c r="R610" s="36" t="str">
        <f>IF(G610="","",VLOOKUP(G610,WMS!$E$3:$G$2500,3,FALSE))</f>
        <v/>
      </c>
      <c r="S610" s="37" t="str">
        <f>IF(R610="","",VLOOKUP(R610,CUSTOMS!$E$3:$N$2500,2,FALSE))</f>
        <v/>
      </c>
      <c r="T610" s="38" t="str">
        <f>IF(R610="","",VLOOKUP(R610,CUSTOMS!$E$3:$N$2500,3,FALSE))</f>
        <v/>
      </c>
      <c r="U610" s="39" t="str">
        <f t="shared" si="67"/>
        <v/>
      </c>
      <c r="V610" s="39" t="str">
        <f>IF(R610="","",VLOOKUP(R610,CUSTOMS!$E$3:$N$2500,5,FALSE))</f>
        <v/>
      </c>
      <c r="W610" s="40" t="str">
        <f>IF(R610="","",VLOOKUP(R610,CUSTOMS!$E$3:$N$2500,6,FALSE))</f>
        <v/>
      </c>
      <c r="X610" s="40" t="str">
        <f t="shared" si="68"/>
        <v/>
      </c>
      <c r="Y610" s="39" t="str">
        <f>IF(R610="","",VLOOKUP(R610,CUSTOMS!$E$3:$N$2500,8,FALSE))</f>
        <v/>
      </c>
      <c r="Z610" s="39" t="str">
        <f>IF(R610="","",VLOOKUP(R610,CUSTOMS!$E$3:$N$2500,9,FALSE))</f>
        <v/>
      </c>
      <c r="AA610" s="39" t="str">
        <f>IF(R610="","",VLOOKUP(R610,CUSTOMS!$E$3:$N$2500,10,FALSE))</f>
        <v/>
      </c>
      <c r="AB610" s="40" t="str">
        <f>IF(R610="","",VLOOKUP(G610,WMS!$E$3:$T$2500,15,FALSE))</f>
        <v/>
      </c>
      <c r="AC610" s="40" t="str">
        <f t="shared" si="69"/>
        <v/>
      </c>
      <c r="AD610" s="37" t="str">
        <f>IF(S610="","",VLOOKUP(S610,海关监管条件!$A$1:$B$2000,2,FALSE))</f>
        <v/>
      </c>
    </row>
    <row r="611" spans="7:30">
      <c r="G611" s="22" t="str">
        <f t="shared" si="63"/>
        <v/>
      </c>
      <c r="H611" s="23" t="str">
        <f>IF(G611="","",VLOOKUP(G611,WMS!$E$3:$Q$2500,7,FALSE))</f>
        <v/>
      </c>
      <c r="I611" s="23" t="str">
        <f>IF(G611="","",VLOOKUP(G611,WMS!$E$3:$Q$2500,8,FALSE))</f>
        <v/>
      </c>
      <c r="J611" s="23" t="str">
        <f>IF(G611="","",VLOOKUP(G611,WMS!$E$3:$Q$2500,13,FALSE))</f>
        <v/>
      </c>
      <c r="K611" s="29" t="str">
        <f t="shared" si="64"/>
        <v/>
      </c>
      <c r="N611" s="30" t="str">
        <f>IF(G611="","",VLOOKUP(G611,WMS!$E$3:$U$2500,17,0))</f>
        <v/>
      </c>
      <c r="O611" s="31" t="str">
        <f t="shared" si="65"/>
        <v/>
      </c>
      <c r="P611" s="31" t="str">
        <f t="shared" si="66"/>
        <v/>
      </c>
      <c r="Q611" s="36" t="str">
        <f>IF(G611="","",VLOOKUP(G611,WMS!$E$3:$G$2500,2,FALSE))</f>
        <v/>
      </c>
      <c r="R611" s="36" t="str">
        <f>IF(G611="","",VLOOKUP(G611,WMS!$E$3:$G$2500,3,FALSE))</f>
        <v/>
      </c>
      <c r="S611" s="37" t="str">
        <f>IF(R611="","",VLOOKUP(R611,CUSTOMS!$E$3:$N$2500,2,FALSE))</f>
        <v/>
      </c>
      <c r="T611" s="38" t="str">
        <f>IF(R611="","",VLOOKUP(R611,CUSTOMS!$E$3:$N$2500,3,FALSE))</f>
        <v/>
      </c>
      <c r="U611" s="39" t="str">
        <f t="shared" si="67"/>
        <v/>
      </c>
      <c r="V611" s="39" t="str">
        <f>IF(R611="","",VLOOKUP(R611,CUSTOMS!$E$3:$N$2500,5,FALSE))</f>
        <v/>
      </c>
      <c r="W611" s="40" t="str">
        <f>IF(R611="","",VLOOKUP(R611,CUSTOMS!$E$3:$N$2500,6,FALSE))</f>
        <v/>
      </c>
      <c r="X611" s="40" t="str">
        <f t="shared" si="68"/>
        <v/>
      </c>
      <c r="Y611" s="39" t="str">
        <f>IF(R611="","",VLOOKUP(R611,CUSTOMS!$E$3:$N$2500,8,FALSE))</f>
        <v/>
      </c>
      <c r="Z611" s="39" t="str">
        <f>IF(R611="","",VLOOKUP(R611,CUSTOMS!$E$3:$N$2500,9,FALSE))</f>
        <v/>
      </c>
      <c r="AA611" s="39" t="str">
        <f>IF(R611="","",VLOOKUP(R611,CUSTOMS!$E$3:$N$2500,10,FALSE))</f>
        <v/>
      </c>
      <c r="AB611" s="40" t="str">
        <f>IF(R611="","",VLOOKUP(G611,WMS!$E$3:$T$2500,15,FALSE))</f>
        <v/>
      </c>
      <c r="AC611" s="40" t="str">
        <f t="shared" si="69"/>
        <v/>
      </c>
      <c r="AD611" s="37" t="str">
        <f>IF(S611="","",VLOOKUP(S611,海关监管条件!$A$1:$B$2000,2,FALSE))</f>
        <v/>
      </c>
    </row>
    <row r="612" spans="7:30">
      <c r="G612" s="22" t="str">
        <f t="shared" si="63"/>
        <v/>
      </c>
      <c r="H612" s="23" t="str">
        <f>IF(G612="","",VLOOKUP(G612,WMS!$E$3:$Q$2500,7,FALSE))</f>
        <v/>
      </c>
      <c r="I612" s="23" t="str">
        <f>IF(G612="","",VLOOKUP(G612,WMS!$E$3:$Q$2500,8,FALSE))</f>
        <v/>
      </c>
      <c r="J612" s="23" t="str">
        <f>IF(G612="","",VLOOKUP(G612,WMS!$E$3:$Q$2500,13,FALSE))</f>
        <v/>
      </c>
      <c r="K612" s="29" t="str">
        <f t="shared" si="64"/>
        <v/>
      </c>
      <c r="N612" s="30" t="str">
        <f>IF(G612="","",VLOOKUP(G612,WMS!$E$3:$U$2500,17,0))</f>
        <v/>
      </c>
      <c r="O612" s="31" t="str">
        <f t="shared" si="65"/>
        <v/>
      </c>
      <c r="P612" s="31" t="str">
        <f t="shared" si="66"/>
        <v/>
      </c>
      <c r="Q612" s="36" t="str">
        <f>IF(G612="","",VLOOKUP(G612,WMS!$E$3:$G$2500,2,FALSE))</f>
        <v/>
      </c>
      <c r="R612" s="36" t="str">
        <f>IF(G612="","",VLOOKUP(G612,WMS!$E$3:$G$2500,3,FALSE))</f>
        <v/>
      </c>
      <c r="S612" s="37" t="str">
        <f>IF(R612="","",VLOOKUP(R612,CUSTOMS!$E$3:$N$2500,2,FALSE))</f>
        <v/>
      </c>
      <c r="T612" s="38" t="str">
        <f>IF(R612="","",VLOOKUP(R612,CUSTOMS!$E$3:$N$2500,3,FALSE))</f>
        <v/>
      </c>
      <c r="U612" s="39" t="str">
        <f t="shared" si="67"/>
        <v/>
      </c>
      <c r="V612" s="39" t="str">
        <f>IF(R612="","",VLOOKUP(R612,CUSTOMS!$E$3:$N$2500,5,FALSE))</f>
        <v/>
      </c>
      <c r="W612" s="40" t="str">
        <f>IF(R612="","",VLOOKUP(R612,CUSTOMS!$E$3:$N$2500,6,FALSE))</f>
        <v/>
      </c>
      <c r="X612" s="40" t="str">
        <f t="shared" si="68"/>
        <v/>
      </c>
      <c r="Y612" s="39" t="str">
        <f>IF(R612="","",VLOOKUP(R612,CUSTOMS!$E$3:$N$2500,8,FALSE))</f>
        <v/>
      </c>
      <c r="Z612" s="39" t="str">
        <f>IF(R612="","",VLOOKUP(R612,CUSTOMS!$E$3:$N$2500,9,FALSE))</f>
        <v/>
      </c>
      <c r="AA612" s="39" t="str">
        <f>IF(R612="","",VLOOKUP(R612,CUSTOMS!$E$3:$N$2500,10,FALSE))</f>
        <v/>
      </c>
      <c r="AB612" s="40" t="str">
        <f>IF(R612="","",VLOOKUP(G612,WMS!$E$3:$T$2500,15,FALSE))</f>
        <v/>
      </c>
      <c r="AC612" s="40" t="str">
        <f t="shared" si="69"/>
        <v/>
      </c>
      <c r="AD612" s="37" t="str">
        <f>IF(S612="","",VLOOKUP(S612,海关监管条件!$A$1:$B$2000,2,FALSE))</f>
        <v/>
      </c>
    </row>
    <row r="613" spans="7:30">
      <c r="G613" s="22" t="str">
        <f t="shared" si="63"/>
        <v/>
      </c>
      <c r="H613" s="23" t="str">
        <f>IF(G613="","",VLOOKUP(G613,WMS!$E$3:$Q$2500,7,FALSE))</f>
        <v/>
      </c>
      <c r="I613" s="23" t="str">
        <f>IF(G613="","",VLOOKUP(G613,WMS!$E$3:$Q$2500,8,FALSE))</f>
        <v/>
      </c>
      <c r="J613" s="23" t="str">
        <f>IF(G613="","",VLOOKUP(G613,WMS!$E$3:$Q$2500,13,FALSE))</f>
        <v/>
      </c>
      <c r="K613" s="29" t="str">
        <f t="shared" si="64"/>
        <v/>
      </c>
      <c r="N613" s="30" t="str">
        <f>IF(G613="","",VLOOKUP(G613,WMS!$E$3:$U$2500,17,0))</f>
        <v/>
      </c>
      <c r="O613" s="31" t="str">
        <f t="shared" si="65"/>
        <v/>
      </c>
      <c r="P613" s="31" t="str">
        <f t="shared" si="66"/>
        <v/>
      </c>
      <c r="Q613" s="36" t="str">
        <f>IF(G613="","",VLOOKUP(G613,WMS!$E$3:$G$2500,2,FALSE))</f>
        <v/>
      </c>
      <c r="R613" s="36" t="str">
        <f>IF(G613="","",VLOOKUP(G613,WMS!$E$3:$G$2500,3,FALSE))</f>
        <v/>
      </c>
      <c r="S613" s="37" t="str">
        <f>IF(R613="","",VLOOKUP(R613,CUSTOMS!$E$3:$N$2500,2,FALSE))</f>
        <v/>
      </c>
      <c r="T613" s="38" t="str">
        <f>IF(R613="","",VLOOKUP(R613,CUSTOMS!$E$3:$N$2500,3,FALSE))</f>
        <v/>
      </c>
      <c r="U613" s="39" t="str">
        <f t="shared" si="67"/>
        <v/>
      </c>
      <c r="V613" s="39" t="str">
        <f>IF(R613="","",VLOOKUP(R613,CUSTOMS!$E$3:$N$2500,5,FALSE))</f>
        <v/>
      </c>
      <c r="W613" s="40" t="str">
        <f>IF(R613="","",VLOOKUP(R613,CUSTOMS!$E$3:$N$2500,6,FALSE))</f>
        <v/>
      </c>
      <c r="X613" s="40" t="str">
        <f t="shared" si="68"/>
        <v/>
      </c>
      <c r="Y613" s="39" t="str">
        <f>IF(R613="","",VLOOKUP(R613,CUSTOMS!$E$3:$N$2500,8,FALSE))</f>
        <v/>
      </c>
      <c r="Z613" s="39" t="str">
        <f>IF(R613="","",VLOOKUP(R613,CUSTOMS!$E$3:$N$2500,9,FALSE))</f>
        <v/>
      </c>
      <c r="AA613" s="39" t="str">
        <f>IF(R613="","",VLOOKUP(R613,CUSTOMS!$E$3:$N$2500,10,FALSE))</f>
        <v/>
      </c>
      <c r="AB613" s="40" t="str">
        <f>IF(R613="","",VLOOKUP(G613,WMS!$E$3:$T$2500,15,FALSE))</f>
        <v/>
      </c>
      <c r="AC613" s="40" t="str">
        <f t="shared" si="69"/>
        <v/>
      </c>
      <c r="AD613" s="37" t="str">
        <f>IF(S613="","",VLOOKUP(S613,海关监管条件!$A$1:$B$2000,2,FALSE))</f>
        <v/>
      </c>
    </row>
    <row r="614" spans="7:30">
      <c r="G614" s="22" t="str">
        <f t="shared" si="63"/>
        <v/>
      </c>
      <c r="H614" s="23" t="str">
        <f>IF(G614="","",VLOOKUP(G614,WMS!$E$3:$Q$2500,7,FALSE))</f>
        <v/>
      </c>
      <c r="I614" s="23" t="str">
        <f>IF(G614="","",VLOOKUP(G614,WMS!$E$3:$Q$2500,8,FALSE))</f>
        <v/>
      </c>
      <c r="J614" s="23" t="str">
        <f>IF(G614="","",VLOOKUP(G614,WMS!$E$3:$Q$2500,13,FALSE))</f>
        <v/>
      </c>
      <c r="K614" s="29" t="str">
        <f t="shared" si="64"/>
        <v/>
      </c>
      <c r="N614" s="30" t="str">
        <f>IF(G614="","",VLOOKUP(G614,WMS!$E$3:$U$2500,17,0))</f>
        <v/>
      </c>
      <c r="O614" s="31" t="str">
        <f t="shared" si="65"/>
        <v/>
      </c>
      <c r="P614" s="31" t="str">
        <f t="shared" si="66"/>
        <v/>
      </c>
      <c r="Q614" s="36" t="str">
        <f>IF(G614="","",VLOOKUP(G614,WMS!$E$3:$G$2500,2,FALSE))</f>
        <v/>
      </c>
      <c r="R614" s="36" t="str">
        <f>IF(G614="","",VLOOKUP(G614,WMS!$E$3:$G$2500,3,FALSE))</f>
        <v/>
      </c>
      <c r="S614" s="37" t="str">
        <f>IF(R614="","",VLOOKUP(R614,CUSTOMS!$E$3:$N$2500,2,FALSE))</f>
        <v/>
      </c>
      <c r="T614" s="38" t="str">
        <f>IF(R614="","",VLOOKUP(R614,CUSTOMS!$E$3:$N$2500,3,FALSE))</f>
        <v/>
      </c>
      <c r="U614" s="39" t="str">
        <f t="shared" si="67"/>
        <v/>
      </c>
      <c r="V614" s="39" t="str">
        <f>IF(R614="","",VLOOKUP(R614,CUSTOMS!$E$3:$N$2500,5,FALSE))</f>
        <v/>
      </c>
      <c r="W614" s="40" t="str">
        <f>IF(R614="","",VLOOKUP(R614,CUSTOMS!$E$3:$N$2500,6,FALSE))</f>
        <v/>
      </c>
      <c r="X614" s="40" t="str">
        <f t="shared" si="68"/>
        <v/>
      </c>
      <c r="Y614" s="39" t="str">
        <f>IF(R614="","",VLOOKUP(R614,CUSTOMS!$E$3:$N$2500,8,FALSE))</f>
        <v/>
      </c>
      <c r="Z614" s="39" t="str">
        <f>IF(R614="","",VLOOKUP(R614,CUSTOMS!$E$3:$N$2500,9,FALSE))</f>
        <v/>
      </c>
      <c r="AA614" s="39" t="str">
        <f>IF(R614="","",VLOOKUP(R614,CUSTOMS!$E$3:$N$2500,10,FALSE))</f>
        <v/>
      </c>
      <c r="AB614" s="40" t="str">
        <f>IF(R614="","",VLOOKUP(G614,WMS!$E$3:$T$2500,15,FALSE))</f>
        <v/>
      </c>
      <c r="AC614" s="40" t="str">
        <f t="shared" si="69"/>
        <v/>
      </c>
      <c r="AD614" s="37" t="str">
        <f>IF(S614="","",VLOOKUP(S614,海关监管条件!$A$1:$B$2000,2,FALSE))</f>
        <v/>
      </c>
    </row>
    <row r="615" spans="7:30">
      <c r="G615" s="22" t="str">
        <f t="shared" si="63"/>
        <v/>
      </c>
      <c r="H615" s="23" t="str">
        <f>IF(G615="","",VLOOKUP(G615,WMS!$E$3:$Q$2500,7,FALSE))</f>
        <v/>
      </c>
      <c r="I615" s="23" t="str">
        <f>IF(G615="","",VLOOKUP(G615,WMS!$E$3:$Q$2500,8,FALSE))</f>
        <v/>
      </c>
      <c r="J615" s="23" t="str">
        <f>IF(G615="","",VLOOKUP(G615,WMS!$E$3:$Q$2500,13,FALSE))</f>
        <v/>
      </c>
      <c r="K615" s="29" t="str">
        <f t="shared" si="64"/>
        <v/>
      </c>
      <c r="N615" s="30" t="str">
        <f>IF(G615="","",VLOOKUP(G615,WMS!$E$3:$U$2500,17,0))</f>
        <v/>
      </c>
      <c r="O615" s="31" t="str">
        <f t="shared" si="65"/>
        <v/>
      </c>
      <c r="P615" s="31" t="str">
        <f t="shared" si="66"/>
        <v/>
      </c>
      <c r="Q615" s="36" t="str">
        <f>IF(G615="","",VLOOKUP(G615,WMS!$E$3:$G$2500,2,FALSE))</f>
        <v/>
      </c>
      <c r="R615" s="36" t="str">
        <f>IF(G615="","",VLOOKUP(G615,WMS!$E$3:$G$2500,3,FALSE))</f>
        <v/>
      </c>
      <c r="S615" s="37" t="str">
        <f>IF(R615="","",VLOOKUP(R615,CUSTOMS!$E$3:$N$2500,2,FALSE))</f>
        <v/>
      </c>
      <c r="T615" s="38" t="str">
        <f>IF(R615="","",VLOOKUP(R615,CUSTOMS!$E$3:$N$2500,3,FALSE))</f>
        <v/>
      </c>
      <c r="U615" s="39" t="str">
        <f t="shared" si="67"/>
        <v/>
      </c>
      <c r="V615" s="39" t="str">
        <f>IF(R615="","",VLOOKUP(R615,CUSTOMS!$E$3:$N$2500,5,FALSE))</f>
        <v/>
      </c>
      <c r="W615" s="40" t="str">
        <f>IF(R615="","",VLOOKUP(R615,CUSTOMS!$E$3:$N$2500,6,FALSE))</f>
        <v/>
      </c>
      <c r="X615" s="40" t="str">
        <f t="shared" si="68"/>
        <v/>
      </c>
      <c r="Y615" s="39" t="str">
        <f>IF(R615="","",VLOOKUP(R615,CUSTOMS!$E$3:$N$2500,8,FALSE))</f>
        <v/>
      </c>
      <c r="Z615" s="39" t="str">
        <f>IF(R615="","",VLOOKUP(R615,CUSTOMS!$E$3:$N$2500,9,FALSE))</f>
        <v/>
      </c>
      <c r="AA615" s="39" t="str">
        <f>IF(R615="","",VLOOKUP(R615,CUSTOMS!$E$3:$N$2500,10,FALSE))</f>
        <v/>
      </c>
      <c r="AB615" s="40" t="str">
        <f>IF(R615="","",VLOOKUP(G615,WMS!$E$3:$T$2500,15,FALSE))</f>
        <v/>
      </c>
      <c r="AC615" s="40" t="str">
        <f t="shared" si="69"/>
        <v/>
      </c>
      <c r="AD615" s="37" t="str">
        <f>IF(S615="","",VLOOKUP(S615,海关监管条件!$A$1:$B$2000,2,FALSE))</f>
        <v/>
      </c>
    </row>
    <row r="616" spans="7:30">
      <c r="G616" s="22" t="str">
        <f t="shared" si="63"/>
        <v/>
      </c>
      <c r="H616" s="23" t="str">
        <f>IF(G616="","",VLOOKUP(G616,WMS!$E$3:$Q$2500,7,FALSE))</f>
        <v/>
      </c>
      <c r="I616" s="23" t="str">
        <f>IF(G616="","",VLOOKUP(G616,WMS!$E$3:$Q$2500,8,FALSE))</f>
        <v/>
      </c>
      <c r="J616" s="23" t="str">
        <f>IF(G616="","",VLOOKUP(G616,WMS!$E$3:$Q$2500,13,FALSE))</f>
        <v/>
      </c>
      <c r="K616" s="29" t="str">
        <f t="shared" si="64"/>
        <v/>
      </c>
      <c r="N616" s="30" t="str">
        <f>IF(G616="","",VLOOKUP(G616,WMS!$E$3:$U$2500,17,0))</f>
        <v/>
      </c>
      <c r="O616" s="31" t="str">
        <f t="shared" si="65"/>
        <v/>
      </c>
      <c r="P616" s="31" t="str">
        <f t="shared" si="66"/>
        <v/>
      </c>
      <c r="Q616" s="36" t="str">
        <f>IF(G616="","",VLOOKUP(G616,WMS!$E$3:$G$2500,2,FALSE))</f>
        <v/>
      </c>
      <c r="R616" s="36" t="str">
        <f>IF(G616="","",VLOOKUP(G616,WMS!$E$3:$G$2500,3,FALSE))</f>
        <v/>
      </c>
      <c r="S616" s="37" t="str">
        <f>IF(R616="","",VLOOKUP(R616,CUSTOMS!$E$3:$N$2500,2,FALSE))</f>
        <v/>
      </c>
      <c r="T616" s="38" t="str">
        <f>IF(R616="","",VLOOKUP(R616,CUSTOMS!$E$3:$N$2500,3,FALSE))</f>
        <v/>
      </c>
      <c r="U616" s="39" t="str">
        <f t="shared" si="67"/>
        <v/>
      </c>
      <c r="V616" s="39" t="str">
        <f>IF(R616="","",VLOOKUP(R616,CUSTOMS!$E$3:$N$2500,5,FALSE))</f>
        <v/>
      </c>
      <c r="W616" s="40" t="str">
        <f>IF(R616="","",VLOOKUP(R616,CUSTOMS!$E$3:$N$2500,6,FALSE))</f>
        <v/>
      </c>
      <c r="X616" s="40" t="str">
        <f t="shared" si="68"/>
        <v/>
      </c>
      <c r="Y616" s="39" t="str">
        <f>IF(R616="","",VLOOKUP(R616,CUSTOMS!$E$3:$N$2500,8,FALSE))</f>
        <v/>
      </c>
      <c r="Z616" s="39" t="str">
        <f>IF(R616="","",VLOOKUP(R616,CUSTOMS!$E$3:$N$2500,9,FALSE))</f>
        <v/>
      </c>
      <c r="AA616" s="39" t="str">
        <f>IF(R616="","",VLOOKUP(R616,CUSTOMS!$E$3:$N$2500,10,FALSE))</f>
        <v/>
      </c>
      <c r="AB616" s="40" t="str">
        <f>IF(R616="","",VLOOKUP(G616,WMS!$E$3:$T$2500,15,FALSE))</f>
        <v/>
      </c>
      <c r="AC616" s="40" t="str">
        <f t="shared" si="69"/>
        <v/>
      </c>
      <c r="AD616" s="37" t="str">
        <f>IF(S616="","",VLOOKUP(S616,海关监管条件!$A$1:$B$2000,2,FALSE))</f>
        <v/>
      </c>
    </row>
    <row r="617" spans="7:30">
      <c r="G617" s="22" t="str">
        <f t="shared" si="63"/>
        <v/>
      </c>
      <c r="H617" s="23" t="str">
        <f>IF(G617="","",VLOOKUP(G617,WMS!$E$3:$Q$2500,7,FALSE))</f>
        <v/>
      </c>
      <c r="I617" s="23" t="str">
        <f>IF(G617="","",VLOOKUP(G617,WMS!$E$3:$Q$2500,8,FALSE))</f>
        <v/>
      </c>
      <c r="J617" s="23" t="str">
        <f>IF(G617="","",VLOOKUP(G617,WMS!$E$3:$Q$2500,13,FALSE))</f>
        <v/>
      </c>
      <c r="K617" s="29" t="str">
        <f t="shared" si="64"/>
        <v/>
      </c>
      <c r="N617" s="30" t="str">
        <f>IF(G617="","",VLOOKUP(G617,WMS!$E$3:$U$2500,17,0))</f>
        <v/>
      </c>
      <c r="O617" s="31" t="str">
        <f t="shared" si="65"/>
        <v/>
      </c>
      <c r="P617" s="31" t="str">
        <f t="shared" si="66"/>
        <v/>
      </c>
      <c r="Q617" s="36" t="str">
        <f>IF(G617="","",VLOOKUP(G617,WMS!$E$3:$G$2500,2,FALSE))</f>
        <v/>
      </c>
      <c r="R617" s="36" t="str">
        <f>IF(G617="","",VLOOKUP(G617,WMS!$E$3:$G$2500,3,FALSE))</f>
        <v/>
      </c>
      <c r="S617" s="37" t="str">
        <f>IF(R617="","",VLOOKUP(R617,CUSTOMS!$E$3:$N$2500,2,FALSE))</f>
        <v/>
      </c>
      <c r="T617" s="38" t="str">
        <f>IF(R617="","",VLOOKUP(R617,CUSTOMS!$E$3:$N$2500,3,FALSE))</f>
        <v/>
      </c>
      <c r="U617" s="39" t="str">
        <f t="shared" si="67"/>
        <v/>
      </c>
      <c r="V617" s="39" t="str">
        <f>IF(R617="","",VLOOKUP(R617,CUSTOMS!$E$3:$N$2500,5,FALSE))</f>
        <v/>
      </c>
      <c r="W617" s="40" t="str">
        <f>IF(R617="","",VLOOKUP(R617,CUSTOMS!$E$3:$N$2500,6,FALSE))</f>
        <v/>
      </c>
      <c r="X617" s="40" t="str">
        <f t="shared" si="68"/>
        <v/>
      </c>
      <c r="Y617" s="39" t="str">
        <f>IF(R617="","",VLOOKUP(R617,CUSTOMS!$E$3:$N$2500,8,FALSE))</f>
        <v/>
      </c>
      <c r="Z617" s="39" t="str">
        <f>IF(R617="","",VLOOKUP(R617,CUSTOMS!$E$3:$N$2500,9,FALSE))</f>
        <v/>
      </c>
      <c r="AA617" s="39" t="str">
        <f>IF(R617="","",VLOOKUP(R617,CUSTOMS!$E$3:$N$2500,10,FALSE))</f>
        <v/>
      </c>
      <c r="AB617" s="40" t="str">
        <f>IF(R617="","",VLOOKUP(G617,WMS!$E$3:$T$2500,15,FALSE))</f>
        <v/>
      </c>
      <c r="AC617" s="40" t="str">
        <f t="shared" si="69"/>
        <v/>
      </c>
      <c r="AD617" s="37" t="str">
        <f>IF(S617="","",VLOOKUP(S617,海关监管条件!$A$1:$B$2000,2,FALSE))</f>
        <v/>
      </c>
    </row>
    <row r="618" spans="7:30">
      <c r="G618" s="22" t="str">
        <f t="shared" si="63"/>
        <v/>
      </c>
      <c r="H618" s="23" t="str">
        <f>IF(G618="","",VLOOKUP(G618,WMS!$E$3:$Q$2500,7,FALSE))</f>
        <v/>
      </c>
      <c r="I618" s="23" t="str">
        <f>IF(G618="","",VLOOKUP(G618,WMS!$E$3:$Q$2500,8,FALSE))</f>
        <v/>
      </c>
      <c r="J618" s="23" t="str">
        <f>IF(G618="","",VLOOKUP(G618,WMS!$E$3:$Q$2500,13,FALSE))</f>
        <v/>
      </c>
      <c r="K618" s="29" t="str">
        <f t="shared" si="64"/>
        <v/>
      </c>
      <c r="N618" s="30" t="str">
        <f>IF(G618="","",VLOOKUP(G618,WMS!$E$3:$U$2500,17,0))</f>
        <v/>
      </c>
      <c r="O618" s="31" t="str">
        <f t="shared" si="65"/>
        <v/>
      </c>
      <c r="P618" s="31" t="str">
        <f t="shared" si="66"/>
        <v/>
      </c>
      <c r="Q618" s="36" t="str">
        <f>IF(G618="","",VLOOKUP(G618,WMS!$E$3:$G$2500,2,FALSE))</f>
        <v/>
      </c>
      <c r="R618" s="36" t="str">
        <f>IF(G618="","",VLOOKUP(G618,WMS!$E$3:$G$2500,3,FALSE))</f>
        <v/>
      </c>
      <c r="S618" s="37" t="str">
        <f>IF(R618="","",VLOOKUP(R618,CUSTOMS!$E$3:$N$2500,2,FALSE))</f>
        <v/>
      </c>
      <c r="T618" s="38" t="str">
        <f>IF(R618="","",VLOOKUP(R618,CUSTOMS!$E$3:$N$2500,3,FALSE))</f>
        <v/>
      </c>
      <c r="U618" s="39" t="str">
        <f t="shared" si="67"/>
        <v/>
      </c>
      <c r="V618" s="39" t="str">
        <f>IF(R618="","",VLOOKUP(R618,CUSTOMS!$E$3:$N$2500,5,FALSE))</f>
        <v/>
      </c>
      <c r="W618" s="40" t="str">
        <f>IF(R618="","",VLOOKUP(R618,CUSTOMS!$E$3:$N$2500,6,FALSE))</f>
        <v/>
      </c>
      <c r="X618" s="40" t="str">
        <f t="shared" si="68"/>
        <v/>
      </c>
      <c r="Y618" s="39" t="str">
        <f>IF(R618="","",VLOOKUP(R618,CUSTOMS!$E$3:$N$2500,8,FALSE))</f>
        <v/>
      </c>
      <c r="Z618" s="39" t="str">
        <f>IF(R618="","",VLOOKUP(R618,CUSTOMS!$E$3:$N$2500,9,FALSE))</f>
        <v/>
      </c>
      <c r="AA618" s="39" t="str">
        <f>IF(R618="","",VLOOKUP(R618,CUSTOMS!$E$3:$N$2500,10,FALSE))</f>
        <v/>
      </c>
      <c r="AB618" s="40" t="str">
        <f>IF(R618="","",VLOOKUP(G618,WMS!$E$3:$T$2500,15,FALSE))</f>
        <v/>
      </c>
      <c r="AC618" s="40" t="str">
        <f t="shared" si="69"/>
        <v/>
      </c>
      <c r="AD618" s="37" t="str">
        <f>IF(S618="","",VLOOKUP(S618,海关监管条件!$A$1:$B$2000,2,FALSE))</f>
        <v/>
      </c>
    </row>
    <row r="619" spans="7:30">
      <c r="G619" s="22" t="str">
        <f t="shared" si="63"/>
        <v/>
      </c>
      <c r="H619" s="23" t="str">
        <f>IF(G619="","",VLOOKUP(G619,WMS!$E$3:$Q$2500,7,FALSE))</f>
        <v/>
      </c>
      <c r="I619" s="23" t="str">
        <f>IF(G619="","",VLOOKUP(G619,WMS!$E$3:$Q$2500,8,FALSE))</f>
        <v/>
      </c>
      <c r="J619" s="23" t="str">
        <f>IF(G619="","",VLOOKUP(G619,WMS!$E$3:$Q$2500,13,FALSE))</f>
        <v/>
      </c>
      <c r="K619" s="29" t="str">
        <f t="shared" si="64"/>
        <v/>
      </c>
      <c r="N619" s="30" t="str">
        <f>IF(G619="","",VLOOKUP(G619,WMS!$E$3:$U$2500,17,0))</f>
        <v/>
      </c>
      <c r="O619" s="31" t="str">
        <f t="shared" si="65"/>
        <v/>
      </c>
      <c r="P619" s="31" t="str">
        <f t="shared" si="66"/>
        <v/>
      </c>
      <c r="Q619" s="36" t="str">
        <f>IF(G619="","",VLOOKUP(G619,WMS!$E$3:$G$2500,2,FALSE))</f>
        <v/>
      </c>
      <c r="R619" s="36" t="str">
        <f>IF(G619="","",VLOOKUP(G619,WMS!$E$3:$G$2500,3,FALSE))</f>
        <v/>
      </c>
      <c r="S619" s="37" t="str">
        <f>IF(R619="","",VLOOKUP(R619,CUSTOMS!$E$3:$N$2500,2,FALSE))</f>
        <v/>
      </c>
      <c r="T619" s="38" t="str">
        <f>IF(R619="","",VLOOKUP(R619,CUSTOMS!$E$3:$N$2500,3,FALSE))</f>
        <v/>
      </c>
      <c r="U619" s="39" t="str">
        <f t="shared" si="67"/>
        <v/>
      </c>
      <c r="V619" s="39" t="str">
        <f>IF(R619="","",VLOOKUP(R619,CUSTOMS!$E$3:$N$2500,5,FALSE))</f>
        <v/>
      </c>
      <c r="W619" s="40" t="str">
        <f>IF(R619="","",VLOOKUP(R619,CUSTOMS!$E$3:$N$2500,6,FALSE))</f>
        <v/>
      </c>
      <c r="X619" s="40" t="str">
        <f t="shared" si="68"/>
        <v/>
      </c>
      <c r="Y619" s="39" t="str">
        <f>IF(R619="","",VLOOKUP(R619,CUSTOMS!$E$3:$N$2500,8,FALSE))</f>
        <v/>
      </c>
      <c r="Z619" s="39" t="str">
        <f>IF(R619="","",VLOOKUP(R619,CUSTOMS!$E$3:$N$2500,9,FALSE))</f>
        <v/>
      </c>
      <c r="AA619" s="39" t="str">
        <f>IF(R619="","",VLOOKUP(R619,CUSTOMS!$E$3:$N$2500,10,FALSE))</f>
        <v/>
      </c>
      <c r="AB619" s="40" t="str">
        <f>IF(R619="","",VLOOKUP(G619,WMS!$E$3:$T$2500,15,FALSE))</f>
        <v/>
      </c>
      <c r="AC619" s="40" t="str">
        <f t="shared" si="69"/>
        <v/>
      </c>
      <c r="AD619" s="37" t="str">
        <f>IF(S619="","",VLOOKUP(S619,海关监管条件!$A$1:$B$2000,2,FALSE))</f>
        <v/>
      </c>
    </row>
    <row r="620" spans="7:30">
      <c r="G620" s="22" t="str">
        <f t="shared" si="63"/>
        <v/>
      </c>
      <c r="H620" s="23" t="str">
        <f>IF(G620="","",VLOOKUP(G620,WMS!$E$3:$Q$2500,7,FALSE))</f>
        <v/>
      </c>
      <c r="I620" s="23" t="str">
        <f>IF(G620="","",VLOOKUP(G620,WMS!$E$3:$Q$2500,8,FALSE))</f>
        <v/>
      </c>
      <c r="J620" s="23" t="str">
        <f>IF(G620="","",VLOOKUP(G620,WMS!$E$3:$Q$2500,13,FALSE))</f>
        <v/>
      </c>
      <c r="K620" s="29" t="str">
        <f t="shared" si="64"/>
        <v/>
      </c>
      <c r="N620" s="30" t="str">
        <f>IF(G620="","",VLOOKUP(G620,WMS!$E$3:$U$2500,17,0))</f>
        <v/>
      </c>
      <c r="O620" s="31" t="str">
        <f t="shared" si="65"/>
        <v/>
      </c>
      <c r="P620" s="31" t="str">
        <f t="shared" si="66"/>
        <v/>
      </c>
      <c r="Q620" s="36" t="str">
        <f>IF(G620="","",VLOOKUP(G620,WMS!$E$3:$G$2500,2,FALSE))</f>
        <v/>
      </c>
      <c r="R620" s="36" t="str">
        <f>IF(G620="","",VLOOKUP(G620,WMS!$E$3:$G$2500,3,FALSE))</f>
        <v/>
      </c>
      <c r="S620" s="37" t="str">
        <f>IF(R620="","",VLOOKUP(R620,CUSTOMS!$E$3:$N$2500,2,FALSE))</f>
        <v/>
      </c>
      <c r="T620" s="38" t="str">
        <f>IF(R620="","",VLOOKUP(R620,CUSTOMS!$E$3:$N$2500,3,FALSE))</f>
        <v/>
      </c>
      <c r="U620" s="39" t="str">
        <f t="shared" si="67"/>
        <v/>
      </c>
      <c r="V620" s="39" t="str">
        <f>IF(R620="","",VLOOKUP(R620,CUSTOMS!$E$3:$N$2500,5,FALSE))</f>
        <v/>
      </c>
      <c r="W620" s="40" t="str">
        <f>IF(R620="","",VLOOKUP(R620,CUSTOMS!$E$3:$N$2500,6,FALSE))</f>
        <v/>
      </c>
      <c r="X620" s="40" t="str">
        <f t="shared" si="68"/>
        <v/>
      </c>
      <c r="Y620" s="39" t="str">
        <f>IF(R620="","",VLOOKUP(R620,CUSTOMS!$E$3:$N$2500,8,FALSE))</f>
        <v/>
      </c>
      <c r="Z620" s="39" t="str">
        <f>IF(R620="","",VLOOKUP(R620,CUSTOMS!$E$3:$N$2500,9,FALSE))</f>
        <v/>
      </c>
      <c r="AA620" s="39" t="str">
        <f>IF(R620="","",VLOOKUP(R620,CUSTOMS!$E$3:$N$2500,10,FALSE))</f>
        <v/>
      </c>
      <c r="AB620" s="40" t="str">
        <f>IF(R620="","",VLOOKUP(G620,WMS!$E$3:$T$2500,15,FALSE))</f>
        <v/>
      </c>
      <c r="AC620" s="40" t="str">
        <f t="shared" si="69"/>
        <v/>
      </c>
      <c r="AD620" s="37" t="str">
        <f>IF(S620="","",VLOOKUP(S620,海关监管条件!$A$1:$B$2000,2,FALSE))</f>
        <v/>
      </c>
    </row>
    <row r="621" spans="7:30">
      <c r="G621" s="22" t="str">
        <f t="shared" si="63"/>
        <v/>
      </c>
      <c r="H621" s="23" t="str">
        <f>IF(G621="","",VLOOKUP(G621,WMS!$E$3:$Q$2500,7,FALSE))</f>
        <v/>
      </c>
      <c r="I621" s="23" t="str">
        <f>IF(G621="","",VLOOKUP(G621,WMS!$E$3:$Q$2500,8,FALSE))</f>
        <v/>
      </c>
      <c r="J621" s="23" t="str">
        <f>IF(G621="","",VLOOKUP(G621,WMS!$E$3:$Q$2500,13,FALSE))</f>
        <v/>
      </c>
      <c r="K621" s="29" t="str">
        <f t="shared" si="64"/>
        <v/>
      </c>
      <c r="N621" s="30" t="str">
        <f>IF(G621="","",VLOOKUP(G621,WMS!$E$3:$U$2500,17,0))</f>
        <v/>
      </c>
      <c r="O621" s="31" t="str">
        <f t="shared" si="65"/>
        <v/>
      </c>
      <c r="P621" s="31" t="str">
        <f t="shared" si="66"/>
        <v/>
      </c>
      <c r="Q621" s="36" t="str">
        <f>IF(G621="","",VLOOKUP(G621,WMS!$E$3:$G$2500,2,FALSE))</f>
        <v/>
      </c>
      <c r="R621" s="36" t="str">
        <f>IF(G621="","",VLOOKUP(G621,WMS!$E$3:$G$2500,3,FALSE))</f>
        <v/>
      </c>
      <c r="S621" s="37" t="str">
        <f>IF(R621="","",VLOOKUP(R621,CUSTOMS!$E$3:$N$2500,2,FALSE))</f>
        <v/>
      </c>
      <c r="T621" s="38" t="str">
        <f>IF(R621="","",VLOOKUP(R621,CUSTOMS!$E$3:$N$2500,3,FALSE))</f>
        <v/>
      </c>
      <c r="U621" s="39" t="str">
        <f t="shared" si="67"/>
        <v/>
      </c>
      <c r="V621" s="39" t="str">
        <f>IF(R621="","",VLOOKUP(R621,CUSTOMS!$E$3:$N$2500,5,FALSE))</f>
        <v/>
      </c>
      <c r="W621" s="40" t="str">
        <f>IF(R621="","",VLOOKUP(R621,CUSTOMS!$E$3:$N$2500,6,FALSE))</f>
        <v/>
      </c>
      <c r="X621" s="40" t="str">
        <f t="shared" si="68"/>
        <v/>
      </c>
      <c r="Y621" s="39" t="str">
        <f>IF(R621="","",VLOOKUP(R621,CUSTOMS!$E$3:$N$2500,8,FALSE))</f>
        <v/>
      </c>
      <c r="Z621" s="39" t="str">
        <f>IF(R621="","",VLOOKUP(R621,CUSTOMS!$E$3:$N$2500,9,FALSE))</f>
        <v/>
      </c>
      <c r="AA621" s="39" t="str">
        <f>IF(R621="","",VLOOKUP(R621,CUSTOMS!$E$3:$N$2500,10,FALSE))</f>
        <v/>
      </c>
      <c r="AB621" s="40" t="str">
        <f>IF(R621="","",VLOOKUP(G621,WMS!$E$3:$T$2500,15,FALSE))</f>
        <v/>
      </c>
      <c r="AC621" s="40" t="str">
        <f t="shared" si="69"/>
        <v/>
      </c>
      <c r="AD621" s="37" t="str">
        <f>IF(S621="","",VLOOKUP(S621,海关监管条件!$A$1:$B$2000,2,FALSE))</f>
        <v/>
      </c>
    </row>
    <row r="622" spans="7:30">
      <c r="G622" s="22" t="str">
        <f t="shared" si="63"/>
        <v/>
      </c>
      <c r="H622" s="23" t="str">
        <f>IF(G622="","",VLOOKUP(G622,WMS!$E$3:$Q$2500,7,FALSE))</f>
        <v/>
      </c>
      <c r="I622" s="23" t="str">
        <f>IF(G622="","",VLOOKUP(G622,WMS!$E$3:$Q$2500,8,FALSE))</f>
        <v/>
      </c>
      <c r="J622" s="23" t="str">
        <f>IF(G622="","",VLOOKUP(G622,WMS!$E$3:$Q$2500,13,FALSE))</f>
        <v/>
      </c>
      <c r="K622" s="29" t="str">
        <f t="shared" si="64"/>
        <v/>
      </c>
      <c r="N622" s="30" t="str">
        <f>IF(G622="","",VLOOKUP(G622,WMS!$E$3:$U$2500,17,0))</f>
        <v/>
      </c>
      <c r="O622" s="31" t="str">
        <f t="shared" si="65"/>
        <v/>
      </c>
      <c r="P622" s="31" t="str">
        <f t="shared" si="66"/>
        <v/>
      </c>
      <c r="Q622" s="36" t="str">
        <f>IF(G622="","",VLOOKUP(G622,WMS!$E$3:$G$2500,2,FALSE))</f>
        <v/>
      </c>
      <c r="R622" s="36" t="str">
        <f>IF(G622="","",VLOOKUP(G622,WMS!$E$3:$G$2500,3,FALSE))</f>
        <v/>
      </c>
      <c r="S622" s="37" t="str">
        <f>IF(R622="","",VLOOKUP(R622,CUSTOMS!$E$3:$N$2500,2,FALSE))</f>
        <v/>
      </c>
      <c r="T622" s="38" t="str">
        <f>IF(R622="","",VLOOKUP(R622,CUSTOMS!$E$3:$N$2500,3,FALSE))</f>
        <v/>
      </c>
      <c r="U622" s="39" t="str">
        <f t="shared" si="67"/>
        <v/>
      </c>
      <c r="V622" s="39" t="str">
        <f>IF(R622="","",VLOOKUP(R622,CUSTOMS!$E$3:$N$2500,5,FALSE))</f>
        <v/>
      </c>
      <c r="W622" s="40" t="str">
        <f>IF(R622="","",VLOOKUP(R622,CUSTOMS!$E$3:$N$2500,6,FALSE))</f>
        <v/>
      </c>
      <c r="X622" s="40" t="str">
        <f t="shared" si="68"/>
        <v/>
      </c>
      <c r="Y622" s="39" t="str">
        <f>IF(R622="","",VLOOKUP(R622,CUSTOMS!$E$3:$N$2500,8,FALSE))</f>
        <v/>
      </c>
      <c r="Z622" s="39" t="str">
        <f>IF(R622="","",VLOOKUP(R622,CUSTOMS!$E$3:$N$2500,9,FALSE))</f>
        <v/>
      </c>
      <c r="AA622" s="39" t="str">
        <f>IF(R622="","",VLOOKUP(R622,CUSTOMS!$E$3:$N$2500,10,FALSE))</f>
        <v/>
      </c>
      <c r="AB622" s="40" t="str">
        <f>IF(R622="","",VLOOKUP(G622,WMS!$E$3:$T$2500,15,FALSE))</f>
        <v/>
      </c>
      <c r="AC622" s="40" t="str">
        <f t="shared" si="69"/>
        <v/>
      </c>
      <c r="AD622" s="37" t="str">
        <f>IF(S622="","",VLOOKUP(S622,海关监管条件!$A$1:$B$2000,2,FALSE))</f>
        <v/>
      </c>
    </row>
    <row r="623" spans="7:30">
      <c r="G623" s="22" t="str">
        <f t="shared" si="63"/>
        <v/>
      </c>
      <c r="H623" s="23" t="str">
        <f>IF(G623="","",VLOOKUP(G623,WMS!$E$3:$Q$2500,7,FALSE))</f>
        <v/>
      </c>
      <c r="I623" s="23" t="str">
        <f>IF(G623="","",VLOOKUP(G623,WMS!$E$3:$Q$2500,8,FALSE))</f>
        <v/>
      </c>
      <c r="J623" s="23" t="str">
        <f>IF(G623="","",VLOOKUP(G623,WMS!$E$3:$Q$2500,13,FALSE))</f>
        <v/>
      </c>
      <c r="K623" s="29" t="str">
        <f t="shared" si="64"/>
        <v/>
      </c>
      <c r="N623" s="30" t="str">
        <f>IF(G623="","",VLOOKUP(G623,WMS!$E$3:$U$2500,17,0))</f>
        <v/>
      </c>
      <c r="O623" s="31" t="str">
        <f t="shared" si="65"/>
        <v/>
      </c>
      <c r="P623" s="31" t="str">
        <f t="shared" si="66"/>
        <v/>
      </c>
      <c r="Q623" s="36" t="str">
        <f>IF(G623="","",VLOOKUP(G623,WMS!$E$3:$G$2500,2,FALSE))</f>
        <v/>
      </c>
      <c r="R623" s="36" t="str">
        <f>IF(G623="","",VLOOKUP(G623,WMS!$E$3:$G$2500,3,FALSE))</f>
        <v/>
      </c>
      <c r="S623" s="37" t="str">
        <f>IF(R623="","",VLOOKUP(R623,CUSTOMS!$E$3:$N$2500,2,FALSE))</f>
        <v/>
      </c>
      <c r="T623" s="38" t="str">
        <f>IF(R623="","",VLOOKUP(R623,CUSTOMS!$E$3:$N$2500,3,FALSE))</f>
        <v/>
      </c>
      <c r="U623" s="39" t="str">
        <f t="shared" si="67"/>
        <v/>
      </c>
      <c r="V623" s="39" t="str">
        <f>IF(R623="","",VLOOKUP(R623,CUSTOMS!$E$3:$N$2500,5,FALSE))</f>
        <v/>
      </c>
      <c r="W623" s="40" t="str">
        <f>IF(R623="","",VLOOKUP(R623,CUSTOMS!$E$3:$N$2500,6,FALSE))</f>
        <v/>
      </c>
      <c r="X623" s="40" t="str">
        <f t="shared" si="68"/>
        <v/>
      </c>
      <c r="Y623" s="39" t="str">
        <f>IF(R623="","",VLOOKUP(R623,CUSTOMS!$E$3:$N$2500,8,FALSE))</f>
        <v/>
      </c>
      <c r="Z623" s="39" t="str">
        <f>IF(R623="","",VLOOKUP(R623,CUSTOMS!$E$3:$N$2500,9,FALSE))</f>
        <v/>
      </c>
      <c r="AA623" s="39" t="str">
        <f>IF(R623="","",VLOOKUP(R623,CUSTOMS!$E$3:$N$2500,10,FALSE))</f>
        <v/>
      </c>
      <c r="AB623" s="40" t="str">
        <f>IF(R623="","",VLOOKUP(G623,WMS!$E$3:$T$2500,15,FALSE))</f>
        <v/>
      </c>
      <c r="AC623" s="40" t="str">
        <f t="shared" si="69"/>
        <v/>
      </c>
      <c r="AD623" s="37" t="str">
        <f>IF(S623="","",VLOOKUP(S623,海关监管条件!$A$1:$B$2000,2,FALSE))</f>
        <v/>
      </c>
    </row>
    <row r="624" spans="7:30">
      <c r="G624" s="22" t="str">
        <f t="shared" si="63"/>
        <v/>
      </c>
      <c r="H624" s="23" t="str">
        <f>IF(G624="","",VLOOKUP(G624,WMS!$E$3:$Q$2500,7,FALSE))</f>
        <v/>
      </c>
      <c r="I624" s="23" t="str">
        <f>IF(G624="","",VLOOKUP(G624,WMS!$E$3:$Q$2500,8,FALSE))</f>
        <v/>
      </c>
      <c r="J624" s="23" t="str">
        <f>IF(G624="","",VLOOKUP(G624,WMS!$E$3:$Q$2500,13,FALSE))</f>
        <v/>
      </c>
      <c r="K624" s="29" t="str">
        <f t="shared" si="64"/>
        <v/>
      </c>
      <c r="N624" s="30" t="str">
        <f>IF(G624="","",VLOOKUP(G624,WMS!$E$3:$U$2500,17,0))</f>
        <v/>
      </c>
      <c r="O624" s="31" t="str">
        <f t="shared" si="65"/>
        <v/>
      </c>
      <c r="P624" s="31" t="str">
        <f t="shared" si="66"/>
        <v/>
      </c>
      <c r="Q624" s="36" t="str">
        <f>IF(G624="","",VLOOKUP(G624,WMS!$E$3:$G$2500,2,FALSE))</f>
        <v/>
      </c>
      <c r="R624" s="36" t="str">
        <f>IF(G624="","",VLOOKUP(G624,WMS!$E$3:$G$2500,3,FALSE))</f>
        <v/>
      </c>
      <c r="S624" s="37" t="str">
        <f>IF(R624="","",VLOOKUP(R624,CUSTOMS!$E$3:$N$2500,2,FALSE))</f>
        <v/>
      </c>
      <c r="T624" s="38" t="str">
        <f>IF(R624="","",VLOOKUP(R624,CUSTOMS!$E$3:$N$2500,3,FALSE))</f>
        <v/>
      </c>
      <c r="U624" s="39" t="str">
        <f t="shared" si="67"/>
        <v/>
      </c>
      <c r="V624" s="39" t="str">
        <f>IF(R624="","",VLOOKUP(R624,CUSTOMS!$E$3:$N$2500,5,FALSE))</f>
        <v/>
      </c>
      <c r="W624" s="40" t="str">
        <f>IF(R624="","",VLOOKUP(R624,CUSTOMS!$E$3:$N$2500,6,FALSE))</f>
        <v/>
      </c>
      <c r="X624" s="40" t="str">
        <f t="shared" si="68"/>
        <v/>
      </c>
      <c r="Y624" s="39" t="str">
        <f>IF(R624="","",VLOOKUP(R624,CUSTOMS!$E$3:$N$2500,8,FALSE))</f>
        <v/>
      </c>
      <c r="Z624" s="39" t="str">
        <f>IF(R624="","",VLOOKUP(R624,CUSTOMS!$E$3:$N$2500,9,FALSE))</f>
        <v/>
      </c>
      <c r="AA624" s="39" t="str">
        <f>IF(R624="","",VLOOKUP(R624,CUSTOMS!$E$3:$N$2500,10,FALSE))</f>
        <v/>
      </c>
      <c r="AB624" s="40" t="str">
        <f>IF(R624="","",VLOOKUP(G624,WMS!$E$3:$T$2500,15,FALSE))</f>
        <v/>
      </c>
      <c r="AC624" s="40" t="str">
        <f t="shared" si="69"/>
        <v/>
      </c>
      <c r="AD624" s="37" t="str">
        <f>IF(S624="","",VLOOKUP(S624,海关监管条件!$A$1:$B$2000,2,FALSE))</f>
        <v/>
      </c>
    </row>
    <row r="625" spans="7:30">
      <c r="G625" s="22" t="str">
        <f t="shared" si="63"/>
        <v/>
      </c>
      <c r="H625" s="23" t="str">
        <f>IF(G625="","",VLOOKUP(G625,WMS!$E$3:$Q$2500,7,FALSE))</f>
        <v/>
      </c>
      <c r="I625" s="23" t="str">
        <f>IF(G625="","",VLOOKUP(G625,WMS!$E$3:$Q$2500,8,FALSE))</f>
        <v/>
      </c>
      <c r="J625" s="23" t="str">
        <f>IF(G625="","",VLOOKUP(G625,WMS!$E$3:$Q$2500,13,FALSE))</f>
        <v/>
      </c>
      <c r="K625" s="29" t="str">
        <f t="shared" si="64"/>
        <v/>
      </c>
      <c r="N625" s="30" t="str">
        <f>IF(G625="","",VLOOKUP(G625,WMS!$E$3:$U$2500,17,0))</f>
        <v/>
      </c>
      <c r="O625" s="31" t="str">
        <f t="shared" si="65"/>
        <v/>
      </c>
      <c r="P625" s="31" t="str">
        <f t="shared" si="66"/>
        <v/>
      </c>
      <c r="Q625" s="36" t="str">
        <f>IF(G625="","",VLOOKUP(G625,WMS!$E$3:$G$2500,2,FALSE))</f>
        <v/>
      </c>
      <c r="R625" s="36" t="str">
        <f>IF(G625="","",VLOOKUP(G625,WMS!$E$3:$G$2500,3,FALSE))</f>
        <v/>
      </c>
      <c r="S625" s="37" t="str">
        <f>IF(R625="","",VLOOKUP(R625,CUSTOMS!$E$3:$N$2500,2,FALSE))</f>
        <v/>
      </c>
      <c r="T625" s="38" t="str">
        <f>IF(R625="","",VLOOKUP(R625,CUSTOMS!$E$3:$N$2500,3,FALSE))</f>
        <v/>
      </c>
      <c r="U625" s="39" t="str">
        <f t="shared" si="67"/>
        <v/>
      </c>
      <c r="V625" s="39" t="str">
        <f>IF(R625="","",VLOOKUP(R625,CUSTOMS!$E$3:$N$2500,5,FALSE))</f>
        <v/>
      </c>
      <c r="W625" s="40" t="str">
        <f>IF(R625="","",VLOOKUP(R625,CUSTOMS!$E$3:$N$2500,6,FALSE))</f>
        <v/>
      </c>
      <c r="X625" s="40" t="str">
        <f t="shared" si="68"/>
        <v/>
      </c>
      <c r="Y625" s="39" t="str">
        <f>IF(R625="","",VLOOKUP(R625,CUSTOMS!$E$3:$N$2500,8,FALSE))</f>
        <v/>
      </c>
      <c r="Z625" s="39" t="str">
        <f>IF(R625="","",VLOOKUP(R625,CUSTOMS!$E$3:$N$2500,9,FALSE))</f>
        <v/>
      </c>
      <c r="AA625" s="39" t="str">
        <f>IF(R625="","",VLOOKUP(R625,CUSTOMS!$E$3:$N$2500,10,FALSE))</f>
        <v/>
      </c>
      <c r="AB625" s="40" t="str">
        <f>IF(R625="","",VLOOKUP(G625,WMS!$E$3:$T$2500,15,FALSE))</f>
        <v/>
      </c>
      <c r="AC625" s="40" t="str">
        <f t="shared" si="69"/>
        <v/>
      </c>
      <c r="AD625" s="37" t="str">
        <f>IF(S625="","",VLOOKUP(S625,海关监管条件!$A$1:$B$2000,2,FALSE))</f>
        <v/>
      </c>
    </row>
    <row r="626" spans="7:30">
      <c r="G626" s="22" t="str">
        <f t="shared" si="63"/>
        <v/>
      </c>
      <c r="H626" s="23" t="str">
        <f>IF(G626="","",VLOOKUP(G626,WMS!$E$3:$Q$2500,7,FALSE))</f>
        <v/>
      </c>
      <c r="I626" s="23" t="str">
        <f>IF(G626="","",VLOOKUP(G626,WMS!$E$3:$Q$2500,8,FALSE))</f>
        <v/>
      </c>
      <c r="J626" s="23" t="str">
        <f>IF(G626="","",VLOOKUP(G626,WMS!$E$3:$Q$2500,13,FALSE))</f>
        <v/>
      </c>
      <c r="K626" s="29" t="str">
        <f t="shared" si="64"/>
        <v/>
      </c>
      <c r="N626" s="30" t="str">
        <f>IF(G626="","",VLOOKUP(G626,WMS!$E$3:$U$2500,17,0))</f>
        <v/>
      </c>
      <c r="O626" s="31" t="str">
        <f t="shared" si="65"/>
        <v/>
      </c>
      <c r="P626" s="31" t="str">
        <f t="shared" si="66"/>
        <v/>
      </c>
      <c r="Q626" s="36" t="str">
        <f>IF(G626="","",VLOOKUP(G626,WMS!$E$3:$G$2500,2,FALSE))</f>
        <v/>
      </c>
      <c r="R626" s="36" t="str">
        <f>IF(G626="","",VLOOKUP(G626,WMS!$E$3:$G$2500,3,FALSE))</f>
        <v/>
      </c>
      <c r="S626" s="37" t="str">
        <f>IF(R626="","",VLOOKUP(R626,CUSTOMS!$E$3:$N$2500,2,FALSE))</f>
        <v/>
      </c>
      <c r="T626" s="38" t="str">
        <f>IF(R626="","",VLOOKUP(R626,CUSTOMS!$E$3:$N$2500,3,FALSE))</f>
        <v/>
      </c>
      <c r="U626" s="39" t="str">
        <f t="shared" si="67"/>
        <v/>
      </c>
      <c r="V626" s="39" t="str">
        <f>IF(R626="","",VLOOKUP(R626,CUSTOMS!$E$3:$N$2500,5,FALSE))</f>
        <v/>
      </c>
      <c r="W626" s="40" t="str">
        <f>IF(R626="","",VLOOKUP(R626,CUSTOMS!$E$3:$N$2500,6,FALSE))</f>
        <v/>
      </c>
      <c r="X626" s="40" t="str">
        <f t="shared" si="68"/>
        <v/>
      </c>
      <c r="Y626" s="39" t="str">
        <f>IF(R626="","",VLOOKUP(R626,CUSTOMS!$E$3:$N$2500,8,FALSE))</f>
        <v/>
      </c>
      <c r="Z626" s="39" t="str">
        <f>IF(R626="","",VLOOKUP(R626,CUSTOMS!$E$3:$N$2500,9,FALSE))</f>
        <v/>
      </c>
      <c r="AA626" s="39" t="str">
        <f>IF(R626="","",VLOOKUP(R626,CUSTOMS!$E$3:$N$2500,10,FALSE))</f>
        <v/>
      </c>
      <c r="AB626" s="40" t="str">
        <f>IF(R626="","",VLOOKUP(G626,WMS!$E$3:$T$2500,15,FALSE))</f>
        <v/>
      </c>
      <c r="AC626" s="40" t="str">
        <f t="shared" si="69"/>
        <v/>
      </c>
      <c r="AD626" s="37" t="str">
        <f>IF(S626="","",VLOOKUP(S626,海关监管条件!$A$1:$B$2000,2,FALSE))</f>
        <v/>
      </c>
    </row>
    <row r="627" spans="7:30">
      <c r="G627" s="22" t="str">
        <f t="shared" si="63"/>
        <v/>
      </c>
      <c r="H627" s="23" t="str">
        <f>IF(G627="","",VLOOKUP(G627,WMS!$E$3:$Q$2500,7,FALSE))</f>
        <v/>
      </c>
      <c r="I627" s="23" t="str">
        <f>IF(G627="","",VLOOKUP(G627,WMS!$E$3:$Q$2500,8,FALSE))</f>
        <v/>
      </c>
      <c r="J627" s="23" t="str">
        <f>IF(G627="","",VLOOKUP(G627,WMS!$E$3:$Q$2500,13,FALSE))</f>
        <v/>
      </c>
      <c r="K627" s="29" t="str">
        <f t="shared" si="64"/>
        <v/>
      </c>
      <c r="N627" s="30" t="str">
        <f>IF(G627="","",VLOOKUP(G627,WMS!$E$3:$U$2500,17,0))</f>
        <v/>
      </c>
      <c r="O627" s="31" t="str">
        <f t="shared" si="65"/>
        <v/>
      </c>
      <c r="P627" s="31" t="str">
        <f t="shared" si="66"/>
        <v/>
      </c>
      <c r="Q627" s="36" t="str">
        <f>IF(G627="","",VLOOKUP(G627,WMS!$E$3:$G$2500,2,FALSE))</f>
        <v/>
      </c>
      <c r="R627" s="36" t="str">
        <f>IF(G627="","",VLOOKUP(G627,WMS!$E$3:$G$2500,3,FALSE))</f>
        <v/>
      </c>
      <c r="S627" s="37" t="str">
        <f>IF(R627="","",VLOOKUP(R627,CUSTOMS!$E$3:$N$2500,2,FALSE))</f>
        <v/>
      </c>
      <c r="T627" s="38" t="str">
        <f>IF(R627="","",VLOOKUP(R627,CUSTOMS!$E$3:$N$2500,3,FALSE))</f>
        <v/>
      </c>
      <c r="U627" s="39" t="str">
        <f t="shared" si="67"/>
        <v/>
      </c>
      <c r="V627" s="39" t="str">
        <f>IF(R627="","",VLOOKUP(R627,CUSTOMS!$E$3:$N$2500,5,FALSE))</f>
        <v/>
      </c>
      <c r="W627" s="40" t="str">
        <f>IF(R627="","",VLOOKUP(R627,CUSTOMS!$E$3:$N$2500,6,FALSE))</f>
        <v/>
      </c>
      <c r="X627" s="40" t="str">
        <f t="shared" si="68"/>
        <v/>
      </c>
      <c r="Y627" s="39" t="str">
        <f>IF(R627="","",VLOOKUP(R627,CUSTOMS!$E$3:$N$2500,8,FALSE))</f>
        <v/>
      </c>
      <c r="Z627" s="39" t="str">
        <f>IF(R627="","",VLOOKUP(R627,CUSTOMS!$E$3:$N$2500,9,FALSE))</f>
        <v/>
      </c>
      <c r="AA627" s="39" t="str">
        <f>IF(R627="","",VLOOKUP(R627,CUSTOMS!$E$3:$N$2500,10,FALSE))</f>
        <v/>
      </c>
      <c r="AB627" s="40" t="str">
        <f>IF(R627="","",VLOOKUP(G627,WMS!$E$3:$T$2500,15,FALSE))</f>
        <v/>
      </c>
      <c r="AC627" s="40" t="str">
        <f t="shared" si="69"/>
        <v/>
      </c>
      <c r="AD627" s="37" t="str">
        <f>IF(S627="","",VLOOKUP(S627,海关监管条件!$A$1:$B$2000,2,FALSE))</f>
        <v/>
      </c>
    </row>
    <row r="628" spans="7:30">
      <c r="G628" s="22" t="str">
        <f t="shared" si="63"/>
        <v/>
      </c>
      <c r="H628" s="23" t="str">
        <f>IF(G628="","",VLOOKUP(G628,WMS!$E$3:$Q$2500,7,FALSE))</f>
        <v/>
      </c>
      <c r="I628" s="23" t="str">
        <f>IF(G628="","",VLOOKUP(G628,WMS!$E$3:$Q$2500,8,FALSE))</f>
        <v/>
      </c>
      <c r="J628" s="23" t="str">
        <f>IF(G628="","",VLOOKUP(G628,WMS!$E$3:$Q$2500,13,FALSE))</f>
        <v/>
      </c>
      <c r="K628" s="29" t="str">
        <f t="shared" si="64"/>
        <v/>
      </c>
      <c r="N628" s="30" t="str">
        <f>IF(G628="","",VLOOKUP(G628,WMS!$E$3:$U$2500,17,0))</f>
        <v/>
      </c>
      <c r="O628" s="31" t="str">
        <f t="shared" si="65"/>
        <v/>
      </c>
      <c r="P628" s="31" t="str">
        <f t="shared" si="66"/>
        <v/>
      </c>
      <c r="Q628" s="36" t="str">
        <f>IF(G628="","",VLOOKUP(G628,WMS!$E$3:$G$2500,2,FALSE))</f>
        <v/>
      </c>
      <c r="R628" s="36" t="str">
        <f>IF(G628="","",VLOOKUP(G628,WMS!$E$3:$G$2500,3,FALSE))</f>
        <v/>
      </c>
      <c r="S628" s="37" t="str">
        <f>IF(R628="","",VLOOKUP(R628,CUSTOMS!$E$3:$N$2500,2,FALSE))</f>
        <v/>
      </c>
      <c r="T628" s="38" t="str">
        <f>IF(R628="","",VLOOKUP(R628,CUSTOMS!$E$3:$N$2500,3,FALSE))</f>
        <v/>
      </c>
      <c r="U628" s="39" t="str">
        <f t="shared" si="67"/>
        <v/>
      </c>
      <c r="V628" s="39" t="str">
        <f>IF(R628="","",VLOOKUP(R628,CUSTOMS!$E$3:$N$2500,5,FALSE))</f>
        <v/>
      </c>
      <c r="W628" s="40" t="str">
        <f>IF(R628="","",VLOOKUP(R628,CUSTOMS!$E$3:$N$2500,6,FALSE))</f>
        <v/>
      </c>
      <c r="X628" s="40" t="str">
        <f t="shared" si="68"/>
        <v/>
      </c>
      <c r="Y628" s="39" t="str">
        <f>IF(R628="","",VLOOKUP(R628,CUSTOMS!$E$3:$N$2500,8,FALSE))</f>
        <v/>
      </c>
      <c r="Z628" s="39" t="str">
        <f>IF(R628="","",VLOOKUP(R628,CUSTOMS!$E$3:$N$2500,9,FALSE))</f>
        <v/>
      </c>
      <c r="AA628" s="39" t="str">
        <f>IF(R628="","",VLOOKUP(R628,CUSTOMS!$E$3:$N$2500,10,FALSE))</f>
        <v/>
      </c>
      <c r="AB628" s="40" t="str">
        <f>IF(R628="","",VLOOKUP(G628,WMS!$E$3:$T$2500,15,FALSE))</f>
        <v/>
      </c>
      <c r="AC628" s="40" t="str">
        <f t="shared" si="69"/>
        <v/>
      </c>
      <c r="AD628" s="37" t="str">
        <f>IF(S628="","",VLOOKUP(S628,海关监管条件!$A$1:$B$2000,2,FALSE))</f>
        <v/>
      </c>
    </row>
    <row r="629" spans="7:30">
      <c r="G629" s="22" t="str">
        <f t="shared" si="63"/>
        <v/>
      </c>
      <c r="H629" s="23" t="str">
        <f>IF(G629="","",VLOOKUP(G629,WMS!$E$3:$Q$2500,7,FALSE))</f>
        <v/>
      </c>
      <c r="I629" s="23" t="str">
        <f>IF(G629="","",VLOOKUP(G629,WMS!$E$3:$Q$2500,8,FALSE))</f>
        <v/>
      </c>
      <c r="J629" s="23" t="str">
        <f>IF(G629="","",VLOOKUP(G629,WMS!$E$3:$Q$2500,13,FALSE))</f>
        <v/>
      </c>
      <c r="K629" s="29" t="str">
        <f t="shared" si="64"/>
        <v/>
      </c>
      <c r="N629" s="30" t="str">
        <f>IF(G629="","",VLOOKUP(G629,WMS!$E$3:$U$2500,17,0))</f>
        <v/>
      </c>
      <c r="O629" s="31" t="str">
        <f t="shared" si="65"/>
        <v/>
      </c>
      <c r="P629" s="31" t="str">
        <f t="shared" si="66"/>
        <v/>
      </c>
      <c r="Q629" s="36" t="str">
        <f>IF(G629="","",VLOOKUP(G629,WMS!$E$3:$G$2500,2,FALSE))</f>
        <v/>
      </c>
      <c r="R629" s="36" t="str">
        <f>IF(G629="","",VLOOKUP(G629,WMS!$E$3:$G$2500,3,FALSE))</f>
        <v/>
      </c>
      <c r="S629" s="37" t="str">
        <f>IF(R629="","",VLOOKUP(R629,CUSTOMS!$E$3:$N$2500,2,FALSE))</f>
        <v/>
      </c>
      <c r="T629" s="38" t="str">
        <f>IF(R629="","",VLOOKUP(R629,CUSTOMS!$E$3:$N$2500,3,FALSE))</f>
        <v/>
      </c>
      <c r="U629" s="39" t="str">
        <f t="shared" si="67"/>
        <v/>
      </c>
      <c r="V629" s="39" t="str">
        <f>IF(R629="","",VLOOKUP(R629,CUSTOMS!$E$3:$N$2500,5,FALSE))</f>
        <v/>
      </c>
      <c r="W629" s="40" t="str">
        <f>IF(R629="","",VLOOKUP(R629,CUSTOMS!$E$3:$N$2500,6,FALSE))</f>
        <v/>
      </c>
      <c r="X629" s="40" t="str">
        <f t="shared" si="68"/>
        <v/>
      </c>
      <c r="Y629" s="39" t="str">
        <f>IF(R629="","",VLOOKUP(R629,CUSTOMS!$E$3:$N$2500,8,FALSE))</f>
        <v/>
      </c>
      <c r="Z629" s="39" t="str">
        <f>IF(R629="","",VLOOKUP(R629,CUSTOMS!$E$3:$N$2500,9,FALSE))</f>
        <v/>
      </c>
      <c r="AA629" s="39" t="str">
        <f>IF(R629="","",VLOOKUP(R629,CUSTOMS!$E$3:$N$2500,10,FALSE))</f>
        <v/>
      </c>
      <c r="AB629" s="40" t="str">
        <f>IF(R629="","",VLOOKUP(G629,WMS!$E$3:$T$2500,15,FALSE))</f>
        <v/>
      </c>
      <c r="AC629" s="40" t="str">
        <f t="shared" si="69"/>
        <v/>
      </c>
      <c r="AD629" s="37" t="str">
        <f>IF(S629="","",VLOOKUP(S629,海关监管条件!$A$1:$B$2000,2,FALSE))</f>
        <v/>
      </c>
    </row>
    <row r="630" spans="7:30">
      <c r="G630" s="22" t="str">
        <f t="shared" si="63"/>
        <v/>
      </c>
      <c r="H630" s="23" t="str">
        <f>IF(G630="","",VLOOKUP(G630,WMS!$E$3:$Q$2500,7,FALSE))</f>
        <v/>
      </c>
      <c r="I630" s="23" t="str">
        <f>IF(G630="","",VLOOKUP(G630,WMS!$E$3:$Q$2500,8,FALSE))</f>
        <v/>
      </c>
      <c r="J630" s="23" t="str">
        <f>IF(G630="","",VLOOKUP(G630,WMS!$E$3:$Q$2500,13,FALSE))</f>
        <v/>
      </c>
      <c r="K630" s="29" t="str">
        <f t="shared" si="64"/>
        <v/>
      </c>
      <c r="N630" s="30" t="str">
        <f>IF(G630="","",VLOOKUP(G630,WMS!$E$3:$U$2500,17,0))</f>
        <v/>
      </c>
      <c r="O630" s="31" t="str">
        <f t="shared" si="65"/>
        <v/>
      </c>
      <c r="P630" s="31" t="str">
        <f t="shared" si="66"/>
        <v/>
      </c>
      <c r="Q630" s="36" t="str">
        <f>IF(G630="","",VLOOKUP(G630,WMS!$E$3:$G$2500,2,FALSE))</f>
        <v/>
      </c>
      <c r="R630" s="36" t="str">
        <f>IF(G630="","",VLOOKUP(G630,WMS!$E$3:$G$2500,3,FALSE))</f>
        <v/>
      </c>
      <c r="S630" s="37" t="str">
        <f>IF(R630="","",VLOOKUP(R630,CUSTOMS!$E$3:$N$2500,2,FALSE))</f>
        <v/>
      </c>
      <c r="T630" s="38" t="str">
        <f>IF(R630="","",VLOOKUP(R630,CUSTOMS!$E$3:$N$2500,3,FALSE))</f>
        <v/>
      </c>
      <c r="U630" s="39" t="str">
        <f t="shared" si="67"/>
        <v/>
      </c>
      <c r="V630" s="39" t="str">
        <f>IF(R630="","",VLOOKUP(R630,CUSTOMS!$E$3:$N$2500,5,FALSE))</f>
        <v/>
      </c>
      <c r="W630" s="40" t="str">
        <f>IF(R630="","",VLOOKUP(R630,CUSTOMS!$E$3:$N$2500,6,FALSE))</f>
        <v/>
      </c>
      <c r="X630" s="40" t="str">
        <f t="shared" si="68"/>
        <v/>
      </c>
      <c r="Y630" s="39" t="str">
        <f>IF(R630="","",VLOOKUP(R630,CUSTOMS!$E$3:$N$2500,8,FALSE))</f>
        <v/>
      </c>
      <c r="Z630" s="39" t="str">
        <f>IF(R630="","",VLOOKUP(R630,CUSTOMS!$E$3:$N$2500,9,FALSE))</f>
        <v/>
      </c>
      <c r="AA630" s="39" t="str">
        <f>IF(R630="","",VLOOKUP(R630,CUSTOMS!$E$3:$N$2500,10,FALSE))</f>
        <v/>
      </c>
      <c r="AB630" s="40" t="str">
        <f>IF(R630="","",VLOOKUP(G630,WMS!$E$3:$T$2500,15,FALSE))</f>
        <v/>
      </c>
      <c r="AC630" s="40" t="str">
        <f t="shared" si="69"/>
        <v/>
      </c>
      <c r="AD630" s="37" t="str">
        <f>IF(S630="","",VLOOKUP(S630,海关监管条件!$A$1:$B$2000,2,FALSE))</f>
        <v/>
      </c>
    </row>
    <row r="631" spans="7:30">
      <c r="G631" s="22" t="str">
        <f t="shared" si="63"/>
        <v/>
      </c>
      <c r="H631" s="23" t="str">
        <f>IF(G631="","",VLOOKUP(G631,WMS!$E$3:$Q$2500,7,FALSE))</f>
        <v/>
      </c>
      <c r="I631" s="23" t="str">
        <f>IF(G631="","",VLOOKUP(G631,WMS!$E$3:$Q$2500,8,FALSE))</f>
        <v/>
      </c>
      <c r="J631" s="23" t="str">
        <f>IF(G631="","",VLOOKUP(G631,WMS!$E$3:$Q$2500,13,FALSE))</f>
        <v/>
      </c>
      <c r="K631" s="29" t="str">
        <f t="shared" si="64"/>
        <v/>
      </c>
      <c r="N631" s="30" t="str">
        <f>IF(G631="","",VLOOKUP(G631,WMS!$E$3:$U$2500,17,0))</f>
        <v/>
      </c>
      <c r="O631" s="31" t="str">
        <f t="shared" si="65"/>
        <v/>
      </c>
      <c r="P631" s="31" t="str">
        <f t="shared" si="66"/>
        <v/>
      </c>
      <c r="Q631" s="36" t="str">
        <f>IF(G631="","",VLOOKUP(G631,WMS!$E$3:$G$2500,2,FALSE))</f>
        <v/>
      </c>
      <c r="R631" s="36" t="str">
        <f>IF(G631="","",VLOOKUP(G631,WMS!$E$3:$G$2500,3,FALSE))</f>
        <v/>
      </c>
      <c r="S631" s="37" t="str">
        <f>IF(R631="","",VLOOKUP(R631,CUSTOMS!$E$3:$N$2500,2,FALSE))</f>
        <v/>
      </c>
      <c r="T631" s="38" t="str">
        <f>IF(R631="","",VLOOKUP(R631,CUSTOMS!$E$3:$N$2500,3,FALSE))</f>
        <v/>
      </c>
      <c r="U631" s="39" t="str">
        <f t="shared" si="67"/>
        <v/>
      </c>
      <c r="V631" s="39" t="str">
        <f>IF(R631="","",VLOOKUP(R631,CUSTOMS!$E$3:$N$2500,5,FALSE))</f>
        <v/>
      </c>
      <c r="W631" s="40" t="str">
        <f>IF(R631="","",VLOOKUP(R631,CUSTOMS!$E$3:$N$2500,6,FALSE))</f>
        <v/>
      </c>
      <c r="X631" s="40" t="str">
        <f t="shared" si="68"/>
        <v/>
      </c>
      <c r="Y631" s="39" t="str">
        <f>IF(R631="","",VLOOKUP(R631,CUSTOMS!$E$3:$N$2500,8,FALSE))</f>
        <v/>
      </c>
      <c r="Z631" s="39" t="str">
        <f>IF(R631="","",VLOOKUP(R631,CUSTOMS!$E$3:$N$2500,9,FALSE))</f>
        <v/>
      </c>
      <c r="AA631" s="39" t="str">
        <f>IF(R631="","",VLOOKUP(R631,CUSTOMS!$E$3:$N$2500,10,FALSE))</f>
        <v/>
      </c>
      <c r="AB631" s="40" t="str">
        <f>IF(R631="","",VLOOKUP(G631,WMS!$E$3:$T$2500,15,FALSE))</f>
        <v/>
      </c>
      <c r="AC631" s="40" t="str">
        <f t="shared" si="69"/>
        <v/>
      </c>
      <c r="AD631" s="37" t="str">
        <f>IF(S631="","",VLOOKUP(S631,海关监管条件!$A$1:$B$2000,2,FALSE))</f>
        <v/>
      </c>
    </row>
    <row r="632" spans="7:30">
      <c r="G632" s="22" t="str">
        <f t="shared" si="63"/>
        <v/>
      </c>
      <c r="H632" s="23" t="str">
        <f>IF(G632="","",VLOOKUP(G632,WMS!$E$3:$Q$2500,7,FALSE))</f>
        <v/>
      </c>
      <c r="I632" s="23" t="str">
        <f>IF(G632="","",VLOOKUP(G632,WMS!$E$3:$Q$2500,8,FALSE))</f>
        <v/>
      </c>
      <c r="J632" s="23" t="str">
        <f>IF(G632="","",VLOOKUP(G632,WMS!$E$3:$Q$2500,13,FALSE))</f>
        <v/>
      </c>
      <c r="K632" s="29" t="str">
        <f t="shared" si="64"/>
        <v/>
      </c>
      <c r="N632" s="30" t="str">
        <f>IF(G632="","",VLOOKUP(G632,WMS!$E$3:$U$2500,17,0))</f>
        <v/>
      </c>
      <c r="O632" s="31" t="str">
        <f t="shared" si="65"/>
        <v/>
      </c>
      <c r="P632" s="31" t="str">
        <f t="shared" si="66"/>
        <v/>
      </c>
      <c r="Q632" s="36" t="str">
        <f>IF(G632="","",VLOOKUP(G632,WMS!$E$3:$G$2500,2,FALSE))</f>
        <v/>
      </c>
      <c r="R632" s="36" t="str">
        <f>IF(G632="","",VLOOKUP(G632,WMS!$E$3:$G$2500,3,FALSE))</f>
        <v/>
      </c>
      <c r="S632" s="37" t="str">
        <f>IF(R632="","",VLOOKUP(R632,CUSTOMS!$E$3:$N$2500,2,FALSE))</f>
        <v/>
      </c>
      <c r="T632" s="38" t="str">
        <f>IF(R632="","",VLOOKUP(R632,CUSTOMS!$E$3:$N$2500,3,FALSE))</f>
        <v/>
      </c>
      <c r="U632" s="39" t="str">
        <f t="shared" si="67"/>
        <v/>
      </c>
      <c r="V632" s="39" t="str">
        <f>IF(R632="","",VLOOKUP(R632,CUSTOMS!$E$3:$N$2500,5,FALSE))</f>
        <v/>
      </c>
      <c r="W632" s="40" t="str">
        <f>IF(R632="","",VLOOKUP(R632,CUSTOMS!$E$3:$N$2500,6,FALSE))</f>
        <v/>
      </c>
      <c r="X632" s="40" t="str">
        <f t="shared" si="68"/>
        <v/>
      </c>
      <c r="Y632" s="39" t="str">
        <f>IF(R632="","",VLOOKUP(R632,CUSTOMS!$E$3:$N$2500,8,FALSE))</f>
        <v/>
      </c>
      <c r="Z632" s="39" t="str">
        <f>IF(R632="","",VLOOKUP(R632,CUSTOMS!$E$3:$N$2500,9,FALSE))</f>
        <v/>
      </c>
      <c r="AA632" s="39" t="str">
        <f>IF(R632="","",VLOOKUP(R632,CUSTOMS!$E$3:$N$2500,10,FALSE))</f>
        <v/>
      </c>
      <c r="AB632" s="40" t="str">
        <f>IF(R632="","",VLOOKUP(G632,WMS!$E$3:$T$2500,15,FALSE))</f>
        <v/>
      </c>
      <c r="AC632" s="40" t="str">
        <f t="shared" si="69"/>
        <v/>
      </c>
      <c r="AD632" s="37" t="str">
        <f>IF(S632="","",VLOOKUP(S632,海关监管条件!$A$1:$B$2000,2,FALSE))</f>
        <v/>
      </c>
    </row>
    <row r="633" spans="7:30">
      <c r="G633" s="22" t="str">
        <f t="shared" si="63"/>
        <v/>
      </c>
      <c r="H633" s="23" t="str">
        <f>IF(G633="","",VLOOKUP(G633,WMS!$E$3:$Q$2500,7,FALSE))</f>
        <v/>
      </c>
      <c r="I633" s="23" t="str">
        <f>IF(G633="","",VLOOKUP(G633,WMS!$E$3:$Q$2500,8,FALSE))</f>
        <v/>
      </c>
      <c r="J633" s="23" t="str">
        <f>IF(G633="","",VLOOKUP(G633,WMS!$E$3:$Q$2500,13,FALSE))</f>
        <v/>
      </c>
      <c r="K633" s="29" t="str">
        <f t="shared" si="64"/>
        <v/>
      </c>
      <c r="N633" s="30" t="str">
        <f>IF(G633="","",VLOOKUP(G633,WMS!$E$3:$U$2500,17,0))</f>
        <v/>
      </c>
      <c r="O633" s="31" t="str">
        <f t="shared" si="65"/>
        <v/>
      </c>
      <c r="P633" s="31" t="str">
        <f t="shared" si="66"/>
        <v/>
      </c>
      <c r="Q633" s="36" t="str">
        <f>IF(G633="","",VLOOKUP(G633,WMS!$E$3:$G$2500,2,FALSE))</f>
        <v/>
      </c>
      <c r="R633" s="36" t="str">
        <f>IF(G633="","",VLOOKUP(G633,WMS!$E$3:$G$2500,3,FALSE))</f>
        <v/>
      </c>
      <c r="S633" s="37" t="str">
        <f>IF(R633="","",VLOOKUP(R633,CUSTOMS!$E$3:$N$2500,2,FALSE))</f>
        <v/>
      </c>
      <c r="T633" s="38" t="str">
        <f>IF(R633="","",VLOOKUP(R633,CUSTOMS!$E$3:$N$2500,3,FALSE))</f>
        <v/>
      </c>
      <c r="U633" s="39" t="str">
        <f t="shared" si="67"/>
        <v/>
      </c>
      <c r="V633" s="39" t="str">
        <f>IF(R633="","",VLOOKUP(R633,CUSTOMS!$E$3:$N$2500,5,FALSE))</f>
        <v/>
      </c>
      <c r="W633" s="40" t="str">
        <f>IF(R633="","",VLOOKUP(R633,CUSTOMS!$E$3:$N$2500,6,FALSE))</f>
        <v/>
      </c>
      <c r="X633" s="40" t="str">
        <f t="shared" si="68"/>
        <v/>
      </c>
      <c r="Y633" s="39" t="str">
        <f>IF(R633="","",VLOOKUP(R633,CUSTOMS!$E$3:$N$2500,8,FALSE))</f>
        <v/>
      </c>
      <c r="Z633" s="39" t="str">
        <f>IF(R633="","",VLOOKUP(R633,CUSTOMS!$E$3:$N$2500,9,FALSE))</f>
        <v/>
      </c>
      <c r="AA633" s="39" t="str">
        <f>IF(R633="","",VLOOKUP(R633,CUSTOMS!$E$3:$N$2500,10,FALSE))</f>
        <v/>
      </c>
      <c r="AB633" s="40" t="str">
        <f>IF(R633="","",VLOOKUP(G633,WMS!$E$3:$T$2500,15,FALSE))</f>
        <v/>
      </c>
      <c r="AC633" s="40" t="str">
        <f t="shared" si="69"/>
        <v/>
      </c>
      <c r="AD633" s="37" t="str">
        <f>IF(S633="","",VLOOKUP(S633,海关监管条件!$A$1:$B$2000,2,FALSE))</f>
        <v/>
      </c>
    </row>
    <row r="634" spans="7:30">
      <c r="G634" s="22" t="str">
        <f t="shared" si="63"/>
        <v/>
      </c>
      <c r="H634" s="23" t="str">
        <f>IF(G634="","",VLOOKUP(G634,WMS!$E$3:$Q$2500,7,FALSE))</f>
        <v/>
      </c>
      <c r="I634" s="23" t="str">
        <f>IF(G634="","",VLOOKUP(G634,WMS!$E$3:$Q$2500,8,FALSE))</f>
        <v/>
      </c>
      <c r="J634" s="23" t="str">
        <f>IF(G634="","",VLOOKUP(G634,WMS!$E$3:$Q$2500,13,FALSE))</f>
        <v/>
      </c>
      <c r="K634" s="29" t="str">
        <f t="shared" si="64"/>
        <v/>
      </c>
      <c r="N634" s="30" t="str">
        <f>IF(G634="","",VLOOKUP(G634,WMS!$E$3:$U$2500,17,0))</f>
        <v/>
      </c>
      <c r="O634" s="31" t="str">
        <f t="shared" si="65"/>
        <v/>
      </c>
      <c r="P634" s="31" t="str">
        <f t="shared" si="66"/>
        <v/>
      </c>
      <c r="Q634" s="36" t="str">
        <f>IF(G634="","",VLOOKUP(G634,WMS!$E$3:$G$2500,2,FALSE))</f>
        <v/>
      </c>
      <c r="R634" s="36" t="str">
        <f>IF(G634="","",VLOOKUP(G634,WMS!$E$3:$G$2500,3,FALSE))</f>
        <v/>
      </c>
      <c r="S634" s="37" t="str">
        <f>IF(R634="","",VLOOKUP(R634,CUSTOMS!$E$3:$N$2500,2,FALSE))</f>
        <v/>
      </c>
      <c r="T634" s="38" t="str">
        <f>IF(R634="","",VLOOKUP(R634,CUSTOMS!$E$3:$N$2500,3,FALSE))</f>
        <v/>
      </c>
      <c r="U634" s="39" t="str">
        <f t="shared" si="67"/>
        <v/>
      </c>
      <c r="V634" s="39" t="str">
        <f>IF(R634="","",VLOOKUP(R634,CUSTOMS!$E$3:$N$2500,5,FALSE))</f>
        <v/>
      </c>
      <c r="W634" s="40" t="str">
        <f>IF(R634="","",VLOOKUP(R634,CUSTOMS!$E$3:$N$2500,6,FALSE))</f>
        <v/>
      </c>
      <c r="X634" s="40" t="str">
        <f t="shared" si="68"/>
        <v/>
      </c>
      <c r="Y634" s="39" t="str">
        <f>IF(R634="","",VLOOKUP(R634,CUSTOMS!$E$3:$N$2500,8,FALSE))</f>
        <v/>
      </c>
      <c r="Z634" s="39" t="str">
        <f>IF(R634="","",VLOOKUP(R634,CUSTOMS!$E$3:$N$2500,9,FALSE))</f>
        <v/>
      </c>
      <c r="AA634" s="39" t="str">
        <f>IF(R634="","",VLOOKUP(R634,CUSTOMS!$E$3:$N$2500,10,FALSE))</f>
        <v/>
      </c>
      <c r="AB634" s="40" t="str">
        <f>IF(R634="","",VLOOKUP(G634,WMS!$E$3:$T$2500,15,FALSE))</f>
        <v/>
      </c>
      <c r="AC634" s="40" t="str">
        <f t="shared" si="69"/>
        <v/>
      </c>
      <c r="AD634" s="37" t="str">
        <f>IF(S634="","",VLOOKUP(S634,海关监管条件!$A$1:$B$2000,2,FALSE))</f>
        <v/>
      </c>
    </row>
    <row r="635" spans="7:30">
      <c r="G635" s="22" t="str">
        <f t="shared" si="63"/>
        <v/>
      </c>
      <c r="H635" s="23" t="str">
        <f>IF(G635="","",VLOOKUP(G635,WMS!$E$3:$Q$2500,7,FALSE))</f>
        <v/>
      </c>
      <c r="I635" s="23" t="str">
        <f>IF(G635="","",VLOOKUP(G635,WMS!$E$3:$Q$2500,8,FALSE))</f>
        <v/>
      </c>
      <c r="J635" s="23" t="str">
        <f>IF(G635="","",VLOOKUP(G635,WMS!$E$3:$Q$2500,13,FALSE))</f>
        <v/>
      </c>
      <c r="K635" s="29" t="str">
        <f t="shared" si="64"/>
        <v/>
      </c>
      <c r="N635" s="30" t="str">
        <f>IF(G635="","",VLOOKUP(G635,WMS!$E$3:$U$2500,17,0))</f>
        <v/>
      </c>
      <c r="O635" s="31" t="str">
        <f t="shared" si="65"/>
        <v/>
      </c>
      <c r="P635" s="31" t="str">
        <f t="shared" si="66"/>
        <v/>
      </c>
      <c r="Q635" s="36" t="str">
        <f>IF(G635="","",VLOOKUP(G635,WMS!$E$3:$G$2500,2,FALSE))</f>
        <v/>
      </c>
      <c r="R635" s="36" t="str">
        <f>IF(G635="","",VLOOKUP(G635,WMS!$E$3:$G$2500,3,FALSE))</f>
        <v/>
      </c>
      <c r="S635" s="37" t="str">
        <f>IF(R635="","",VLOOKUP(R635,CUSTOMS!$E$3:$N$2500,2,FALSE))</f>
        <v/>
      </c>
      <c r="T635" s="38" t="str">
        <f>IF(R635="","",VLOOKUP(R635,CUSTOMS!$E$3:$N$2500,3,FALSE))</f>
        <v/>
      </c>
      <c r="U635" s="39" t="str">
        <f t="shared" si="67"/>
        <v/>
      </c>
      <c r="V635" s="39" t="str">
        <f>IF(R635="","",VLOOKUP(R635,CUSTOMS!$E$3:$N$2500,5,FALSE))</f>
        <v/>
      </c>
      <c r="W635" s="40" t="str">
        <f>IF(R635="","",VLOOKUP(R635,CUSTOMS!$E$3:$N$2500,6,FALSE))</f>
        <v/>
      </c>
      <c r="X635" s="40" t="str">
        <f t="shared" si="68"/>
        <v/>
      </c>
      <c r="Y635" s="39" t="str">
        <f>IF(R635="","",VLOOKUP(R635,CUSTOMS!$E$3:$N$2500,8,FALSE))</f>
        <v/>
      </c>
      <c r="Z635" s="39" t="str">
        <f>IF(R635="","",VLOOKUP(R635,CUSTOMS!$E$3:$N$2500,9,FALSE))</f>
        <v/>
      </c>
      <c r="AA635" s="39" t="str">
        <f>IF(R635="","",VLOOKUP(R635,CUSTOMS!$E$3:$N$2500,10,FALSE))</f>
        <v/>
      </c>
      <c r="AB635" s="40" t="str">
        <f>IF(R635="","",VLOOKUP(G635,WMS!$E$3:$T$2500,15,FALSE))</f>
        <v/>
      </c>
      <c r="AC635" s="40" t="str">
        <f t="shared" si="69"/>
        <v/>
      </c>
      <c r="AD635" s="37" t="str">
        <f>IF(S635="","",VLOOKUP(S635,海关监管条件!$A$1:$B$2000,2,FALSE))</f>
        <v/>
      </c>
    </row>
    <row r="636" spans="7:30">
      <c r="G636" s="22" t="str">
        <f t="shared" si="63"/>
        <v/>
      </c>
      <c r="H636" s="23" t="str">
        <f>IF(G636="","",VLOOKUP(G636,WMS!$E$3:$Q$2500,7,FALSE))</f>
        <v/>
      </c>
      <c r="I636" s="23" t="str">
        <f>IF(G636="","",VLOOKUP(G636,WMS!$E$3:$Q$2500,8,FALSE))</f>
        <v/>
      </c>
      <c r="J636" s="23" t="str">
        <f>IF(G636="","",VLOOKUP(G636,WMS!$E$3:$Q$2500,13,FALSE))</f>
        <v/>
      </c>
      <c r="K636" s="29" t="str">
        <f t="shared" si="64"/>
        <v/>
      </c>
      <c r="N636" s="30" t="str">
        <f>IF(G636="","",VLOOKUP(G636,WMS!$E$3:$U$2500,17,0))</f>
        <v/>
      </c>
      <c r="O636" s="31" t="str">
        <f t="shared" si="65"/>
        <v/>
      </c>
      <c r="P636" s="31" t="str">
        <f t="shared" si="66"/>
        <v/>
      </c>
      <c r="Q636" s="36" t="str">
        <f>IF(G636="","",VLOOKUP(G636,WMS!$E$3:$G$2500,2,FALSE))</f>
        <v/>
      </c>
      <c r="R636" s="36" t="str">
        <f>IF(G636="","",VLOOKUP(G636,WMS!$E$3:$G$2500,3,FALSE))</f>
        <v/>
      </c>
      <c r="S636" s="37" t="str">
        <f>IF(R636="","",VLOOKUP(R636,CUSTOMS!$E$3:$N$2500,2,FALSE))</f>
        <v/>
      </c>
      <c r="T636" s="38" t="str">
        <f>IF(R636="","",VLOOKUP(R636,CUSTOMS!$E$3:$N$2500,3,FALSE))</f>
        <v/>
      </c>
      <c r="U636" s="39" t="str">
        <f t="shared" si="67"/>
        <v/>
      </c>
      <c r="V636" s="39" t="str">
        <f>IF(R636="","",VLOOKUP(R636,CUSTOMS!$E$3:$N$2500,5,FALSE))</f>
        <v/>
      </c>
      <c r="W636" s="40" t="str">
        <f>IF(R636="","",VLOOKUP(R636,CUSTOMS!$E$3:$N$2500,6,FALSE))</f>
        <v/>
      </c>
      <c r="X636" s="40" t="str">
        <f t="shared" si="68"/>
        <v/>
      </c>
      <c r="Y636" s="39" t="str">
        <f>IF(R636="","",VLOOKUP(R636,CUSTOMS!$E$3:$N$2500,8,FALSE))</f>
        <v/>
      </c>
      <c r="Z636" s="39" t="str">
        <f>IF(R636="","",VLOOKUP(R636,CUSTOMS!$E$3:$N$2500,9,FALSE))</f>
        <v/>
      </c>
      <c r="AA636" s="39" t="str">
        <f>IF(R636="","",VLOOKUP(R636,CUSTOMS!$E$3:$N$2500,10,FALSE))</f>
        <v/>
      </c>
      <c r="AB636" s="40" t="str">
        <f>IF(R636="","",VLOOKUP(G636,WMS!$E$3:$T$2500,15,FALSE))</f>
        <v/>
      </c>
      <c r="AC636" s="40" t="str">
        <f t="shared" si="69"/>
        <v/>
      </c>
      <c r="AD636" s="37" t="str">
        <f>IF(S636="","",VLOOKUP(S636,海关监管条件!$A$1:$B$2000,2,FALSE))</f>
        <v/>
      </c>
    </row>
    <row r="637" spans="7:30">
      <c r="G637" s="22" t="str">
        <f t="shared" si="63"/>
        <v/>
      </c>
      <c r="H637" s="23" t="str">
        <f>IF(G637="","",VLOOKUP(G637,WMS!$E$3:$Q$2500,7,FALSE))</f>
        <v/>
      </c>
      <c r="I637" s="23" t="str">
        <f>IF(G637="","",VLOOKUP(G637,WMS!$E$3:$Q$2500,8,FALSE))</f>
        <v/>
      </c>
      <c r="J637" s="23" t="str">
        <f>IF(G637="","",VLOOKUP(G637,WMS!$E$3:$Q$2500,13,FALSE))</f>
        <v/>
      </c>
      <c r="K637" s="29" t="str">
        <f t="shared" si="64"/>
        <v/>
      </c>
      <c r="N637" s="30" t="str">
        <f>IF(G637="","",VLOOKUP(G637,WMS!$E$3:$U$2500,17,0))</f>
        <v/>
      </c>
      <c r="O637" s="31" t="str">
        <f t="shared" si="65"/>
        <v/>
      </c>
      <c r="P637" s="31" t="str">
        <f t="shared" si="66"/>
        <v/>
      </c>
      <c r="Q637" s="36" t="str">
        <f>IF(G637="","",VLOOKUP(G637,WMS!$E$3:$G$2500,2,FALSE))</f>
        <v/>
      </c>
      <c r="R637" s="36" t="str">
        <f>IF(G637="","",VLOOKUP(G637,WMS!$E$3:$G$2500,3,FALSE))</f>
        <v/>
      </c>
      <c r="S637" s="37" t="str">
        <f>IF(R637="","",VLOOKUP(R637,CUSTOMS!$E$3:$N$2500,2,FALSE))</f>
        <v/>
      </c>
      <c r="T637" s="38" t="str">
        <f>IF(R637="","",VLOOKUP(R637,CUSTOMS!$E$3:$N$2500,3,FALSE))</f>
        <v/>
      </c>
      <c r="U637" s="39" t="str">
        <f t="shared" si="67"/>
        <v/>
      </c>
      <c r="V637" s="39" t="str">
        <f>IF(R637="","",VLOOKUP(R637,CUSTOMS!$E$3:$N$2500,5,FALSE))</f>
        <v/>
      </c>
      <c r="W637" s="40" t="str">
        <f>IF(R637="","",VLOOKUP(R637,CUSTOMS!$E$3:$N$2500,6,FALSE))</f>
        <v/>
      </c>
      <c r="X637" s="40" t="str">
        <f t="shared" si="68"/>
        <v/>
      </c>
      <c r="Y637" s="39" t="str">
        <f>IF(R637="","",VLOOKUP(R637,CUSTOMS!$E$3:$N$2500,8,FALSE))</f>
        <v/>
      </c>
      <c r="Z637" s="39" t="str">
        <f>IF(R637="","",VLOOKUP(R637,CUSTOMS!$E$3:$N$2500,9,FALSE))</f>
        <v/>
      </c>
      <c r="AA637" s="39" t="str">
        <f>IF(R637="","",VLOOKUP(R637,CUSTOMS!$E$3:$N$2500,10,FALSE))</f>
        <v/>
      </c>
      <c r="AB637" s="40" t="str">
        <f>IF(R637="","",VLOOKUP(G637,WMS!$E$3:$T$2500,15,FALSE))</f>
        <v/>
      </c>
      <c r="AC637" s="40" t="str">
        <f t="shared" si="69"/>
        <v/>
      </c>
      <c r="AD637" s="37" t="str">
        <f>IF(S637="","",VLOOKUP(S637,海关监管条件!$A$1:$B$2000,2,FALSE))</f>
        <v/>
      </c>
    </row>
    <row r="638" spans="7:30">
      <c r="G638" s="22" t="str">
        <f t="shared" si="63"/>
        <v/>
      </c>
      <c r="H638" s="23" t="str">
        <f>IF(G638="","",VLOOKUP(G638,WMS!$E$3:$Q$2500,7,FALSE))</f>
        <v/>
      </c>
      <c r="I638" s="23" t="str">
        <f>IF(G638="","",VLOOKUP(G638,WMS!$E$3:$Q$2500,8,FALSE))</f>
        <v/>
      </c>
      <c r="J638" s="23" t="str">
        <f>IF(G638="","",VLOOKUP(G638,WMS!$E$3:$Q$2500,13,FALSE))</f>
        <v/>
      </c>
      <c r="K638" s="29" t="str">
        <f t="shared" si="64"/>
        <v/>
      </c>
      <c r="N638" s="30" t="str">
        <f>IF(G638="","",VLOOKUP(G638,WMS!$E$3:$U$2500,17,0))</f>
        <v/>
      </c>
      <c r="O638" s="31" t="str">
        <f t="shared" si="65"/>
        <v/>
      </c>
      <c r="P638" s="31" t="str">
        <f t="shared" si="66"/>
        <v/>
      </c>
      <c r="Q638" s="36" t="str">
        <f>IF(G638="","",VLOOKUP(G638,WMS!$E$3:$G$2500,2,FALSE))</f>
        <v/>
      </c>
      <c r="R638" s="36" t="str">
        <f>IF(G638="","",VLOOKUP(G638,WMS!$E$3:$G$2500,3,FALSE))</f>
        <v/>
      </c>
      <c r="S638" s="37" t="str">
        <f>IF(R638="","",VLOOKUP(R638,CUSTOMS!$E$3:$N$2500,2,FALSE))</f>
        <v/>
      </c>
      <c r="T638" s="38" t="str">
        <f>IF(R638="","",VLOOKUP(R638,CUSTOMS!$E$3:$N$2500,3,FALSE))</f>
        <v/>
      </c>
      <c r="U638" s="39" t="str">
        <f t="shared" si="67"/>
        <v/>
      </c>
      <c r="V638" s="39" t="str">
        <f>IF(R638="","",VLOOKUP(R638,CUSTOMS!$E$3:$N$2500,5,FALSE))</f>
        <v/>
      </c>
      <c r="W638" s="40" t="str">
        <f>IF(R638="","",VLOOKUP(R638,CUSTOMS!$E$3:$N$2500,6,FALSE))</f>
        <v/>
      </c>
      <c r="X638" s="40" t="str">
        <f t="shared" si="68"/>
        <v/>
      </c>
      <c r="Y638" s="39" t="str">
        <f>IF(R638="","",VLOOKUP(R638,CUSTOMS!$E$3:$N$2500,8,FALSE))</f>
        <v/>
      </c>
      <c r="Z638" s="39" t="str">
        <f>IF(R638="","",VLOOKUP(R638,CUSTOMS!$E$3:$N$2500,9,FALSE))</f>
        <v/>
      </c>
      <c r="AA638" s="39" t="str">
        <f>IF(R638="","",VLOOKUP(R638,CUSTOMS!$E$3:$N$2500,10,FALSE))</f>
        <v/>
      </c>
      <c r="AB638" s="40" t="str">
        <f>IF(R638="","",VLOOKUP(G638,WMS!$E$3:$T$2500,15,FALSE))</f>
        <v/>
      </c>
      <c r="AC638" s="40" t="str">
        <f t="shared" si="69"/>
        <v/>
      </c>
      <c r="AD638" s="37" t="str">
        <f>IF(S638="","",VLOOKUP(S638,海关监管条件!$A$1:$B$2000,2,FALSE))</f>
        <v/>
      </c>
    </row>
    <row r="639" spans="7:30">
      <c r="G639" s="22" t="str">
        <f t="shared" si="63"/>
        <v/>
      </c>
      <c r="H639" s="23" t="str">
        <f>IF(G639="","",VLOOKUP(G639,WMS!$E$3:$Q$2500,7,FALSE))</f>
        <v/>
      </c>
      <c r="I639" s="23" t="str">
        <f>IF(G639="","",VLOOKUP(G639,WMS!$E$3:$Q$2500,8,FALSE))</f>
        <v/>
      </c>
      <c r="J639" s="23" t="str">
        <f>IF(G639="","",VLOOKUP(G639,WMS!$E$3:$Q$2500,13,FALSE))</f>
        <v/>
      </c>
      <c r="K639" s="29" t="str">
        <f t="shared" si="64"/>
        <v/>
      </c>
      <c r="N639" s="30" t="str">
        <f>IF(G639="","",VLOOKUP(G639,WMS!$E$3:$U$2500,17,0))</f>
        <v/>
      </c>
      <c r="O639" s="31" t="str">
        <f t="shared" si="65"/>
        <v/>
      </c>
      <c r="P639" s="31" t="str">
        <f t="shared" si="66"/>
        <v/>
      </c>
      <c r="Q639" s="36" t="str">
        <f>IF(G639="","",VLOOKUP(G639,WMS!$E$3:$G$2500,2,FALSE))</f>
        <v/>
      </c>
      <c r="R639" s="36" t="str">
        <f>IF(G639="","",VLOOKUP(G639,WMS!$E$3:$G$2500,3,FALSE))</f>
        <v/>
      </c>
      <c r="S639" s="37" t="str">
        <f>IF(R639="","",VLOOKUP(R639,CUSTOMS!$E$3:$N$2500,2,FALSE))</f>
        <v/>
      </c>
      <c r="T639" s="38" t="str">
        <f>IF(R639="","",VLOOKUP(R639,CUSTOMS!$E$3:$N$2500,3,FALSE))</f>
        <v/>
      </c>
      <c r="U639" s="39" t="str">
        <f t="shared" si="67"/>
        <v/>
      </c>
      <c r="V639" s="39" t="str">
        <f>IF(R639="","",VLOOKUP(R639,CUSTOMS!$E$3:$N$2500,5,FALSE))</f>
        <v/>
      </c>
      <c r="W639" s="40" t="str">
        <f>IF(R639="","",VLOOKUP(R639,CUSTOMS!$E$3:$N$2500,6,FALSE))</f>
        <v/>
      </c>
      <c r="X639" s="40" t="str">
        <f t="shared" si="68"/>
        <v/>
      </c>
      <c r="Y639" s="39" t="str">
        <f>IF(R639="","",VLOOKUP(R639,CUSTOMS!$E$3:$N$2500,8,FALSE))</f>
        <v/>
      </c>
      <c r="Z639" s="39" t="str">
        <f>IF(R639="","",VLOOKUP(R639,CUSTOMS!$E$3:$N$2500,9,FALSE))</f>
        <v/>
      </c>
      <c r="AA639" s="39" t="str">
        <f>IF(R639="","",VLOOKUP(R639,CUSTOMS!$E$3:$N$2500,10,FALSE))</f>
        <v/>
      </c>
      <c r="AB639" s="40" t="str">
        <f>IF(R639="","",VLOOKUP(G639,WMS!$E$3:$T$2500,15,FALSE))</f>
        <v/>
      </c>
      <c r="AC639" s="40" t="str">
        <f t="shared" si="69"/>
        <v/>
      </c>
      <c r="AD639" s="37" t="str">
        <f>IF(S639="","",VLOOKUP(S639,海关监管条件!$A$1:$B$2000,2,FALSE))</f>
        <v/>
      </c>
    </row>
    <row r="640" spans="7:30">
      <c r="G640" s="22" t="str">
        <f t="shared" si="63"/>
        <v/>
      </c>
      <c r="H640" s="23" t="str">
        <f>IF(G640="","",VLOOKUP(G640,WMS!$E$3:$Q$2500,7,FALSE))</f>
        <v/>
      </c>
      <c r="I640" s="23" t="str">
        <f>IF(G640="","",VLOOKUP(G640,WMS!$E$3:$Q$2500,8,FALSE))</f>
        <v/>
      </c>
      <c r="J640" s="23" t="str">
        <f>IF(G640="","",VLOOKUP(G640,WMS!$E$3:$Q$2500,13,FALSE))</f>
        <v/>
      </c>
      <c r="K640" s="29" t="str">
        <f t="shared" si="64"/>
        <v/>
      </c>
      <c r="N640" s="30" t="str">
        <f>IF(G640="","",VLOOKUP(G640,WMS!$E$3:$U$2500,17,0))</f>
        <v/>
      </c>
      <c r="O640" s="31" t="str">
        <f t="shared" si="65"/>
        <v/>
      </c>
      <c r="P640" s="31" t="str">
        <f t="shared" si="66"/>
        <v/>
      </c>
      <c r="Q640" s="36" t="str">
        <f>IF(G640="","",VLOOKUP(G640,WMS!$E$3:$G$2500,2,FALSE))</f>
        <v/>
      </c>
      <c r="R640" s="36" t="str">
        <f>IF(G640="","",VLOOKUP(G640,WMS!$E$3:$G$2500,3,FALSE))</f>
        <v/>
      </c>
      <c r="S640" s="37" t="str">
        <f>IF(R640="","",VLOOKUP(R640,CUSTOMS!$E$3:$N$2500,2,FALSE))</f>
        <v/>
      </c>
      <c r="T640" s="38" t="str">
        <f>IF(R640="","",VLOOKUP(R640,CUSTOMS!$E$3:$N$2500,3,FALSE))</f>
        <v/>
      </c>
      <c r="U640" s="39" t="str">
        <f t="shared" si="67"/>
        <v/>
      </c>
      <c r="V640" s="39" t="str">
        <f>IF(R640="","",VLOOKUP(R640,CUSTOMS!$E$3:$N$2500,5,FALSE))</f>
        <v/>
      </c>
      <c r="W640" s="40" t="str">
        <f>IF(R640="","",VLOOKUP(R640,CUSTOMS!$E$3:$N$2500,6,FALSE))</f>
        <v/>
      </c>
      <c r="X640" s="40" t="str">
        <f t="shared" si="68"/>
        <v/>
      </c>
      <c r="Y640" s="39" t="str">
        <f>IF(R640="","",VLOOKUP(R640,CUSTOMS!$E$3:$N$2500,8,FALSE))</f>
        <v/>
      </c>
      <c r="Z640" s="39" t="str">
        <f>IF(R640="","",VLOOKUP(R640,CUSTOMS!$E$3:$N$2500,9,FALSE))</f>
        <v/>
      </c>
      <c r="AA640" s="39" t="str">
        <f>IF(R640="","",VLOOKUP(R640,CUSTOMS!$E$3:$N$2500,10,FALSE))</f>
        <v/>
      </c>
      <c r="AB640" s="40" t="str">
        <f>IF(R640="","",VLOOKUP(G640,WMS!$E$3:$T$2500,15,FALSE))</f>
        <v/>
      </c>
      <c r="AC640" s="40" t="str">
        <f t="shared" si="69"/>
        <v/>
      </c>
      <c r="AD640" s="37" t="str">
        <f>IF(S640="","",VLOOKUP(S640,海关监管条件!$A$1:$B$2000,2,FALSE))</f>
        <v/>
      </c>
    </row>
    <row r="641" spans="7:30">
      <c r="G641" s="22" t="str">
        <f t="shared" si="63"/>
        <v/>
      </c>
      <c r="H641" s="23" t="str">
        <f>IF(G641="","",VLOOKUP(G641,WMS!$E$3:$Q$2500,7,FALSE))</f>
        <v/>
      </c>
      <c r="I641" s="23" t="str">
        <f>IF(G641="","",VLOOKUP(G641,WMS!$E$3:$Q$2500,8,FALSE))</f>
        <v/>
      </c>
      <c r="J641" s="23" t="str">
        <f>IF(G641="","",VLOOKUP(G641,WMS!$E$3:$Q$2500,13,FALSE))</f>
        <v/>
      </c>
      <c r="K641" s="29" t="str">
        <f t="shared" si="64"/>
        <v/>
      </c>
      <c r="N641" s="30" t="str">
        <f>IF(G641="","",VLOOKUP(G641,WMS!$E$3:$U$2500,17,0))</f>
        <v/>
      </c>
      <c r="O641" s="31" t="str">
        <f t="shared" si="65"/>
        <v/>
      </c>
      <c r="P641" s="31" t="str">
        <f t="shared" si="66"/>
        <v/>
      </c>
      <c r="Q641" s="36" t="str">
        <f>IF(G641="","",VLOOKUP(G641,WMS!$E$3:$G$2500,2,FALSE))</f>
        <v/>
      </c>
      <c r="R641" s="36" t="str">
        <f>IF(G641="","",VLOOKUP(G641,WMS!$E$3:$G$2500,3,FALSE))</f>
        <v/>
      </c>
      <c r="S641" s="37" t="str">
        <f>IF(R641="","",VLOOKUP(R641,CUSTOMS!$E$3:$N$2500,2,FALSE))</f>
        <v/>
      </c>
      <c r="T641" s="38" t="str">
        <f>IF(R641="","",VLOOKUP(R641,CUSTOMS!$E$3:$N$2500,3,FALSE))</f>
        <v/>
      </c>
      <c r="U641" s="39" t="str">
        <f t="shared" si="67"/>
        <v/>
      </c>
      <c r="V641" s="39" t="str">
        <f>IF(R641="","",VLOOKUP(R641,CUSTOMS!$E$3:$N$2500,5,FALSE))</f>
        <v/>
      </c>
      <c r="W641" s="40" t="str">
        <f>IF(R641="","",VLOOKUP(R641,CUSTOMS!$E$3:$N$2500,6,FALSE))</f>
        <v/>
      </c>
      <c r="X641" s="40" t="str">
        <f t="shared" si="68"/>
        <v/>
      </c>
      <c r="Y641" s="39" t="str">
        <f>IF(R641="","",VLOOKUP(R641,CUSTOMS!$E$3:$N$2500,8,FALSE))</f>
        <v/>
      </c>
      <c r="Z641" s="39" t="str">
        <f>IF(R641="","",VLOOKUP(R641,CUSTOMS!$E$3:$N$2500,9,FALSE))</f>
        <v/>
      </c>
      <c r="AA641" s="39" t="str">
        <f>IF(R641="","",VLOOKUP(R641,CUSTOMS!$E$3:$N$2500,10,FALSE))</f>
        <v/>
      </c>
      <c r="AB641" s="40" t="str">
        <f>IF(R641="","",VLOOKUP(G641,WMS!$E$3:$T$2500,15,FALSE))</f>
        <v/>
      </c>
      <c r="AC641" s="40" t="str">
        <f t="shared" si="69"/>
        <v/>
      </c>
      <c r="AD641" s="37" t="str">
        <f>IF(S641="","",VLOOKUP(S641,海关监管条件!$A$1:$B$2000,2,FALSE))</f>
        <v/>
      </c>
    </row>
    <row r="642" spans="7:30">
      <c r="G642" s="22" t="str">
        <f t="shared" si="63"/>
        <v/>
      </c>
      <c r="H642" s="23" t="str">
        <f>IF(G642="","",VLOOKUP(G642,WMS!$E$3:$Q$2500,7,FALSE))</f>
        <v/>
      </c>
      <c r="I642" s="23" t="str">
        <f>IF(G642="","",VLOOKUP(G642,WMS!$E$3:$Q$2500,8,FALSE))</f>
        <v/>
      </c>
      <c r="J642" s="23" t="str">
        <f>IF(G642="","",VLOOKUP(G642,WMS!$E$3:$Q$2500,13,FALSE))</f>
        <v/>
      </c>
      <c r="K642" s="29" t="str">
        <f t="shared" si="64"/>
        <v/>
      </c>
      <c r="N642" s="30" t="str">
        <f>IF(G642="","",VLOOKUP(G642,WMS!$E$3:$U$2500,17,0))</f>
        <v/>
      </c>
      <c r="O642" s="31" t="str">
        <f t="shared" si="65"/>
        <v/>
      </c>
      <c r="P642" s="31" t="str">
        <f t="shared" si="66"/>
        <v/>
      </c>
      <c r="Q642" s="36" t="str">
        <f>IF(G642="","",VLOOKUP(G642,WMS!$E$3:$G$2500,2,FALSE))</f>
        <v/>
      </c>
      <c r="R642" s="36" t="str">
        <f>IF(G642="","",VLOOKUP(G642,WMS!$E$3:$G$2500,3,FALSE))</f>
        <v/>
      </c>
      <c r="S642" s="37" t="str">
        <f>IF(R642="","",VLOOKUP(R642,CUSTOMS!$E$3:$N$2500,2,FALSE))</f>
        <v/>
      </c>
      <c r="T642" s="38" t="str">
        <f>IF(R642="","",VLOOKUP(R642,CUSTOMS!$E$3:$N$2500,3,FALSE))</f>
        <v/>
      </c>
      <c r="U642" s="39" t="str">
        <f t="shared" si="67"/>
        <v/>
      </c>
      <c r="V642" s="39" t="str">
        <f>IF(R642="","",VLOOKUP(R642,CUSTOMS!$E$3:$N$2500,5,FALSE))</f>
        <v/>
      </c>
      <c r="W642" s="40" t="str">
        <f>IF(R642="","",VLOOKUP(R642,CUSTOMS!$E$3:$N$2500,6,FALSE))</f>
        <v/>
      </c>
      <c r="X642" s="40" t="str">
        <f t="shared" si="68"/>
        <v/>
      </c>
      <c r="Y642" s="39" t="str">
        <f>IF(R642="","",VLOOKUP(R642,CUSTOMS!$E$3:$N$2500,8,FALSE))</f>
        <v/>
      </c>
      <c r="Z642" s="39" t="str">
        <f>IF(R642="","",VLOOKUP(R642,CUSTOMS!$E$3:$N$2500,9,FALSE))</f>
        <v/>
      </c>
      <c r="AA642" s="39" t="str">
        <f>IF(R642="","",VLOOKUP(R642,CUSTOMS!$E$3:$N$2500,10,FALSE))</f>
        <v/>
      </c>
      <c r="AB642" s="40" t="str">
        <f>IF(R642="","",VLOOKUP(G642,WMS!$E$3:$T$2500,15,FALSE))</f>
        <v/>
      </c>
      <c r="AC642" s="40" t="str">
        <f t="shared" si="69"/>
        <v/>
      </c>
      <c r="AD642" s="37" t="str">
        <f>IF(S642="","",VLOOKUP(S642,海关监管条件!$A$1:$B$2000,2,FALSE))</f>
        <v/>
      </c>
    </row>
    <row r="643" spans="7:30">
      <c r="G643" s="22" t="str">
        <f t="shared" si="63"/>
        <v/>
      </c>
      <c r="H643" s="23" t="str">
        <f>IF(G643="","",VLOOKUP(G643,WMS!$E$3:$Q$2500,7,FALSE))</f>
        <v/>
      </c>
      <c r="I643" s="23" t="str">
        <f>IF(G643="","",VLOOKUP(G643,WMS!$E$3:$Q$2500,8,FALSE))</f>
        <v/>
      </c>
      <c r="J643" s="23" t="str">
        <f>IF(G643="","",VLOOKUP(G643,WMS!$E$3:$Q$2500,13,FALSE))</f>
        <v/>
      </c>
      <c r="K643" s="29" t="str">
        <f t="shared" si="64"/>
        <v/>
      </c>
      <c r="N643" s="30" t="str">
        <f>IF(G643="","",VLOOKUP(G643,WMS!$E$3:$U$2500,17,0))</f>
        <v/>
      </c>
      <c r="O643" s="31" t="str">
        <f t="shared" si="65"/>
        <v/>
      </c>
      <c r="P643" s="31" t="str">
        <f t="shared" si="66"/>
        <v/>
      </c>
      <c r="Q643" s="36" t="str">
        <f>IF(G643="","",VLOOKUP(G643,WMS!$E$3:$G$2500,2,FALSE))</f>
        <v/>
      </c>
      <c r="R643" s="36" t="str">
        <f>IF(G643="","",VLOOKUP(G643,WMS!$E$3:$G$2500,3,FALSE))</f>
        <v/>
      </c>
      <c r="S643" s="37" t="str">
        <f>IF(R643="","",VLOOKUP(R643,CUSTOMS!$E$3:$N$2500,2,FALSE))</f>
        <v/>
      </c>
      <c r="T643" s="38" t="str">
        <f>IF(R643="","",VLOOKUP(R643,CUSTOMS!$E$3:$N$2500,3,FALSE))</f>
        <v/>
      </c>
      <c r="U643" s="39" t="str">
        <f t="shared" si="67"/>
        <v/>
      </c>
      <c r="V643" s="39" t="str">
        <f>IF(R643="","",VLOOKUP(R643,CUSTOMS!$E$3:$N$2500,5,FALSE))</f>
        <v/>
      </c>
      <c r="W643" s="40" t="str">
        <f>IF(R643="","",VLOOKUP(R643,CUSTOMS!$E$3:$N$2500,6,FALSE))</f>
        <v/>
      </c>
      <c r="X643" s="40" t="str">
        <f t="shared" si="68"/>
        <v/>
      </c>
      <c r="Y643" s="39" t="str">
        <f>IF(R643="","",VLOOKUP(R643,CUSTOMS!$E$3:$N$2500,8,FALSE))</f>
        <v/>
      </c>
      <c r="Z643" s="39" t="str">
        <f>IF(R643="","",VLOOKUP(R643,CUSTOMS!$E$3:$N$2500,9,FALSE))</f>
        <v/>
      </c>
      <c r="AA643" s="39" t="str">
        <f>IF(R643="","",VLOOKUP(R643,CUSTOMS!$E$3:$N$2500,10,FALSE))</f>
        <v/>
      </c>
      <c r="AB643" s="40" t="str">
        <f>IF(R643="","",VLOOKUP(G643,WMS!$E$3:$T$2500,15,FALSE))</f>
        <v/>
      </c>
      <c r="AC643" s="40" t="str">
        <f t="shared" si="69"/>
        <v/>
      </c>
      <c r="AD643" s="37" t="str">
        <f>IF(S643="","",VLOOKUP(S643,海关监管条件!$A$1:$B$2000,2,FALSE))</f>
        <v/>
      </c>
    </row>
    <row r="644" spans="7:30">
      <c r="G644" s="22" t="str">
        <f t="shared" ref="G644:G707" si="70">IF(F644="","",D644&amp;"/"&amp;E644&amp;"/"&amp;F644)</f>
        <v/>
      </c>
      <c r="H644" s="23" t="str">
        <f>IF(G644="","",VLOOKUP(G644,WMS!$E$3:$Q$2500,7,FALSE))</f>
        <v/>
      </c>
      <c r="I644" s="23" t="str">
        <f>IF(G644="","",VLOOKUP(G644,WMS!$E$3:$Q$2500,8,FALSE))</f>
        <v/>
      </c>
      <c r="J644" s="23" t="str">
        <f>IF(G644="","",VLOOKUP(G644,WMS!$E$3:$Q$2500,13,FALSE))</f>
        <v/>
      </c>
      <c r="K644" s="29" t="str">
        <f t="shared" ref="K644:K707" si="71">IF(M644="","",EXACT(H644,M644/L644))</f>
        <v/>
      </c>
      <c r="N644" s="30" t="str">
        <f>IF(G644="","",VLOOKUP(G644,WMS!$E$3:$U$2500,17,0))</f>
        <v/>
      </c>
      <c r="O644" s="31" t="str">
        <f t="shared" ref="O644:O707" si="72">IF(L644="","",I644*L644)</f>
        <v/>
      </c>
      <c r="P644" s="31" t="str">
        <f t="shared" ref="P644:P707" si="73">IF(L644="","",J644*L644)</f>
        <v/>
      </c>
      <c r="Q644" s="36" t="str">
        <f>IF(G644="","",VLOOKUP(G644,WMS!$E$3:$G$2500,2,FALSE))</f>
        <v/>
      </c>
      <c r="R644" s="36" t="str">
        <f>IF(G644="","",VLOOKUP(G644,WMS!$E$3:$G$2500,3,FALSE))</f>
        <v/>
      </c>
      <c r="S644" s="37" t="str">
        <f>IF(R644="","",VLOOKUP(R644,CUSTOMS!$E$3:$N$2500,2,FALSE))</f>
        <v/>
      </c>
      <c r="T644" s="38" t="str">
        <f>IF(R644="","",VLOOKUP(R644,CUSTOMS!$E$3:$N$2500,3,FALSE))</f>
        <v/>
      </c>
      <c r="U644" s="39" t="str">
        <f t="shared" ref="U644:U707" si="74">IF(V644="","",IF(V644="千克",M644*AB644,M644))</f>
        <v/>
      </c>
      <c r="V644" s="39" t="str">
        <f>IF(R644="","",VLOOKUP(R644,CUSTOMS!$E$3:$N$2500,5,FALSE))</f>
        <v/>
      </c>
      <c r="W644" s="40" t="str">
        <f>IF(R644="","",VLOOKUP(R644,CUSTOMS!$E$3:$N$2500,6,FALSE))</f>
        <v/>
      </c>
      <c r="X644" s="40" t="str">
        <f t="shared" ref="X644:X707" si="75">IF(W644="","",U644*W644)</f>
        <v/>
      </c>
      <c r="Y644" s="39" t="str">
        <f>IF(R644="","",VLOOKUP(R644,CUSTOMS!$E$3:$N$2500,8,FALSE))</f>
        <v/>
      </c>
      <c r="Z644" s="39" t="str">
        <f>IF(R644="","",VLOOKUP(R644,CUSTOMS!$E$3:$N$2500,9,FALSE))</f>
        <v/>
      </c>
      <c r="AA644" s="39" t="str">
        <f>IF(R644="","",VLOOKUP(R644,CUSTOMS!$E$3:$N$2500,10,FALSE))</f>
        <v/>
      </c>
      <c r="AB644" s="40" t="str">
        <f>IF(R644="","",VLOOKUP(G644,WMS!$E$3:$T$2500,15,FALSE))</f>
        <v/>
      </c>
      <c r="AC644" s="40" t="str">
        <f t="shared" ref="AC644:AC707" si="76">IF(AB644="","",M644*AB644)</f>
        <v/>
      </c>
      <c r="AD644" s="37" t="str">
        <f>IF(S644="","",VLOOKUP(S644,海关监管条件!$A$1:$B$2000,2,FALSE))</f>
        <v/>
      </c>
    </row>
    <row r="645" spans="7:30">
      <c r="G645" s="22" t="str">
        <f t="shared" si="70"/>
        <v/>
      </c>
      <c r="H645" s="23" t="str">
        <f>IF(G645="","",VLOOKUP(G645,WMS!$E$3:$Q$2500,7,FALSE))</f>
        <v/>
      </c>
      <c r="I645" s="23" t="str">
        <f>IF(G645="","",VLOOKUP(G645,WMS!$E$3:$Q$2500,8,FALSE))</f>
        <v/>
      </c>
      <c r="J645" s="23" t="str">
        <f>IF(G645="","",VLOOKUP(G645,WMS!$E$3:$Q$2500,13,FALSE))</f>
        <v/>
      </c>
      <c r="K645" s="29" t="str">
        <f t="shared" si="71"/>
        <v/>
      </c>
      <c r="N645" s="30" t="str">
        <f>IF(G645="","",VLOOKUP(G645,WMS!$E$3:$U$2500,17,0))</f>
        <v/>
      </c>
      <c r="O645" s="31" t="str">
        <f t="shared" si="72"/>
        <v/>
      </c>
      <c r="P645" s="31" t="str">
        <f t="shared" si="73"/>
        <v/>
      </c>
      <c r="Q645" s="36" t="str">
        <f>IF(G645="","",VLOOKUP(G645,WMS!$E$3:$G$2500,2,FALSE))</f>
        <v/>
      </c>
      <c r="R645" s="36" t="str">
        <f>IF(G645="","",VLOOKUP(G645,WMS!$E$3:$G$2500,3,FALSE))</f>
        <v/>
      </c>
      <c r="S645" s="37" t="str">
        <f>IF(R645="","",VLOOKUP(R645,CUSTOMS!$E$3:$N$2500,2,FALSE))</f>
        <v/>
      </c>
      <c r="T645" s="38" t="str">
        <f>IF(R645="","",VLOOKUP(R645,CUSTOMS!$E$3:$N$2500,3,FALSE))</f>
        <v/>
      </c>
      <c r="U645" s="39" t="str">
        <f t="shared" si="74"/>
        <v/>
      </c>
      <c r="V645" s="39" t="str">
        <f>IF(R645="","",VLOOKUP(R645,CUSTOMS!$E$3:$N$2500,5,FALSE))</f>
        <v/>
      </c>
      <c r="W645" s="40" t="str">
        <f>IF(R645="","",VLOOKUP(R645,CUSTOMS!$E$3:$N$2500,6,FALSE))</f>
        <v/>
      </c>
      <c r="X645" s="40" t="str">
        <f t="shared" si="75"/>
        <v/>
      </c>
      <c r="Y645" s="39" t="str">
        <f>IF(R645="","",VLOOKUP(R645,CUSTOMS!$E$3:$N$2500,8,FALSE))</f>
        <v/>
      </c>
      <c r="Z645" s="39" t="str">
        <f>IF(R645="","",VLOOKUP(R645,CUSTOMS!$E$3:$N$2500,9,FALSE))</f>
        <v/>
      </c>
      <c r="AA645" s="39" t="str">
        <f>IF(R645="","",VLOOKUP(R645,CUSTOMS!$E$3:$N$2500,10,FALSE))</f>
        <v/>
      </c>
      <c r="AB645" s="40" t="str">
        <f>IF(R645="","",VLOOKUP(G645,WMS!$E$3:$T$2500,15,FALSE))</f>
        <v/>
      </c>
      <c r="AC645" s="40" t="str">
        <f t="shared" si="76"/>
        <v/>
      </c>
      <c r="AD645" s="37" t="str">
        <f>IF(S645="","",VLOOKUP(S645,海关监管条件!$A$1:$B$2000,2,FALSE))</f>
        <v/>
      </c>
    </row>
    <row r="646" spans="7:30">
      <c r="G646" s="22" t="str">
        <f t="shared" si="70"/>
        <v/>
      </c>
      <c r="H646" s="23" t="str">
        <f>IF(G646="","",VLOOKUP(G646,WMS!$E$3:$Q$2500,7,FALSE))</f>
        <v/>
      </c>
      <c r="I646" s="23" t="str">
        <f>IF(G646="","",VLOOKUP(G646,WMS!$E$3:$Q$2500,8,FALSE))</f>
        <v/>
      </c>
      <c r="J646" s="23" t="str">
        <f>IF(G646="","",VLOOKUP(G646,WMS!$E$3:$Q$2500,13,FALSE))</f>
        <v/>
      </c>
      <c r="K646" s="29" t="str">
        <f t="shared" si="71"/>
        <v/>
      </c>
      <c r="N646" s="30" t="str">
        <f>IF(G646="","",VLOOKUP(G646,WMS!$E$3:$U$2500,17,0))</f>
        <v/>
      </c>
      <c r="O646" s="31" t="str">
        <f t="shared" si="72"/>
        <v/>
      </c>
      <c r="P646" s="31" t="str">
        <f t="shared" si="73"/>
        <v/>
      </c>
      <c r="Q646" s="36" t="str">
        <f>IF(G646="","",VLOOKUP(G646,WMS!$E$3:$G$2500,2,FALSE))</f>
        <v/>
      </c>
      <c r="R646" s="36" t="str">
        <f>IF(G646="","",VLOOKUP(G646,WMS!$E$3:$G$2500,3,FALSE))</f>
        <v/>
      </c>
      <c r="S646" s="37" t="str">
        <f>IF(R646="","",VLOOKUP(R646,CUSTOMS!$E$3:$N$2500,2,FALSE))</f>
        <v/>
      </c>
      <c r="T646" s="38" t="str">
        <f>IF(R646="","",VLOOKUP(R646,CUSTOMS!$E$3:$N$2500,3,FALSE))</f>
        <v/>
      </c>
      <c r="U646" s="39" t="str">
        <f t="shared" si="74"/>
        <v/>
      </c>
      <c r="V646" s="39" t="str">
        <f>IF(R646="","",VLOOKUP(R646,CUSTOMS!$E$3:$N$2500,5,FALSE))</f>
        <v/>
      </c>
      <c r="W646" s="40" t="str">
        <f>IF(R646="","",VLOOKUP(R646,CUSTOMS!$E$3:$N$2500,6,FALSE))</f>
        <v/>
      </c>
      <c r="X646" s="40" t="str">
        <f t="shared" si="75"/>
        <v/>
      </c>
      <c r="Y646" s="39" t="str">
        <f>IF(R646="","",VLOOKUP(R646,CUSTOMS!$E$3:$N$2500,8,FALSE))</f>
        <v/>
      </c>
      <c r="Z646" s="39" t="str">
        <f>IF(R646="","",VLOOKUP(R646,CUSTOMS!$E$3:$N$2500,9,FALSE))</f>
        <v/>
      </c>
      <c r="AA646" s="39" t="str">
        <f>IF(R646="","",VLOOKUP(R646,CUSTOMS!$E$3:$N$2500,10,FALSE))</f>
        <v/>
      </c>
      <c r="AB646" s="40" t="str">
        <f>IF(R646="","",VLOOKUP(G646,WMS!$E$3:$T$2500,15,FALSE))</f>
        <v/>
      </c>
      <c r="AC646" s="40" t="str">
        <f t="shared" si="76"/>
        <v/>
      </c>
      <c r="AD646" s="37" t="str">
        <f>IF(S646="","",VLOOKUP(S646,海关监管条件!$A$1:$B$2000,2,FALSE))</f>
        <v/>
      </c>
    </row>
    <row r="647" spans="7:30">
      <c r="G647" s="22" t="str">
        <f t="shared" si="70"/>
        <v/>
      </c>
      <c r="H647" s="23" t="str">
        <f>IF(G647="","",VLOOKUP(G647,WMS!$E$3:$Q$2500,7,FALSE))</f>
        <v/>
      </c>
      <c r="I647" s="23" t="str">
        <f>IF(G647="","",VLOOKUP(G647,WMS!$E$3:$Q$2500,8,FALSE))</f>
        <v/>
      </c>
      <c r="J647" s="23" t="str">
        <f>IF(G647="","",VLOOKUP(G647,WMS!$E$3:$Q$2500,13,FALSE))</f>
        <v/>
      </c>
      <c r="K647" s="29" t="str">
        <f t="shared" si="71"/>
        <v/>
      </c>
      <c r="N647" s="30" t="str">
        <f>IF(G647="","",VLOOKUP(G647,WMS!$E$3:$U$2500,17,0))</f>
        <v/>
      </c>
      <c r="O647" s="31" t="str">
        <f t="shared" si="72"/>
        <v/>
      </c>
      <c r="P647" s="31" t="str">
        <f t="shared" si="73"/>
        <v/>
      </c>
      <c r="Q647" s="36" t="str">
        <f>IF(G647="","",VLOOKUP(G647,WMS!$E$3:$G$2500,2,FALSE))</f>
        <v/>
      </c>
      <c r="R647" s="36" t="str">
        <f>IF(G647="","",VLOOKUP(G647,WMS!$E$3:$G$2500,3,FALSE))</f>
        <v/>
      </c>
      <c r="S647" s="37" t="str">
        <f>IF(R647="","",VLOOKUP(R647,CUSTOMS!$E$3:$N$2500,2,FALSE))</f>
        <v/>
      </c>
      <c r="T647" s="38" t="str">
        <f>IF(R647="","",VLOOKUP(R647,CUSTOMS!$E$3:$N$2500,3,FALSE))</f>
        <v/>
      </c>
      <c r="U647" s="39" t="str">
        <f t="shared" si="74"/>
        <v/>
      </c>
      <c r="V647" s="39" t="str">
        <f>IF(R647="","",VLOOKUP(R647,CUSTOMS!$E$3:$N$2500,5,FALSE))</f>
        <v/>
      </c>
      <c r="W647" s="40" t="str">
        <f>IF(R647="","",VLOOKUP(R647,CUSTOMS!$E$3:$N$2500,6,FALSE))</f>
        <v/>
      </c>
      <c r="X647" s="40" t="str">
        <f t="shared" si="75"/>
        <v/>
      </c>
      <c r="Y647" s="39" t="str">
        <f>IF(R647="","",VLOOKUP(R647,CUSTOMS!$E$3:$N$2500,8,FALSE))</f>
        <v/>
      </c>
      <c r="Z647" s="39" t="str">
        <f>IF(R647="","",VLOOKUP(R647,CUSTOMS!$E$3:$N$2500,9,FALSE))</f>
        <v/>
      </c>
      <c r="AA647" s="39" t="str">
        <f>IF(R647="","",VLOOKUP(R647,CUSTOMS!$E$3:$N$2500,10,FALSE))</f>
        <v/>
      </c>
      <c r="AB647" s="40" t="str">
        <f>IF(R647="","",VLOOKUP(G647,WMS!$E$3:$T$2500,15,FALSE))</f>
        <v/>
      </c>
      <c r="AC647" s="40" t="str">
        <f t="shared" si="76"/>
        <v/>
      </c>
      <c r="AD647" s="37" t="str">
        <f>IF(S647="","",VLOOKUP(S647,海关监管条件!$A$1:$B$2000,2,FALSE))</f>
        <v/>
      </c>
    </row>
    <row r="648" spans="7:30">
      <c r="G648" s="22" t="str">
        <f t="shared" si="70"/>
        <v/>
      </c>
      <c r="H648" s="23" t="str">
        <f>IF(G648="","",VLOOKUP(G648,WMS!$E$3:$Q$2500,7,FALSE))</f>
        <v/>
      </c>
      <c r="I648" s="23" t="str">
        <f>IF(G648="","",VLOOKUP(G648,WMS!$E$3:$Q$2500,8,FALSE))</f>
        <v/>
      </c>
      <c r="J648" s="23" t="str">
        <f>IF(G648="","",VLOOKUP(G648,WMS!$E$3:$Q$2500,13,FALSE))</f>
        <v/>
      </c>
      <c r="K648" s="29" t="str">
        <f t="shared" si="71"/>
        <v/>
      </c>
      <c r="N648" s="30" t="str">
        <f>IF(G648="","",VLOOKUP(G648,WMS!$E$3:$U$2500,17,0))</f>
        <v/>
      </c>
      <c r="O648" s="31" t="str">
        <f t="shared" si="72"/>
        <v/>
      </c>
      <c r="P648" s="31" t="str">
        <f t="shared" si="73"/>
        <v/>
      </c>
      <c r="Q648" s="36" t="str">
        <f>IF(G648="","",VLOOKUP(G648,WMS!$E$3:$G$2500,2,FALSE))</f>
        <v/>
      </c>
      <c r="R648" s="36" t="str">
        <f>IF(G648="","",VLOOKUP(G648,WMS!$E$3:$G$2500,3,FALSE))</f>
        <v/>
      </c>
      <c r="S648" s="37" t="str">
        <f>IF(R648="","",VLOOKUP(R648,CUSTOMS!$E$3:$N$2500,2,FALSE))</f>
        <v/>
      </c>
      <c r="T648" s="38" t="str">
        <f>IF(R648="","",VLOOKUP(R648,CUSTOMS!$E$3:$N$2500,3,FALSE))</f>
        <v/>
      </c>
      <c r="U648" s="39" t="str">
        <f t="shared" si="74"/>
        <v/>
      </c>
      <c r="V648" s="39" t="str">
        <f>IF(R648="","",VLOOKUP(R648,CUSTOMS!$E$3:$N$2500,5,FALSE))</f>
        <v/>
      </c>
      <c r="W648" s="40" t="str">
        <f>IF(R648="","",VLOOKUP(R648,CUSTOMS!$E$3:$N$2500,6,FALSE))</f>
        <v/>
      </c>
      <c r="X648" s="40" t="str">
        <f t="shared" si="75"/>
        <v/>
      </c>
      <c r="Y648" s="39" t="str">
        <f>IF(R648="","",VLOOKUP(R648,CUSTOMS!$E$3:$N$2500,8,FALSE))</f>
        <v/>
      </c>
      <c r="Z648" s="39" t="str">
        <f>IF(R648="","",VLOOKUP(R648,CUSTOMS!$E$3:$N$2500,9,FALSE))</f>
        <v/>
      </c>
      <c r="AA648" s="39" t="str">
        <f>IF(R648="","",VLOOKUP(R648,CUSTOMS!$E$3:$N$2500,10,FALSE))</f>
        <v/>
      </c>
      <c r="AB648" s="40" t="str">
        <f>IF(R648="","",VLOOKUP(G648,WMS!$E$3:$T$2500,15,FALSE))</f>
        <v/>
      </c>
      <c r="AC648" s="40" t="str">
        <f t="shared" si="76"/>
        <v/>
      </c>
      <c r="AD648" s="37" t="str">
        <f>IF(S648="","",VLOOKUP(S648,海关监管条件!$A$1:$B$2000,2,FALSE))</f>
        <v/>
      </c>
    </row>
    <row r="649" spans="7:30">
      <c r="G649" s="22" t="str">
        <f t="shared" si="70"/>
        <v/>
      </c>
      <c r="H649" s="23" t="str">
        <f>IF(G649="","",VLOOKUP(G649,WMS!$E$3:$Q$2500,7,FALSE))</f>
        <v/>
      </c>
      <c r="I649" s="23" t="str">
        <f>IF(G649="","",VLOOKUP(G649,WMS!$E$3:$Q$2500,8,FALSE))</f>
        <v/>
      </c>
      <c r="J649" s="23" t="str">
        <f>IF(G649="","",VLOOKUP(G649,WMS!$E$3:$Q$2500,13,FALSE))</f>
        <v/>
      </c>
      <c r="K649" s="29" t="str">
        <f t="shared" si="71"/>
        <v/>
      </c>
      <c r="N649" s="30" t="str">
        <f>IF(G649="","",VLOOKUP(G649,WMS!$E$3:$U$2500,17,0))</f>
        <v/>
      </c>
      <c r="O649" s="31" t="str">
        <f t="shared" si="72"/>
        <v/>
      </c>
      <c r="P649" s="31" t="str">
        <f t="shared" si="73"/>
        <v/>
      </c>
      <c r="Q649" s="36" t="str">
        <f>IF(G649="","",VLOOKUP(G649,WMS!$E$3:$G$2500,2,FALSE))</f>
        <v/>
      </c>
      <c r="R649" s="36" t="str">
        <f>IF(G649="","",VLOOKUP(G649,WMS!$E$3:$G$2500,3,FALSE))</f>
        <v/>
      </c>
      <c r="S649" s="37" t="str">
        <f>IF(R649="","",VLOOKUP(R649,CUSTOMS!$E$3:$N$2500,2,FALSE))</f>
        <v/>
      </c>
      <c r="T649" s="38" t="str">
        <f>IF(R649="","",VLOOKUP(R649,CUSTOMS!$E$3:$N$2500,3,FALSE))</f>
        <v/>
      </c>
      <c r="U649" s="39" t="str">
        <f t="shared" si="74"/>
        <v/>
      </c>
      <c r="V649" s="39" t="str">
        <f>IF(R649="","",VLOOKUP(R649,CUSTOMS!$E$3:$N$2500,5,FALSE))</f>
        <v/>
      </c>
      <c r="W649" s="40" t="str">
        <f>IF(R649="","",VLOOKUP(R649,CUSTOMS!$E$3:$N$2500,6,FALSE))</f>
        <v/>
      </c>
      <c r="X649" s="40" t="str">
        <f t="shared" si="75"/>
        <v/>
      </c>
      <c r="Y649" s="39" t="str">
        <f>IF(R649="","",VLOOKUP(R649,CUSTOMS!$E$3:$N$2500,8,FALSE))</f>
        <v/>
      </c>
      <c r="Z649" s="39" t="str">
        <f>IF(R649="","",VLOOKUP(R649,CUSTOMS!$E$3:$N$2500,9,FALSE))</f>
        <v/>
      </c>
      <c r="AA649" s="39" t="str">
        <f>IF(R649="","",VLOOKUP(R649,CUSTOMS!$E$3:$N$2500,10,FALSE))</f>
        <v/>
      </c>
      <c r="AB649" s="40" t="str">
        <f>IF(R649="","",VLOOKUP(G649,WMS!$E$3:$T$2500,15,FALSE))</f>
        <v/>
      </c>
      <c r="AC649" s="40" t="str">
        <f t="shared" si="76"/>
        <v/>
      </c>
      <c r="AD649" s="37" t="str">
        <f>IF(S649="","",VLOOKUP(S649,海关监管条件!$A$1:$B$2000,2,FALSE))</f>
        <v/>
      </c>
    </row>
    <row r="650" spans="7:30">
      <c r="G650" s="22" t="str">
        <f t="shared" si="70"/>
        <v/>
      </c>
      <c r="H650" s="23" t="str">
        <f>IF(G650="","",VLOOKUP(G650,WMS!$E$3:$Q$2500,7,FALSE))</f>
        <v/>
      </c>
      <c r="I650" s="23" t="str">
        <f>IF(G650="","",VLOOKUP(G650,WMS!$E$3:$Q$2500,8,FALSE))</f>
        <v/>
      </c>
      <c r="J650" s="23" t="str">
        <f>IF(G650="","",VLOOKUP(G650,WMS!$E$3:$Q$2500,13,FALSE))</f>
        <v/>
      </c>
      <c r="K650" s="29" t="str">
        <f t="shared" si="71"/>
        <v/>
      </c>
      <c r="N650" s="30" t="str">
        <f>IF(G650="","",VLOOKUP(G650,WMS!$E$3:$U$2500,17,0))</f>
        <v/>
      </c>
      <c r="O650" s="31" t="str">
        <f t="shared" si="72"/>
        <v/>
      </c>
      <c r="P650" s="31" t="str">
        <f t="shared" si="73"/>
        <v/>
      </c>
      <c r="Q650" s="36" t="str">
        <f>IF(G650="","",VLOOKUP(G650,WMS!$E$3:$G$2500,2,FALSE))</f>
        <v/>
      </c>
      <c r="R650" s="36" t="str">
        <f>IF(G650="","",VLOOKUP(G650,WMS!$E$3:$G$2500,3,FALSE))</f>
        <v/>
      </c>
      <c r="S650" s="37" t="str">
        <f>IF(R650="","",VLOOKUP(R650,CUSTOMS!$E$3:$N$2500,2,FALSE))</f>
        <v/>
      </c>
      <c r="T650" s="38" t="str">
        <f>IF(R650="","",VLOOKUP(R650,CUSTOMS!$E$3:$N$2500,3,FALSE))</f>
        <v/>
      </c>
      <c r="U650" s="39" t="str">
        <f t="shared" si="74"/>
        <v/>
      </c>
      <c r="V650" s="39" t="str">
        <f>IF(R650="","",VLOOKUP(R650,CUSTOMS!$E$3:$N$2500,5,FALSE))</f>
        <v/>
      </c>
      <c r="W650" s="40" t="str">
        <f>IF(R650="","",VLOOKUP(R650,CUSTOMS!$E$3:$N$2500,6,FALSE))</f>
        <v/>
      </c>
      <c r="X650" s="40" t="str">
        <f t="shared" si="75"/>
        <v/>
      </c>
      <c r="Y650" s="39" t="str">
        <f>IF(R650="","",VLOOKUP(R650,CUSTOMS!$E$3:$N$2500,8,FALSE))</f>
        <v/>
      </c>
      <c r="Z650" s="39" t="str">
        <f>IF(R650="","",VLOOKUP(R650,CUSTOMS!$E$3:$N$2500,9,FALSE))</f>
        <v/>
      </c>
      <c r="AA650" s="39" t="str">
        <f>IF(R650="","",VLOOKUP(R650,CUSTOMS!$E$3:$N$2500,10,FALSE))</f>
        <v/>
      </c>
      <c r="AB650" s="40" t="str">
        <f>IF(R650="","",VLOOKUP(G650,WMS!$E$3:$T$2500,15,FALSE))</f>
        <v/>
      </c>
      <c r="AC650" s="40" t="str">
        <f t="shared" si="76"/>
        <v/>
      </c>
      <c r="AD650" s="37" t="str">
        <f>IF(S650="","",VLOOKUP(S650,海关监管条件!$A$1:$B$2000,2,FALSE))</f>
        <v/>
      </c>
    </row>
    <row r="651" spans="7:30">
      <c r="G651" s="22" t="str">
        <f t="shared" si="70"/>
        <v/>
      </c>
      <c r="H651" s="23" t="str">
        <f>IF(G651="","",VLOOKUP(G651,WMS!$E$3:$Q$2500,7,FALSE))</f>
        <v/>
      </c>
      <c r="I651" s="23" t="str">
        <f>IF(G651="","",VLOOKUP(G651,WMS!$E$3:$Q$2500,8,FALSE))</f>
        <v/>
      </c>
      <c r="J651" s="23" t="str">
        <f>IF(G651="","",VLOOKUP(G651,WMS!$E$3:$Q$2500,13,FALSE))</f>
        <v/>
      </c>
      <c r="K651" s="29" t="str">
        <f t="shared" si="71"/>
        <v/>
      </c>
      <c r="N651" s="30" t="str">
        <f>IF(G651="","",VLOOKUP(G651,WMS!$E$3:$U$2500,17,0))</f>
        <v/>
      </c>
      <c r="O651" s="31" t="str">
        <f t="shared" si="72"/>
        <v/>
      </c>
      <c r="P651" s="31" t="str">
        <f t="shared" si="73"/>
        <v/>
      </c>
      <c r="Q651" s="36" t="str">
        <f>IF(G651="","",VLOOKUP(G651,WMS!$E$3:$G$2500,2,FALSE))</f>
        <v/>
      </c>
      <c r="R651" s="36" t="str">
        <f>IF(G651="","",VLOOKUP(G651,WMS!$E$3:$G$2500,3,FALSE))</f>
        <v/>
      </c>
      <c r="S651" s="37" t="str">
        <f>IF(R651="","",VLOOKUP(R651,CUSTOMS!$E$3:$N$2500,2,FALSE))</f>
        <v/>
      </c>
      <c r="T651" s="38" t="str">
        <f>IF(R651="","",VLOOKUP(R651,CUSTOMS!$E$3:$N$2500,3,FALSE))</f>
        <v/>
      </c>
      <c r="U651" s="39" t="str">
        <f t="shared" si="74"/>
        <v/>
      </c>
      <c r="V651" s="39" t="str">
        <f>IF(R651="","",VLOOKUP(R651,CUSTOMS!$E$3:$N$2500,5,FALSE))</f>
        <v/>
      </c>
      <c r="W651" s="40" t="str">
        <f>IF(R651="","",VLOOKUP(R651,CUSTOMS!$E$3:$N$2500,6,FALSE))</f>
        <v/>
      </c>
      <c r="X651" s="40" t="str">
        <f t="shared" si="75"/>
        <v/>
      </c>
      <c r="Y651" s="39" t="str">
        <f>IF(R651="","",VLOOKUP(R651,CUSTOMS!$E$3:$N$2500,8,FALSE))</f>
        <v/>
      </c>
      <c r="Z651" s="39" t="str">
        <f>IF(R651="","",VLOOKUP(R651,CUSTOMS!$E$3:$N$2500,9,FALSE))</f>
        <v/>
      </c>
      <c r="AA651" s="39" t="str">
        <f>IF(R651="","",VLOOKUP(R651,CUSTOMS!$E$3:$N$2500,10,FALSE))</f>
        <v/>
      </c>
      <c r="AB651" s="40" t="str">
        <f>IF(R651="","",VLOOKUP(G651,WMS!$E$3:$T$2500,15,FALSE))</f>
        <v/>
      </c>
      <c r="AC651" s="40" t="str">
        <f t="shared" si="76"/>
        <v/>
      </c>
      <c r="AD651" s="37" t="str">
        <f>IF(S651="","",VLOOKUP(S651,海关监管条件!$A$1:$B$2000,2,FALSE))</f>
        <v/>
      </c>
    </row>
    <row r="652" spans="7:30">
      <c r="G652" s="22" t="str">
        <f t="shared" si="70"/>
        <v/>
      </c>
      <c r="H652" s="23" t="str">
        <f>IF(G652="","",VLOOKUP(G652,WMS!$E$3:$Q$2500,7,FALSE))</f>
        <v/>
      </c>
      <c r="I652" s="23" t="str">
        <f>IF(G652="","",VLOOKUP(G652,WMS!$E$3:$Q$2500,8,FALSE))</f>
        <v/>
      </c>
      <c r="J652" s="23" t="str">
        <f>IF(G652="","",VLOOKUP(G652,WMS!$E$3:$Q$2500,13,FALSE))</f>
        <v/>
      </c>
      <c r="K652" s="29" t="str">
        <f t="shared" si="71"/>
        <v/>
      </c>
      <c r="N652" s="30" t="str">
        <f>IF(G652="","",VLOOKUP(G652,WMS!$E$3:$U$2500,17,0))</f>
        <v/>
      </c>
      <c r="O652" s="31" t="str">
        <f t="shared" si="72"/>
        <v/>
      </c>
      <c r="P652" s="31" t="str">
        <f t="shared" si="73"/>
        <v/>
      </c>
      <c r="Q652" s="36" t="str">
        <f>IF(G652="","",VLOOKUP(G652,WMS!$E$3:$G$2500,2,FALSE))</f>
        <v/>
      </c>
      <c r="R652" s="36" t="str">
        <f>IF(G652="","",VLOOKUP(G652,WMS!$E$3:$G$2500,3,FALSE))</f>
        <v/>
      </c>
      <c r="S652" s="37" t="str">
        <f>IF(R652="","",VLOOKUP(R652,CUSTOMS!$E$3:$N$2500,2,FALSE))</f>
        <v/>
      </c>
      <c r="T652" s="38" t="str">
        <f>IF(R652="","",VLOOKUP(R652,CUSTOMS!$E$3:$N$2500,3,FALSE))</f>
        <v/>
      </c>
      <c r="U652" s="39" t="str">
        <f t="shared" si="74"/>
        <v/>
      </c>
      <c r="V652" s="39" t="str">
        <f>IF(R652="","",VLOOKUP(R652,CUSTOMS!$E$3:$N$2500,5,FALSE))</f>
        <v/>
      </c>
      <c r="W652" s="40" t="str">
        <f>IF(R652="","",VLOOKUP(R652,CUSTOMS!$E$3:$N$2500,6,FALSE))</f>
        <v/>
      </c>
      <c r="X652" s="40" t="str">
        <f t="shared" si="75"/>
        <v/>
      </c>
      <c r="Y652" s="39" t="str">
        <f>IF(R652="","",VLOOKUP(R652,CUSTOMS!$E$3:$N$2500,8,FALSE))</f>
        <v/>
      </c>
      <c r="Z652" s="39" t="str">
        <f>IF(R652="","",VLOOKUP(R652,CUSTOMS!$E$3:$N$2500,9,FALSE))</f>
        <v/>
      </c>
      <c r="AA652" s="39" t="str">
        <f>IF(R652="","",VLOOKUP(R652,CUSTOMS!$E$3:$N$2500,10,FALSE))</f>
        <v/>
      </c>
      <c r="AB652" s="40" t="str">
        <f>IF(R652="","",VLOOKUP(G652,WMS!$E$3:$T$2500,15,FALSE))</f>
        <v/>
      </c>
      <c r="AC652" s="40" t="str">
        <f t="shared" si="76"/>
        <v/>
      </c>
      <c r="AD652" s="37" t="str">
        <f>IF(S652="","",VLOOKUP(S652,海关监管条件!$A$1:$B$2000,2,FALSE))</f>
        <v/>
      </c>
    </row>
    <row r="653" spans="7:30">
      <c r="G653" s="22" t="str">
        <f t="shared" si="70"/>
        <v/>
      </c>
      <c r="H653" s="23" t="str">
        <f>IF(G653="","",VLOOKUP(G653,WMS!$E$3:$Q$2500,7,FALSE))</f>
        <v/>
      </c>
      <c r="I653" s="23" t="str">
        <f>IF(G653="","",VLOOKUP(G653,WMS!$E$3:$Q$2500,8,FALSE))</f>
        <v/>
      </c>
      <c r="J653" s="23" t="str">
        <f>IF(G653="","",VLOOKUP(G653,WMS!$E$3:$Q$2500,13,FALSE))</f>
        <v/>
      </c>
      <c r="K653" s="29" t="str">
        <f t="shared" si="71"/>
        <v/>
      </c>
      <c r="N653" s="30" t="str">
        <f>IF(G653="","",VLOOKUP(G653,WMS!$E$3:$U$2500,17,0))</f>
        <v/>
      </c>
      <c r="O653" s="31" t="str">
        <f t="shared" si="72"/>
        <v/>
      </c>
      <c r="P653" s="31" t="str">
        <f t="shared" si="73"/>
        <v/>
      </c>
      <c r="Q653" s="36" t="str">
        <f>IF(G653="","",VLOOKUP(G653,WMS!$E$3:$G$2500,2,FALSE))</f>
        <v/>
      </c>
      <c r="R653" s="36" t="str">
        <f>IF(G653="","",VLOOKUP(G653,WMS!$E$3:$G$2500,3,FALSE))</f>
        <v/>
      </c>
      <c r="S653" s="37" t="str">
        <f>IF(R653="","",VLOOKUP(R653,CUSTOMS!$E$3:$N$2500,2,FALSE))</f>
        <v/>
      </c>
      <c r="T653" s="38" t="str">
        <f>IF(R653="","",VLOOKUP(R653,CUSTOMS!$E$3:$N$2500,3,FALSE))</f>
        <v/>
      </c>
      <c r="U653" s="39" t="str">
        <f t="shared" si="74"/>
        <v/>
      </c>
      <c r="V653" s="39" t="str">
        <f>IF(R653="","",VLOOKUP(R653,CUSTOMS!$E$3:$N$2500,5,FALSE))</f>
        <v/>
      </c>
      <c r="W653" s="40" t="str">
        <f>IF(R653="","",VLOOKUP(R653,CUSTOMS!$E$3:$N$2500,6,FALSE))</f>
        <v/>
      </c>
      <c r="X653" s="40" t="str">
        <f t="shared" si="75"/>
        <v/>
      </c>
      <c r="Y653" s="39" t="str">
        <f>IF(R653="","",VLOOKUP(R653,CUSTOMS!$E$3:$N$2500,8,FALSE))</f>
        <v/>
      </c>
      <c r="Z653" s="39" t="str">
        <f>IF(R653="","",VLOOKUP(R653,CUSTOMS!$E$3:$N$2500,9,FALSE))</f>
        <v/>
      </c>
      <c r="AA653" s="39" t="str">
        <f>IF(R653="","",VLOOKUP(R653,CUSTOMS!$E$3:$N$2500,10,FALSE))</f>
        <v/>
      </c>
      <c r="AB653" s="40" t="str">
        <f>IF(R653="","",VLOOKUP(G653,WMS!$E$3:$T$2500,15,FALSE))</f>
        <v/>
      </c>
      <c r="AC653" s="40" t="str">
        <f t="shared" si="76"/>
        <v/>
      </c>
      <c r="AD653" s="37" t="str">
        <f>IF(S653="","",VLOOKUP(S653,海关监管条件!$A$1:$B$2000,2,FALSE))</f>
        <v/>
      </c>
    </row>
    <row r="654" spans="7:30">
      <c r="G654" s="22" t="str">
        <f t="shared" si="70"/>
        <v/>
      </c>
      <c r="H654" s="23" t="str">
        <f>IF(G654="","",VLOOKUP(G654,WMS!$E$3:$Q$2500,7,FALSE))</f>
        <v/>
      </c>
      <c r="I654" s="23" t="str">
        <f>IF(G654="","",VLOOKUP(G654,WMS!$E$3:$Q$2500,8,FALSE))</f>
        <v/>
      </c>
      <c r="J654" s="23" t="str">
        <f>IF(G654="","",VLOOKUP(G654,WMS!$E$3:$Q$2500,13,FALSE))</f>
        <v/>
      </c>
      <c r="K654" s="29" t="str">
        <f t="shared" si="71"/>
        <v/>
      </c>
      <c r="N654" s="30" t="str">
        <f>IF(G654="","",VLOOKUP(G654,WMS!$E$3:$U$2500,17,0))</f>
        <v/>
      </c>
      <c r="O654" s="31" t="str">
        <f t="shared" si="72"/>
        <v/>
      </c>
      <c r="P654" s="31" t="str">
        <f t="shared" si="73"/>
        <v/>
      </c>
      <c r="Q654" s="36" t="str">
        <f>IF(G654="","",VLOOKUP(G654,WMS!$E$3:$G$2500,2,FALSE))</f>
        <v/>
      </c>
      <c r="R654" s="36" t="str">
        <f>IF(G654="","",VLOOKUP(G654,WMS!$E$3:$G$2500,3,FALSE))</f>
        <v/>
      </c>
      <c r="S654" s="37" t="str">
        <f>IF(R654="","",VLOOKUP(R654,CUSTOMS!$E$3:$N$2500,2,FALSE))</f>
        <v/>
      </c>
      <c r="T654" s="38" t="str">
        <f>IF(R654="","",VLOOKUP(R654,CUSTOMS!$E$3:$N$2500,3,FALSE))</f>
        <v/>
      </c>
      <c r="U654" s="39" t="str">
        <f t="shared" si="74"/>
        <v/>
      </c>
      <c r="V654" s="39" t="str">
        <f>IF(R654="","",VLOOKUP(R654,CUSTOMS!$E$3:$N$2500,5,FALSE))</f>
        <v/>
      </c>
      <c r="W654" s="40" t="str">
        <f>IF(R654="","",VLOOKUP(R654,CUSTOMS!$E$3:$N$2500,6,FALSE))</f>
        <v/>
      </c>
      <c r="X654" s="40" t="str">
        <f t="shared" si="75"/>
        <v/>
      </c>
      <c r="Y654" s="39" t="str">
        <f>IF(R654="","",VLOOKUP(R654,CUSTOMS!$E$3:$N$2500,8,FALSE))</f>
        <v/>
      </c>
      <c r="Z654" s="39" t="str">
        <f>IF(R654="","",VLOOKUP(R654,CUSTOMS!$E$3:$N$2500,9,FALSE))</f>
        <v/>
      </c>
      <c r="AA654" s="39" t="str">
        <f>IF(R654="","",VLOOKUP(R654,CUSTOMS!$E$3:$N$2500,10,FALSE))</f>
        <v/>
      </c>
      <c r="AB654" s="40" t="str">
        <f>IF(R654="","",VLOOKUP(G654,WMS!$E$3:$T$2500,15,FALSE))</f>
        <v/>
      </c>
      <c r="AC654" s="40" t="str">
        <f t="shared" si="76"/>
        <v/>
      </c>
      <c r="AD654" s="37" t="str">
        <f>IF(S654="","",VLOOKUP(S654,海关监管条件!$A$1:$B$2000,2,FALSE))</f>
        <v/>
      </c>
    </row>
    <row r="655" spans="7:30">
      <c r="G655" s="22" t="str">
        <f t="shared" si="70"/>
        <v/>
      </c>
      <c r="H655" s="23" t="str">
        <f>IF(G655="","",VLOOKUP(G655,WMS!$E$3:$Q$2500,7,FALSE))</f>
        <v/>
      </c>
      <c r="I655" s="23" t="str">
        <f>IF(G655="","",VLOOKUP(G655,WMS!$E$3:$Q$2500,8,FALSE))</f>
        <v/>
      </c>
      <c r="J655" s="23" t="str">
        <f>IF(G655="","",VLOOKUP(G655,WMS!$E$3:$Q$2500,13,FALSE))</f>
        <v/>
      </c>
      <c r="K655" s="29" t="str">
        <f t="shared" si="71"/>
        <v/>
      </c>
      <c r="N655" s="30" t="str">
        <f>IF(G655="","",VLOOKUP(G655,WMS!$E$3:$U$2500,17,0))</f>
        <v/>
      </c>
      <c r="O655" s="31" t="str">
        <f t="shared" si="72"/>
        <v/>
      </c>
      <c r="P655" s="31" t="str">
        <f t="shared" si="73"/>
        <v/>
      </c>
      <c r="Q655" s="36" t="str">
        <f>IF(G655="","",VLOOKUP(G655,WMS!$E$3:$G$2500,2,FALSE))</f>
        <v/>
      </c>
      <c r="R655" s="36" t="str">
        <f>IF(G655="","",VLOOKUP(G655,WMS!$E$3:$G$2500,3,FALSE))</f>
        <v/>
      </c>
      <c r="S655" s="37" t="str">
        <f>IF(R655="","",VLOOKUP(R655,CUSTOMS!$E$3:$N$2500,2,FALSE))</f>
        <v/>
      </c>
      <c r="T655" s="38" t="str">
        <f>IF(R655="","",VLOOKUP(R655,CUSTOMS!$E$3:$N$2500,3,FALSE))</f>
        <v/>
      </c>
      <c r="U655" s="39" t="str">
        <f t="shared" si="74"/>
        <v/>
      </c>
      <c r="V655" s="39" t="str">
        <f>IF(R655="","",VLOOKUP(R655,CUSTOMS!$E$3:$N$2500,5,FALSE))</f>
        <v/>
      </c>
      <c r="W655" s="40" t="str">
        <f>IF(R655="","",VLOOKUP(R655,CUSTOMS!$E$3:$N$2500,6,FALSE))</f>
        <v/>
      </c>
      <c r="X655" s="40" t="str">
        <f t="shared" si="75"/>
        <v/>
      </c>
      <c r="Y655" s="39" t="str">
        <f>IF(R655="","",VLOOKUP(R655,CUSTOMS!$E$3:$N$2500,8,FALSE))</f>
        <v/>
      </c>
      <c r="Z655" s="39" t="str">
        <f>IF(R655="","",VLOOKUP(R655,CUSTOMS!$E$3:$N$2500,9,FALSE))</f>
        <v/>
      </c>
      <c r="AA655" s="39" t="str">
        <f>IF(R655="","",VLOOKUP(R655,CUSTOMS!$E$3:$N$2500,10,FALSE))</f>
        <v/>
      </c>
      <c r="AB655" s="40" t="str">
        <f>IF(R655="","",VLOOKUP(G655,WMS!$E$3:$T$2500,15,FALSE))</f>
        <v/>
      </c>
      <c r="AC655" s="40" t="str">
        <f t="shared" si="76"/>
        <v/>
      </c>
      <c r="AD655" s="37" t="str">
        <f>IF(S655="","",VLOOKUP(S655,海关监管条件!$A$1:$B$2000,2,FALSE))</f>
        <v/>
      </c>
    </row>
    <row r="656" spans="7:30">
      <c r="G656" s="22" t="str">
        <f t="shared" si="70"/>
        <v/>
      </c>
      <c r="H656" s="23" t="str">
        <f>IF(G656="","",VLOOKUP(G656,WMS!$E$3:$Q$2500,7,FALSE))</f>
        <v/>
      </c>
      <c r="I656" s="23" t="str">
        <f>IF(G656="","",VLOOKUP(G656,WMS!$E$3:$Q$2500,8,FALSE))</f>
        <v/>
      </c>
      <c r="J656" s="23" t="str">
        <f>IF(G656="","",VLOOKUP(G656,WMS!$E$3:$Q$2500,13,FALSE))</f>
        <v/>
      </c>
      <c r="K656" s="29" t="str">
        <f t="shared" si="71"/>
        <v/>
      </c>
      <c r="N656" s="30" t="str">
        <f>IF(G656="","",VLOOKUP(G656,WMS!$E$3:$U$2500,17,0))</f>
        <v/>
      </c>
      <c r="O656" s="31" t="str">
        <f t="shared" si="72"/>
        <v/>
      </c>
      <c r="P656" s="31" t="str">
        <f t="shared" si="73"/>
        <v/>
      </c>
      <c r="Q656" s="36" t="str">
        <f>IF(G656="","",VLOOKUP(G656,WMS!$E$3:$G$2500,2,FALSE))</f>
        <v/>
      </c>
      <c r="R656" s="36" t="str">
        <f>IF(G656="","",VLOOKUP(G656,WMS!$E$3:$G$2500,3,FALSE))</f>
        <v/>
      </c>
      <c r="S656" s="37" t="str">
        <f>IF(R656="","",VLOOKUP(R656,CUSTOMS!$E$3:$N$2500,2,FALSE))</f>
        <v/>
      </c>
      <c r="T656" s="38" t="str">
        <f>IF(R656="","",VLOOKUP(R656,CUSTOMS!$E$3:$N$2500,3,FALSE))</f>
        <v/>
      </c>
      <c r="U656" s="39" t="str">
        <f t="shared" si="74"/>
        <v/>
      </c>
      <c r="V656" s="39" t="str">
        <f>IF(R656="","",VLOOKUP(R656,CUSTOMS!$E$3:$N$2500,5,FALSE))</f>
        <v/>
      </c>
      <c r="W656" s="40" t="str">
        <f>IF(R656="","",VLOOKUP(R656,CUSTOMS!$E$3:$N$2500,6,FALSE))</f>
        <v/>
      </c>
      <c r="X656" s="40" t="str">
        <f t="shared" si="75"/>
        <v/>
      </c>
      <c r="Y656" s="39" t="str">
        <f>IF(R656="","",VLOOKUP(R656,CUSTOMS!$E$3:$N$2500,8,FALSE))</f>
        <v/>
      </c>
      <c r="Z656" s="39" t="str">
        <f>IF(R656="","",VLOOKUP(R656,CUSTOMS!$E$3:$N$2500,9,FALSE))</f>
        <v/>
      </c>
      <c r="AA656" s="39" t="str">
        <f>IF(R656="","",VLOOKUP(R656,CUSTOMS!$E$3:$N$2500,10,FALSE))</f>
        <v/>
      </c>
      <c r="AB656" s="40" t="str">
        <f>IF(R656="","",VLOOKUP(G656,WMS!$E$3:$T$2500,15,FALSE))</f>
        <v/>
      </c>
      <c r="AC656" s="40" t="str">
        <f t="shared" si="76"/>
        <v/>
      </c>
      <c r="AD656" s="37" t="str">
        <f>IF(S656="","",VLOOKUP(S656,海关监管条件!$A$1:$B$2000,2,FALSE))</f>
        <v/>
      </c>
    </row>
    <row r="657" spans="7:30">
      <c r="G657" s="22" t="str">
        <f t="shared" si="70"/>
        <v/>
      </c>
      <c r="H657" s="23" t="str">
        <f>IF(G657="","",VLOOKUP(G657,WMS!$E$3:$Q$2500,7,FALSE))</f>
        <v/>
      </c>
      <c r="I657" s="23" t="str">
        <f>IF(G657="","",VLOOKUP(G657,WMS!$E$3:$Q$2500,8,FALSE))</f>
        <v/>
      </c>
      <c r="J657" s="23" t="str">
        <f>IF(G657="","",VLOOKUP(G657,WMS!$E$3:$Q$2500,13,FALSE))</f>
        <v/>
      </c>
      <c r="K657" s="29" t="str">
        <f t="shared" si="71"/>
        <v/>
      </c>
      <c r="N657" s="30" t="str">
        <f>IF(G657="","",VLOOKUP(G657,WMS!$E$3:$U$2500,17,0))</f>
        <v/>
      </c>
      <c r="O657" s="31" t="str">
        <f t="shared" si="72"/>
        <v/>
      </c>
      <c r="P657" s="31" t="str">
        <f t="shared" si="73"/>
        <v/>
      </c>
      <c r="Q657" s="36" t="str">
        <f>IF(G657="","",VLOOKUP(G657,WMS!$E$3:$G$2500,2,FALSE))</f>
        <v/>
      </c>
      <c r="R657" s="36" t="str">
        <f>IF(G657="","",VLOOKUP(G657,WMS!$E$3:$G$2500,3,FALSE))</f>
        <v/>
      </c>
      <c r="S657" s="37" t="str">
        <f>IF(R657="","",VLOOKUP(R657,CUSTOMS!$E$3:$N$2500,2,FALSE))</f>
        <v/>
      </c>
      <c r="T657" s="38" t="str">
        <f>IF(R657="","",VLOOKUP(R657,CUSTOMS!$E$3:$N$2500,3,FALSE))</f>
        <v/>
      </c>
      <c r="U657" s="39" t="str">
        <f t="shared" si="74"/>
        <v/>
      </c>
      <c r="V657" s="39" t="str">
        <f>IF(R657="","",VLOOKUP(R657,CUSTOMS!$E$3:$N$2500,5,FALSE))</f>
        <v/>
      </c>
      <c r="W657" s="40" t="str">
        <f>IF(R657="","",VLOOKUP(R657,CUSTOMS!$E$3:$N$2500,6,FALSE))</f>
        <v/>
      </c>
      <c r="X657" s="40" t="str">
        <f t="shared" si="75"/>
        <v/>
      </c>
      <c r="Y657" s="39" t="str">
        <f>IF(R657="","",VLOOKUP(R657,CUSTOMS!$E$3:$N$2500,8,FALSE))</f>
        <v/>
      </c>
      <c r="Z657" s="39" t="str">
        <f>IF(R657="","",VLOOKUP(R657,CUSTOMS!$E$3:$N$2500,9,FALSE))</f>
        <v/>
      </c>
      <c r="AA657" s="39" t="str">
        <f>IF(R657="","",VLOOKUP(R657,CUSTOMS!$E$3:$N$2500,10,FALSE))</f>
        <v/>
      </c>
      <c r="AB657" s="40" t="str">
        <f>IF(R657="","",VLOOKUP(G657,WMS!$E$3:$T$2500,15,FALSE))</f>
        <v/>
      </c>
      <c r="AC657" s="40" t="str">
        <f t="shared" si="76"/>
        <v/>
      </c>
      <c r="AD657" s="37" t="str">
        <f>IF(S657="","",VLOOKUP(S657,海关监管条件!$A$1:$B$2000,2,FALSE))</f>
        <v/>
      </c>
    </row>
    <row r="658" spans="7:30">
      <c r="G658" s="22" t="str">
        <f t="shared" si="70"/>
        <v/>
      </c>
      <c r="H658" s="23" t="str">
        <f>IF(G658="","",VLOOKUP(G658,WMS!$E$3:$Q$2500,7,FALSE))</f>
        <v/>
      </c>
      <c r="I658" s="23" t="str">
        <f>IF(G658="","",VLOOKUP(G658,WMS!$E$3:$Q$2500,8,FALSE))</f>
        <v/>
      </c>
      <c r="J658" s="23" t="str">
        <f>IF(G658="","",VLOOKUP(G658,WMS!$E$3:$Q$2500,13,FALSE))</f>
        <v/>
      </c>
      <c r="K658" s="29" t="str">
        <f t="shared" si="71"/>
        <v/>
      </c>
      <c r="N658" s="30" t="str">
        <f>IF(G658="","",VLOOKUP(G658,WMS!$E$3:$U$2500,17,0))</f>
        <v/>
      </c>
      <c r="O658" s="31" t="str">
        <f t="shared" si="72"/>
        <v/>
      </c>
      <c r="P658" s="31" t="str">
        <f t="shared" si="73"/>
        <v/>
      </c>
      <c r="Q658" s="36" t="str">
        <f>IF(G658="","",VLOOKUP(G658,WMS!$E$3:$G$2500,2,FALSE))</f>
        <v/>
      </c>
      <c r="R658" s="36" t="str">
        <f>IF(G658="","",VLOOKUP(G658,WMS!$E$3:$G$2500,3,FALSE))</f>
        <v/>
      </c>
      <c r="S658" s="37" t="str">
        <f>IF(R658="","",VLOOKUP(R658,CUSTOMS!$E$3:$N$2500,2,FALSE))</f>
        <v/>
      </c>
      <c r="T658" s="38" t="str">
        <f>IF(R658="","",VLOOKUP(R658,CUSTOMS!$E$3:$N$2500,3,FALSE))</f>
        <v/>
      </c>
      <c r="U658" s="39" t="str">
        <f t="shared" si="74"/>
        <v/>
      </c>
      <c r="V658" s="39" t="str">
        <f>IF(R658="","",VLOOKUP(R658,CUSTOMS!$E$3:$N$2500,5,FALSE))</f>
        <v/>
      </c>
      <c r="W658" s="40" t="str">
        <f>IF(R658="","",VLOOKUP(R658,CUSTOMS!$E$3:$N$2500,6,FALSE))</f>
        <v/>
      </c>
      <c r="X658" s="40" t="str">
        <f t="shared" si="75"/>
        <v/>
      </c>
      <c r="Y658" s="39" t="str">
        <f>IF(R658="","",VLOOKUP(R658,CUSTOMS!$E$3:$N$2500,8,FALSE))</f>
        <v/>
      </c>
      <c r="Z658" s="39" t="str">
        <f>IF(R658="","",VLOOKUP(R658,CUSTOMS!$E$3:$N$2500,9,FALSE))</f>
        <v/>
      </c>
      <c r="AA658" s="39" t="str">
        <f>IF(R658="","",VLOOKUP(R658,CUSTOMS!$E$3:$N$2500,10,FALSE))</f>
        <v/>
      </c>
      <c r="AB658" s="40" t="str">
        <f>IF(R658="","",VLOOKUP(G658,WMS!$E$3:$T$2500,15,FALSE))</f>
        <v/>
      </c>
      <c r="AC658" s="40" t="str">
        <f t="shared" si="76"/>
        <v/>
      </c>
      <c r="AD658" s="37" t="str">
        <f>IF(S658="","",VLOOKUP(S658,海关监管条件!$A$1:$B$2000,2,FALSE))</f>
        <v/>
      </c>
    </row>
    <row r="659" spans="7:30">
      <c r="G659" s="22" t="str">
        <f t="shared" si="70"/>
        <v/>
      </c>
      <c r="H659" s="23" t="str">
        <f>IF(G659="","",VLOOKUP(G659,WMS!$E$3:$Q$2500,7,FALSE))</f>
        <v/>
      </c>
      <c r="I659" s="23" t="str">
        <f>IF(G659="","",VLOOKUP(G659,WMS!$E$3:$Q$2500,8,FALSE))</f>
        <v/>
      </c>
      <c r="J659" s="23" t="str">
        <f>IF(G659="","",VLOOKUP(G659,WMS!$E$3:$Q$2500,13,FALSE))</f>
        <v/>
      </c>
      <c r="K659" s="29" t="str">
        <f t="shared" si="71"/>
        <v/>
      </c>
      <c r="N659" s="30" t="str">
        <f>IF(G659="","",VLOOKUP(G659,WMS!$E$3:$U$2500,17,0))</f>
        <v/>
      </c>
      <c r="O659" s="31" t="str">
        <f t="shared" si="72"/>
        <v/>
      </c>
      <c r="P659" s="31" t="str">
        <f t="shared" si="73"/>
        <v/>
      </c>
      <c r="Q659" s="36" t="str">
        <f>IF(G659="","",VLOOKUP(G659,WMS!$E$3:$G$2500,2,FALSE))</f>
        <v/>
      </c>
      <c r="R659" s="36" t="str">
        <f>IF(G659="","",VLOOKUP(G659,WMS!$E$3:$G$2500,3,FALSE))</f>
        <v/>
      </c>
      <c r="S659" s="37" t="str">
        <f>IF(R659="","",VLOOKUP(R659,CUSTOMS!$E$3:$N$2500,2,FALSE))</f>
        <v/>
      </c>
      <c r="T659" s="38" t="str">
        <f>IF(R659="","",VLOOKUP(R659,CUSTOMS!$E$3:$N$2500,3,FALSE))</f>
        <v/>
      </c>
      <c r="U659" s="39" t="str">
        <f t="shared" si="74"/>
        <v/>
      </c>
      <c r="V659" s="39" t="str">
        <f>IF(R659="","",VLOOKUP(R659,CUSTOMS!$E$3:$N$2500,5,FALSE))</f>
        <v/>
      </c>
      <c r="W659" s="40" t="str">
        <f>IF(R659="","",VLOOKUP(R659,CUSTOMS!$E$3:$N$2500,6,FALSE))</f>
        <v/>
      </c>
      <c r="X659" s="40" t="str">
        <f t="shared" si="75"/>
        <v/>
      </c>
      <c r="Y659" s="39" t="str">
        <f>IF(R659="","",VLOOKUP(R659,CUSTOMS!$E$3:$N$2500,8,FALSE))</f>
        <v/>
      </c>
      <c r="Z659" s="39" t="str">
        <f>IF(R659="","",VLOOKUP(R659,CUSTOMS!$E$3:$N$2500,9,FALSE))</f>
        <v/>
      </c>
      <c r="AA659" s="39" t="str">
        <f>IF(R659="","",VLOOKUP(R659,CUSTOMS!$E$3:$N$2500,10,FALSE))</f>
        <v/>
      </c>
      <c r="AB659" s="40" t="str">
        <f>IF(R659="","",VLOOKUP(G659,WMS!$E$3:$T$2500,15,FALSE))</f>
        <v/>
      </c>
      <c r="AC659" s="40" t="str">
        <f t="shared" si="76"/>
        <v/>
      </c>
      <c r="AD659" s="37" t="str">
        <f>IF(S659="","",VLOOKUP(S659,海关监管条件!$A$1:$B$2000,2,FALSE))</f>
        <v/>
      </c>
    </row>
    <row r="660" spans="7:30">
      <c r="G660" s="22" t="str">
        <f t="shared" si="70"/>
        <v/>
      </c>
      <c r="H660" s="23" t="str">
        <f>IF(G660="","",VLOOKUP(G660,WMS!$E$3:$Q$2500,7,FALSE))</f>
        <v/>
      </c>
      <c r="I660" s="23" t="str">
        <f>IF(G660="","",VLOOKUP(G660,WMS!$E$3:$Q$2500,8,FALSE))</f>
        <v/>
      </c>
      <c r="J660" s="23" t="str">
        <f>IF(G660="","",VLOOKUP(G660,WMS!$E$3:$Q$2500,13,FALSE))</f>
        <v/>
      </c>
      <c r="K660" s="29" t="str">
        <f t="shared" si="71"/>
        <v/>
      </c>
      <c r="N660" s="30" t="str">
        <f>IF(G660="","",VLOOKUP(G660,WMS!$E$3:$U$2500,17,0))</f>
        <v/>
      </c>
      <c r="O660" s="31" t="str">
        <f t="shared" si="72"/>
        <v/>
      </c>
      <c r="P660" s="31" t="str">
        <f t="shared" si="73"/>
        <v/>
      </c>
      <c r="Q660" s="36" t="str">
        <f>IF(G660="","",VLOOKUP(G660,WMS!$E$3:$G$2500,2,FALSE))</f>
        <v/>
      </c>
      <c r="R660" s="36" t="str">
        <f>IF(G660="","",VLOOKUP(G660,WMS!$E$3:$G$2500,3,FALSE))</f>
        <v/>
      </c>
      <c r="S660" s="37" t="str">
        <f>IF(R660="","",VLOOKUP(R660,CUSTOMS!$E$3:$N$2500,2,FALSE))</f>
        <v/>
      </c>
      <c r="T660" s="38" t="str">
        <f>IF(R660="","",VLOOKUP(R660,CUSTOMS!$E$3:$N$2500,3,FALSE))</f>
        <v/>
      </c>
      <c r="U660" s="39" t="str">
        <f t="shared" si="74"/>
        <v/>
      </c>
      <c r="V660" s="39" t="str">
        <f>IF(R660="","",VLOOKUP(R660,CUSTOMS!$E$3:$N$2500,5,FALSE))</f>
        <v/>
      </c>
      <c r="W660" s="40" t="str">
        <f>IF(R660="","",VLOOKUP(R660,CUSTOMS!$E$3:$N$2500,6,FALSE))</f>
        <v/>
      </c>
      <c r="X660" s="40" t="str">
        <f t="shared" si="75"/>
        <v/>
      </c>
      <c r="Y660" s="39" t="str">
        <f>IF(R660="","",VLOOKUP(R660,CUSTOMS!$E$3:$N$2500,8,FALSE))</f>
        <v/>
      </c>
      <c r="Z660" s="39" t="str">
        <f>IF(R660="","",VLOOKUP(R660,CUSTOMS!$E$3:$N$2500,9,FALSE))</f>
        <v/>
      </c>
      <c r="AA660" s="39" t="str">
        <f>IF(R660="","",VLOOKUP(R660,CUSTOMS!$E$3:$N$2500,10,FALSE))</f>
        <v/>
      </c>
      <c r="AB660" s="40" t="str">
        <f>IF(R660="","",VLOOKUP(G660,WMS!$E$3:$T$2500,15,FALSE))</f>
        <v/>
      </c>
      <c r="AC660" s="40" t="str">
        <f t="shared" si="76"/>
        <v/>
      </c>
      <c r="AD660" s="37" t="str">
        <f>IF(S660="","",VLOOKUP(S660,海关监管条件!$A$1:$B$2000,2,FALSE))</f>
        <v/>
      </c>
    </row>
    <row r="661" spans="7:30">
      <c r="G661" s="22" t="str">
        <f t="shared" si="70"/>
        <v/>
      </c>
      <c r="H661" s="23" t="str">
        <f>IF(G661="","",VLOOKUP(G661,WMS!$E$3:$Q$2500,7,FALSE))</f>
        <v/>
      </c>
      <c r="I661" s="23" t="str">
        <f>IF(G661="","",VLOOKUP(G661,WMS!$E$3:$Q$2500,8,FALSE))</f>
        <v/>
      </c>
      <c r="J661" s="23" t="str">
        <f>IF(G661="","",VLOOKUP(G661,WMS!$E$3:$Q$2500,13,FALSE))</f>
        <v/>
      </c>
      <c r="K661" s="29" t="str">
        <f t="shared" si="71"/>
        <v/>
      </c>
      <c r="N661" s="30" t="str">
        <f>IF(G661="","",VLOOKUP(G661,WMS!$E$3:$U$2500,17,0))</f>
        <v/>
      </c>
      <c r="O661" s="31" t="str">
        <f t="shared" si="72"/>
        <v/>
      </c>
      <c r="P661" s="31" t="str">
        <f t="shared" si="73"/>
        <v/>
      </c>
      <c r="Q661" s="36" t="str">
        <f>IF(G661="","",VLOOKUP(G661,WMS!$E$3:$G$2500,2,FALSE))</f>
        <v/>
      </c>
      <c r="R661" s="36" t="str">
        <f>IF(G661="","",VLOOKUP(G661,WMS!$E$3:$G$2500,3,FALSE))</f>
        <v/>
      </c>
      <c r="S661" s="37" t="str">
        <f>IF(R661="","",VLOOKUP(R661,CUSTOMS!$E$3:$N$2500,2,FALSE))</f>
        <v/>
      </c>
      <c r="T661" s="38" t="str">
        <f>IF(R661="","",VLOOKUP(R661,CUSTOMS!$E$3:$N$2500,3,FALSE))</f>
        <v/>
      </c>
      <c r="U661" s="39" t="str">
        <f t="shared" si="74"/>
        <v/>
      </c>
      <c r="V661" s="39" t="str">
        <f>IF(R661="","",VLOOKUP(R661,CUSTOMS!$E$3:$N$2500,5,FALSE))</f>
        <v/>
      </c>
      <c r="W661" s="40" t="str">
        <f>IF(R661="","",VLOOKUP(R661,CUSTOMS!$E$3:$N$2500,6,FALSE))</f>
        <v/>
      </c>
      <c r="X661" s="40" t="str">
        <f t="shared" si="75"/>
        <v/>
      </c>
      <c r="Y661" s="39" t="str">
        <f>IF(R661="","",VLOOKUP(R661,CUSTOMS!$E$3:$N$2500,8,FALSE))</f>
        <v/>
      </c>
      <c r="Z661" s="39" t="str">
        <f>IF(R661="","",VLOOKUP(R661,CUSTOMS!$E$3:$N$2500,9,FALSE))</f>
        <v/>
      </c>
      <c r="AA661" s="39" t="str">
        <f>IF(R661="","",VLOOKUP(R661,CUSTOMS!$E$3:$N$2500,10,FALSE))</f>
        <v/>
      </c>
      <c r="AB661" s="40" t="str">
        <f>IF(R661="","",VLOOKUP(G661,WMS!$E$3:$T$2500,15,FALSE))</f>
        <v/>
      </c>
      <c r="AC661" s="40" t="str">
        <f t="shared" si="76"/>
        <v/>
      </c>
      <c r="AD661" s="37" t="str">
        <f>IF(S661="","",VLOOKUP(S661,海关监管条件!$A$1:$B$2000,2,FALSE))</f>
        <v/>
      </c>
    </row>
    <row r="662" spans="7:30">
      <c r="G662" s="22" t="str">
        <f t="shared" si="70"/>
        <v/>
      </c>
      <c r="H662" s="23" t="str">
        <f>IF(G662="","",VLOOKUP(G662,WMS!$E$3:$Q$2500,7,FALSE))</f>
        <v/>
      </c>
      <c r="I662" s="23" t="str">
        <f>IF(G662="","",VLOOKUP(G662,WMS!$E$3:$Q$2500,8,FALSE))</f>
        <v/>
      </c>
      <c r="J662" s="23" t="str">
        <f>IF(G662="","",VLOOKUP(G662,WMS!$E$3:$Q$2500,13,FALSE))</f>
        <v/>
      </c>
      <c r="K662" s="29" t="str">
        <f t="shared" si="71"/>
        <v/>
      </c>
      <c r="N662" s="30" t="str">
        <f>IF(G662="","",VLOOKUP(G662,WMS!$E$3:$U$2500,17,0))</f>
        <v/>
      </c>
      <c r="O662" s="31" t="str">
        <f t="shared" si="72"/>
        <v/>
      </c>
      <c r="P662" s="31" t="str">
        <f t="shared" si="73"/>
        <v/>
      </c>
      <c r="Q662" s="36" t="str">
        <f>IF(G662="","",VLOOKUP(G662,WMS!$E$3:$G$2500,2,FALSE))</f>
        <v/>
      </c>
      <c r="R662" s="36" t="str">
        <f>IF(G662="","",VLOOKUP(G662,WMS!$E$3:$G$2500,3,FALSE))</f>
        <v/>
      </c>
      <c r="S662" s="37" t="str">
        <f>IF(R662="","",VLOOKUP(R662,CUSTOMS!$E$3:$N$2500,2,FALSE))</f>
        <v/>
      </c>
      <c r="T662" s="38" t="str">
        <f>IF(R662="","",VLOOKUP(R662,CUSTOMS!$E$3:$N$2500,3,FALSE))</f>
        <v/>
      </c>
      <c r="U662" s="39" t="str">
        <f t="shared" si="74"/>
        <v/>
      </c>
      <c r="V662" s="39" t="str">
        <f>IF(R662="","",VLOOKUP(R662,CUSTOMS!$E$3:$N$2500,5,FALSE))</f>
        <v/>
      </c>
      <c r="W662" s="40" t="str">
        <f>IF(R662="","",VLOOKUP(R662,CUSTOMS!$E$3:$N$2500,6,FALSE))</f>
        <v/>
      </c>
      <c r="X662" s="40" t="str">
        <f t="shared" si="75"/>
        <v/>
      </c>
      <c r="Y662" s="39" t="str">
        <f>IF(R662="","",VLOOKUP(R662,CUSTOMS!$E$3:$N$2500,8,FALSE))</f>
        <v/>
      </c>
      <c r="Z662" s="39" t="str">
        <f>IF(R662="","",VLOOKUP(R662,CUSTOMS!$E$3:$N$2500,9,FALSE))</f>
        <v/>
      </c>
      <c r="AA662" s="39" t="str">
        <f>IF(R662="","",VLOOKUP(R662,CUSTOMS!$E$3:$N$2500,10,FALSE))</f>
        <v/>
      </c>
      <c r="AB662" s="40" t="str">
        <f>IF(R662="","",VLOOKUP(G662,WMS!$E$3:$T$2500,15,FALSE))</f>
        <v/>
      </c>
      <c r="AC662" s="40" t="str">
        <f t="shared" si="76"/>
        <v/>
      </c>
      <c r="AD662" s="37" t="str">
        <f>IF(S662="","",VLOOKUP(S662,海关监管条件!$A$1:$B$2000,2,FALSE))</f>
        <v/>
      </c>
    </row>
    <row r="663" spans="7:30">
      <c r="G663" s="22" t="str">
        <f t="shared" si="70"/>
        <v/>
      </c>
      <c r="H663" s="23" t="str">
        <f>IF(G663="","",VLOOKUP(G663,WMS!$E$3:$Q$2500,7,FALSE))</f>
        <v/>
      </c>
      <c r="I663" s="23" t="str">
        <f>IF(G663="","",VLOOKUP(G663,WMS!$E$3:$Q$2500,8,FALSE))</f>
        <v/>
      </c>
      <c r="J663" s="23" t="str">
        <f>IF(G663="","",VLOOKUP(G663,WMS!$E$3:$Q$2500,13,FALSE))</f>
        <v/>
      </c>
      <c r="K663" s="29" t="str">
        <f t="shared" si="71"/>
        <v/>
      </c>
      <c r="N663" s="30" t="str">
        <f>IF(G663="","",VLOOKUP(G663,WMS!$E$3:$U$2500,17,0))</f>
        <v/>
      </c>
      <c r="O663" s="31" t="str">
        <f t="shared" si="72"/>
        <v/>
      </c>
      <c r="P663" s="31" t="str">
        <f t="shared" si="73"/>
        <v/>
      </c>
      <c r="Q663" s="36" t="str">
        <f>IF(G663="","",VLOOKUP(G663,WMS!$E$3:$G$2500,2,FALSE))</f>
        <v/>
      </c>
      <c r="R663" s="36" t="str">
        <f>IF(G663="","",VLOOKUP(G663,WMS!$E$3:$G$2500,3,FALSE))</f>
        <v/>
      </c>
      <c r="S663" s="37" t="str">
        <f>IF(R663="","",VLOOKUP(R663,CUSTOMS!$E$3:$N$2500,2,FALSE))</f>
        <v/>
      </c>
      <c r="T663" s="38" t="str">
        <f>IF(R663="","",VLOOKUP(R663,CUSTOMS!$E$3:$N$2500,3,FALSE))</f>
        <v/>
      </c>
      <c r="U663" s="39" t="str">
        <f t="shared" si="74"/>
        <v/>
      </c>
      <c r="V663" s="39" t="str">
        <f>IF(R663="","",VLOOKUP(R663,CUSTOMS!$E$3:$N$2500,5,FALSE))</f>
        <v/>
      </c>
      <c r="W663" s="40" t="str">
        <f>IF(R663="","",VLOOKUP(R663,CUSTOMS!$E$3:$N$2500,6,FALSE))</f>
        <v/>
      </c>
      <c r="X663" s="40" t="str">
        <f t="shared" si="75"/>
        <v/>
      </c>
      <c r="Y663" s="39" t="str">
        <f>IF(R663="","",VLOOKUP(R663,CUSTOMS!$E$3:$N$2500,8,FALSE))</f>
        <v/>
      </c>
      <c r="Z663" s="39" t="str">
        <f>IF(R663="","",VLOOKUP(R663,CUSTOMS!$E$3:$N$2500,9,FALSE))</f>
        <v/>
      </c>
      <c r="AA663" s="39" t="str">
        <f>IF(R663="","",VLOOKUP(R663,CUSTOMS!$E$3:$N$2500,10,FALSE))</f>
        <v/>
      </c>
      <c r="AB663" s="40" t="str">
        <f>IF(R663="","",VLOOKUP(G663,WMS!$E$3:$T$2500,15,FALSE))</f>
        <v/>
      </c>
      <c r="AC663" s="40" t="str">
        <f t="shared" si="76"/>
        <v/>
      </c>
      <c r="AD663" s="37" t="str">
        <f>IF(S663="","",VLOOKUP(S663,海关监管条件!$A$1:$B$2000,2,FALSE))</f>
        <v/>
      </c>
    </row>
    <row r="664" spans="7:30">
      <c r="G664" s="22" t="str">
        <f t="shared" si="70"/>
        <v/>
      </c>
      <c r="H664" s="23" t="str">
        <f>IF(G664="","",VLOOKUP(G664,WMS!$E$3:$Q$2500,7,FALSE))</f>
        <v/>
      </c>
      <c r="I664" s="23" t="str">
        <f>IF(G664="","",VLOOKUP(G664,WMS!$E$3:$Q$2500,8,FALSE))</f>
        <v/>
      </c>
      <c r="J664" s="23" t="str">
        <f>IF(G664="","",VLOOKUP(G664,WMS!$E$3:$Q$2500,13,FALSE))</f>
        <v/>
      </c>
      <c r="K664" s="29" t="str">
        <f t="shared" si="71"/>
        <v/>
      </c>
      <c r="N664" s="30" t="str">
        <f>IF(G664="","",VLOOKUP(G664,WMS!$E$3:$U$2500,17,0))</f>
        <v/>
      </c>
      <c r="O664" s="31" t="str">
        <f t="shared" si="72"/>
        <v/>
      </c>
      <c r="P664" s="31" t="str">
        <f t="shared" si="73"/>
        <v/>
      </c>
      <c r="Q664" s="36" t="str">
        <f>IF(G664="","",VLOOKUP(G664,WMS!$E$3:$G$2500,2,FALSE))</f>
        <v/>
      </c>
      <c r="R664" s="36" t="str">
        <f>IF(G664="","",VLOOKUP(G664,WMS!$E$3:$G$2500,3,FALSE))</f>
        <v/>
      </c>
      <c r="S664" s="37" t="str">
        <f>IF(R664="","",VLOOKUP(R664,CUSTOMS!$E$3:$N$2500,2,FALSE))</f>
        <v/>
      </c>
      <c r="T664" s="38" t="str">
        <f>IF(R664="","",VLOOKUP(R664,CUSTOMS!$E$3:$N$2500,3,FALSE))</f>
        <v/>
      </c>
      <c r="U664" s="39" t="str">
        <f t="shared" si="74"/>
        <v/>
      </c>
      <c r="V664" s="39" t="str">
        <f>IF(R664="","",VLOOKUP(R664,CUSTOMS!$E$3:$N$2500,5,FALSE))</f>
        <v/>
      </c>
      <c r="W664" s="40" t="str">
        <f>IF(R664="","",VLOOKUP(R664,CUSTOMS!$E$3:$N$2500,6,FALSE))</f>
        <v/>
      </c>
      <c r="X664" s="40" t="str">
        <f t="shared" si="75"/>
        <v/>
      </c>
      <c r="Y664" s="39" t="str">
        <f>IF(R664="","",VLOOKUP(R664,CUSTOMS!$E$3:$N$2500,8,FALSE))</f>
        <v/>
      </c>
      <c r="Z664" s="39" t="str">
        <f>IF(R664="","",VLOOKUP(R664,CUSTOMS!$E$3:$N$2500,9,FALSE))</f>
        <v/>
      </c>
      <c r="AA664" s="39" t="str">
        <f>IF(R664="","",VLOOKUP(R664,CUSTOMS!$E$3:$N$2500,10,FALSE))</f>
        <v/>
      </c>
      <c r="AB664" s="40" t="str">
        <f>IF(R664="","",VLOOKUP(G664,WMS!$E$3:$T$2500,15,FALSE))</f>
        <v/>
      </c>
      <c r="AC664" s="40" t="str">
        <f t="shared" si="76"/>
        <v/>
      </c>
      <c r="AD664" s="37" t="str">
        <f>IF(S664="","",VLOOKUP(S664,海关监管条件!$A$1:$B$2000,2,FALSE))</f>
        <v/>
      </c>
    </row>
    <row r="665" spans="7:30">
      <c r="G665" s="22" t="str">
        <f t="shared" si="70"/>
        <v/>
      </c>
      <c r="H665" s="23" t="str">
        <f>IF(G665="","",VLOOKUP(G665,WMS!$E$3:$Q$2500,7,FALSE))</f>
        <v/>
      </c>
      <c r="I665" s="23" t="str">
        <f>IF(G665="","",VLOOKUP(G665,WMS!$E$3:$Q$2500,8,FALSE))</f>
        <v/>
      </c>
      <c r="J665" s="23" t="str">
        <f>IF(G665="","",VLOOKUP(G665,WMS!$E$3:$Q$2500,13,FALSE))</f>
        <v/>
      </c>
      <c r="K665" s="29" t="str">
        <f t="shared" si="71"/>
        <v/>
      </c>
      <c r="N665" s="30" t="str">
        <f>IF(G665="","",VLOOKUP(G665,WMS!$E$3:$U$2500,17,0))</f>
        <v/>
      </c>
      <c r="O665" s="31" t="str">
        <f t="shared" si="72"/>
        <v/>
      </c>
      <c r="P665" s="31" t="str">
        <f t="shared" si="73"/>
        <v/>
      </c>
      <c r="Q665" s="36" t="str">
        <f>IF(G665="","",VLOOKUP(G665,WMS!$E$3:$G$2500,2,FALSE))</f>
        <v/>
      </c>
      <c r="R665" s="36" t="str">
        <f>IF(G665="","",VLOOKUP(G665,WMS!$E$3:$G$2500,3,FALSE))</f>
        <v/>
      </c>
      <c r="S665" s="37" t="str">
        <f>IF(R665="","",VLOOKUP(R665,CUSTOMS!$E$3:$N$2500,2,FALSE))</f>
        <v/>
      </c>
      <c r="T665" s="38" t="str">
        <f>IF(R665="","",VLOOKUP(R665,CUSTOMS!$E$3:$N$2500,3,FALSE))</f>
        <v/>
      </c>
      <c r="U665" s="39" t="str">
        <f t="shared" si="74"/>
        <v/>
      </c>
      <c r="V665" s="39" t="str">
        <f>IF(R665="","",VLOOKUP(R665,CUSTOMS!$E$3:$N$2500,5,FALSE))</f>
        <v/>
      </c>
      <c r="W665" s="40" t="str">
        <f>IF(R665="","",VLOOKUP(R665,CUSTOMS!$E$3:$N$2500,6,FALSE))</f>
        <v/>
      </c>
      <c r="X665" s="40" t="str">
        <f t="shared" si="75"/>
        <v/>
      </c>
      <c r="Y665" s="39" t="str">
        <f>IF(R665="","",VLOOKUP(R665,CUSTOMS!$E$3:$N$2500,8,FALSE))</f>
        <v/>
      </c>
      <c r="Z665" s="39" t="str">
        <f>IF(R665="","",VLOOKUP(R665,CUSTOMS!$E$3:$N$2500,9,FALSE))</f>
        <v/>
      </c>
      <c r="AA665" s="39" t="str">
        <f>IF(R665="","",VLOOKUP(R665,CUSTOMS!$E$3:$N$2500,10,FALSE))</f>
        <v/>
      </c>
      <c r="AB665" s="40" t="str">
        <f>IF(R665="","",VLOOKUP(G665,WMS!$E$3:$T$2500,15,FALSE))</f>
        <v/>
      </c>
      <c r="AC665" s="40" t="str">
        <f t="shared" si="76"/>
        <v/>
      </c>
      <c r="AD665" s="37" t="str">
        <f>IF(S665="","",VLOOKUP(S665,海关监管条件!$A$1:$B$2000,2,FALSE))</f>
        <v/>
      </c>
    </row>
    <row r="666" spans="7:30">
      <c r="G666" s="22" t="str">
        <f t="shared" si="70"/>
        <v/>
      </c>
      <c r="H666" s="23" t="str">
        <f>IF(G666="","",VLOOKUP(G666,WMS!$E$3:$Q$2500,7,FALSE))</f>
        <v/>
      </c>
      <c r="I666" s="23" t="str">
        <f>IF(G666="","",VLOOKUP(G666,WMS!$E$3:$Q$2500,8,FALSE))</f>
        <v/>
      </c>
      <c r="J666" s="23" t="str">
        <f>IF(G666="","",VLOOKUP(G666,WMS!$E$3:$Q$2500,13,FALSE))</f>
        <v/>
      </c>
      <c r="K666" s="29" t="str">
        <f t="shared" si="71"/>
        <v/>
      </c>
      <c r="N666" s="30" t="str">
        <f>IF(G666="","",VLOOKUP(G666,WMS!$E$3:$U$2500,17,0))</f>
        <v/>
      </c>
      <c r="O666" s="31" t="str">
        <f t="shared" si="72"/>
        <v/>
      </c>
      <c r="P666" s="31" t="str">
        <f t="shared" si="73"/>
        <v/>
      </c>
      <c r="Q666" s="36" t="str">
        <f>IF(G666="","",VLOOKUP(G666,WMS!$E$3:$G$2500,2,FALSE))</f>
        <v/>
      </c>
      <c r="R666" s="36" t="str">
        <f>IF(G666="","",VLOOKUP(G666,WMS!$E$3:$G$2500,3,FALSE))</f>
        <v/>
      </c>
      <c r="S666" s="37" t="str">
        <f>IF(R666="","",VLOOKUP(R666,CUSTOMS!$E$3:$N$2500,2,FALSE))</f>
        <v/>
      </c>
      <c r="T666" s="38" t="str">
        <f>IF(R666="","",VLOOKUP(R666,CUSTOMS!$E$3:$N$2500,3,FALSE))</f>
        <v/>
      </c>
      <c r="U666" s="39" t="str">
        <f t="shared" si="74"/>
        <v/>
      </c>
      <c r="V666" s="39" t="str">
        <f>IF(R666="","",VLOOKUP(R666,CUSTOMS!$E$3:$N$2500,5,FALSE))</f>
        <v/>
      </c>
      <c r="W666" s="40" t="str">
        <f>IF(R666="","",VLOOKUP(R666,CUSTOMS!$E$3:$N$2500,6,FALSE))</f>
        <v/>
      </c>
      <c r="X666" s="40" t="str">
        <f t="shared" si="75"/>
        <v/>
      </c>
      <c r="Y666" s="39" t="str">
        <f>IF(R666="","",VLOOKUP(R666,CUSTOMS!$E$3:$N$2500,8,FALSE))</f>
        <v/>
      </c>
      <c r="Z666" s="39" t="str">
        <f>IF(R666="","",VLOOKUP(R666,CUSTOMS!$E$3:$N$2500,9,FALSE))</f>
        <v/>
      </c>
      <c r="AA666" s="39" t="str">
        <f>IF(R666="","",VLOOKUP(R666,CUSTOMS!$E$3:$N$2500,10,FALSE))</f>
        <v/>
      </c>
      <c r="AB666" s="40" t="str">
        <f>IF(R666="","",VLOOKUP(G666,WMS!$E$3:$T$2500,15,FALSE))</f>
        <v/>
      </c>
      <c r="AC666" s="40" t="str">
        <f t="shared" si="76"/>
        <v/>
      </c>
      <c r="AD666" s="37" t="str">
        <f>IF(S666="","",VLOOKUP(S666,海关监管条件!$A$1:$B$2000,2,FALSE))</f>
        <v/>
      </c>
    </row>
    <row r="667" spans="7:30">
      <c r="G667" s="22" t="str">
        <f t="shared" si="70"/>
        <v/>
      </c>
      <c r="H667" s="23" t="str">
        <f>IF(G667="","",VLOOKUP(G667,WMS!$E$3:$Q$2500,7,FALSE))</f>
        <v/>
      </c>
      <c r="I667" s="23" t="str">
        <f>IF(G667="","",VLOOKUP(G667,WMS!$E$3:$Q$2500,8,FALSE))</f>
        <v/>
      </c>
      <c r="J667" s="23" t="str">
        <f>IF(G667="","",VLOOKUP(G667,WMS!$E$3:$Q$2500,13,FALSE))</f>
        <v/>
      </c>
      <c r="K667" s="29" t="str">
        <f t="shared" si="71"/>
        <v/>
      </c>
      <c r="N667" s="30" t="str">
        <f>IF(G667="","",VLOOKUP(G667,WMS!$E$3:$U$2500,17,0))</f>
        <v/>
      </c>
      <c r="O667" s="31" t="str">
        <f t="shared" si="72"/>
        <v/>
      </c>
      <c r="P667" s="31" t="str">
        <f t="shared" si="73"/>
        <v/>
      </c>
      <c r="Q667" s="36" t="str">
        <f>IF(G667="","",VLOOKUP(G667,WMS!$E$3:$G$2500,2,FALSE))</f>
        <v/>
      </c>
      <c r="R667" s="36" t="str">
        <f>IF(G667="","",VLOOKUP(G667,WMS!$E$3:$G$2500,3,FALSE))</f>
        <v/>
      </c>
      <c r="S667" s="37" t="str">
        <f>IF(R667="","",VLOOKUP(R667,CUSTOMS!$E$3:$N$2500,2,FALSE))</f>
        <v/>
      </c>
      <c r="T667" s="38" t="str">
        <f>IF(R667="","",VLOOKUP(R667,CUSTOMS!$E$3:$N$2500,3,FALSE))</f>
        <v/>
      </c>
      <c r="U667" s="39" t="str">
        <f t="shared" si="74"/>
        <v/>
      </c>
      <c r="V667" s="39" t="str">
        <f>IF(R667="","",VLOOKUP(R667,CUSTOMS!$E$3:$N$2500,5,FALSE))</f>
        <v/>
      </c>
      <c r="W667" s="40" t="str">
        <f>IF(R667="","",VLOOKUP(R667,CUSTOMS!$E$3:$N$2500,6,FALSE))</f>
        <v/>
      </c>
      <c r="X667" s="40" t="str">
        <f t="shared" si="75"/>
        <v/>
      </c>
      <c r="Y667" s="39" t="str">
        <f>IF(R667="","",VLOOKUP(R667,CUSTOMS!$E$3:$N$2500,8,FALSE))</f>
        <v/>
      </c>
      <c r="Z667" s="39" t="str">
        <f>IF(R667="","",VLOOKUP(R667,CUSTOMS!$E$3:$N$2500,9,FALSE))</f>
        <v/>
      </c>
      <c r="AA667" s="39" t="str">
        <f>IF(R667="","",VLOOKUP(R667,CUSTOMS!$E$3:$N$2500,10,FALSE))</f>
        <v/>
      </c>
      <c r="AB667" s="40" t="str">
        <f>IF(R667="","",VLOOKUP(G667,WMS!$E$3:$T$2500,15,FALSE))</f>
        <v/>
      </c>
      <c r="AC667" s="40" t="str">
        <f t="shared" si="76"/>
        <v/>
      </c>
      <c r="AD667" s="37" t="str">
        <f>IF(S667="","",VLOOKUP(S667,海关监管条件!$A$1:$B$2000,2,FALSE))</f>
        <v/>
      </c>
    </row>
    <row r="668" spans="7:30">
      <c r="G668" s="22" t="str">
        <f t="shared" si="70"/>
        <v/>
      </c>
      <c r="H668" s="23" t="str">
        <f>IF(G668="","",VLOOKUP(G668,WMS!$E$3:$Q$2500,7,FALSE))</f>
        <v/>
      </c>
      <c r="I668" s="23" t="str">
        <f>IF(G668="","",VLOOKUP(G668,WMS!$E$3:$Q$2500,8,FALSE))</f>
        <v/>
      </c>
      <c r="J668" s="23" t="str">
        <f>IF(G668="","",VLOOKUP(G668,WMS!$E$3:$Q$2500,13,FALSE))</f>
        <v/>
      </c>
      <c r="K668" s="29" t="str">
        <f t="shared" si="71"/>
        <v/>
      </c>
      <c r="N668" s="30" t="str">
        <f>IF(G668="","",VLOOKUP(G668,WMS!$E$3:$U$2500,17,0))</f>
        <v/>
      </c>
      <c r="O668" s="31" t="str">
        <f t="shared" si="72"/>
        <v/>
      </c>
      <c r="P668" s="31" t="str">
        <f t="shared" si="73"/>
        <v/>
      </c>
      <c r="Q668" s="36" t="str">
        <f>IF(G668="","",VLOOKUP(G668,WMS!$E$3:$G$2500,2,FALSE))</f>
        <v/>
      </c>
      <c r="R668" s="36" t="str">
        <f>IF(G668="","",VLOOKUP(G668,WMS!$E$3:$G$2500,3,FALSE))</f>
        <v/>
      </c>
      <c r="S668" s="37" t="str">
        <f>IF(R668="","",VLOOKUP(R668,CUSTOMS!$E$3:$N$2500,2,FALSE))</f>
        <v/>
      </c>
      <c r="T668" s="38" t="str">
        <f>IF(R668="","",VLOOKUP(R668,CUSTOMS!$E$3:$N$2500,3,FALSE))</f>
        <v/>
      </c>
      <c r="U668" s="39" t="str">
        <f t="shared" si="74"/>
        <v/>
      </c>
      <c r="V668" s="39" t="str">
        <f>IF(R668="","",VLOOKUP(R668,CUSTOMS!$E$3:$N$2500,5,FALSE))</f>
        <v/>
      </c>
      <c r="W668" s="40" t="str">
        <f>IF(R668="","",VLOOKUP(R668,CUSTOMS!$E$3:$N$2500,6,FALSE))</f>
        <v/>
      </c>
      <c r="X668" s="40" t="str">
        <f t="shared" si="75"/>
        <v/>
      </c>
      <c r="Y668" s="39" t="str">
        <f>IF(R668="","",VLOOKUP(R668,CUSTOMS!$E$3:$N$2500,8,FALSE))</f>
        <v/>
      </c>
      <c r="Z668" s="39" t="str">
        <f>IF(R668="","",VLOOKUP(R668,CUSTOMS!$E$3:$N$2500,9,FALSE))</f>
        <v/>
      </c>
      <c r="AA668" s="39" t="str">
        <f>IF(R668="","",VLOOKUP(R668,CUSTOMS!$E$3:$N$2500,10,FALSE))</f>
        <v/>
      </c>
      <c r="AB668" s="40" t="str">
        <f>IF(R668="","",VLOOKUP(G668,WMS!$E$3:$T$2500,15,FALSE))</f>
        <v/>
      </c>
      <c r="AC668" s="40" t="str">
        <f t="shared" si="76"/>
        <v/>
      </c>
      <c r="AD668" s="37" t="str">
        <f>IF(S668="","",VLOOKUP(S668,海关监管条件!$A$1:$B$2000,2,FALSE))</f>
        <v/>
      </c>
    </row>
    <row r="669" spans="7:30">
      <c r="G669" s="22" t="str">
        <f t="shared" si="70"/>
        <v/>
      </c>
      <c r="H669" s="23" t="str">
        <f>IF(G669="","",VLOOKUP(G669,WMS!$E$3:$Q$2500,7,FALSE))</f>
        <v/>
      </c>
      <c r="I669" s="23" t="str">
        <f>IF(G669="","",VLOOKUP(G669,WMS!$E$3:$Q$2500,8,FALSE))</f>
        <v/>
      </c>
      <c r="J669" s="23" t="str">
        <f>IF(G669="","",VLOOKUP(G669,WMS!$E$3:$Q$2500,13,FALSE))</f>
        <v/>
      </c>
      <c r="K669" s="29" t="str">
        <f t="shared" si="71"/>
        <v/>
      </c>
      <c r="N669" s="30" t="str">
        <f>IF(G669="","",VLOOKUP(G669,WMS!$E$3:$U$2500,17,0))</f>
        <v/>
      </c>
      <c r="O669" s="31" t="str">
        <f t="shared" si="72"/>
        <v/>
      </c>
      <c r="P669" s="31" t="str">
        <f t="shared" si="73"/>
        <v/>
      </c>
      <c r="Q669" s="36" t="str">
        <f>IF(G669="","",VLOOKUP(G669,WMS!$E$3:$G$2500,2,FALSE))</f>
        <v/>
      </c>
      <c r="R669" s="36" t="str">
        <f>IF(G669="","",VLOOKUP(G669,WMS!$E$3:$G$2500,3,FALSE))</f>
        <v/>
      </c>
      <c r="S669" s="37" t="str">
        <f>IF(R669="","",VLOOKUP(R669,CUSTOMS!$E$3:$N$2500,2,FALSE))</f>
        <v/>
      </c>
      <c r="T669" s="38" t="str">
        <f>IF(R669="","",VLOOKUP(R669,CUSTOMS!$E$3:$N$2500,3,FALSE))</f>
        <v/>
      </c>
      <c r="U669" s="39" t="str">
        <f t="shared" si="74"/>
        <v/>
      </c>
      <c r="V669" s="39" t="str">
        <f>IF(R669="","",VLOOKUP(R669,CUSTOMS!$E$3:$N$2500,5,FALSE))</f>
        <v/>
      </c>
      <c r="W669" s="40" t="str">
        <f>IF(R669="","",VLOOKUP(R669,CUSTOMS!$E$3:$N$2500,6,FALSE))</f>
        <v/>
      </c>
      <c r="X669" s="40" t="str">
        <f t="shared" si="75"/>
        <v/>
      </c>
      <c r="Y669" s="39" t="str">
        <f>IF(R669="","",VLOOKUP(R669,CUSTOMS!$E$3:$N$2500,8,FALSE))</f>
        <v/>
      </c>
      <c r="Z669" s="39" t="str">
        <f>IF(R669="","",VLOOKUP(R669,CUSTOMS!$E$3:$N$2500,9,FALSE))</f>
        <v/>
      </c>
      <c r="AA669" s="39" t="str">
        <f>IF(R669="","",VLOOKUP(R669,CUSTOMS!$E$3:$N$2500,10,FALSE))</f>
        <v/>
      </c>
      <c r="AB669" s="40" t="str">
        <f>IF(R669="","",VLOOKUP(G669,WMS!$E$3:$T$2500,15,FALSE))</f>
        <v/>
      </c>
      <c r="AC669" s="40" t="str">
        <f t="shared" si="76"/>
        <v/>
      </c>
      <c r="AD669" s="37" t="str">
        <f>IF(S669="","",VLOOKUP(S669,海关监管条件!$A$1:$B$2000,2,FALSE))</f>
        <v/>
      </c>
    </row>
    <row r="670" spans="7:30">
      <c r="G670" s="22" t="str">
        <f t="shared" si="70"/>
        <v/>
      </c>
      <c r="H670" s="23" t="str">
        <f>IF(G670="","",VLOOKUP(G670,WMS!$E$3:$Q$2500,7,FALSE))</f>
        <v/>
      </c>
      <c r="I670" s="23" t="str">
        <f>IF(G670="","",VLOOKUP(G670,WMS!$E$3:$Q$2500,8,FALSE))</f>
        <v/>
      </c>
      <c r="J670" s="23" t="str">
        <f>IF(G670="","",VLOOKUP(G670,WMS!$E$3:$Q$2500,13,FALSE))</f>
        <v/>
      </c>
      <c r="K670" s="29" t="str">
        <f t="shared" si="71"/>
        <v/>
      </c>
      <c r="N670" s="30" t="str">
        <f>IF(G670="","",VLOOKUP(G670,WMS!$E$3:$U$2500,17,0))</f>
        <v/>
      </c>
      <c r="O670" s="31" t="str">
        <f t="shared" si="72"/>
        <v/>
      </c>
      <c r="P670" s="31" t="str">
        <f t="shared" si="73"/>
        <v/>
      </c>
      <c r="Q670" s="36" t="str">
        <f>IF(G670="","",VLOOKUP(G670,WMS!$E$3:$G$2500,2,FALSE))</f>
        <v/>
      </c>
      <c r="R670" s="36" t="str">
        <f>IF(G670="","",VLOOKUP(G670,WMS!$E$3:$G$2500,3,FALSE))</f>
        <v/>
      </c>
      <c r="S670" s="37" t="str">
        <f>IF(R670="","",VLOOKUP(R670,CUSTOMS!$E$3:$N$2500,2,FALSE))</f>
        <v/>
      </c>
      <c r="T670" s="38" t="str">
        <f>IF(R670="","",VLOOKUP(R670,CUSTOMS!$E$3:$N$2500,3,FALSE))</f>
        <v/>
      </c>
      <c r="U670" s="39" t="str">
        <f t="shared" si="74"/>
        <v/>
      </c>
      <c r="V670" s="39" t="str">
        <f>IF(R670="","",VLOOKUP(R670,CUSTOMS!$E$3:$N$2500,5,FALSE))</f>
        <v/>
      </c>
      <c r="W670" s="40" t="str">
        <f>IF(R670="","",VLOOKUP(R670,CUSTOMS!$E$3:$N$2500,6,FALSE))</f>
        <v/>
      </c>
      <c r="X670" s="40" t="str">
        <f t="shared" si="75"/>
        <v/>
      </c>
      <c r="Y670" s="39" t="str">
        <f>IF(R670="","",VLOOKUP(R670,CUSTOMS!$E$3:$N$2500,8,FALSE))</f>
        <v/>
      </c>
      <c r="Z670" s="39" t="str">
        <f>IF(R670="","",VLOOKUP(R670,CUSTOMS!$E$3:$N$2500,9,FALSE))</f>
        <v/>
      </c>
      <c r="AA670" s="39" t="str">
        <f>IF(R670="","",VLOOKUP(R670,CUSTOMS!$E$3:$N$2500,10,FALSE))</f>
        <v/>
      </c>
      <c r="AB670" s="40" t="str">
        <f>IF(R670="","",VLOOKUP(G670,WMS!$E$3:$T$2500,15,FALSE))</f>
        <v/>
      </c>
      <c r="AC670" s="40" t="str">
        <f t="shared" si="76"/>
        <v/>
      </c>
      <c r="AD670" s="37" t="str">
        <f>IF(S670="","",VLOOKUP(S670,海关监管条件!$A$1:$B$2000,2,FALSE))</f>
        <v/>
      </c>
    </row>
    <row r="671" spans="7:30">
      <c r="G671" s="22" t="str">
        <f t="shared" si="70"/>
        <v/>
      </c>
      <c r="H671" s="23" t="str">
        <f>IF(G671="","",VLOOKUP(G671,WMS!$E$3:$Q$2500,7,FALSE))</f>
        <v/>
      </c>
      <c r="I671" s="23" t="str">
        <f>IF(G671="","",VLOOKUP(G671,WMS!$E$3:$Q$2500,8,FALSE))</f>
        <v/>
      </c>
      <c r="J671" s="23" t="str">
        <f>IF(G671="","",VLOOKUP(G671,WMS!$E$3:$Q$2500,13,FALSE))</f>
        <v/>
      </c>
      <c r="K671" s="29" t="str">
        <f t="shared" si="71"/>
        <v/>
      </c>
      <c r="N671" s="30" t="str">
        <f>IF(G671="","",VLOOKUP(G671,WMS!$E$3:$U$2500,17,0))</f>
        <v/>
      </c>
      <c r="O671" s="31" t="str">
        <f t="shared" si="72"/>
        <v/>
      </c>
      <c r="P671" s="31" t="str">
        <f t="shared" si="73"/>
        <v/>
      </c>
      <c r="Q671" s="36" t="str">
        <f>IF(G671="","",VLOOKUP(G671,WMS!$E$3:$G$2500,2,FALSE))</f>
        <v/>
      </c>
      <c r="R671" s="36" t="str">
        <f>IF(G671="","",VLOOKUP(G671,WMS!$E$3:$G$2500,3,FALSE))</f>
        <v/>
      </c>
      <c r="S671" s="37" t="str">
        <f>IF(R671="","",VLOOKUP(R671,CUSTOMS!$E$3:$N$2500,2,FALSE))</f>
        <v/>
      </c>
      <c r="T671" s="38" t="str">
        <f>IF(R671="","",VLOOKUP(R671,CUSTOMS!$E$3:$N$2500,3,FALSE))</f>
        <v/>
      </c>
      <c r="U671" s="39" t="str">
        <f t="shared" si="74"/>
        <v/>
      </c>
      <c r="V671" s="39" t="str">
        <f>IF(R671="","",VLOOKUP(R671,CUSTOMS!$E$3:$N$2500,5,FALSE))</f>
        <v/>
      </c>
      <c r="W671" s="40" t="str">
        <f>IF(R671="","",VLOOKUP(R671,CUSTOMS!$E$3:$N$2500,6,FALSE))</f>
        <v/>
      </c>
      <c r="X671" s="40" t="str">
        <f t="shared" si="75"/>
        <v/>
      </c>
      <c r="Y671" s="39" t="str">
        <f>IF(R671="","",VLOOKUP(R671,CUSTOMS!$E$3:$N$2500,8,FALSE))</f>
        <v/>
      </c>
      <c r="Z671" s="39" t="str">
        <f>IF(R671="","",VLOOKUP(R671,CUSTOMS!$E$3:$N$2500,9,FALSE))</f>
        <v/>
      </c>
      <c r="AA671" s="39" t="str">
        <f>IF(R671="","",VLOOKUP(R671,CUSTOMS!$E$3:$N$2500,10,FALSE))</f>
        <v/>
      </c>
      <c r="AB671" s="40" t="str">
        <f>IF(R671="","",VLOOKUP(G671,WMS!$E$3:$T$2500,15,FALSE))</f>
        <v/>
      </c>
      <c r="AC671" s="40" t="str">
        <f t="shared" si="76"/>
        <v/>
      </c>
      <c r="AD671" s="37" t="str">
        <f>IF(S671="","",VLOOKUP(S671,海关监管条件!$A$1:$B$2000,2,FALSE))</f>
        <v/>
      </c>
    </row>
    <row r="672" spans="7:30">
      <c r="G672" s="22" t="str">
        <f t="shared" si="70"/>
        <v/>
      </c>
      <c r="H672" s="23" t="str">
        <f>IF(G672="","",VLOOKUP(G672,WMS!$E$3:$Q$2500,7,FALSE))</f>
        <v/>
      </c>
      <c r="I672" s="23" t="str">
        <f>IF(G672="","",VLOOKUP(G672,WMS!$E$3:$Q$2500,8,FALSE))</f>
        <v/>
      </c>
      <c r="J672" s="23" t="str">
        <f>IF(G672="","",VLOOKUP(G672,WMS!$E$3:$Q$2500,13,FALSE))</f>
        <v/>
      </c>
      <c r="K672" s="29" t="str">
        <f t="shared" si="71"/>
        <v/>
      </c>
      <c r="N672" s="30" t="str">
        <f>IF(G672="","",VLOOKUP(G672,WMS!$E$3:$U$2500,17,0))</f>
        <v/>
      </c>
      <c r="O672" s="31" t="str">
        <f t="shared" si="72"/>
        <v/>
      </c>
      <c r="P672" s="31" t="str">
        <f t="shared" si="73"/>
        <v/>
      </c>
      <c r="Q672" s="36" t="str">
        <f>IF(G672="","",VLOOKUP(G672,WMS!$E$3:$G$2500,2,FALSE))</f>
        <v/>
      </c>
      <c r="R672" s="36" t="str">
        <f>IF(G672="","",VLOOKUP(G672,WMS!$E$3:$G$2500,3,FALSE))</f>
        <v/>
      </c>
      <c r="S672" s="37" t="str">
        <f>IF(R672="","",VLOOKUP(R672,CUSTOMS!$E$3:$N$2500,2,FALSE))</f>
        <v/>
      </c>
      <c r="T672" s="38" t="str">
        <f>IF(R672="","",VLOOKUP(R672,CUSTOMS!$E$3:$N$2500,3,FALSE))</f>
        <v/>
      </c>
      <c r="U672" s="39" t="str">
        <f t="shared" si="74"/>
        <v/>
      </c>
      <c r="V672" s="39" t="str">
        <f>IF(R672="","",VLOOKUP(R672,CUSTOMS!$E$3:$N$2500,5,FALSE))</f>
        <v/>
      </c>
      <c r="W672" s="40" t="str">
        <f>IF(R672="","",VLOOKUP(R672,CUSTOMS!$E$3:$N$2500,6,FALSE))</f>
        <v/>
      </c>
      <c r="X672" s="40" t="str">
        <f t="shared" si="75"/>
        <v/>
      </c>
      <c r="Y672" s="39" t="str">
        <f>IF(R672="","",VLOOKUP(R672,CUSTOMS!$E$3:$N$2500,8,FALSE))</f>
        <v/>
      </c>
      <c r="Z672" s="39" t="str">
        <f>IF(R672="","",VLOOKUP(R672,CUSTOMS!$E$3:$N$2500,9,FALSE))</f>
        <v/>
      </c>
      <c r="AA672" s="39" t="str">
        <f>IF(R672="","",VLOOKUP(R672,CUSTOMS!$E$3:$N$2500,10,FALSE))</f>
        <v/>
      </c>
      <c r="AB672" s="40" t="str">
        <f>IF(R672="","",VLOOKUP(G672,WMS!$E$3:$T$2500,15,FALSE))</f>
        <v/>
      </c>
      <c r="AC672" s="40" t="str">
        <f t="shared" si="76"/>
        <v/>
      </c>
      <c r="AD672" s="37" t="str">
        <f>IF(S672="","",VLOOKUP(S672,海关监管条件!$A$1:$B$2000,2,FALSE))</f>
        <v/>
      </c>
    </row>
    <row r="673" spans="7:30">
      <c r="G673" s="22" t="str">
        <f t="shared" si="70"/>
        <v/>
      </c>
      <c r="H673" s="23" t="str">
        <f>IF(G673="","",VLOOKUP(G673,WMS!$E$3:$Q$2500,7,FALSE))</f>
        <v/>
      </c>
      <c r="I673" s="23" t="str">
        <f>IF(G673="","",VLOOKUP(G673,WMS!$E$3:$Q$2500,8,FALSE))</f>
        <v/>
      </c>
      <c r="J673" s="23" t="str">
        <f>IF(G673="","",VLOOKUP(G673,WMS!$E$3:$Q$2500,13,FALSE))</f>
        <v/>
      </c>
      <c r="K673" s="29" t="str">
        <f t="shared" si="71"/>
        <v/>
      </c>
      <c r="N673" s="30" t="str">
        <f>IF(G673="","",VLOOKUP(G673,WMS!$E$3:$U$2500,17,0))</f>
        <v/>
      </c>
      <c r="O673" s="31" t="str">
        <f t="shared" si="72"/>
        <v/>
      </c>
      <c r="P673" s="31" t="str">
        <f t="shared" si="73"/>
        <v/>
      </c>
      <c r="Q673" s="36" t="str">
        <f>IF(G673="","",VLOOKUP(G673,WMS!$E$3:$G$2500,2,FALSE))</f>
        <v/>
      </c>
      <c r="R673" s="36" t="str">
        <f>IF(G673="","",VLOOKUP(G673,WMS!$E$3:$G$2500,3,FALSE))</f>
        <v/>
      </c>
      <c r="S673" s="37" t="str">
        <f>IF(R673="","",VLOOKUP(R673,CUSTOMS!$E$3:$N$2500,2,FALSE))</f>
        <v/>
      </c>
      <c r="T673" s="38" t="str">
        <f>IF(R673="","",VLOOKUP(R673,CUSTOMS!$E$3:$N$2500,3,FALSE))</f>
        <v/>
      </c>
      <c r="U673" s="39" t="str">
        <f t="shared" si="74"/>
        <v/>
      </c>
      <c r="V673" s="39" t="str">
        <f>IF(R673="","",VLOOKUP(R673,CUSTOMS!$E$3:$N$2500,5,FALSE))</f>
        <v/>
      </c>
      <c r="W673" s="40" t="str">
        <f>IF(R673="","",VLOOKUP(R673,CUSTOMS!$E$3:$N$2500,6,FALSE))</f>
        <v/>
      </c>
      <c r="X673" s="40" t="str">
        <f t="shared" si="75"/>
        <v/>
      </c>
      <c r="Y673" s="39" t="str">
        <f>IF(R673="","",VLOOKUP(R673,CUSTOMS!$E$3:$N$2500,8,FALSE))</f>
        <v/>
      </c>
      <c r="Z673" s="39" t="str">
        <f>IF(R673="","",VLOOKUP(R673,CUSTOMS!$E$3:$N$2500,9,FALSE))</f>
        <v/>
      </c>
      <c r="AA673" s="39" t="str">
        <f>IF(R673="","",VLOOKUP(R673,CUSTOMS!$E$3:$N$2500,10,FALSE))</f>
        <v/>
      </c>
      <c r="AB673" s="40" t="str">
        <f>IF(R673="","",VLOOKUP(G673,WMS!$E$3:$T$2500,15,FALSE))</f>
        <v/>
      </c>
      <c r="AC673" s="40" t="str">
        <f t="shared" si="76"/>
        <v/>
      </c>
      <c r="AD673" s="37" t="str">
        <f>IF(S673="","",VLOOKUP(S673,海关监管条件!$A$1:$B$2000,2,FALSE))</f>
        <v/>
      </c>
    </row>
    <row r="674" spans="7:30">
      <c r="G674" s="22" t="str">
        <f t="shared" si="70"/>
        <v/>
      </c>
      <c r="H674" s="23" t="str">
        <f>IF(G674="","",VLOOKUP(G674,WMS!$E$3:$Q$2500,7,FALSE))</f>
        <v/>
      </c>
      <c r="I674" s="23" t="str">
        <f>IF(G674="","",VLOOKUP(G674,WMS!$E$3:$Q$2500,8,FALSE))</f>
        <v/>
      </c>
      <c r="J674" s="23" t="str">
        <f>IF(G674="","",VLOOKUP(G674,WMS!$E$3:$Q$2500,13,FALSE))</f>
        <v/>
      </c>
      <c r="K674" s="29" t="str">
        <f t="shared" si="71"/>
        <v/>
      </c>
      <c r="N674" s="30" t="str">
        <f>IF(G674="","",VLOOKUP(G674,WMS!$E$3:$U$2500,17,0))</f>
        <v/>
      </c>
      <c r="O674" s="31" t="str">
        <f t="shared" si="72"/>
        <v/>
      </c>
      <c r="P674" s="31" t="str">
        <f t="shared" si="73"/>
        <v/>
      </c>
      <c r="Q674" s="36" t="str">
        <f>IF(G674="","",VLOOKUP(G674,WMS!$E$3:$G$2500,2,FALSE))</f>
        <v/>
      </c>
      <c r="R674" s="36" t="str">
        <f>IF(G674="","",VLOOKUP(G674,WMS!$E$3:$G$2500,3,FALSE))</f>
        <v/>
      </c>
      <c r="S674" s="37" t="str">
        <f>IF(R674="","",VLOOKUP(R674,CUSTOMS!$E$3:$N$2500,2,FALSE))</f>
        <v/>
      </c>
      <c r="T674" s="38" t="str">
        <f>IF(R674="","",VLOOKUP(R674,CUSTOMS!$E$3:$N$2500,3,FALSE))</f>
        <v/>
      </c>
      <c r="U674" s="39" t="str">
        <f t="shared" si="74"/>
        <v/>
      </c>
      <c r="V674" s="39" t="str">
        <f>IF(R674="","",VLOOKUP(R674,CUSTOMS!$E$3:$N$2500,5,FALSE))</f>
        <v/>
      </c>
      <c r="W674" s="40" t="str">
        <f>IF(R674="","",VLOOKUP(R674,CUSTOMS!$E$3:$N$2500,6,FALSE))</f>
        <v/>
      </c>
      <c r="X674" s="40" t="str">
        <f t="shared" si="75"/>
        <v/>
      </c>
      <c r="Y674" s="39" t="str">
        <f>IF(R674="","",VLOOKUP(R674,CUSTOMS!$E$3:$N$2500,8,FALSE))</f>
        <v/>
      </c>
      <c r="Z674" s="39" t="str">
        <f>IF(R674="","",VLOOKUP(R674,CUSTOMS!$E$3:$N$2500,9,FALSE))</f>
        <v/>
      </c>
      <c r="AA674" s="39" t="str">
        <f>IF(R674="","",VLOOKUP(R674,CUSTOMS!$E$3:$N$2500,10,FALSE))</f>
        <v/>
      </c>
      <c r="AB674" s="40" t="str">
        <f>IF(R674="","",VLOOKUP(G674,WMS!$E$3:$T$2500,15,FALSE))</f>
        <v/>
      </c>
      <c r="AC674" s="40" t="str">
        <f t="shared" si="76"/>
        <v/>
      </c>
      <c r="AD674" s="37" t="str">
        <f>IF(S674="","",VLOOKUP(S674,海关监管条件!$A$1:$B$2000,2,FALSE))</f>
        <v/>
      </c>
    </row>
    <row r="675" spans="7:30">
      <c r="G675" s="22" t="str">
        <f t="shared" si="70"/>
        <v/>
      </c>
      <c r="H675" s="23" t="str">
        <f>IF(G675="","",VLOOKUP(G675,WMS!$E$3:$Q$2500,7,FALSE))</f>
        <v/>
      </c>
      <c r="I675" s="23" t="str">
        <f>IF(G675="","",VLOOKUP(G675,WMS!$E$3:$Q$2500,8,FALSE))</f>
        <v/>
      </c>
      <c r="J675" s="23" t="str">
        <f>IF(G675="","",VLOOKUP(G675,WMS!$E$3:$Q$2500,13,FALSE))</f>
        <v/>
      </c>
      <c r="K675" s="29" t="str">
        <f t="shared" si="71"/>
        <v/>
      </c>
      <c r="N675" s="30" t="str">
        <f>IF(G675="","",VLOOKUP(G675,WMS!$E$3:$U$2500,17,0))</f>
        <v/>
      </c>
      <c r="O675" s="31" t="str">
        <f t="shared" si="72"/>
        <v/>
      </c>
      <c r="P675" s="31" t="str">
        <f t="shared" si="73"/>
        <v/>
      </c>
      <c r="Q675" s="36" t="str">
        <f>IF(G675="","",VLOOKUP(G675,WMS!$E$3:$G$2500,2,FALSE))</f>
        <v/>
      </c>
      <c r="R675" s="36" t="str">
        <f>IF(G675="","",VLOOKUP(G675,WMS!$E$3:$G$2500,3,FALSE))</f>
        <v/>
      </c>
      <c r="S675" s="37" t="str">
        <f>IF(R675="","",VLOOKUP(R675,CUSTOMS!$E$3:$N$2500,2,FALSE))</f>
        <v/>
      </c>
      <c r="T675" s="38" t="str">
        <f>IF(R675="","",VLOOKUP(R675,CUSTOMS!$E$3:$N$2500,3,FALSE))</f>
        <v/>
      </c>
      <c r="U675" s="39" t="str">
        <f t="shared" si="74"/>
        <v/>
      </c>
      <c r="V675" s="39" t="str">
        <f>IF(R675="","",VLOOKUP(R675,CUSTOMS!$E$3:$N$2500,5,FALSE))</f>
        <v/>
      </c>
      <c r="W675" s="40" t="str">
        <f>IF(R675="","",VLOOKUP(R675,CUSTOMS!$E$3:$N$2500,6,FALSE))</f>
        <v/>
      </c>
      <c r="X675" s="40" t="str">
        <f t="shared" si="75"/>
        <v/>
      </c>
      <c r="Y675" s="39" t="str">
        <f>IF(R675="","",VLOOKUP(R675,CUSTOMS!$E$3:$N$2500,8,FALSE))</f>
        <v/>
      </c>
      <c r="Z675" s="39" t="str">
        <f>IF(R675="","",VLOOKUP(R675,CUSTOMS!$E$3:$N$2500,9,FALSE))</f>
        <v/>
      </c>
      <c r="AA675" s="39" t="str">
        <f>IF(R675="","",VLOOKUP(R675,CUSTOMS!$E$3:$N$2500,10,FALSE))</f>
        <v/>
      </c>
      <c r="AB675" s="40" t="str">
        <f>IF(R675="","",VLOOKUP(G675,WMS!$E$3:$T$2500,15,FALSE))</f>
        <v/>
      </c>
      <c r="AC675" s="40" t="str">
        <f t="shared" si="76"/>
        <v/>
      </c>
      <c r="AD675" s="37" t="str">
        <f>IF(S675="","",VLOOKUP(S675,海关监管条件!$A$1:$B$2000,2,FALSE))</f>
        <v/>
      </c>
    </row>
    <row r="676" spans="7:30">
      <c r="G676" s="22" t="str">
        <f t="shared" si="70"/>
        <v/>
      </c>
      <c r="H676" s="23" t="str">
        <f>IF(G676="","",VLOOKUP(G676,WMS!$E$3:$Q$2500,7,FALSE))</f>
        <v/>
      </c>
      <c r="I676" s="23" t="str">
        <f>IF(G676="","",VLOOKUP(G676,WMS!$E$3:$Q$2500,8,FALSE))</f>
        <v/>
      </c>
      <c r="J676" s="23" t="str">
        <f>IF(G676="","",VLOOKUP(G676,WMS!$E$3:$Q$2500,13,FALSE))</f>
        <v/>
      </c>
      <c r="K676" s="29" t="str">
        <f t="shared" si="71"/>
        <v/>
      </c>
      <c r="N676" s="30" t="str">
        <f>IF(G676="","",VLOOKUP(G676,WMS!$E$3:$U$2500,17,0))</f>
        <v/>
      </c>
      <c r="O676" s="31" t="str">
        <f t="shared" si="72"/>
        <v/>
      </c>
      <c r="P676" s="31" t="str">
        <f t="shared" si="73"/>
        <v/>
      </c>
      <c r="Q676" s="36" t="str">
        <f>IF(G676="","",VLOOKUP(G676,WMS!$E$3:$G$2500,2,FALSE))</f>
        <v/>
      </c>
      <c r="R676" s="36" t="str">
        <f>IF(G676="","",VLOOKUP(G676,WMS!$E$3:$G$2500,3,FALSE))</f>
        <v/>
      </c>
      <c r="S676" s="37" t="str">
        <f>IF(R676="","",VLOOKUP(R676,CUSTOMS!$E$3:$N$2500,2,FALSE))</f>
        <v/>
      </c>
      <c r="T676" s="38" t="str">
        <f>IF(R676="","",VLOOKUP(R676,CUSTOMS!$E$3:$N$2500,3,FALSE))</f>
        <v/>
      </c>
      <c r="U676" s="39" t="str">
        <f t="shared" si="74"/>
        <v/>
      </c>
      <c r="V676" s="39" t="str">
        <f>IF(R676="","",VLOOKUP(R676,CUSTOMS!$E$3:$N$2500,5,FALSE))</f>
        <v/>
      </c>
      <c r="W676" s="40" t="str">
        <f>IF(R676="","",VLOOKUP(R676,CUSTOMS!$E$3:$N$2500,6,FALSE))</f>
        <v/>
      </c>
      <c r="X676" s="40" t="str">
        <f t="shared" si="75"/>
        <v/>
      </c>
      <c r="Y676" s="39" t="str">
        <f>IF(R676="","",VLOOKUP(R676,CUSTOMS!$E$3:$N$2500,8,FALSE))</f>
        <v/>
      </c>
      <c r="Z676" s="39" t="str">
        <f>IF(R676="","",VLOOKUP(R676,CUSTOMS!$E$3:$N$2500,9,FALSE))</f>
        <v/>
      </c>
      <c r="AA676" s="39" t="str">
        <f>IF(R676="","",VLOOKUP(R676,CUSTOMS!$E$3:$N$2500,10,FALSE))</f>
        <v/>
      </c>
      <c r="AB676" s="40" t="str">
        <f>IF(R676="","",VLOOKUP(G676,WMS!$E$3:$T$2500,15,FALSE))</f>
        <v/>
      </c>
      <c r="AC676" s="40" t="str">
        <f t="shared" si="76"/>
        <v/>
      </c>
      <c r="AD676" s="37" t="str">
        <f>IF(S676="","",VLOOKUP(S676,海关监管条件!$A$1:$B$2000,2,FALSE))</f>
        <v/>
      </c>
    </row>
    <row r="677" spans="7:30">
      <c r="G677" s="22" t="str">
        <f t="shared" si="70"/>
        <v/>
      </c>
      <c r="H677" s="23" t="str">
        <f>IF(G677="","",VLOOKUP(G677,WMS!$E$3:$Q$2500,7,FALSE))</f>
        <v/>
      </c>
      <c r="I677" s="23" t="str">
        <f>IF(G677="","",VLOOKUP(G677,WMS!$E$3:$Q$2500,8,FALSE))</f>
        <v/>
      </c>
      <c r="J677" s="23" t="str">
        <f>IF(G677="","",VLOOKUP(G677,WMS!$E$3:$Q$2500,13,FALSE))</f>
        <v/>
      </c>
      <c r="K677" s="29" t="str">
        <f t="shared" si="71"/>
        <v/>
      </c>
      <c r="N677" s="30" t="str">
        <f>IF(G677="","",VLOOKUP(G677,WMS!$E$3:$U$2500,17,0))</f>
        <v/>
      </c>
      <c r="O677" s="31" t="str">
        <f t="shared" si="72"/>
        <v/>
      </c>
      <c r="P677" s="31" t="str">
        <f t="shared" si="73"/>
        <v/>
      </c>
      <c r="Q677" s="36" t="str">
        <f>IF(G677="","",VLOOKUP(G677,WMS!$E$3:$G$2500,2,FALSE))</f>
        <v/>
      </c>
      <c r="R677" s="36" t="str">
        <f>IF(G677="","",VLOOKUP(G677,WMS!$E$3:$G$2500,3,FALSE))</f>
        <v/>
      </c>
      <c r="S677" s="37" t="str">
        <f>IF(R677="","",VLOOKUP(R677,CUSTOMS!$E$3:$N$2500,2,FALSE))</f>
        <v/>
      </c>
      <c r="T677" s="38" t="str">
        <f>IF(R677="","",VLOOKUP(R677,CUSTOMS!$E$3:$N$2500,3,FALSE))</f>
        <v/>
      </c>
      <c r="U677" s="39" t="str">
        <f t="shared" si="74"/>
        <v/>
      </c>
      <c r="V677" s="39" t="str">
        <f>IF(R677="","",VLOOKUP(R677,CUSTOMS!$E$3:$N$2500,5,FALSE))</f>
        <v/>
      </c>
      <c r="W677" s="40" t="str">
        <f>IF(R677="","",VLOOKUP(R677,CUSTOMS!$E$3:$N$2500,6,FALSE))</f>
        <v/>
      </c>
      <c r="X677" s="40" t="str">
        <f t="shared" si="75"/>
        <v/>
      </c>
      <c r="Y677" s="39" t="str">
        <f>IF(R677="","",VLOOKUP(R677,CUSTOMS!$E$3:$N$2500,8,FALSE))</f>
        <v/>
      </c>
      <c r="Z677" s="39" t="str">
        <f>IF(R677="","",VLOOKUP(R677,CUSTOMS!$E$3:$N$2500,9,FALSE))</f>
        <v/>
      </c>
      <c r="AA677" s="39" t="str">
        <f>IF(R677="","",VLOOKUP(R677,CUSTOMS!$E$3:$N$2500,10,FALSE))</f>
        <v/>
      </c>
      <c r="AB677" s="40" t="str">
        <f>IF(R677="","",VLOOKUP(G677,WMS!$E$3:$T$2500,15,FALSE))</f>
        <v/>
      </c>
      <c r="AC677" s="40" t="str">
        <f t="shared" si="76"/>
        <v/>
      </c>
      <c r="AD677" s="37" t="str">
        <f>IF(S677="","",VLOOKUP(S677,海关监管条件!$A$1:$B$2000,2,FALSE))</f>
        <v/>
      </c>
    </row>
    <row r="678" spans="7:30">
      <c r="G678" s="22" t="str">
        <f t="shared" si="70"/>
        <v/>
      </c>
      <c r="H678" s="23" t="str">
        <f>IF(G678="","",VLOOKUP(G678,WMS!$E$3:$Q$2500,7,FALSE))</f>
        <v/>
      </c>
      <c r="I678" s="23" t="str">
        <f>IF(G678="","",VLOOKUP(G678,WMS!$E$3:$Q$2500,8,FALSE))</f>
        <v/>
      </c>
      <c r="J678" s="23" t="str">
        <f>IF(G678="","",VLOOKUP(G678,WMS!$E$3:$Q$2500,13,FALSE))</f>
        <v/>
      </c>
      <c r="K678" s="29" t="str">
        <f t="shared" si="71"/>
        <v/>
      </c>
      <c r="N678" s="30" t="str">
        <f>IF(G678="","",VLOOKUP(G678,WMS!$E$3:$U$2500,17,0))</f>
        <v/>
      </c>
      <c r="O678" s="31" t="str">
        <f t="shared" si="72"/>
        <v/>
      </c>
      <c r="P678" s="31" t="str">
        <f t="shared" si="73"/>
        <v/>
      </c>
      <c r="Q678" s="36" t="str">
        <f>IF(G678="","",VLOOKUP(G678,WMS!$E$3:$G$2500,2,FALSE))</f>
        <v/>
      </c>
      <c r="R678" s="36" t="str">
        <f>IF(G678="","",VLOOKUP(G678,WMS!$E$3:$G$2500,3,FALSE))</f>
        <v/>
      </c>
      <c r="S678" s="37" t="str">
        <f>IF(R678="","",VLOOKUP(R678,CUSTOMS!$E$3:$N$2500,2,FALSE))</f>
        <v/>
      </c>
      <c r="T678" s="38" t="str">
        <f>IF(R678="","",VLOOKUP(R678,CUSTOMS!$E$3:$N$2500,3,FALSE))</f>
        <v/>
      </c>
      <c r="U678" s="39" t="str">
        <f t="shared" si="74"/>
        <v/>
      </c>
      <c r="V678" s="39" t="str">
        <f>IF(R678="","",VLOOKUP(R678,CUSTOMS!$E$3:$N$2500,5,FALSE))</f>
        <v/>
      </c>
      <c r="W678" s="40" t="str">
        <f>IF(R678="","",VLOOKUP(R678,CUSTOMS!$E$3:$N$2500,6,FALSE))</f>
        <v/>
      </c>
      <c r="X678" s="40" t="str">
        <f t="shared" si="75"/>
        <v/>
      </c>
      <c r="Y678" s="39" t="str">
        <f>IF(R678="","",VLOOKUP(R678,CUSTOMS!$E$3:$N$2500,8,FALSE))</f>
        <v/>
      </c>
      <c r="Z678" s="39" t="str">
        <f>IF(R678="","",VLOOKUP(R678,CUSTOMS!$E$3:$N$2500,9,FALSE))</f>
        <v/>
      </c>
      <c r="AA678" s="39" t="str">
        <f>IF(R678="","",VLOOKUP(R678,CUSTOMS!$E$3:$N$2500,10,FALSE))</f>
        <v/>
      </c>
      <c r="AB678" s="40" t="str">
        <f>IF(R678="","",VLOOKUP(G678,WMS!$E$3:$T$2500,15,FALSE))</f>
        <v/>
      </c>
      <c r="AC678" s="40" t="str">
        <f t="shared" si="76"/>
        <v/>
      </c>
      <c r="AD678" s="37" t="str">
        <f>IF(S678="","",VLOOKUP(S678,海关监管条件!$A$1:$B$2000,2,FALSE))</f>
        <v/>
      </c>
    </row>
    <row r="679" spans="7:30">
      <c r="G679" s="22" t="str">
        <f t="shared" si="70"/>
        <v/>
      </c>
      <c r="H679" s="23" t="str">
        <f>IF(G679="","",VLOOKUP(G679,WMS!$E$3:$Q$2500,7,FALSE))</f>
        <v/>
      </c>
      <c r="I679" s="23" t="str">
        <f>IF(G679="","",VLOOKUP(G679,WMS!$E$3:$Q$2500,8,FALSE))</f>
        <v/>
      </c>
      <c r="J679" s="23" t="str">
        <f>IF(G679="","",VLOOKUP(G679,WMS!$E$3:$Q$2500,13,FALSE))</f>
        <v/>
      </c>
      <c r="K679" s="29" t="str">
        <f t="shared" si="71"/>
        <v/>
      </c>
      <c r="N679" s="30" t="str">
        <f>IF(G679="","",VLOOKUP(G679,WMS!$E$3:$U$2500,17,0))</f>
        <v/>
      </c>
      <c r="O679" s="31" t="str">
        <f t="shared" si="72"/>
        <v/>
      </c>
      <c r="P679" s="31" t="str">
        <f t="shared" si="73"/>
        <v/>
      </c>
      <c r="Q679" s="36" t="str">
        <f>IF(G679="","",VLOOKUP(G679,WMS!$E$3:$G$2500,2,FALSE))</f>
        <v/>
      </c>
      <c r="R679" s="36" t="str">
        <f>IF(G679="","",VLOOKUP(G679,WMS!$E$3:$G$2500,3,FALSE))</f>
        <v/>
      </c>
      <c r="S679" s="37" t="str">
        <f>IF(R679="","",VLOOKUP(R679,CUSTOMS!$E$3:$N$2500,2,FALSE))</f>
        <v/>
      </c>
      <c r="T679" s="38" t="str">
        <f>IF(R679="","",VLOOKUP(R679,CUSTOMS!$E$3:$N$2500,3,FALSE))</f>
        <v/>
      </c>
      <c r="U679" s="39" t="str">
        <f t="shared" si="74"/>
        <v/>
      </c>
      <c r="V679" s="39" t="str">
        <f>IF(R679="","",VLOOKUP(R679,CUSTOMS!$E$3:$N$2500,5,FALSE))</f>
        <v/>
      </c>
      <c r="W679" s="40" t="str">
        <f>IF(R679="","",VLOOKUP(R679,CUSTOMS!$E$3:$N$2500,6,FALSE))</f>
        <v/>
      </c>
      <c r="X679" s="40" t="str">
        <f t="shared" si="75"/>
        <v/>
      </c>
      <c r="Y679" s="39" t="str">
        <f>IF(R679="","",VLOOKUP(R679,CUSTOMS!$E$3:$N$2500,8,FALSE))</f>
        <v/>
      </c>
      <c r="Z679" s="39" t="str">
        <f>IF(R679="","",VLOOKUP(R679,CUSTOMS!$E$3:$N$2500,9,FALSE))</f>
        <v/>
      </c>
      <c r="AA679" s="39" t="str">
        <f>IF(R679="","",VLOOKUP(R679,CUSTOMS!$E$3:$N$2500,10,FALSE))</f>
        <v/>
      </c>
      <c r="AB679" s="40" t="str">
        <f>IF(R679="","",VLOOKUP(G679,WMS!$E$3:$T$2500,15,FALSE))</f>
        <v/>
      </c>
      <c r="AC679" s="40" t="str">
        <f t="shared" si="76"/>
        <v/>
      </c>
      <c r="AD679" s="37" t="str">
        <f>IF(S679="","",VLOOKUP(S679,海关监管条件!$A$1:$B$2000,2,FALSE))</f>
        <v/>
      </c>
    </row>
    <row r="680" spans="7:30">
      <c r="G680" s="22" t="str">
        <f t="shared" si="70"/>
        <v/>
      </c>
      <c r="H680" s="23" t="str">
        <f>IF(G680="","",VLOOKUP(G680,WMS!$E$3:$Q$2500,7,FALSE))</f>
        <v/>
      </c>
      <c r="I680" s="23" t="str">
        <f>IF(G680="","",VLOOKUP(G680,WMS!$E$3:$Q$2500,8,FALSE))</f>
        <v/>
      </c>
      <c r="J680" s="23" t="str">
        <f>IF(G680="","",VLOOKUP(G680,WMS!$E$3:$Q$2500,13,FALSE))</f>
        <v/>
      </c>
      <c r="K680" s="29" t="str">
        <f t="shared" si="71"/>
        <v/>
      </c>
      <c r="N680" s="30" t="str">
        <f>IF(G680="","",VLOOKUP(G680,WMS!$E$3:$U$2500,17,0))</f>
        <v/>
      </c>
      <c r="O680" s="31" t="str">
        <f t="shared" si="72"/>
        <v/>
      </c>
      <c r="P680" s="31" t="str">
        <f t="shared" si="73"/>
        <v/>
      </c>
      <c r="Q680" s="36" t="str">
        <f>IF(G680="","",VLOOKUP(G680,WMS!$E$3:$G$2500,2,FALSE))</f>
        <v/>
      </c>
      <c r="R680" s="36" t="str">
        <f>IF(G680="","",VLOOKUP(G680,WMS!$E$3:$G$2500,3,FALSE))</f>
        <v/>
      </c>
      <c r="S680" s="37" t="str">
        <f>IF(R680="","",VLOOKUP(R680,CUSTOMS!$E$3:$N$2500,2,FALSE))</f>
        <v/>
      </c>
      <c r="T680" s="38" t="str">
        <f>IF(R680="","",VLOOKUP(R680,CUSTOMS!$E$3:$N$2500,3,FALSE))</f>
        <v/>
      </c>
      <c r="U680" s="39" t="str">
        <f t="shared" si="74"/>
        <v/>
      </c>
      <c r="V680" s="39" t="str">
        <f>IF(R680="","",VLOOKUP(R680,CUSTOMS!$E$3:$N$2500,5,FALSE))</f>
        <v/>
      </c>
      <c r="W680" s="40" t="str">
        <f>IF(R680="","",VLOOKUP(R680,CUSTOMS!$E$3:$N$2500,6,FALSE))</f>
        <v/>
      </c>
      <c r="X680" s="40" t="str">
        <f t="shared" si="75"/>
        <v/>
      </c>
      <c r="Y680" s="39" t="str">
        <f>IF(R680="","",VLOOKUP(R680,CUSTOMS!$E$3:$N$2500,8,FALSE))</f>
        <v/>
      </c>
      <c r="Z680" s="39" t="str">
        <f>IF(R680="","",VLOOKUP(R680,CUSTOMS!$E$3:$N$2500,9,FALSE))</f>
        <v/>
      </c>
      <c r="AA680" s="39" t="str">
        <f>IF(R680="","",VLOOKUP(R680,CUSTOMS!$E$3:$N$2500,10,FALSE))</f>
        <v/>
      </c>
      <c r="AB680" s="40" t="str">
        <f>IF(R680="","",VLOOKUP(G680,WMS!$E$3:$T$2500,15,FALSE))</f>
        <v/>
      </c>
      <c r="AC680" s="40" t="str">
        <f t="shared" si="76"/>
        <v/>
      </c>
      <c r="AD680" s="37" t="str">
        <f>IF(S680="","",VLOOKUP(S680,海关监管条件!$A$1:$B$2000,2,FALSE))</f>
        <v/>
      </c>
    </row>
    <row r="681" spans="7:30">
      <c r="G681" s="22" t="str">
        <f t="shared" si="70"/>
        <v/>
      </c>
      <c r="H681" s="23" t="str">
        <f>IF(G681="","",VLOOKUP(G681,WMS!$E$3:$Q$2500,7,FALSE))</f>
        <v/>
      </c>
      <c r="I681" s="23" t="str">
        <f>IF(G681="","",VLOOKUP(G681,WMS!$E$3:$Q$2500,8,FALSE))</f>
        <v/>
      </c>
      <c r="J681" s="23" t="str">
        <f>IF(G681="","",VLOOKUP(G681,WMS!$E$3:$Q$2500,13,FALSE))</f>
        <v/>
      </c>
      <c r="K681" s="29" t="str">
        <f t="shared" si="71"/>
        <v/>
      </c>
      <c r="N681" s="30" t="str">
        <f>IF(G681="","",VLOOKUP(G681,WMS!$E$3:$U$2500,17,0))</f>
        <v/>
      </c>
      <c r="O681" s="31" t="str">
        <f t="shared" si="72"/>
        <v/>
      </c>
      <c r="P681" s="31" t="str">
        <f t="shared" si="73"/>
        <v/>
      </c>
      <c r="Q681" s="36" t="str">
        <f>IF(G681="","",VLOOKUP(G681,WMS!$E$3:$G$2500,2,FALSE))</f>
        <v/>
      </c>
      <c r="R681" s="36" t="str">
        <f>IF(G681="","",VLOOKUP(G681,WMS!$E$3:$G$2500,3,FALSE))</f>
        <v/>
      </c>
      <c r="S681" s="37" t="str">
        <f>IF(R681="","",VLOOKUP(R681,CUSTOMS!$E$3:$N$2500,2,FALSE))</f>
        <v/>
      </c>
      <c r="T681" s="38" t="str">
        <f>IF(R681="","",VLOOKUP(R681,CUSTOMS!$E$3:$N$2500,3,FALSE))</f>
        <v/>
      </c>
      <c r="U681" s="39" t="str">
        <f t="shared" si="74"/>
        <v/>
      </c>
      <c r="V681" s="39" t="str">
        <f>IF(R681="","",VLOOKUP(R681,CUSTOMS!$E$3:$N$2500,5,FALSE))</f>
        <v/>
      </c>
      <c r="W681" s="40" t="str">
        <f>IF(R681="","",VLOOKUP(R681,CUSTOMS!$E$3:$N$2500,6,FALSE))</f>
        <v/>
      </c>
      <c r="X681" s="40" t="str">
        <f t="shared" si="75"/>
        <v/>
      </c>
      <c r="Y681" s="39" t="str">
        <f>IF(R681="","",VLOOKUP(R681,CUSTOMS!$E$3:$N$2500,8,FALSE))</f>
        <v/>
      </c>
      <c r="Z681" s="39" t="str">
        <f>IF(R681="","",VLOOKUP(R681,CUSTOMS!$E$3:$N$2500,9,FALSE))</f>
        <v/>
      </c>
      <c r="AA681" s="39" t="str">
        <f>IF(R681="","",VLOOKUP(R681,CUSTOMS!$E$3:$N$2500,10,FALSE))</f>
        <v/>
      </c>
      <c r="AB681" s="40" t="str">
        <f>IF(R681="","",VLOOKUP(G681,WMS!$E$3:$T$2500,15,FALSE))</f>
        <v/>
      </c>
      <c r="AC681" s="40" t="str">
        <f t="shared" si="76"/>
        <v/>
      </c>
      <c r="AD681" s="37" t="str">
        <f>IF(S681="","",VLOOKUP(S681,海关监管条件!$A$1:$B$2000,2,FALSE))</f>
        <v/>
      </c>
    </row>
    <row r="682" spans="7:30">
      <c r="G682" s="22" t="str">
        <f t="shared" si="70"/>
        <v/>
      </c>
      <c r="H682" s="23" t="str">
        <f>IF(G682="","",VLOOKUP(G682,WMS!$E$3:$Q$2500,7,FALSE))</f>
        <v/>
      </c>
      <c r="I682" s="23" t="str">
        <f>IF(G682="","",VLOOKUP(G682,WMS!$E$3:$Q$2500,8,FALSE))</f>
        <v/>
      </c>
      <c r="J682" s="23" t="str">
        <f>IF(G682="","",VLOOKUP(G682,WMS!$E$3:$Q$2500,13,FALSE))</f>
        <v/>
      </c>
      <c r="K682" s="29" t="str">
        <f t="shared" si="71"/>
        <v/>
      </c>
      <c r="N682" s="30" t="str">
        <f>IF(G682="","",VLOOKUP(G682,WMS!$E$3:$U$2500,17,0))</f>
        <v/>
      </c>
      <c r="O682" s="31" t="str">
        <f t="shared" si="72"/>
        <v/>
      </c>
      <c r="P682" s="31" t="str">
        <f t="shared" si="73"/>
        <v/>
      </c>
      <c r="Q682" s="36" t="str">
        <f>IF(G682="","",VLOOKUP(G682,WMS!$E$3:$G$2500,2,FALSE))</f>
        <v/>
      </c>
      <c r="R682" s="36" t="str">
        <f>IF(G682="","",VLOOKUP(G682,WMS!$E$3:$G$2500,3,FALSE))</f>
        <v/>
      </c>
      <c r="S682" s="37" t="str">
        <f>IF(R682="","",VLOOKUP(R682,CUSTOMS!$E$3:$N$2500,2,FALSE))</f>
        <v/>
      </c>
      <c r="T682" s="38" t="str">
        <f>IF(R682="","",VLOOKUP(R682,CUSTOMS!$E$3:$N$2500,3,FALSE))</f>
        <v/>
      </c>
      <c r="U682" s="39" t="str">
        <f t="shared" si="74"/>
        <v/>
      </c>
      <c r="V682" s="39" t="str">
        <f>IF(R682="","",VLOOKUP(R682,CUSTOMS!$E$3:$N$2500,5,FALSE))</f>
        <v/>
      </c>
      <c r="W682" s="40" t="str">
        <f>IF(R682="","",VLOOKUP(R682,CUSTOMS!$E$3:$N$2500,6,FALSE))</f>
        <v/>
      </c>
      <c r="X682" s="40" t="str">
        <f t="shared" si="75"/>
        <v/>
      </c>
      <c r="Y682" s="39" t="str">
        <f>IF(R682="","",VLOOKUP(R682,CUSTOMS!$E$3:$N$2500,8,FALSE))</f>
        <v/>
      </c>
      <c r="Z682" s="39" t="str">
        <f>IF(R682="","",VLOOKUP(R682,CUSTOMS!$E$3:$N$2500,9,FALSE))</f>
        <v/>
      </c>
      <c r="AA682" s="39" t="str">
        <f>IF(R682="","",VLOOKUP(R682,CUSTOMS!$E$3:$N$2500,10,FALSE))</f>
        <v/>
      </c>
      <c r="AB682" s="40" t="str">
        <f>IF(R682="","",VLOOKUP(G682,WMS!$E$3:$T$2500,15,FALSE))</f>
        <v/>
      </c>
      <c r="AC682" s="40" t="str">
        <f t="shared" si="76"/>
        <v/>
      </c>
      <c r="AD682" s="37" t="str">
        <f>IF(S682="","",VLOOKUP(S682,海关监管条件!$A$1:$B$2000,2,FALSE))</f>
        <v/>
      </c>
    </row>
    <row r="683" spans="7:30">
      <c r="G683" s="22" t="str">
        <f t="shared" si="70"/>
        <v/>
      </c>
      <c r="H683" s="23" t="str">
        <f>IF(G683="","",VLOOKUP(G683,WMS!$E$3:$Q$2500,7,FALSE))</f>
        <v/>
      </c>
      <c r="I683" s="23" t="str">
        <f>IF(G683="","",VLOOKUP(G683,WMS!$E$3:$Q$2500,8,FALSE))</f>
        <v/>
      </c>
      <c r="J683" s="23" t="str">
        <f>IF(G683="","",VLOOKUP(G683,WMS!$E$3:$Q$2500,13,FALSE))</f>
        <v/>
      </c>
      <c r="K683" s="29" t="str">
        <f t="shared" si="71"/>
        <v/>
      </c>
      <c r="N683" s="30" t="str">
        <f>IF(G683="","",VLOOKUP(G683,WMS!$E$3:$U$2500,17,0))</f>
        <v/>
      </c>
      <c r="O683" s="31" t="str">
        <f t="shared" si="72"/>
        <v/>
      </c>
      <c r="P683" s="31" t="str">
        <f t="shared" si="73"/>
        <v/>
      </c>
      <c r="Q683" s="36" t="str">
        <f>IF(G683="","",VLOOKUP(G683,WMS!$E$3:$G$2500,2,FALSE))</f>
        <v/>
      </c>
      <c r="R683" s="36" t="str">
        <f>IF(G683="","",VLOOKUP(G683,WMS!$E$3:$G$2500,3,FALSE))</f>
        <v/>
      </c>
      <c r="S683" s="37" t="str">
        <f>IF(R683="","",VLOOKUP(R683,CUSTOMS!$E$3:$N$2500,2,FALSE))</f>
        <v/>
      </c>
      <c r="T683" s="38" t="str">
        <f>IF(R683="","",VLOOKUP(R683,CUSTOMS!$E$3:$N$2500,3,FALSE))</f>
        <v/>
      </c>
      <c r="U683" s="39" t="str">
        <f t="shared" si="74"/>
        <v/>
      </c>
      <c r="V683" s="39" t="str">
        <f>IF(R683="","",VLOOKUP(R683,CUSTOMS!$E$3:$N$2500,5,FALSE))</f>
        <v/>
      </c>
      <c r="W683" s="40" t="str">
        <f>IF(R683="","",VLOOKUP(R683,CUSTOMS!$E$3:$N$2500,6,FALSE))</f>
        <v/>
      </c>
      <c r="X683" s="40" t="str">
        <f t="shared" si="75"/>
        <v/>
      </c>
      <c r="Y683" s="39" t="str">
        <f>IF(R683="","",VLOOKUP(R683,CUSTOMS!$E$3:$N$2500,8,FALSE))</f>
        <v/>
      </c>
      <c r="Z683" s="39" t="str">
        <f>IF(R683="","",VLOOKUP(R683,CUSTOMS!$E$3:$N$2500,9,FALSE))</f>
        <v/>
      </c>
      <c r="AA683" s="39" t="str">
        <f>IF(R683="","",VLOOKUP(R683,CUSTOMS!$E$3:$N$2500,10,FALSE))</f>
        <v/>
      </c>
      <c r="AB683" s="40" t="str">
        <f>IF(R683="","",VLOOKUP(G683,WMS!$E$3:$T$2500,15,FALSE))</f>
        <v/>
      </c>
      <c r="AC683" s="40" t="str">
        <f t="shared" si="76"/>
        <v/>
      </c>
      <c r="AD683" s="37" t="str">
        <f>IF(S683="","",VLOOKUP(S683,海关监管条件!$A$1:$B$2000,2,FALSE))</f>
        <v/>
      </c>
    </row>
    <row r="684" spans="7:30">
      <c r="G684" s="22" t="str">
        <f t="shared" si="70"/>
        <v/>
      </c>
      <c r="H684" s="23" t="str">
        <f>IF(G684="","",VLOOKUP(G684,WMS!$E$3:$Q$2500,7,FALSE))</f>
        <v/>
      </c>
      <c r="I684" s="23" t="str">
        <f>IF(G684="","",VLOOKUP(G684,WMS!$E$3:$Q$2500,8,FALSE))</f>
        <v/>
      </c>
      <c r="J684" s="23" t="str">
        <f>IF(G684="","",VLOOKUP(G684,WMS!$E$3:$Q$2500,13,FALSE))</f>
        <v/>
      </c>
      <c r="K684" s="29" t="str">
        <f t="shared" si="71"/>
        <v/>
      </c>
      <c r="N684" s="30" t="str">
        <f>IF(G684="","",VLOOKUP(G684,WMS!$E$3:$U$2500,17,0))</f>
        <v/>
      </c>
      <c r="O684" s="31" t="str">
        <f t="shared" si="72"/>
        <v/>
      </c>
      <c r="P684" s="31" t="str">
        <f t="shared" si="73"/>
        <v/>
      </c>
      <c r="Q684" s="36" t="str">
        <f>IF(G684="","",VLOOKUP(G684,WMS!$E$3:$G$2500,2,FALSE))</f>
        <v/>
      </c>
      <c r="R684" s="36" t="str">
        <f>IF(G684="","",VLOOKUP(G684,WMS!$E$3:$G$2500,3,FALSE))</f>
        <v/>
      </c>
      <c r="S684" s="37" t="str">
        <f>IF(R684="","",VLOOKUP(R684,CUSTOMS!$E$3:$N$2500,2,FALSE))</f>
        <v/>
      </c>
      <c r="T684" s="38" t="str">
        <f>IF(R684="","",VLOOKUP(R684,CUSTOMS!$E$3:$N$2500,3,FALSE))</f>
        <v/>
      </c>
      <c r="U684" s="39" t="str">
        <f t="shared" si="74"/>
        <v/>
      </c>
      <c r="V684" s="39" t="str">
        <f>IF(R684="","",VLOOKUP(R684,CUSTOMS!$E$3:$N$2500,5,FALSE))</f>
        <v/>
      </c>
      <c r="W684" s="40" t="str">
        <f>IF(R684="","",VLOOKUP(R684,CUSTOMS!$E$3:$N$2500,6,FALSE))</f>
        <v/>
      </c>
      <c r="X684" s="40" t="str">
        <f t="shared" si="75"/>
        <v/>
      </c>
      <c r="Y684" s="39" t="str">
        <f>IF(R684="","",VLOOKUP(R684,CUSTOMS!$E$3:$N$2500,8,FALSE))</f>
        <v/>
      </c>
      <c r="Z684" s="39" t="str">
        <f>IF(R684="","",VLOOKUP(R684,CUSTOMS!$E$3:$N$2500,9,FALSE))</f>
        <v/>
      </c>
      <c r="AA684" s="39" t="str">
        <f>IF(R684="","",VLOOKUP(R684,CUSTOMS!$E$3:$N$2500,10,FALSE))</f>
        <v/>
      </c>
      <c r="AB684" s="40" t="str">
        <f>IF(R684="","",VLOOKUP(G684,WMS!$E$3:$T$2500,15,FALSE))</f>
        <v/>
      </c>
      <c r="AC684" s="40" t="str">
        <f t="shared" si="76"/>
        <v/>
      </c>
      <c r="AD684" s="37" t="str">
        <f>IF(S684="","",VLOOKUP(S684,海关监管条件!$A$1:$B$2000,2,FALSE))</f>
        <v/>
      </c>
    </row>
    <row r="685" spans="7:30">
      <c r="G685" s="22" t="str">
        <f t="shared" si="70"/>
        <v/>
      </c>
      <c r="H685" s="23" t="str">
        <f>IF(G685="","",VLOOKUP(G685,WMS!$E$3:$Q$2500,7,FALSE))</f>
        <v/>
      </c>
      <c r="I685" s="23" t="str">
        <f>IF(G685="","",VLOOKUP(G685,WMS!$E$3:$Q$2500,8,FALSE))</f>
        <v/>
      </c>
      <c r="J685" s="23" t="str">
        <f>IF(G685="","",VLOOKUP(G685,WMS!$E$3:$Q$2500,13,FALSE))</f>
        <v/>
      </c>
      <c r="K685" s="29" t="str">
        <f t="shared" si="71"/>
        <v/>
      </c>
      <c r="N685" s="30" t="str">
        <f>IF(G685="","",VLOOKUP(G685,WMS!$E$3:$U$2500,17,0))</f>
        <v/>
      </c>
      <c r="O685" s="31" t="str">
        <f t="shared" si="72"/>
        <v/>
      </c>
      <c r="P685" s="31" t="str">
        <f t="shared" si="73"/>
        <v/>
      </c>
      <c r="Q685" s="36" t="str">
        <f>IF(G685="","",VLOOKUP(G685,WMS!$E$3:$G$2500,2,FALSE))</f>
        <v/>
      </c>
      <c r="R685" s="36" t="str">
        <f>IF(G685="","",VLOOKUP(G685,WMS!$E$3:$G$2500,3,FALSE))</f>
        <v/>
      </c>
      <c r="S685" s="37" t="str">
        <f>IF(R685="","",VLOOKUP(R685,CUSTOMS!$E$3:$N$2500,2,FALSE))</f>
        <v/>
      </c>
      <c r="T685" s="38" t="str">
        <f>IF(R685="","",VLOOKUP(R685,CUSTOMS!$E$3:$N$2500,3,FALSE))</f>
        <v/>
      </c>
      <c r="U685" s="39" t="str">
        <f t="shared" si="74"/>
        <v/>
      </c>
      <c r="V685" s="39" t="str">
        <f>IF(R685="","",VLOOKUP(R685,CUSTOMS!$E$3:$N$2500,5,FALSE))</f>
        <v/>
      </c>
      <c r="W685" s="40" t="str">
        <f>IF(R685="","",VLOOKUP(R685,CUSTOMS!$E$3:$N$2500,6,FALSE))</f>
        <v/>
      </c>
      <c r="X685" s="40" t="str">
        <f t="shared" si="75"/>
        <v/>
      </c>
      <c r="Y685" s="39" t="str">
        <f>IF(R685="","",VLOOKUP(R685,CUSTOMS!$E$3:$N$2500,8,FALSE))</f>
        <v/>
      </c>
      <c r="Z685" s="39" t="str">
        <f>IF(R685="","",VLOOKUP(R685,CUSTOMS!$E$3:$N$2500,9,FALSE))</f>
        <v/>
      </c>
      <c r="AA685" s="39" t="str">
        <f>IF(R685="","",VLOOKUP(R685,CUSTOMS!$E$3:$N$2500,10,FALSE))</f>
        <v/>
      </c>
      <c r="AB685" s="40" t="str">
        <f>IF(R685="","",VLOOKUP(G685,WMS!$E$3:$T$2500,15,FALSE))</f>
        <v/>
      </c>
      <c r="AC685" s="40" t="str">
        <f t="shared" si="76"/>
        <v/>
      </c>
      <c r="AD685" s="37" t="str">
        <f>IF(S685="","",VLOOKUP(S685,海关监管条件!$A$1:$B$2000,2,FALSE))</f>
        <v/>
      </c>
    </row>
    <row r="686" spans="7:30">
      <c r="G686" s="22" t="str">
        <f t="shared" si="70"/>
        <v/>
      </c>
      <c r="H686" s="23" t="str">
        <f>IF(G686="","",VLOOKUP(G686,WMS!$E$3:$Q$2500,7,FALSE))</f>
        <v/>
      </c>
      <c r="I686" s="23" t="str">
        <f>IF(G686="","",VLOOKUP(G686,WMS!$E$3:$Q$2500,8,FALSE))</f>
        <v/>
      </c>
      <c r="J686" s="23" t="str">
        <f>IF(G686="","",VLOOKUP(G686,WMS!$E$3:$Q$2500,13,FALSE))</f>
        <v/>
      </c>
      <c r="K686" s="29" t="str">
        <f t="shared" si="71"/>
        <v/>
      </c>
      <c r="N686" s="30" t="str">
        <f>IF(G686="","",VLOOKUP(G686,WMS!$E$3:$U$2500,17,0))</f>
        <v/>
      </c>
      <c r="O686" s="31" t="str">
        <f t="shared" si="72"/>
        <v/>
      </c>
      <c r="P686" s="31" t="str">
        <f t="shared" si="73"/>
        <v/>
      </c>
      <c r="Q686" s="36" t="str">
        <f>IF(G686="","",VLOOKUP(G686,WMS!$E$3:$G$2500,2,FALSE))</f>
        <v/>
      </c>
      <c r="R686" s="36" t="str">
        <f>IF(G686="","",VLOOKUP(G686,WMS!$E$3:$G$2500,3,FALSE))</f>
        <v/>
      </c>
      <c r="S686" s="37" t="str">
        <f>IF(R686="","",VLOOKUP(R686,CUSTOMS!$E$3:$N$2500,2,FALSE))</f>
        <v/>
      </c>
      <c r="T686" s="38" t="str">
        <f>IF(R686="","",VLOOKUP(R686,CUSTOMS!$E$3:$N$2500,3,FALSE))</f>
        <v/>
      </c>
      <c r="U686" s="39" t="str">
        <f t="shared" si="74"/>
        <v/>
      </c>
      <c r="V686" s="39" t="str">
        <f>IF(R686="","",VLOOKUP(R686,CUSTOMS!$E$3:$N$2500,5,FALSE))</f>
        <v/>
      </c>
      <c r="W686" s="40" t="str">
        <f>IF(R686="","",VLOOKUP(R686,CUSTOMS!$E$3:$N$2500,6,FALSE))</f>
        <v/>
      </c>
      <c r="X686" s="40" t="str">
        <f t="shared" si="75"/>
        <v/>
      </c>
      <c r="Y686" s="39" t="str">
        <f>IF(R686="","",VLOOKUP(R686,CUSTOMS!$E$3:$N$2500,8,FALSE))</f>
        <v/>
      </c>
      <c r="Z686" s="39" t="str">
        <f>IF(R686="","",VLOOKUP(R686,CUSTOMS!$E$3:$N$2500,9,FALSE))</f>
        <v/>
      </c>
      <c r="AA686" s="39" t="str">
        <f>IF(R686="","",VLOOKUP(R686,CUSTOMS!$E$3:$N$2500,10,FALSE))</f>
        <v/>
      </c>
      <c r="AB686" s="40" t="str">
        <f>IF(R686="","",VLOOKUP(G686,WMS!$E$3:$T$2500,15,FALSE))</f>
        <v/>
      </c>
      <c r="AC686" s="40" t="str">
        <f t="shared" si="76"/>
        <v/>
      </c>
      <c r="AD686" s="37" t="str">
        <f>IF(S686="","",VLOOKUP(S686,海关监管条件!$A$1:$B$2000,2,FALSE))</f>
        <v/>
      </c>
    </row>
    <row r="687" spans="7:30">
      <c r="G687" s="22" t="str">
        <f t="shared" si="70"/>
        <v/>
      </c>
      <c r="H687" s="23" t="str">
        <f>IF(G687="","",VLOOKUP(G687,WMS!$E$3:$Q$2500,7,FALSE))</f>
        <v/>
      </c>
      <c r="I687" s="23" t="str">
        <f>IF(G687="","",VLOOKUP(G687,WMS!$E$3:$Q$2500,8,FALSE))</f>
        <v/>
      </c>
      <c r="J687" s="23" t="str">
        <f>IF(G687="","",VLOOKUP(G687,WMS!$E$3:$Q$2500,13,FALSE))</f>
        <v/>
      </c>
      <c r="K687" s="29" t="str">
        <f t="shared" si="71"/>
        <v/>
      </c>
      <c r="N687" s="30" t="str">
        <f>IF(G687="","",VLOOKUP(G687,WMS!$E$3:$U$2500,17,0))</f>
        <v/>
      </c>
      <c r="O687" s="31" t="str">
        <f t="shared" si="72"/>
        <v/>
      </c>
      <c r="P687" s="31" t="str">
        <f t="shared" si="73"/>
        <v/>
      </c>
      <c r="Q687" s="36" t="str">
        <f>IF(G687="","",VLOOKUP(G687,WMS!$E$3:$G$2500,2,FALSE))</f>
        <v/>
      </c>
      <c r="R687" s="36" t="str">
        <f>IF(G687="","",VLOOKUP(G687,WMS!$E$3:$G$2500,3,FALSE))</f>
        <v/>
      </c>
      <c r="S687" s="37" t="str">
        <f>IF(R687="","",VLOOKUP(R687,CUSTOMS!$E$3:$N$2500,2,FALSE))</f>
        <v/>
      </c>
      <c r="T687" s="38" t="str">
        <f>IF(R687="","",VLOOKUP(R687,CUSTOMS!$E$3:$N$2500,3,FALSE))</f>
        <v/>
      </c>
      <c r="U687" s="39" t="str">
        <f t="shared" si="74"/>
        <v/>
      </c>
      <c r="V687" s="39" t="str">
        <f>IF(R687="","",VLOOKUP(R687,CUSTOMS!$E$3:$N$2500,5,FALSE))</f>
        <v/>
      </c>
      <c r="W687" s="40" t="str">
        <f>IF(R687="","",VLOOKUP(R687,CUSTOMS!$E$3:$N$2500,6,FALSE))</f>
        <v/>
      </c>
      <c r="X687" s="40" t="str">
        <f t="shared" si="75"/>
        <v/>
      </c>
      <c r="Y687" s="39" t="str">
        <f>IF(R687="","",VLOOKUP(R687,CUSTOMS!$E$3:$N$2500,8,FALSE))</f>
        <v/>
      </c>
      <c r="Z687" s="39" t="str">
        <f>IF(R687="","",VLOOKUP(R687,CUSTOMS!$E$3:$N$2500,9,FALSE))</f>
        <v/>
      </c>
      <c r="AA687" s="39" t="str">
        <f>IF(R687="","",VLOOKUP(R687,CUSTOMS!$E$3:$N$2500,10,FALSE))</f>
        <v/>
      </c>
      <c r="AB687" s="40" t="str">
        <f>IF(R687="","",VLOOKUP(G687,WMS!$E$3:$T$2500,15,FALSE))</f>
        <v/>
      </c>
      <c r="AC687" s="40" t="str">
        <f t="shared" si="76"/>
        <v/>
      </c>
      <c r="AD687" s="37" t="str">
        <f>IF(S687="","",VLOOKUP(S687,海关监管条件!$A$1:$B$2000,2,FALSE))</f>
        <v/>
      </c>
    </row>
    <row r="688" spans="7:30">
      <c r="G688" s="22" t="str">
        <f t="shared" si="70"/>
        <v/>
      </c>
      <c r="H688" s="23" t="str">
        <f>IF(G688="","",VLOOKUP(G688,WMS!$E$3:$Q$2500,7,FALSE))</f>
        <v/>
      </c>
      <c r="I688" s="23" t="str">
        <f>IF(G688="","",VLOOKUP(G688,WMS!$E$3:$Q$2500,8,FALSE))</f>
        <v/>
      </c>
      <c r="J688" s="23" t="str">
        <f>IF(G688="","",VLOOKUP(G688,WMS!$E$3:$Q$2500,13,FALSE))</f>
        <v/>
      </c>
      <c r="K688" s="29" t="str">
        <f t="shared" si="71"/>
        <v/>
      </c>
      <c r="N688" s="30" t="str">
        <f>IF(G688="","",VLOOKUP(G688,WMS!$E$3:$U$2500,17,0))</f>
        <v/>
      </c>
      <c r="O688" s="31" t="str">
        <f t="shared" si="72"/>
        <v/>
      </c>
      <c r="P688" s="31" t="str">
        <f t="shared" si="73"/>
        <v/>
      </c>
      <c r="Q688" s="36" t="str">
        <f>IF(G688="","",VLOOKUP(G688,WMS!$E$3:$G$2500,2,FALSE))</f>
        <v/>
      </c>
      <c r="R688" s="36" t="str">
        <f>IF(G688="","",VLOOKUP(G688,WMS!$E$3:$G$2500,3,FALSE))</f>
        <v/>
      </c>
      <c r="S688" s="37" t="str">
        <f>IF(R688="","",VLOOKUP(R688,CUSTOMS!$E$3:$N$2500,2,FALSE))</f>
        <v/>
      </c>
      <c r="T688" s="38" t="str">
        <f>IF(R688="","",VLOOKUP(R688,CUSTOMS!$E$3:$N$2500,3,FALSE))</f>
        <v/>
      </c>
      <c r="U688" s="39" t="str">
        <f t="shared" si="74"/>
        <v/>
      </c>
      <c r="V688" s="39" t="str">
        <f>IF(R688="","",VLOOKUP(R688,CUSTOMS!$E$3:$N$2500,5,FALSE))</f>
        <v/>
      </c>
      <c r="W688" s="40" t="str">
        <f>IF(R688="","",VLOOKUP(R688,CUSTOMS!$E$3:$N$2500,6,FALSE))</f>
        <v/>
      </c>
      <c r="X688" s="40" t="str">
        <f t="shared" si="75"/>
        <v/>
      </c>
      <c r="Y688" s="39" t="str">
        <f>IF(R688="","",VLOOKUP(R688,CUSTOMS!$E$3:$N$2500,8,FALSE))</f>
        <v/>
      </c>
      <c r="Z688" s="39" t="str">
        <f>IF(R688="","",VLOOKUP(R688,CUSTOMS!$E$3:$N$2500,9,FALSE))</f>
        <v/>
      </c>
      <c r="AA688" s="39" t="str">
        <f>IF(R688="","",VLOOKUP(R688,CUSTOMS!$E$3:$N$2500,10,FALSE))</f>
        <v/>
      </c>
      <c r="AB688" s="40" t="str">
        <f>IF(R688="","",VLOOKUP(G688,WMS!$E$3:$T$2500,15,FALSE))</f>
        <v/>
      </c>
      <c r="AC688" s="40" t="str">
        <f t="shared" si="76"/>
        <v/>
      </c>
      <c r="AD688" s="37" t="str">
        <f>IF(S688="","",VLOOKUP(S688,海关监管条件!$A$1:$B$2000,2,FALSE))</f>
        <v/>
      </c>
    </row>
    <row r="689" spans="7:30">
      <c r="G689" s="22" t="str">
        <f t="shared" si="70"/>
        <v/>
      </c>
      <c r="H689" s="23" t="str">
        <f>IF(G689="","",VLOOKUP(G689,WMS!$E$3:$Q$2500,7,FALSE))</f>
        <v/>
      </c>
      <c r="I689" s="23" t="str">
        <f>IF(G689="","",VLOOKUP(G689,WMS!$E$3:$Q$2500,8,FALSE))</f>
        <v/>
      </c>
      <c r="J689" s="23" t="str">
        <f>IF(G689="","",VLOOKUP(G689,WMS!$E$3:$Q$2500,13,FALSE))</f>
        <v/>
      </c>
      <c r="K689" s="29" t="str">
        <f t="shared" si="71"/>
        <v/>
      </c>
      <c r="N689" s="30" t="str">
        <f>IF(G689="","",VLOOKUP(G689,WMS!$E$3:$U$2500,17,0))</f>
        <v/>
      </c>
      <c r="O689" s="31" t="str">
        <f t="shared" si="72"/>
        <v/>
      </c>
      <c r="P689" s="31" t="str">
        <f t="shared" si="73"/>
        <v/>
      </c>
      <c r="Q689" s="36" t="str">
        <f>IF(G689="","",VLOOKUP(G689,WMS!$E$3:$G$2500,2,FALSE))</f>
        <v/>
      </c>
      <c r="R689" s="36" t="str">
        <f>IF(G689="","",VLOOKUP(G689,WMS!$E$3:$G$2500,3,FALSE))</f>
        <v/>
      </c>
      <c r="S689" s="37" t="str">
        <f>IF(R689="","",VLOOKUP(R689,CUSTOMS!$E$3:$N$2500,2,FALSE))</f>
        <v/>
      </c>
      <c r="T689" s="38" t="str">
        <f>IF(R689="","",VLOOKUP(R689,CUSTOMS!$E$3:$N$2500,3,FALSE))</f>
        <v/>
      </c>
      <c r="U689" s="39" t="str">
        <f t="shared" si="74"/>
        <v/>
      </c>
      <c r="V689" s="39" t="str">
        <f>IF(R689="","",VLOOKUP(R689,CUSTOMS!$E$3:$N$2500,5,FALSE))</f>
        <v/>
      </c>
      <c r="W689" s="40" t="str">
        <f>IF(R689="","",VLOOKUP(R689,CUSTOMS!$E$3:$N$2500,6,FALSE))</f>
        <v/>
      </c>
      <c r="X689" s="40" t="str">
        <f t="shared" si="75"/>
        <v/>
      </c>
      <c r="Y689" s="39" t="str">
        <f>IF(R689="","",VLOOKUP(R689,CUSTOMS!$E$3:$N$2500,8,FALSE))</f>
        <v/>
      </c>
      <c r="Z689" s="39" t="str">
        <f>IF(R689="","",VLOOKUP(R689,CUSTOMS!$E$3:$N$2500,9,FALSE))</f>
        <v/>
      </c>
      <c r="AA689" s="39" t="str">
        <f>IF(R689="","",VLOOKUP(R689,CUSTOMS!$E$3:$N$2500,10,FALSE))</f>
        <v/>
      </c>
      <c r="AB689" s="40" t="str">
        <f>IF(R689="","",VLOOKUP(G689,WMS!$E$3:$T$2500,15,FALSE))</f>
        <v/>
      </c>
      <c r="AC689" s="40" t="str">
        <f t="shared" si="76"/>
        <v/>
      </c>
      <c r="AD689" s="37" t="str">
        <f>IF(S689="","",VLOOKUP(S689,海关监管条件!$A$1:$B$2000,2,FALSE))</f>
        <v/>
      </c>
    </row>
    <row r="690" spans="7:30">
      <c r="G690" s="22" t="str">
        <f t="shared" si="70"/>
        <v/>
      </c>
      <c r="H690" s="23" t="str">
        <f>IF(G690="","",VLOOKUP(G690,WMS!$E$3:$Q$2500,7,FALSE))</f>
        <v/>
      </c>
      <c r="I690" s="23" t="str">
        <f>IF(G690="","",VLOOKUP(G690,WMS!$E$3:$Q$2500,8,FALSE))</f>
        <v/>
      </c>
      <c r="J690" s="23" t="str">
        <f>IF(G690="","",VLOOKUP(G690,WMS!$E$3:$Q$2500,13,FALSE))</f>
        <v/>
      </c>
      <c r="K690" s="29" t="str">
        <f t="shared" si="71"/>
        <v/>
      </c>
      <c r="N690" s="30" t="str">
        <f>IF(G690="","",VLOOKUP(G690,WMS!$E$3:$U$2500,17,0))</f>
        <v/>
      </c>
      <c r="O690" s="31" t="str">
        <f t="shared" si="72"/>
        <v/>
      </c>
      <c r="P690" s="31" t="str">
        <f t="shared" si="73"/>
        <v/>
      </c>
      <c r="Q690" s="36" t="str">
        <f>IF(G690="","",VLOOKUP(G690,WMS!$E$3:$G$2500,2,FALSE))</f>
        <v/>
      </c>
      <c r="R690" s="36" t="str">
        <f>IF(G690="","",VLOOKUP(G690,WMS!$E$3:$G$2500,3,FALSE))</f>
        <v/>
      </c>
      <c r="S690" s="37" t="str">
        <f>IF(R690="","",VLOOKUP(R690,CUSTOMS!$E$3:$N$2500,2,FALSE))</f>
        <v/>
      </c>
      <c r="T690" s="38" t="str">
        <f>IF(R690="","",VLOOKUP(R690,CUSTOMS!$E$3:$N$2500,3,FALSE))</f>
        <v/>
      </c>
      <c r="U690" s="39" t="str">
        <f t="shared" si="74"/>
        <v/>
      </c>
      <c r="V690" s="39" t="str">
        <f>IF(R690="","",VLOOKUP(R690,CUSTOMS!$E$3:$N$2500,5,FALSE))</f>
        <v/>
      </c>
      <c r="W690" s="40" t="str">
        <f>IF(R690="","",VLOOKUP(R690,CUSTOMS!$E$3:$N$2500,6,FALSE))</f>
        <v/>
      </c>
      <c r="X690" s="40" t="str">
        <f t="shared" si="75"/>
        <v/>
      </c>
      <c r="Y690" s="39" t="str">
        <f>IF(R690="","",VLOOKUP(R690,CUSTOMS!$E$3:$N$2500,8,FALSE))</f>
        <v/>
      </c>
      <c r="Z690" s="39" t="str">
        <f>IF(R690="","",VLOOKUP(R690,CUSTOMS!$E$3:$N$2500,9,FALSE))</f>
        <v/>
      </c>
      <c r="AA690" s="39" t="str">
        <f>IF(R690="","",VLOOKUP(R690,CUSTOMS!$E$3:$N$2500,10,FALSE))</f>
        <v/>
      </c>
      <c r="AB690" s="40" t="str">
        <f>IF(R690="","",VLOOKUP(G690,WMS!$E$3:$T$2500,15,FALSE))</f>
        <v/>
      </c>
      <c r="AC690" s="40" t="str">
        <f t="shared" si="76"/>
        <v/>
      </c>
      <c r="AD690" s="37" t="str">
        <f>IF(S690="","",VLOOKUP(S690,海关监管条件!$A$1:$B$2000,2,FALSE))</f>
        <v/>
      </c>
    </row>
    <row r="691" spans="7:30">
      <c r="G691" s="22" t="str">
        <f t="shared" si="70"/>
        <v/>
      </c>
      <c r="H691" s="23" t="str">
        <f>IF(G691="","",VLOOKUP(G691,WMS!$E$3:$Q$2500,7,FALSE))</f>
        <v/>
      </c>
      <c r="I691" s="23" t="str">
        <f>IF(G691="","",VLOOKUP(G691,WMS!$E$3:$Q$2500,8,FALSE))</f>
        <v/>
      </c>
      <c r="J691" s="23" t="str">
        <f>IF(G691="","",VLOOKUP(G691,WMS!$E$3:$Q$2500,13,FALSE))</f>
        <v/>
      </c>
      <c r="K691" s="29" t="str">
        <f t="shared" si="71"/>
        <v/>
      </c>
      <c r="N691" s="30" t="str">
        <f>IF(G691="","",VLOOKUP(G691,WMS!$E$3:$U$2500,17,0))</f>
        <v/>
      </c>
      <c r="O691" s="31" t="str">
        <f t="shared" si="72"/>
        <v/>
      </c>
      <c r="P691" s="31" t="str">
        <f t="shared" si="73"/>
        <v/>
      </c>
      <c r="Q691" s="36" t="str">
        <f>IF(G691="","",VLOOKUP(G691,WMS!$E$3:$G$2500,2,FALSE))</f>
        <v/>
      </c>
      <c r="R691" s="36" t="str">
        <f>IF(G691="","",VLOOKUP(G691,WMS!$E$3:$G$2500,3,FALSE))</f>
        <v/>
      </c>
      <c r="S691" s="37" t="str">
        <f>IF(R691="","",VLOOKUP(R691,CUSTOMS!$E$3:$N$2500,2,FALSE))</f>
        <v/>
      </c>
      <c r="T691" s="38" t="str">
        <f>IF(R691="","",VLOOKUP(R691,CUSTOMS!$E$3:$N$2500,3,FALSE))</f>
        <v/>
      </c>
      <c r="U691" s="39" t="str">
        <f t="shared" si="74"/>
        <v/>
      </c>
      <c r="V691" s="39" t="str">
        <f>IF(R691="","",VLOOKUP(R691,CUSTOMS!$E$3:$N$2500,5,FALSE))</f>
        <v/>
      </c>
      <c r="W691" s="40" t="str">
        <f>IF(R691="","",VLOOKUP(R691,CUSTOMS!$E$3:$N$2500,6,FALSE))</f>
        <v/>
      </c>
      <c r="X691" s="40" t="str">
        <f t="shared" si="75"/>
        <v/>
      </c>
      <c r="Y691" s="39" t="str">
        <f>IF(R691="","",VLOOKUP(R691,CUSTOMS!$E$3:$N$2500,8,FALSE))</f>
        <v/>
      </c>
      <c r="Z691" s="39" t="str">
        <f>IF(R691="","",VLOOKUP(R691,CUSTOMS!$E$3:$N$2500,9,FALSE))</f>
        <v/>
      </c>
      <c r="AA691" s="39" t="str">
        <f>IF(R691="","",VLOOKUP(R691,CUSTOMS!$E$3:$N$2500,10,FALSE))</f>
        <v/>
      </c>
      <c r="AB691" s="40" t="str">
        <f>IF(R691="","",VLOOKUP(G691,WMS!$E$3:$T$2500,15,FALSE))</f>
        <v/>
      </c>
      <c r="AC691" s="40" t="str">
        <f t="shared" si="76"/>
        <v/>
      </c>
      <c r="AD691" s="37" t="str">
        <f>IF(S691="","",VLOOKUP(S691,海关监管条件!$A$1:$B$2000,2,FALSE))</f>
        <v/>
      </c>
    </row>
    <row r="692" spans="7:30">
      <c r="G692" s="22" t="str">
        <f t="shared" si="70"/>
        <v/>
      </c>
      <c r="H692" s="23" t="str">
        <f>IF(G692="","",VLOOKUP(G692,WMS!$E$3:$Q$2500,7,FALSE))</f>
        <v/>
      </c>
      <c r="I692" s="23" t="str">
        <f>IF(G692="","",VLOOKUP(G692,WMS!$E$3:$Q$2500,8,FALSE))</f>
        <v/>
      </c>
      <c r="J692" s="23" t="str">
        <f>IF(G692="","",VLOOKUP(G692,WMS!$E$3:$Q$2500,13,FALSE))</f>
        <v/>
      </c>
      <c r="K692" s="29" t="str">
        <f t="shared" si="71"/>
        <v/>
      </c>
      <c r="N692" s="30" t="str">
        <f>IF(G692="","",VLOOKUP(G692,WMS!$E$3:$U$2500,17,0))</f>
        <v/>
      </c>
      <c r="O692" s="31" t="str">
        <f t="shared" si="72"/>
        <v/>
      </c>
      <c r="P692" s="31" t="str">
        <f t="shared" si="73"/>
        <v/>
      </c>
      <c r="Q692" s="36" t="str">
        <f>IF(G692="","",VLOOKUP(G692,WMS!$E$3:$G$2500,2,FALSE))</f>
        <v/>
      </c>
      <c r="R692" s="36" t="str">
        <f>IF(G692="","",VLOOKUP(G692,WMS!$E$3:$G$2500,3,FALSE))</f>
        <v/>
      </c>
      <c r="S692" s="37" t="str">
        <f>IF(R692="","",VLOOKUP(R692,CUSTOMS!$E$3:$N$2500,2,FALSE))</f>
        <v/>
      </c>
      <c r="T692" s="38" t="str">
        <f>IF(R692="","",VLOOKUP(R692,CUSTOMS!$E$3:$N$2500,3,FALSE))</f>
        <v/>
      </c>
      <c r="U692" s="39" t="str">
        <f t="shared" si="74"/>
        <v/>
      </c>
      <c r="V692" s="39" t="str">
        <f>IF(R692="","",VLOOKUP(R692,CUSTOMS!$E$3:$N$2500,5,FALSE))</f>
        <v/>
      </c>
      <c r="W692" s="40" t="str">
        <f>IF(R692="","",VLOOKUP(R692,CUSTOMS!$E$3:$N$2500,6,FALSE))</f>
        <v/>
      </c>
      <c r="X692" s="40" t="str">
        <f t="shared" si="75"/>
        <v/>
      </c>
      <c r="Y692" s="39" t="str">
        <f>IF(R692="","",VLOOKUP(R692,CUSTOMS!$E$3:$N$2500,8,FALSE))</f>
        <v/>
      </c>
      <c r="Z692" s="39" t="str">
        <f>IF(R692="","",VLOOKUP(R692,CUSTOMS!$E$3:$N$2500,9,FALSE))</f>
        <v/>
      </c>
      <c r="AA692" s="39" t="str">
        <f>IF(R692="","",VLOOKUP(R692,CUSTOMS!$E$3:$N$2500,10,FALSE))</f>
        <v/>
      </c>
      <c r="AB692" s="40" t="str">
        <f>IF(R692="","",VLOOKUP(G692,WMS!$E$3:$T$2500,15,FALSE))</f>
        <v/>
      </c>
      <c r="AC692" s="40" t="str">
        <f t="shared" si="76"/>
        <v/>
      </c>
      <c r="AD692" s="37" t="str">
        <f>IF(S692="","",VLOOKUP(S692,海关监管条件!$A$1:$B$2000,2,FALSE))</f>
        <v/>
      </c>
    </row>
    <row r="693" spans="7:30">
      <c r="G693" s="22" t="str">
        <f t="shared" si="70"/>
        <v/>
      </c>
      <c r="H693" s="23" t="str">
        <f>IF(G693="","",VLOOKUP(G693,WMS!$E$3:$Q$2500,7,FALSE))</f>
        <v/>
      </c>
      <c r="I693" s="23" t="str">
        <f>IF(G693="","",VLOOKUP(G693,WMS!$E$3:$Q$2500,8,FALSE))</f>
        <v/>
      </c>
      <c r="J693" s="23" t="str">
        <f>IF(G693="","",VLOOKUP(G693,WMS!$E$3:$Q$2500,13,FALSE))</f>
        <v/>
      </c>
      <c r="K693" s="29" t="str">
        <f t="shared" si="71"/>
        <v/>
      </c>
      <c r="N693" s="30" t="str">
        <f>IF(G693="","",VLOOKUP(G693,WMS!$E$3:$U$2500,17,0))</f>
        <v/>
      </c>
      <c r="O693" s="31" t="str">
        <f t="shared" si="72"/>
        <v/>
      </c>
      <c r="P693" s="31" t="str">
        <f t="shared" si="73"/>
        <v/>
      </c>
      <c r="Q693" s="36" t="str">
        <f>IF(G693="","",VLOOKUP(G693,WMS!$E$3:$G$2500,2,FALSE))</f>
        <v/>
      </c>
      <c r="R693" s="36" t="str">
        <f>IF(G693="","",VLOOKUP(G693,WMS!$E$3:$G$2500,3,FALSE))</f>
        <v/>
      </c>
      <c r="S693" s="37" t="str">
        <f>IF(R693="","",VLOOKUP(R693,CUSTOMS!$E$3:$N$2500,2,FALSE))</f>
        <v/>
      </c>
      <c r="T693" s="38" t="str">
        <f>IF(R693="","",VLOOKUP(R693,CUSTOMS!$E$3:$N$2500,3,FALSE))</f>
        <v/>
      </c>
      <c r="U693" s="39" t="str">
        <f t="shared" si="74"/>
        <v/>
      </c>
      <c r="V693" s="39" t="str">
        <f>IF(R693="","",VLOOKUP(R693,CUSTOMS!$E$3:$N$2500,5,FALSE))</f>
        <v/>
      </c>
      <c r="W693" s="40" t="str">
        <f>IF(R693="","",VLOOKUP(R693,CUSTOMS!$E$3:$N$2500,6,FALSE))</f>
        <v/>
      </c>
      <c r="X693" s="40" t="str">
        <f t="shared" si="75"/>
        <v/>
      </c>
      <c r="Y693" s="39" t="str">
        <f>IF(R693="","",VLOOKUP(R693,CUSTOMS!$E$3:$N$2500,8,FALSE))</f>
        <v/>
      </c>
      <c r="Z693" s="39" t="str">
        <f>IF(R693="","",VLOOKUP(R693,CUSTOMS!$E$3:$N$2500,9,FALSE))</f>
        <v/>
      </c>
      <c r="AA693" s="39" t="str">
        <f>IF(R693="","",VLOOKUP(R693,CUSTOMS!$E$3:$N$2500,10,FALSE))</f>
        <v/>
      </c>
      <c r="AB693" s="40" t="str">
        <f>IF(R693="","",VLOOKUP(G693,WMS!$E$3:$T$2500,15,FALSE))</f>
        <v/>
      </c>
      <c r="AC693" s="40" t="str">
        <f t="shared" si="76"/>
        <v/>
      </c>
      <c r="AD693" s="37" t="str">
        <f>IF(S693="","",VLOOKUP(S693,海关监管条件!$A$1:$B$2000,2,FALSE))</f>
        <v/>
      </c>
    </row>
    <row r="694" spans="7:30">
      <c r="G694" s="22" t="str">
        <f t="shared" si="70"/>
        <v/>
      </c>
      <c r="H694" s="23" t="str">
        <f>IF(G694="","",VLOOKUP(G694,WMS!$E$3:$Q$2500,7,FALSE))</f>
        <v/>
      </c>
      <c r="I694" s="23" t="str">
        <f>IF(G694="","",VLOOKUP(G694,WMS!$E$3:$Q$2500,8,FALSE))</f>
        <v/>
      </c>
      <c r="J694" s="23" t="str">
        <f>IF(G694="","",VLOOKUP(G694,WMS!$E$3:$Q$2500,13,FALSE))</f>
        <v/>
      </c>
      <c r="K694" s="29" t="str">
        <f t="shared" si="71"/>
        <v/>
      </c>
      <c r="N694" s="30" t="str">
        <f>IF(G694="","",VLOOKUP(G694,WMS!$E$3:$U$2500,17,0))</f>
        <v/>
      </c>
      <c r="O694" s="31" t="str">
        <f t="shared" si="72"/>
        <v/>
      </c>
      <c r="P694" s="31" t="str">
        <f t="shared" si="73"/>
        <v/>
      </c>
      <c r="Q694" s="36" t="str">
        <f>IF(G694="","",VLOOKUP(G694,WMS!$E$3:$G$2500,2,FALSE))</f>
        <v/>
      </c>
      <c r="R694" s="36" t="str">
        <f>IF(G694="","",VLOOKUP(G694,WMS!$E$3:$G$2500,3,FALSE))</f>
        <v/>
      </c>
      <c r="S694" s="37" t="str">
        <f>IF(R694="","",VLOOKUP(R694,CUSTOMS!$E$3:$N$2500,2,FALSE))</f>
        <v/>
      </c>
      <c r="T694" s="38" t="str">
        <f>IF(R694="","",VLOOKUP(R694,CUSTOMS!$E$3:$N$2500,3,FALSE))</f>
        <v/>
      </c>
      <c r="U694" s="39" t="str">
        <f t="shared" si="74"/>
        <v/>
      </c>
      <c r="V694" s="39" t="str">
        <f>IF(R694="","",VLOOKUP(R694,CUSTOMS!$E$3:$N$2500,5,FALSE))</f>
        <v/>
      </c>
      <c r="W694" s="40" t="str">
        <f>IF(R694="","",VLOOKUP(R694,CUSTOMS!$E$3:$N$2500,6,FALSE))</f>
        <v/>
      </c>
      <c r="X694" s="40" t="str">
        <f t="shared" si="75"/>
        <v/>
      </c>
      <c r="Y694" s="39" t="str">
        <f>IF(R694="","",VLOOKUP(R694,CUSTOMS!$E$3:$N$2500,8,FALSE))</f>
        <v/>
      </c>
      <c r="Z694" s="39" t="str">
        <f>IF(R694="","",VLOOKUP(R694,CUSTOMS!$E$3:$N$2500,9,FALSE))</f>
        <v/>
      </c>
      <c r="AA694" s="39" t="str">
        <f>IF(R694="","",VLOOKUP(R694,CUSTOMS!$E$3:$N$2500,10,FALSE))</f>
        <v/>
      </c>
      <c r="AB694" s="40" t="str">
        <f>IF(R694="","",VLOOKUP(G694,WMS!$E$3:$T$2500,15,FALSE))</f>
        <v/>
      </c>
      <c r="AC694" s="40" t="str">
        <f t="shared" si="76"/>
        <v/>
      </c>
      <c r="AD694" s="37" t="str">
        <f>IF(S694="","",VLOOKUP(S694,海关监管条件!$A$1:$B$2000,2,FALSE))</f>
        <v/>
      </c>
    </row>
    <row r="695" spans="7:30">
      <c r="G695" s="22" t="str">
        <f t="shared" si="70"/>
        <v/>
      </c>
      <c r="H695" s="23" t="str">
        <f>IF(G695="","",VLOOKUP(G695,WMS!$E$3:$Q$2500,7,FALSE))</f>
        <v/>
      </c>
      <c r="I695" s="23" t="str">
        <f>IF(G695="","",VLOOKUP(G695,WMS!$E$3:$Q$2500,8,FALSE))</f>
        <v/>
      </c>
      <c r="J695" s="23" t="str">
        <f>IF(G695="","",VLOOKUP(G695,WMS!$E$3:$Q$2500,13,FALSE))</f>
        <v/>
      </c>
      <c r="K695" s="29" t="str">
        <f t="shared" si="71"/>
        <v/>
      </c>
      <c r="N695" s="30" t="str">
        <f>IF(G695="","",VLOOKUP(G695,WMS!$E$3:$U$2500,17,0))</f>
        <v/>
      </c>
      <c r="O695" s="31" t="str">
        <f t="shared" si="72"/>
        <v/>
      </c>
      <c r="P695" s="31" t="str">
        <f t="shared" si="73"/>
        <v/>
      </c>
      <c r="Q695" s="36" t="str">
        <f>IF(G695="","",VLOOKUP(G695,WMS!$E$3:$G$2500,2,FALSE))</f>
        <v/>
      </c>
      <c r="R695" s="36" t="str">
        <f>IF(G695="","",VLOOKUP(G695,WMS!$E$3:$G$2500,3,FALSE))</f>
        <v/>
      </c>
      <c r="S695" s="37" t="str">
        <f>IF(R695="","",VLOOKUP(R695,CUSTOMS!$E$3:$N$2500,2,FALSE))</f>
        <v/>
      </c>
      <c r="T695" s="38" t="str">
        <f>IF(R695="","",VLOOKUP(R695,CUSTOMS!$E$3:$N$2500,3,FALSE))</f>
        <v/>
      </c>
      <c r="U695" s="39" t="str">
        <f t="shared" si="74"/>
        <v/>
      </c>
      <c r="V695" s="39" t="str">
        <f>IF(R695="","",VLOOKUP(R695,CUSTOMS!$E$3:$N$2500,5,FALSE))</f>
        <v/>
      </c>
      <c r="W695" s="40" t="str">
        <f>IF(R695="","",VLOOKUP(R695,CUSTOMS!$E$3:$N$2500,6,FALSE))</f>
        <v/>
      </c>
      <c r="X695" s="40" t="str">
        <f t="shared" si="75"/>
        <v/>
      </c>
      <c r="Y695" s="39" t="str">
        <f>IF(R695="","",VLOOKUP(R695,CUSTOMS!$E$3:$N$2500,8,FALSE))</f>
        <v/>
      </c>
      <c r="Z695" s="39" t="str">
        <f>IF(R695="","",VLOOKUP(R695,CUSTOMS!$E$3:$N$2500,9,FALSE))</f>
        <v/>
      </c>
      <c r="AA695" s="39" t="str">
        <f>IF(R695="","",VLOOKUP(R695,CUSTOMS!$E$3:$N$2500,10,FALSE))</f>
        <v/>
      </c>
      <c r="AB695" s="40" t="str">
        <f>IF(R695="","",VLOOKUP(G695,WMS!$E$3:$T$2500,15,FALSE))</f>
        <v/>
      </c>
      <c r="AC695" s="40" t="str">
        <f t="shared" si="76"/>
        <v/>
      </c>
      <c r="AD695" s="37" t="str">
        <f>IF(S695="","",VLOOKUP(S695,海关监管条件!$A$1:$B$2000,2,FALSE))</f>
        <v/>
      </c>
    </row>
    <row r="696" spans="7:30">
      <c r="G696" s="22" t="str">
        <f t="shared" si="70"/>
        <v/>
      </c>
      <c r="H696" s="23" t="str">
        <f>IF(G696="","",VLOOKUP(G696,WMS!$E$3:$Q$2500,7,FALSE))</f>
        <v/>
      </c>
      <c r="I696" s="23" t="str">
        <f>IF(G696="","",VLOOKUP(G696,WMS!$E$3:$Q$2500,8,FALSE))</f>
        <v/>
      </c>
      <c r="J696" s="23" t="str">
        <f>IF(G696="","",VLOOKUP(G696,WMS!$E$3:$Q$2500,13,FALSE))</f>
        <v/>
      </c>
      <c r="K696" s="29" t="str">
        <f t="shared" si="71"/>
        <v/>
      </c>
      <c r="N696" s="30" t="str">
        <f>IF(G696="","",VLOOKUP(G696,WMS!$E$3:$U$2500,17,0))</f>
        <v/>
      </c>
      <c r="O696" s="31" t="str">
        <f t="shared" si="72"/>
        <v/>
      </c>
      <c r="P696" s="31" t="str">
        <f t="shared" si="73"/>
        <v/>
      </c>
      <c r="Q696" s="36" t="str">
        <f>IF(G696="","",VLOOKUP(G696,WMS!$E$3:$G$2500,2,FALSE))</f>
        <v/>
      </c>
      <c r="R696" s="36" t="str">
        <f>IF(G696="","",VLOOKUP(G696,WMS!$E$3:$G$2500,3,FALSE))</f>
        <v/>
      </c>
      <c r="S696" s="37" t="str">
        <f>IF(R696="","",VLOOKUP(R696,CUSTOMS!$E$3:$N$2500,2,FALSE))</f>
        <v/>
      </c>
      <c r="T696" s="38" t="str">
        <f>IF(R696="","",VLOOKUP(R696,CUSTOMS!$E$3:$N$2500,3,FALSE))</f>
        <v/>
      </c>
      <c r="U696" s="39" t="str">
        <f t="shared" si="74"/>
        <v/>
      </c>
      <c r="V696" s="39" t="str">
        <f>IF(R696="","",VLOOKUP(R696,CUSTOMS!$E$3:$N$2500,5,FALSE))</f>
        <v/>
      </c>
      <c r="W696" s="40" t="str">
        <f>IF(R696="","",VLOOKUP(R696,CUSTOMS!$E$3:$N$2500,6,FALSE))</f>
        <v/>
      </c>
      <c r="X696" s="40" t="str">
        <f t="shared" si="75"/>
        <v/>
      </c>
      <c r="Y696" s="39" t="str">
        <f>IF(R696="","",VLOOKUP(R696,CUSTOMS!$E$3:$N$2500,8,FALSE))</f>
        <v/>
      </c>
      <c r="Z696" s="39" t="str">
        <f>IF(R696="","",VLOOKUP(R696,CUSTOMS!$E$3:$N$2500,9,FALSE))</f>
        <v/>
      </c>
      <c r="AA696" s="39" t="str">
        <f>IF(R696="","",VLOOKUP(R696,CUSTOMS!$E$3:$N$2500,10,FALSE))</f>
        <v/>
      </c>
      <c r="AB696" s="40" t="str">
        <f>IF(R696="","",VLOOKUP(G696,WMS!$E$3:$T$2500,15,FALSE))</f>
        <v/>
      </c>
      <c r="AC696" s="40" t="str">
        <f t="shared" si="76"/>
        <v/>
      </c>
      <c r="AD696" s="37" t="str">
        <f>IF(S696="","",VLOOKUP(S696,海关监管条件!$A$1:$B$2000,2,FALSE))</f>
        <v/>
      </c>
    </row>
    <row r="697" spans="7:30">
      <c r="G697" s="22" t="str">
        <f t="shared" si="70"/>
        <v/>
      </c>
      <c r="H697" s="23" t="str">
        <f>IF(G697="","",VLOOKUP(G697,WMS!$E$3:$Q$2500,7,FALSE))</f>
        <v/>
      </c>
      <c r="I697" s="23" t="str">
        <f>IF(G697="","",VLOOKUP(G697,WMS!$E$3:$Q$2500,8,FALSE))</f>
        <v/>
      </c>
      <c r="J697" s="23" t="str">
        <f>IF(G697="","",VLOOKUP(G697,WMS!$E$3:$Q$2500,13,FALSE))</f>
        <v/>
      </c>
      <c r="K697" s="29" t="str">
        <f t="shared" si="71"/>
        <v/>
      </c>
      <c r="N697" s="30" t="str">
        <f>IF(G697="","",VLOOKUP(G697,WMS!$E$3:$U$2500,17,0))</f>
        <v/>
      </c>
      <c r="O697" s="31" t="str">
        <f t="shared" si="72"/>
        <v/>
      </c>
      <c r="P697" s="31" t="str">
        <f t="shared" si="73"/>
        <v/>
      </c>
      <c r="Q697" s="36" t="str">
        <f>IF(G697="","",VLOOKUP(G697,WMS!$E$3:$G$2500,2,FALSE))</f>
        <v/>
      </c>
      <c r="R697" s="36" t="str">
        <f>IF(G697="","",VLOOKUP(G697,WMS!$E$3:$G$2500,3,FALSE))</f>
        <v/>
      </c>
      <c r="S697" s="37" t="str">
        <f>IF(R697="","",VLOOKUP(R697,CUSTOMS!$E$3:$N$2500,2,FALSE))</f>
        <v/>
      </c>
      <c r="T697" s="38" t="str">
        <f>IF(R697="","",VLOOKUP(R697,CUSTOMS!$E$3:$N$2500,3,FALSE))</f>
        <v/>
      </c>
      <c r="U697" s="39" t="str">
        <f t="shared" si="74"/>
        <v/>
      </c>
      <c r="V697" s="39" t="str">
        <f>IF(R697="","",VLOOKUP(R697,CUSTOMS!$E$3:$N$2500,5,FALSE))</f>
        <v/>
      </c>
      <c r="W697" s="40" t="str">
        <f>IF(R697="","",VLOOKUP(R697,CUSTOMS!$E$3:$N$2500,6,FALSE))</f>
        <v/>
      </c>
      <c r="X697" s="40" t="str">
        <f t="shared" si="75"/>
        <v/>
      </c>
      <c r="Y697" s="39" t="str">
        <f>IF(R697="","",VLOOKUP(R697,CUSTOMS!$E$3:$N$2500,8,FALSE))</f>
        <v/>
      </c>
      <c r="Z697" s="39" t="str">
        <f>IF(R697="","",VLOOKUP(R697,CUSTOMS!$E$3:$N$2500,9,FALSE))</f>
        <v/>
      </c>
      <c r="AA697" s="39" t="str">
        <f>IF(R697="","",VLOOKUP(R697,CUSTOMS!$E$3:$N$2500,10,FALSE))</f>
        <v/>
      </c>
      <c r="AB697" s="40" t="str">
        <f>IF(R697="","",VLOOKUP(G697,WMS!$E$3:$T$2500,15,FALSE))</f>
        <v/>
      </c>
      <c r="AC697" s="40" t="str">
        <f t="shared" si="76"/>
        <v/>
      </c>
      <c r="AD697" s="37" t="str">
        <f>IF(S697="","",VLOOKUP(S697,海关监管条件!$A$1:$B$2000,2,FALSE))</f>
        <v/>
      </c>
    </row>
    <row r="698" spans="7:30">
      <c r="G698" s="22" t="str">
        <f t="shared" si="70"/>
        <v/>
      </c>
      <c r="H698" s="23" t="str">
        <f>IF(G698="","",VLOOKUP(G698,WMS!$E$3:$Q$2500,7,FALSE))</f>
        <v/>
      </c>
      <c r="I698" s="23" t="str">
        <f>IF(G698="","",VLOOKUP(G698,WMS!$E$3:$Q$2500,8,FALSE))</f>
        <v/>
      </c>
      <c r="J698" s="23" t="str">
        <f>IF(G698="","",VLOOKUP(G698,WMS!$E$3:$Q$2500,13,FALSE))</f>
        <v/>
      </c>
      <c r="K698" s="29" t="str">
        <f t="shared" si="71"/>
        <v/>
      </c>
      <c r="N698" s="30" t="str">
        <f>IF(G698="","",VLOOKUP(G698,WMS!$E$3:$U$2500,17,0))</f>
        <v/>
      </c>
      <c r="O698" s="31" t="str">
        <f t="shared" si="72"/>
        <v/>
      </c>
      <c r="P698" s="31" t="str">
        <f t="shared" si="73"/>
        <v/>
      </c>
      <c r="Q698" s="36" t="str">
        <f>IF(G698="","",VLOOKUP(G698,WMS!$E$3:$G$2500,2,FALSE))</f>
        <v/>
      </c>
      <c r="R698" s="36" t="str">
        <f>IF(G698="","",VLOOKUP(G698,WMS!$E$3:$G$2500,3,FALSE))</f>
        <v/>
      </c>
      <c r="S698" s="37" t="str">
        <f>IF(R698="","",VLOOKUP(R698,CUSTOMS!$E$3:$N$2500,2,FALSE))</f>
        <v/>
      </c>
      <c r="T698" s="38" t="str">
        <f>IF(R698="","",VLOOKUP(R698,CUSTOMS!$E$3:$N$2500,3,FALSE))</f>
        <v/>
      </c>
      <c r="U698" s="39" t="str">
        <f t="shared" si="74"/>
        <v/>
      </c>
      <c r="V698" s="39" t="str">
        <f>IF(R698="","",VLOOKUP(R698,CUSTOMS!$E$3:$N$2500,5,FALSE))</f>
        <v/>
      </c>
      <c r="W698" s="40" t="str">
        <f>IF(R698="","",VLOOKUP(R698,CUSTOMS!$E$3:$N$2500,6,FALSE))</f>
        <v/>
      </c>
      <c r="X698" s="40" t="str">
        <f t="shared" si="75"/>
        <v/>
      </c>
      <c r="Y698" s="39" t="str">
        <f>IF(R698="","",VLOOKUP(R698,CUSTOMS!$E$3:$N$2500,8,FALSE))</f>
        <v/>
      </c>
      <c r="Z698" s="39" t="str">
        <f>IF(R698="","",VLOOKUP(R698,CUSTOMS!$E$3:$N$2500,9,FALSE))</f>
        <v/>
      </c>
      <c r="AA698" s="39" t="str">
        <f>IF(R698="","",VLOOKUP(R698,CUSTOMS!$E$3:$N$2500,10,FALSE))</f>
        <v/>
      </c>
      <c r="AB698" s="40" t="str">
        <f>IF(R698="","",VLOOKUP(G698,WMS!$E$3:$T$2500,15,FALSE))</f>
        <v/>
      </c>
      <c r="AC698" s="40" t="str">
        <f t="shared" si="76"/>
        <v/>
      </c>
      <c r="AD698" s="37" t="str">
        <f>IF(S698="","",VLOOKUP(S698,海关监管条件!$A$1:$B$2000,2,FALSE))</f>
        <v/>
      </c>
    </row>
    <row r="699" spans="7:30">
      <c r="G699" s="22" t="str">
        <f t="shared" si="70"/>
        <v/>
      </c>
      <c r="H699" s="23" t="str">
        <f>IF(G699="","",VLOOKUP(G699,WMS!$E$3:$Q$2500,7,FALSE))</f>
        <v/>
      </c>
      <c r="I699" s="23" t="str">
        <f>IF(G699="","",VLOOKUP(G699,WMS!$E$3:$Q$2500,8,FALSE))</f>
        <v/>
      </c>
      <c r="J699" s="23" t="str">
        <f>IF(G699="","",VLOOKUP(G699,WMS!$E$3:$Q$2500,13,FALSE))</f>
        <v/>
      </c>
      <c r="K699" s="29" t="str">
        <f t="shared" si="71"/>
        <v/>
      </c>
      <c r="N699" s="30" t="str">
        <f>IF(G699="","",VLOOKUP(G699,WMS!$E$3:$U$2500,17,0))</f>
        <v/>
      </c>
      <c r="O699" s="31" t="str">
        <f t="shared" si="72"/>
        <v/>
      </c>
      <c r="P699" s="31" t="str">
        <f t="shared" si="73"/>
        <v/>
      </c>
      <c r="Q699" s="36" t="str">
        <f>IF(G699="","",VLOOKUP(G699,WMS!$E$3:$G$2500,2,FALSE))</f>
        <v/>
      </c>
      <c r="R699" s="36" t="str">
        <f>IF(G699="","",VLOOKUP(G699,WMS!$E$3:$G$2500,3,FALSE))</f>
        <v/>
      </c>
      <c r="S699" s="37" t="str">
        <f>IF(R699="","",VLOOKUP(R699,CUSTOMS!$E$3:$N$2500,2,FALSE))</f>
        <v/>
      </c>
      <c r="T699" s="38" t="str">
        <f>IF(R699="","",VLOOKUP(R699,CUSTOMS!$E$3:$N$2500,3,FALSE))</f>
        <v/>
      </c>
      <c r="U699" s="39" t="str">
        <f t="shared" si="74"/>
        <v/>
      </c>
      <c r="V699" s="39" t="str">
        <f>IF(R699="","",VLOOKUP(R699,CUSTOMS!$E$3:$N$2500,5,FALSE))</f>
        <v/>
      </c>
      <c r="W699" s="40" t="str">
        <f>IF(R699="","",VLOOKUP(R699,CUSTOMS!$E$3:$N$2500,6,FALSE))</f>
        <v/>
      </c>
      <c r="X699" s="40" t="str">
        <f t="shared" si="75"/>
        <v/>
      </c>
      <c r="Y699" s="39" t="str">
        <f>IF(R699="","",VLOOKUP(R699,CUSTOMS!$E$3:$N$2500,8,FALSE))</f>
        <v/>
      </c>
      <c r="Z699" s="39" t="str">
        <f>IF(R699="","",VLOOKUP(R699,CUSTOMS!$E$3:$N$2500,9,FALSE))</f>
        <v/>
      </c>
      <c r="AA699" s="39" t="str">
        <f>IF(R699="","",VLOOKUP(R699,CUSTOMS!$E$3:$N$2500,10,FALSE))</f>
        <v/>
      </c>
      <c r="AB699" s="40" t="str">
        <f>IF(R699="","",VLOOKUP(G699,WMS!$E$3:$T$2500,15,FALSE))</f>
        <v/>
      </c>
      <c r="AC699" s="40" t="str">
        <f t="shared" si="76"/>
        <v/>
      </c>
      <c r="AD699" s="37" t="str">
        <f>IF(S699="","",VLOOKUP(S699,海关监管条件!$A$1:$B$2000,2,FALSE))</f>
        <v/>
      </c>
    </row>
    <row r="700" spans="7:30">
      <c r="G700" s="22" t="str">
        <f t="shared" si="70"/>
        <v/>
      </c>
      <c r="H700" s="23" t="str">
        <f>IF(G700="","",VLOOKUP(G700,WMS!$E$3:$Q$2500,7,FALSE))</f>
        <v/>
      </c>
      <c r="I700" s="23" t="str">
        <f>IF(G700="","",VLOOKUP(G700,WMS!$E$3:$Q$2500,8,FALSE))</f>
        <v/>
      </c>
      <c r="J700" s="23" t="str">
        <f>IF(G700="","",VLOOKUP(G700,WMS!$E$3:$Q$2500,13,FALSE))</f>
        <v/>
      </c>
      <c r="K700" s="29" t="str">
        <f t="shared" si="71"/>
        <v/>
      </c>
      <c r="N700" s="30" t="str">
        <f>IF(G700="","",VLOOKUP(G700,WMS!$E$3:$U$2500,17,0))</f>
        <v/>
      </c>
      <c r="O700" s="31" t="str">
        <f t="shared" si="72"/>
        <v/>
      </c>
      <c r="P700" s="31" t="str">
        <f t="shared" si="73"/>
        <v/>
      </c>
      <c r="Q700" s="36" t="str">
        <f>IF(G700="","",VLOOKUP(G700,WMS!$E$3:$G$2500,2,FALSE))</f>
        <v/>
      </c>
      <c r="R700" s="36" t="str">
        <f>IF(G700="","",VLOOKUP(G700,WMS!$E$3:$G$2500,3,FALSE))</f>
        <v/>
      </c>
      <c r="S700" s="37" t="str">
        <f>IF(R700="","",VLOOKUP(R700,CUSTOMS!$E$3:$N$2500,2,FALSE))</f>
        <v/>
      </c>
      <c r="T700" s="38" t="str">
        <f>IF(R700="","",VLOOKUP(R700,CUSTOMS!$E$3:$N$2500,3,FALSE))</f>
        <v/>
      </c>
      <c r="U700" s="39" t="str">
        <f t="shared" si="74"/>
        <v/>
      </c>
      <c r="V700" s="39" t="str">
        <f>IF(R700="","",VLOOKUP(R700,CUSTOMS!$E$3:$N$2500,5,FALSE))</f>
        <v/>
      </c>
      <c r="W700" s="40" t="str">
        <f>IF(R700="","",VLOOKUP(R700,CUSTOMS!$E$3:$N$2500,6,FALSE))</f>
        <v/>
      </c>
      <c r="X700" s="40" t="str">
        <f t="shared" si="75"/>
        <v/>
      </c>
      <c r="Y700" s="39" t="str">
        <f>IF(R700="","",VLOOKUP(R700,CUSTOMS!$E$3:$N$2500,8,FALSE))</f>
        <v/>
      </c>
      <c r="Z700" s="39" t="str">
        <f>IF(R700="","",VLOOKUP(R700,CUSTOMS!$E$3:$N$2500,9,FALSE))</f>
        <v/>
      </c>
      <c r="AA700" s="39" t="str">
        <f>IF(R700="","",VLOOKUP(R700,CUSTOMS!$E$3:$N$2500,10,FALSE))</f>
        <v/>
      </c>
      <c r="AB700" s="40" t="str">
        <f>IF(R700="","",VLOOKUP(G700,WMS!$E$3:$T$2500,15,FALSE))</f>
        <v/>
      </c>
      <c r="AC700" s="40" t="str">
        <f t="shared" si="76"/>
        <v/>
      </c>
      <c r="AD700" s="37" t="str">
        <f>IF(S700="","",VLOOKUP(S700,海关监管条件!$A$1:$B$2000,2,FALSE))</f>
        <v/>
      </c>
    </row>
    <row r="701" spans="7:30">
      <c r="G701" s="22" t="str">
        <f t="shared" si="70"/>
        <v/>
      </c>
      <c r="H701" s="23" t="str">
        <f>IF(G701="","",VLOOKUP(G701,WMS!$E$3:$Q$2500,7,FALSE))</f>
        <v/>
      </c>
      <c r="I701" s="23" t="str">
        <f>IF(G701="","",VLOOKUP(G701,WMS!$E$3:$Q$2500,8,FALSE))</f>
        <v/>
      </c>
      <c r="J701" s="23" t="str">
        <f>IF(G701="","",VLOOKUP(G701,WMS!$E$3:$Q$2500,13,FALSE))</f>
        <v/>
      </c>
      <c r="K701" s="29" t="str">
        <f t="shared" si="71"/>
        <v/>
      </c>
      <c r="N701" s="30" t="str">
        <f>IF(G701="","",VLOOKUP(G701,WMS!$E$3:$U$2500,17,0))</f>
        <v/>
      </c>
      <c r="O701" s="31" t="str">
        <f t="shared" si="72"/>
        <v/>
      </c>
      <c r="P701" s="31" t="str">
        <f t="shared" si="73"/>
        <v/>
      </c>
      <c r="Q701" s="36" t="str">
        <f>IF(G701="","",VLOOKUP(G701,WMS!$E$3:$G$2500,2,FALSE))</f>
        <v/>
      </c>
      <c r="R701" s="36" t="str">
        <f>IF(G701="","",VLOOKUP(G701,WMS!$E$3:$G$2500,3,FALSE))</f>
        <v/>
      </c>
      <c r="S701" s="37" t="str">
        <f>IF(R701="","",VLOOKUP(R701,CUSTOMS!$E$3:$N$2500,2,FALSE))</f>
        <v/>
      </c>
      <c r="T701" s="38" t="str">
        <f>IF(R701="","",VLOOKUP(R701,CUSTOMS!$E$3:$N$2500,3,FALSE))</f>
        <v/>
      </c>
      <c r="U701" s="39" t="str">
        <f t="shared" si="74"/>
        <v/>
      </c>
      <c r="V701" s="39" t="str">
        <f>IF(R701="","",VLOOKUP(R701,CUSTOMS!$E$3:$N$2500,5,FALSE))</f>
        <v/>
      </c>
      <c r="W701" s="40" t="str">
        <f>IF(R701="","",VLOOKUP(R701,CUSTOMS!$E$3:$N$2500,6,FALSE))</f>
        <v/>
      </c>
      <c r="X701" s="40" t="str">
        <f t="shared" si="75"/>
        <v/>
      </c>
      <c r="Y701" s="39" t="str">
        <f>IF(R701="","",VLOOKUP(R701,CUSTOMS!$E$3:$N$2500,8,FALSE))</f>
        <v/>
      </c>
      <c r="Z701" s="39" t="str">
        <f>IF(R701="","",VLOOKUP(R701,CUSTOMS!$E$3:$N$2500,9,FALSE))</f>
        <v/>
      </c>
      <c r="AA701" s="39" t="str">
        <f>IF(R701="","",VLOOKUP(R701,CUSTOMS!$E$3:$N$2500,10,FALSE))</f>
        <v/>
      </c>
      <c r="AB701" s="40" t="str">
        <f>IF(R701="","",VLOOKUP(G701,WMS!$E$3:$T$2500,15,FALSE))</f>
        <v/>
      </c>
      <c r="AC701" s="40" t="str">
        <f t="shared" si="76"/>
        <v/>
      </c>
      <c r="AD701" s="37" t="str">
        <f>IF(S701="","",VLOOKUP(S701,海关监管条件!$A$1:$B$2000,2,FALSE))</f>
        <v/>
      </c>
    </row>
    <row r="702" spans="7:30">
      <c r="G702" s="22" t="str">
        <f t="shared" si="70"/>
        <v/>
      </c>
      <c r="H702" s="23" t="str">
        <f>IF(G702="","",VLOOKUP(G702,WMS!$E$3:$Q$2500,7,FALSE))</f>
        <v/>
      </c>
      <c r="I702" s="23" t="str">
        <f>IF(G702="","",VLOOKUP(G702,WMS!$E$3:$Q$2500,8,FALSE))</f>
        <v/>
      </c>
      <c r="J702" s="23" t="str">
        <f>IF(G702="","",VLOOKUP(G702,WMS!$E$3:$Q$2500,13,FALSE))</f>
        <v/>
      </c>
      <c r="K702" s="29" t="str">
        <f t="shared" si="71"/>
        <v/>
      </c>
      <c r="N702" s="30" t="str">
        <f>IF(G702="","",VLOOKUP(G702,WMS!$E$3:$U$2500,17,0))</f>
        <v/>
      </c>
      <c r="O702" s="31" t="str">
        <f t="shared" si="72"/>
        <v/>
      </c>
      <c r="P702" s="31" t="str">
        <f t="shared" si="73"/>
        <v/>
      </c>
      <c r="Q702" s="36" t="str">
        <f>IF(G702="","",VLOOKUP(G702,WMS!$E$3:$G$2500,2,FALSE))</f>
        <v/>
      </c>
      <c r="R702" s="36" t="str">
        <f>IF(G702="","",VLOOKUP(G702,WMS!$E$3:$G$2500,3,FALSE))</f>
        <v/>
      </c>
      <c r="S702" s="37" t="str">
        <f>IF(R702="","",VLOOKUP(R702,CUSTOMS!$E$3:$N$2500,2,FALSE))</f>
        <v/>
      </c>
      <c r="T702" s="38" t="str">
        <f>IF(R702="","",VLOOKUP(R702,CUSTOMS!$E$3:$N$2500,3,FALSE))</f>
        <v/>
      </c>
      <c r="U702" s="39" t="str">
        <f t="shared" si="74"/>
        <v/>
      </c>
      <c r="V702" s="39" t="str">
        <f>IF(R702="","",VLOOKUP(R702,CUSTOMS!$E$3:$N$2500,5,FALSE))</f>
        <v/>
      </c>
      <c r="W702" s="40" t="str">
        <f>IF(R702="","",VLOOKUP(R702,CUSTOMS!$E$3:$N$2500,6,FALSE))</f>
        <v/>
      </c>
      <c r="X702" s="40" t="str">
        <f t="shared" si="75"/>
        <v/>
      </c>
      <c r="Y702" s="39" t="str">
        <f>IF(R702="","",VLOOKUP(R702,CUSTOMS!$E$3:$N$2500,8,FALSE))</f>
        <v/>
      </c>
      <c r="Z702" s="39" t="str">
        <f>IF(R702="","",VLOOKUP(R702,CUSTOMS!$E$3:$N$2500,9,FALSE))</f>
        <v/>
      </c>
      <c r="AA702" s="39" t="str">
        <f>IF(R702="","",VLOOKUP(R702,CUSTOMS!$E$3:$N$2500,10,FALSE))</f>
        <v/>
      </c>
      <c r="AB702" s="40" t="str">
        <f>IF(R702="","",VLOOKUP(G702,WMS!$E$3:$T$2500,15,FALSE))</f>
        <v/>
      </c>
      <c r="AC702" s="40" t="str">
        <f t="shared" si="76"/>
        <v/>
      </c>
      <c r="AD702" s="37" t="str">
        <f>IF(S702="","",VLOOKUP(S702,海关监管条件!$A$1:$B$2000,2,FALSE))</f>
        <v/>
      </c>
    </row>
    <row r="703" spans="7:30">
      <c r="G703" s="22" t="str">
        <f t="shared" si="70"/>
        <v/>
      </c>
      <c r="H703" s="23" t="str">
        <f>IF(G703="","",VLOOKUP(G703,WMS!$E$3:$Q$2500,7,FALSE))</f>
        <v/>
      </c>
      <c r="I703" s="23" t="str">
        <f>IF(G703="","",VLOOKUP(G703,WMS!$E$3:$Q$2500,8,FALSE))</f>
        <v/>
      </c>
      <c r="J703" s="23" t="str">
        <f>IF(G703="","",VLOOKUP(G703,WMS!$E$3:$Q$2500,13,FALSE))</f>
        <v/>
      </c>
      <c r="K703" s="29" t="str">
        <f t="shared" si="71"/>
        <v/>
      </c>
      <c r="N703" s="30" t="str">
        <f>IF(G703="","",VLOOKUP(G703,WMS!$E$3:$U$2500,17,0))</f>
        <v/>
      </c>
      <c r="O703" s="31" t="str">
        <f t="shared" si="72"/>
        <v/>
      </c>
      <c r="P703" s="31" t="str">
        <f t="shared" si="73"/>
        <v/>
      </c>
      <c r="Q703" s="36" t="str">
        <f>IF(G703="","",VLOOKUP(G703,WMS!$E$3:$G$2500,2,FALSE))</f>
        <v/>
      </c>
      <c r="R703" s="36" t="str">
        <f>IF(G703="","",VLOOKUP(G703,WMS!$E$3:$G$2500,3,FALSE))</f>
        <v/>
      </c>
      <c r="S703" s="37" t="str">
        <f>IF(R703="","",VLOOKUP(R703,CUSTOMS!$E$3:$N$2500,2,FALSE))</f>
        <v/>
      </c>
      <c r="T703" s="38" t="str">
        <f>IF(R703="","",VLOOKUP(R703,CUSTOMS!$E$3:$N$2500,3,FALSE))</f>
        <v/>
      </c>
      <c r="U703" s="39" t="str">
        <f t="shared" si="74"/>
        <v/>
      </c>
      <c r="V703" s="39" t="str">
        <f>IF(R703="","",VLOOKUP(R703,CUSTOMS!$E$3:$N$2500,5,FALSE))</f>
        <v/>
      </c>
      <c r="W703" s="40" t="str">
        <f>IF(R703="","",VLOOKUP(R703,CUSTOMS!$E$3:$N$2500,6,FALSE))</f>
        <v/>
      </c>
      <c r="X703" s="40" t="str">
        <f t="shared" si="75"/>
        <v/>
      </c>
      <c r="Y703" s="39" t="str">
        <f>IF(R703="","",VLOOKUP(R703,CUSTOMS!$E$3:$N$2500,8,FALSE))</f>
        <v/>
      </c>
      <c r="Z703" s="39" t="str">
        <f>IF(R703="","",VLOOKUP(R703,CUSTOMS!$E$3:$N$2500,9,FALSE))</f>
        <v/>
      </c>
      <c r="AA703" s="39" t="str">
        <f>IF(R703="","",VLOOKUP(R703,CUSTOMS!$E$3:$N$2500,10,FALSE))</f>
        <v/>
      </c>
      <c r="AB703" s="40" t="str">
        <f>IF(R703="","",VLOOKUP(G703,WMS!$E$3:$T$2500,15,FALSE))</f>
        <v/>
      </c>
      <c r="AC703" s="40" t="str">
        <f t="shared" si="76"/>
        <v/>
      </c>
      <c r="AD703" s="37" t="str">
        <f>IF(S703="","",VLOOKUP(S703,海关监管条件!$A$1:$B$2000,2,FALSE))</f>
        <v/>
      </c>
    </row>
    <row r="704" spans="7:30">
      <c r="G704" s="22" t="str">
        <f t="shared" si="70"/>
        <v/>
      </c>
      <c r="H704" s="23" t="str">
        <f>IF(G704="","",VLOOKUP(G704,WMS!$E$3:$Q$2500,7,FALSE))</f>
        <v/>
      </c>
      <c r="I704" s="23" t="str">
        <f>IF(G704="","",VLOOKUP(G704,WMS!$E$3:$Q$2500,8,FALSE))</f>
        <v/>
      </c>
      <c r="J704" s="23" t="str">
        <f>IF(G704="","",VLOOKUP(G704,WMS!$E$3:$Q$2500,13,FALSE))</f>
        <v/>
      </c>
      <c r="K704" s="29" t="str">
        <f t="shared" si="71"/>
        <v/>
      </c>
      <c r="N704" s="30" t="str">
        <f>IF(G704="","",VLOOKUP(G704,WMS!$E$3:$U$2500,17,0))</f>
        <v/>
      </c>
      <c r="O704" s="31" t="str">
        <f t="shared" si="72"/>
        <v/>
      </c>
      <c r="P704" s="31" t="str">
        <f t="shared" si="73"/>
        <v/>
      </c>
      <c r="Q704" s="36" t="str">
        <f>IF(G704="","",VLOOKUP(G704,WMS!$E$3:$G$2500,2,FALSE))</f>
        <v/>
      </c>
      <c r="R704" s="36" t="str">
        <f>IF(G704="","",VLOOKUP(G704,WMS!$E$3:$G$2500,3,FALSE))</f>
        <v/>
      </c>
      <c r="S704" s="37" t="str">
        <f>IF(R704="","",VLOOKUP(R704,CUSTOMS!$E$3:$N$2500,2,FALSE))</f>
        <v/>
      </c>
      <c r="T704" s="38" t="str">
        <f>IF(R704="","",VLOOKUP(R704,CUSTOMS!$E$3:$N$2500,3,FALSE))</f>
        <v/>
      </c>
      <c r="U704" s="39" t="str">
        <f t="shared" si="74"/>
        <v/>
      </c>
      <c r="V704" s="39" t="str">
        <f>IF(R704="","",VLOOKUP(R704,CUSTOMS!$E$3:$N$2500,5,FALSE))</f>
        <v/>
      </c>
      <c r="W704" s="40" t="str">
        <f>IF(R704="","",VLOOKUP(R704,CUSTOMS!$E$3:$N$2500,6,FALSE))</f>
        <v/>
      </c>
      <c r="X704" s="40" t="str">
        <f t="shared" si="75"/>
        <v/>
      </c>
      <c r="Y704" s="39" t="str">
        <f>IF(R704="","",VLOOKUP(R704,CUSTOMS!$E$3:$N$2500,8,FALSE))</f>
        <v/>
      </c>
      <c r="Z704" s="39" t="str">
        <f>IF(R704="","",VLOOKUP(R704,CUSTOMS!$E$3:$N$2500,9,FALSE))</f>
        <v/>
      </c>
      <c r="AA704" s="39" t="str">
        <f>IF(R704="","",VLOOKUP(R704,CUSTOMS!$E$3:$N$2500,10,FALSE))</f>
        <v/>
      </c>
      <c r="AB704" s="40" t="str">
        <f>IF(R704="","",VLOOKUP(G704,WMS!$E$3:$T$2500,15,FALSE))</f>
        <v/>
      </c>
      <c r="AC704" s="40" t="str">
        <f t="shared" si="76"/>
        <v/>
      </c>
      <c r="AD704" s="37" t="str">
        <f>IF(S704="","",VLOOKUP(S704,海关监管条件!$A$1:$B$2000,2,FALSE))</f>
        <v/>
      </c>
    </row>
    <row r="705" spans="7:30">
      <c r="G705" s="22" t="str">
        <f t="shared" si="70"/>
        <v/>
      </c>
      <c r="H705" s="23" t="str">
        <f>IF(G705="","",VLOOKUP(G705,WMS!$E$3:$Q$2500,7,FALSE))</f>
        <v/>
      </c>
      <c r="I705" s="23" t="str">
        <f>IF(G705="","",VLOOKUP(G705,WMS!$E$3:$Q$2500,8,FALSE))</f>
        <v/>
      </c>
      <c r="J705" s="23" t="str">
        <f>IF(G705="","",VLOOKUP(G705,WMS!$E$3:$Q$2500,13,FALSE))</f>
        <v/>
      </c>
      <c r="K705" s="29" t="str">
        <f t="shared" si="71"/>
        <v/>
      </c>
      <c r="N705" s="30" t="str">
        <f>IF(G705="","",VLOOKUP(G705,WMS!$E$3:$U$2500,17,0))</f>
        <v/>
      </c>
      <c r="O705" s="31" t="str">
        <f t="shared" si="72"/>
        <v/>
      </c>
      <c r="P705" s="31" t="str">
        <f t="shared" si="73"/>
        <v/>
      </c>
      <c r="Q705" s="36" t="str">
        <f>IF(G705="","",VLOOKUP(G705,WMS!$E$3:$G$2500,2,FALSE))</f>
        <v/>
      </c>
      <c r="R705" s="36" t="str">
        <f>IF(G705="","",VLOOKUP(G705,WMS!$E$3:$G$2500,3,FALSE))</f>
        <v/>
      </c>
      <c r="S705" s="37" t="str">
        <f>IF(R705="","",VLOOKUP(R705,CUSTOMS!$E$3:$N$2500,2,FALSE))</f>
        <v/>
      </c>
      <c r="T705" s="38" t="str">
        <f>IF(R705="","",VLOOKUP(R705,CUSTOMS!$E$3:$N$2500,3,FALSE))</f>
        <v/>
      </c>
      <c r="U705" s="39" t="str">
        <f t="shared" si="74"/>
        <v/>
      </c>
      <c r="V705" s="39" t="str">
        <f>IF(R705="","",VLOOKUP(R705,CUSTOMS!$E$3:$N$2500,5,FALSE))</f>
        <v/>
      </c>
      <c r="W705" s="40" t="str">
        <f>IF(R705="","",VLOOKUP(R705,CUSTOMS!$E$3:$N$2500,6,FALSE))</f>
        <v/>
      </c>
      <c r="X705" s="40" t="str">
        <f t="shared" si="75"/>
        <v/>
      </c>
      <c r="Y705" s="39" t="str">
        <f>IF(R705="","",VLOOKUP(R705,CUSTOMS!$E$3:$N$2500,8,FALSE))</f>
        <v/>
      </c>
      <c r="Z705" s="39" t="str">
        <f>IF(R705="","",VLOOKUP(R705,CUSTOMS!$E$3:$N$2500,9,FALSE))</f>
        <v/>
      </c>
      <c r="AA705" s="39" t="str">
        <f>IF(R705="","",VLOOKUP(R705,CUSTOMS!$E$3:$N$2500,10,FALSE))</f>
        <v/>
      </c>
      <c r="AB705" s="40" t="str">
        <f>IF(R705="","",VLOOKUP(G705,WMS!$E$3:$T$2500,15,FALSE))</f>
        <v/>
      </c>
      <c r="AC705" s="40" t="str">
        <f t="shared" si="76"/>
        <v/>
      </c>
      <c r="AD705" s="37" t="str">
        <f>IF(S705="","",VLOOKUP(S705,海关监管条件!$A$1:$B$2000,2,FALSE))</f>
        <v/>
      </c>
    </row>
    <row r="706" spans="7:30">
      <c r="G706" s="22" t="str">
        <f t="shared" si="70"/>
        <v/>
      </c>
      <c r="H706" s="23" t="str">
        <f>IF(G706="","",VLOOKUP(G706,WMS!$E$3:$Q$2500,7,FALSE))</f>
        <v/>
      </c>
      <c r="I706" s="23" t="str">
        <f>IF(G706="","",VLOOKUP(G706,WMS!$E$3:$Q$2500,8,FALSE))</f>
        <v/>
      </c>
      <c r="J706" s="23" t="str">
        <f>IF(G706="","",VLOOKUP(G706,WMS!$E$3:$Q$2500,13,FALSE))</f>
        <v/>
      </c>
      <c r="K706" s="29" t="str">
        <f t="shared" si="71"/>
        <v/>
      </c>
      <c r="N706" s="30" t="str">
        <f>IF(G706="","",VLOOKUP(G706,WMS!$E$3:$U$2500,17,0))</f>
        <v/>
      </c>
      <c r="O706" s="31" t="str">
        <f t="shared" si="72"/>
        <v/>
      </c>
      <c r="P706" s="31" t="str">
        <f t="shared" si="73"/>
        <v/>
      </c>
      <c r="Q706" s="36" t="str">
        <f>IF(G706="","",VLOOKUP(G706,WMS!$E$3:$G$2500,2,FALSE))</f>
        <v/>
      </c>
      <c r="R706" s="36" t="str">
        <f>IF(G706="","",VLOOKUP(G706,WMS!$E$3:$G$2500,3,FALSE))</f>
        <v/>
      </c>
      <c r="S706" s="37" t="str">
        <f>IF(R706="","",VLOOKUP(R706,CUSTOMS!$E$3:$N$2500,2,FALSE))</f>
        <v/>
      </c>
      <c r="T706" s="38" t="str">
        <f>IF(R706="","",VLOOKUP(R706,CUSTOMS!$E$3:$N$2500,3,FALSE))</f>
        <v/>
      </c>
      <c r="U706" s="39" t="str">
        <f t="shared" si="74"/>
        <v/>
      </c>
      <c r="V706" s="39" t="str">
        <f>IF(R706="","",VLOOKUP(R706,CUSTOMS!$E$3:$N$2500,5,FALSE))</f>
        <v/>
      </c>
      <c r="W706" s="40" t="str">
        <f>IF(R706="","",VLOOKUP(R706,CUSTOMS!$E$3:$N$2500,6,FALSE))</f>
        <v/>
      </c>
      <c r="X706" s="40" t="str">
        <f t="shared" si="75"/>
        <v/>
      </c>
      <c r="Y706" s="39" t="str">
        <f>IF(R706="","",VLOOKUP(R706,CUSTOMS!$E$3:$N$2500,8,FALSE))</f>
        <v/>
      </c>
      <c r="Z706" s="39" t="str">
        <f>IF(R706="","",VLOOKUP(R706,CUSTOMS!$E$3:$N$2500,9,FALSE))</f>
        <v/>
      </c>
      <c r="AA706" s="39" t="str">
        <f>IF(R706="","",VLOOKUP(R706,CUSTOMS!$E$3:$N$2500,10,FALSE))</f>
        <v/>
      </c>
      <c r="AB706" s="40" t="str">
        <f>IF(R706="","",VLOOKUP(G706,WMS!$E$3:$T$2500,15,FALSE))</f>
        <v/>
      </c>
      <c r="AC706" s="40" t="str">
        <f t="shared" si="76"/>
        <v/>
      </c>
      <c r="AD706" s="37" t="str">
        <f>IF(S706="","",VLOOKUP(S706,海关监管条件!$A$1:$B$2000,2,FALSE))</f>
        <v/>
      </c>
    </row>
    <row r="707" spans="7:30">
      <c r="G707" s="22" t="str">
        <f t="shared" si="70"/>
        <v/>
      </c>
      <c r="H707" s="23" t="str">
        <f>IF(G707="","",VLOOKUP(G707,WMS!$E$3:$Q$2500,7,FALSE))</f>
        <v/>
      </c>
      <c r="I707" s="23" t="str">
        <f>IF(G707="","",VLOOKUP(G707,WMS!$E$3:$Q$2500,8,FALSE))</f>
        <v/>
      </c>
      <c r="J707" s="23" t="str">
        <f>IF(G707="","",VLOOKUP(G707,WMS!$E$3:$Q$2500,13,FALSE))</f>
        <v/>
      </c>
      <c r="K707" s="29" t="str">
        <f t="shared" si="71"/>
        <v/>
      </c>
      <c r="N707" s="30" t="str">
        <f>IF(G707="","",VLOOKUP(G707,WMS!$E$3:$U$2500,17,0))</f>
        <v/>
      </c>
      <c r="O707" s="31" t="str">
        <f t="shared" si="72"/>
        <v/>
      </c>
      <c r="P707" s="31" t="str">
        <f t="shared" si="73"/>
        <v/>
      </c>
      <c r="Q707" s="36" t="str">
        <f>IF(G707="","",VLOOKUP(G707,WMS!$E$3:$G$2500,2,FALSE))</f>
        <v/>
      </c>
      <c r="R707" s="36" t="str">
        <f>IF(G707="","",VLOOKUP(G707,WMS!$E$3:$G$2500,3,FALSE))</f>
        <v/>
      </c>
      <c r="S707" s="37" t="str">
        <f>IF(R707="","",VLOOKUP(R707,CUSTOMS!$E$3:$N$2500,2,FALSE))</f>
        <v/>
      </c>
      <c r="T707" s="38" t="str">
        <f>IF(R707="","",VLOOKUP(R707,CUSTOMS!$E$3:$N$2500,3,FALSE))</f>
        <v/>
      </c>
      <c r="U707" s="39" t="str">
        <f t="shared" si="74"/>
        <v/>
      </c>
      <c r="V707" s="39" t="str">
        <f>IF(R707="","",VLOOKUP(R707,CUSTOMS!$E$3:$N$2500,5,FALSE))</f>
        <v/>
      </c>
      <c r="W707" s="40" t="str">
        <f>IF(R707="","",VLOOKUP(R707,CUSTOMS!$E$3:$N$2500,6,FALSE))</f>
        <v/>
      </c>
      <c r="X707" s="40" t="str">
        <f t="shared" si="75"/>
        <v/>
      </c>
      <c r="Y707" s="39" t="str">
        <f>IF(R707="","",VLOOKUP(R707,CUSTOMS!$E$3:$N$2500,8,FALSE))</f>
        <v/>
      </c>
      <c r="Z707" s="39" t="str">
        <f>IF(R707="","",VLOOKUP(R707,CUSTOMS!$E$3:$N$2500,9,FALSE))</f>
        <v/>
      </c>
      <c r="AA707" s="39" t="str">
        <f>IF(R707="","",VLOOKUP(R707,CUSTOMS!$E$3:$N$2500,10,FALSE))</f>
        <v/>
      </c>
      <c r="AB707" s="40" t="str">
        <f>IF(R707="","",VLOOKUP(G707,WMS!$E$3:$T$2500,15,FALSE))</f>
        <v/>
      </c>
      <c r="AC707" s="40" t="str">
        <f t="shared" si="76"/>
        <v/>
      </c>
      <c r="AD707" s="37" t="str">
        <f>IF(S707="","",VLOOKUP(S707,海关监管条件!$A$1:$B$2000,2,FALSE))</f>
        <v/>
      </c>
    </row>
    <row r="708" spans="7:30">
      <c r="G708" s="22" t="str">
        <f t="shared" ref="G708:G771" si="77">IF(F708="","",D708&amp;"/"&amp;E708&amp;"/"&amp;F708)</f>
        <v/>
      </c>
      <c r="H708" s="23" t="str">
        <f>IF(G708="","",VLOOKUP(G708,WMS!$E$3:$Q$2500,7,FALSE))</f>
        <v/>
      </c>
      <c r="I708" s="23" t="str">
        <f>IF(G708="","",VLOOKUP(G708,WMS!$E$3:$Q$2500,8,FALSE))</f>
        <v/>
      </c>
      <c r="J708" s="23" t="str">
        <f>IF(G708="","",VLOOKUP(G708,WMS!$E$3:$Q$2500,13,FALSE))</f>
        <v/>
      </c>
      <c r="K708" s="29" t="str">
        <f t="shared" ref="K708:K771" si="78">IF(M708="","",EXACT(H708,M708/L708))</f>
        <v/>
      </c>
      <c r="N708" s="30" t="str">
        <f>IF(G708="","",VLOOKUP(G708,WMS!$E$3:$U$2500,17,0))</f>
        <v/>
      </c>
      <c r="O708" s="31" t="str">
        <f t="shared" ref="O708:O771" si="79">IF(L708="","",I708*L708)</f>
        <v/>
      </c>
      <c r="P708" s="31" t="str">
        <f t="shared" ref="P708:P771" si="80">IF(L708="","",J708*L708)</f>
        <v/>
      </c>
      <c r="Q708" s="36" t="str">
        <f>IF(G708="","",VLOOKUP(G708,WMS!$E$3:$G$2500,2,FALSE))</f>
        <v/>
      </c>
      <c r="R708" s="36" t="str">
        <f>IF(G708="","",VLOOKUP(G708,WMS!$E$3:$G$2500,3,FALSE))</f>
        <v/>
      </c>
      <c r="S708" s="37" t="str">
        <f>IF(R708="","",VLOOKUP(R708,CUSTOMS!$E$3:$N$2500,2,FALSE))</f>
        <v/>
      </c>
      <c r="T708" s="38" t="str">
        <f>IF(R708="","",VLOOKUP(R708,CUSTOMS!$E$3:$N$2500,3,FALSE))</f>
        <v/>
      </c>
      <c r="U708" s="39" t="str">
        <f t="shared" ref="U708:U771" si="81">IF(V708="","",IF(V708="千克",M708*AB708,M708))</f>
        <v/>
      </c>
      <c r="V708" s="39" t="str">
        <f>IF(R708="","",VLOOKUP(R708,CUSTOMS!$E$3:$N$2500,5,FALSE))</f>
        <v/>
      </c>
      <c r="W708" s="40" t="str">
        <f>IF(R708="","",VLOOKUP(R708,CUSTOMS!$E$3:$N$2500,6,FALSE))</f>
        <v/>
      </c>
      <c r="X708" s="40" t="str">
        <f t="shared" ref="X708:X771" si="82">IF(W708="","",U708*W708)</f>
        <v/>
      </c>
      <c r="Y708" s="39" t="str">
        <f>IF(R708="","",VLOOKUP(R708,CUSTOMS!$E$3:$N$2500,8,FALSE))</f>
        <v/>
      </c>
      <c r="Z708" s="39" t="str">
        <f>IF(R708="","",VLOOKUP(R708,CUSTOMS!$E$3:$N$2500,9,FALSE))</f>
        <v/>
      </c>
      <c r="AA708" s="39" t="str">
        <f>IF(R708="","",VLOOKUP(R708,CUSTOMS!$E$3:$N$2500,10,FALSE))</f>
        <v/>
      </c>
      <c r="AB708" s="40" t="str">
        <f>IF(R708="","",VLOOKUP(G708,WMS!$E$3:$T$2500,15,FALSE))</f>
        <v/>
      </c>
      <c r="AC708" s="40" t="str">
        <f t="shared" ref="AC708:AC771" si="83">IF(AB708="","",M708*AB708)</f>
        <v/>
      </c>
      <c r="AD708" s="37" t="str">
        <f>IF(S708="","",VLOOKUP(S708,海关监管条件!$A$1:$B$2000,2,FALSE))</f>
        <v/>
      </c>
    </row>
    <row r="709" spans="7:30">
      <c r="G709" s="22" t="str">
        <f t="shared" si="77"/>
        <v/>
      </c>
      <c r="H709" s="23" t="str">
        <f>IF(G709="","",VLOOKUP(G709,WMS!$E$3:$Q$2500,7,FALSE))</f>
        <v/>
      </c>
      <c r="I709" s="23" t="str">
        <f>IF(G709="","",VLOOKUP(G709,WMS!$E$3:$Q$2500,8,FALSE))</f>
        <v/>
      </c>
      <c r="J709" s="23" t="str">
        <f>IF(G709="","",VLOOKUP(G709,WMS!$E$3:$Q$2500,13,FALSE))</f>
        <v/>
      </c>
      <c r="K709" s="29" t="str">
        <f t="shared" si="78"/>
        <v/>
      </c>
      <c r="N709" s="30" t="str">
        <f>IF(G709="","",VLOOKUP(G709,WMS!$E$3:$U$2500,17,0))</f>
        <v/>
      </c>
      <c r="O709" s="31" t="str">
        <f t="shared" si="79"/>
        <v/>
      </c>
      <c r="P709" s="31" t="str">
        <f t="shared" si="80"/>
        <v/>
      </c>
      <c r="Q709" s="36" t="str">
        <f>IF(G709="","",VLOOKUP(G709,WMS!$E$3:$G$2500,2,FALSE))</f>
        <v/>
      </c>
      <c r="R709" s="36" t="str">
        <f>IF(G709="","",VLOOKUP(G709,WMS!$E$3:$G$2500,3,FALSE))</f>
        <v/>
      </c>
      <c r="S709" s="37" t="str">
        <f>IF(R709="","",VLOOKUP(R709,CUSTOMS!$E$3:$N$2500,2,FALSE))</f>
        <v/>
      </c>
      <c r="T709" s="38" t="str">
        <f>IF(R709="","",VLOOKUP(R709,CUSTOMS!$E$3:$N$2500,3,FALSE))</f>
        <v/>
      </c>
      <c r="U709" s="39" t="str">
        <f t="shared" si="81"/>
        <v/>
      </c>
      <c r="V709" s="39" t="str">
        <f>IF(R709="","",VLOOKUP(R709,CUSTOMS!$E$3:$N$2500,5,FALSE))</f>
        <v/>
      </c>
      <c r="W709" s="40" t="str">
        <f>IF(R709="","",VLOOKUP(R709,CUSTOMS!$E$3:$N$2500,6,FALSE))</f>
        <v/>
      </c>
      <c r="X709" s="40" t="str">
        <f t="shared" si="82"/>
        <v/>
      </c>
      <c r="Y709" s="39" t="str">
        <f>IF(R709="","",VLOOKUP(R709,CUSTOMS!$E$3:$N$2500,8,FALSE))</f>
        <v/>
      </c>
      <c r="Z709" s="39" t="str">
        <f>IF(R709="","",VLOOKUP(R709,CUSTOMS!$E$3:$N$2500,9,FALSE))</f>
        <v/>
      </c>
      <c r="AA709" s="39" t="str">
        <f>IF(R709="","",VLOOKUP(R709,CUSTOMS!$E$3:$N$2500,10,FALSE))</f>
        <v/>
      </c>
      <c r="AB709" s="40" t="str">
        <f>IF(R709="","",VLOOKUP(G709,WMS!$E$3:$T$2500,15,FALSE))</f>
        <v/>
      </c>
      <c r="AC709" s="40" t="str">
        <f t="shared" si="83"/>
        <v/>
      </c>
      <c r="AD709" s="37" t="str">
        <f>IF(S709="","",VLOOKUP(S709,海关监管条件!$A$1:$B$2000,2,FALSE))</f>
        <v/>
      </c>
    </row>
    <row r="710" spans="7:30">
      <c r="G710" s="22" t="str">
        <f t="shared" si="77"/>
        <v/>
      </c>
      <c r="H710" s="23" t="str">
        <f>IF(G710="","",VLOOKUP(G710,WMS!$E$3:$Q$2500,7,FALSE))</f>
        <v/>
      </c>
      <c r="I710" s="23" t="str">
        <f>IF(G710="","",VLOOKUP(G710,WMS!$E$3:$Q$2500,8,FALSE))</f>
        <v/>
      </c>
      <c r="J710" s="23" t="str">
        <f>IF(G710="","",VLOOKUP(G710,WMS!$E$3:$Q$2500,13,FALSE))</f>
        <v/>
      </c>
      <c r="K710" s="29" t="str">
        <f t="shared" si="78"/>
        <v/>
      </c>
      <c r="N710" s="30" t="str">
        <f>IF(G710="","",VLOOKUP(G710,WMS!$E$3:$U$2500,17,0))</f>
        <v/>
      </c>
      <c r="O710" s="31" t="str">
        <f t="shared" si="79"/>
        <v/>
      </c>
      <c r="P710" s="31" t="str">
        <f t="shared" si="80"/>
        <v/>
      </c>
      <c r="Q710" s="36" t="str">
        <f>IF(G710="","",VLOOKUP(G710,WMS!$E$3:$G$2500,2,FALSE))</f>
        <v/>
      </c>
      <c r="R710" s="36" t="str">
        <f>IF(G710="","",VLOOKUP(G710,WMS!$E$3:$G$2500,3,FALSE))</f>
        <v/>
      </c>
      <c r="S710" s="37" t="str">
        <f>IF(R710="","",VLOOKUP(R710,CUSTOMS!$E$3:$N$2500,2,FALSE))</f>
        <v/>
      </c>
      <c r="T710" s="38" t="str">
        <f>IF(R710="","",VLOOKUP(R710,CUSTOMS!$E$3:$N$2500,3,FALSE))</f>
        <v/>
      </c>
      <c r="U710" s="39" t="str">
        <f t="shared" si="81"/>
        <v/>
      </c>
      <c r="V710" s="39" t="str">
        <f>IF(R710="","",VLOOKUP(R710,CUSTOMS!$E$3:$N$2500,5,FALSE))</f>
        <v/>
      </c>
      <c r="W710" s="40" t="str">
        <f>IF(R710="","",VLOOKUP(R710,CUSTOMS!$E$3:$N$2500,6,FALSE))</f>
        <v/>
      </c>
      <c r="X710" s="40" t="str">
        <f t="shared" si="82"/>
        <v/>
      </c>
      <c r="Y710" s="39" t="str">
        <f>IF(R710="","",VLOOKUP(R710,CUSTOMS!$E$3:$N$2500,8,FALSE))</f>
        <v/>
      </c>
      <c r="Z710" s="39" t="str">
        <f>IF(R710="","",VLOOKUP(R710,CUSTOMS!$E$3:$N$2500,9,FALSE))</f>
        <v/>
      </c>
      <c r="AA710" s="39" t="str">
        <f>IF(R710="","",VLOOKUP(R710,CUSTOMS!$E$3:$N$2500,10,FALSE))</f>
        <v/>
      </c>
      <c r="AB710" s="40" t="str">
        <f>IF(R710="","",VLOOKUP(G710,WMS!$E$3:$T$2500,15,FALSE))</f>
        <v/>
      </c>
      <c r="AC710" s="40" t="str">
        <f t="shared" si="83"/>
        <v/>
      </c>
      <c r="AD710" s="37" t="str">
        <f>IF(S710="","",VLOOKUP(S710,海关监管条件!$A$1:$B$2000,2,FALSE))</f>
        <v/>
      </c>
    </row>
    <row r="711" spans="7:30">
      <c r="G711" s="22" t="str">
        <f t="shared" si="77"/>
        <v/>
      </c>
      <c r="H711" s="23" t="str">
        <f>IF(G711="","",VLOOKUP(G711,WMS!$E$3:$Q$2500,7,FALSE))</f>
        <v/>
      </c>
      <c r="I711" s="23" t="str">
        <f>IF(G711="","",VLOOKUP(G711,WMS!$E$3:$Q$2500,8,FALSE))</f>
        <v/>
      </c>
      <c r="J711" s="23" t="str">
        <f>IF(G711="","",VLOOKUP(G711,WMS!$E$3:$Q$2500,13,FALSE))</f>
        <v/>
      </c>
      <c r="K711" s="29" t="str">
        <f t="shared" si="78"/>
        <v/>
      </c>
      <c r="N711" s="30" t="str">
        <f>IF(G711="","",VLOOKUP(G711,WMS!$E$3:$U$2500,17,0))</f>
        <v/>
      </c>
      <c r="O711" s="31" t="str">
        <f t="shared" si="79"/>
        <v/>
      </c>
      <c r="P711" s="31" t="str">
        <f t="shared" si="80"/>
        <v/>
      </c>
      <c r="Q711" s="36" t="str">
        <f>IF(G711="","",VLOOKUP(G711,WMS!$E$3:$G$2500,2,FALSE))</f>
        <v/>
      </c>
      <c r="R711" s="36" t="str">
        <f>IF(G711="","",VLOOKUP(G711,WMS!$E$3:$G$2500,3,FALSE))</f>
        <v/>
      </c>
      <c r="S711" s="37" t="str">
        <f>IF(R711="","",VLOOKUP(R711,CUSTOMS!$E$3:$N$2500,2,FALSE))</f>
        <v/>
      </c>
      <c r="T711" s="38" t="str">
        <f>IF(R711="","",VLOOKUP(R711,CUSTOMS!$E$3:$N$2500,3,FALSE))</f>
        <v/>
      </c>
      <c r="U711" s="39" t="str">
        <f t="shared" si="81"/>
        <v/>
      </c>
      <c r="V711" s="39" t="str">
        <f>IF(R711="","",VLOOKUP(R711,CUSTOMS!$E$3:$N$2500,5,FALSE))</f>
        <v/>
      </c>
      <c r="W711" s="40" t="str">
        <f>IF(R711="","",VLOOKUP(R711,CUSTOMS!$E$3:$N$2500,6,FALSE))</f>
        <v/>
      </c>
      <c r="X711" s="40" t="str">
        <f t="shared" si="82"/>
        <v/>
      </c>
      <c r="Y711" s="39" t="str">
        <f>IF(R711="","",VLOOKUP(R711,CUSTOMS!$E$3:$N$2500,8,FALSE))</f>
        <v/>
      </c>
      <c r="Z711" s="39" t="str">
        <f>IF(R711="","",VLOOKUP(R711,CUSTOMS!$E$3:$N$2500,9,FALSE))</f>
        <v/>
      </c>
      <c r="AA711" s="39" t="str">
        <f>IF(R711="","",VLOOKUP(R711,CUSTOMS!$E$3:$N$2500,10,FALSE))</f>
        <v/>
      </c>
      <c r="AB711" s="40" t="str">
        <f>IF(R711="","",VLOOKUP(G711,WMS!$E$3:$T$2500,15,FALSE))</f>
        <v/>
      </c>
      <c r="AC711" s="40" t="str">
        <f t="shared" si="83"/>
        <v/>
      </c>
      <c r="AD711" s="37" t="str">
        <f>IF(S711="","",VLOOKUP(S711,海关监管条件!$A$1:$B$2000,2,FALSE))</f>
        <v/>
      </c>
    </row>
    <row r="712" spans="7:30">
      <c r="G712" s="22" t="str">
        <f t="shared" si="77"/>
        <v/>
      </c>
      <c r="H712" s="23" t="str">
        <f>IF(G712="","",VLOOKUP(G712,WMS!$E$3:$Q$2500,7,FALSE))</f>
        <v/>
      </c>
      <c r="I712" s="23" t="str">
        <f>IF(G712="","",VLOOKUP(G712,WMS!$E$3:$Q$2500,8,FALSE))</f>
        <v/>
      </c>
      <c r="J712" s="23" t="str">
        <f>IF(G712="","",VLOOKUP(G712,WMS!$E$3:$Q$2500,13,FALSE))</f>
        <v/>
      </c>
      <c r="K712" s="29" t="str">
        <f t="shared" si="78"/>
        <v/>
      </c>
      <c r="N712" s="30" t="str">
        <f>IF(G712="","",VLOOKUP(G712,WMS!$E$3:$U$2500,17,0))</f>
        <v/>
      </c>
      <c r="O712" s="31" t="str">
        <f t="shared" si="79"/>
        <v/>
      </c>
      <c r="P712" s="31" t="str">
        <f t="shared" si="80"/>
        <v/>
      </c>
      <c r="Q712" s="36" t="str">
        <f>IF(G712="","",VLOOKUP(G712,WMS!$E$3:$G$2500,2,FALSE))</f>
        <v/>
      </c>
      <c r="R712" s="36" t="str">
        <f>IF(G712="","",VLOOKUP(G712,WMS!$E$3:$G$2500,3,FALSE))</f>
        <v/>
      </c>
      <c r="S712" s="37" t="str">
        <f>IF(R712="","",VLOOKUP(R712,CUSTOMS!$E$3:$N$2500,2,FALSE))</f>
        <v/>
      </c>
      <c r="T712" s="38" t="str">
        <f>IF(R712="","",VLOOKUP(R712,CUSTOMS!$E$3:$N$2500,3,FALSE))</f>
        <v/>
      </c>
      <c r="U712" s="39" t="str">
        <f t="shared" si="81"/>
        <v/>
      </c>
      <c r="V712" s="39" t="str">
        <f>IF(R712="","",VLOOKUP(R712,CUSTOMS!$E$3:$N$2500,5,FALSE))</f>
        <v/>
      </c>
      <c r="W712" s="40" t="str">
        <f>IF(R712="","",VLOOKUP(R712,CUSTOMS!$E$3:$N$2500,6,FALSE))</f>
        <v/>
      </c>
      <c r="X712" s="40" t="str">
        <f t="shared" si="82"/>
        <v/>
      </c>
      <c r="Y712" s="39" t="str">
        <f>IF(R712="","",VLOOKUP(R712,CUSTOMS!$E$3:$N$2500,8,FALSE))</f>
        <v/>
      </c>
      <c r="Z712" s="39" t="str">
        <f>IF(R712="","",VLOOKUP(R712,CUSTOMS!$E$3:$N$2500,9,FALSE))</f>
        <v/>
      </c>
      <c r="AA712" s="39" t="str">
        <f>IF(R712="","",VLOOKUP(R712,CUSTOMS!$E$3:$N$2500,10,FALSE))</f>
        <v/>
      </c>
      <c r="AB712" s="40" t="str">
        <f>IF(R712="","",VLOOKUP(G712,WMS!$E$3:$T$2500,15,FALSE))</f>
        <v/>
      </c>
      <c r="AC712" s="40" t="str">
        <f t="shared" si="83"/>
        <v/>
      </c>
      <c r="AD712" s="37" t="str">
        <f>IF(S712="","",VLOOKUP(S712,海关监管条件!$A$1:$B$2000,2,FALSE))</f>
        <v/>
      </c>
    </row>
    <row r="713" spans="7:30">
      <c r="G713" s="22" t="str">
        <f t="shared" si="77"/>
        <v/>
      </c>
      <c r="H713" s="23" t="str">
        <f>IF(G713="","",VLOOKUP(G713,WMS!$E$3:$Q$2500,7,FALSE))</f>
        <v/>
      </c>
      <c r="I713" s="23" t="str">
        <f>IF(G713="","",VLOOKUP(G713,WMS!$E$3:$Q$2500,8,FALSE))</f>
        <v/>
      </c>
      <c r="J713" s="23" t="str">
        <f>IF(G713="","",VLOOKUP(G713,WMS!$E$3:$Q$2500,13,FALSE))</f>
        <v/>
      </c>
      <c r="K713" s="29" t="str">
        <f t="shared" si="78"/>
        <v/>
      </c>
      <c r="N713" s="30" t="str">
        <f>IF(G713="","",VLOOKUP(G713,WMS!$E$3:$U$2500,17,0))</f>
        <v/>
      </c>
      <c r="O713" s="31" t="str">
        <f t="shared" si="79"/>
        <v/>
      </c>
      <c r="P713" s="31" t="str">
        <f t="shared" si="80"/>
        <v/>
      </c>
      <c r="Q713" s="36" t="str">
        <f>IF(G713="","",VLOOKUP(G713,WMS!$E$3:$G$2500,2,FALSE))</f>
        <v/>
      </c>
      <c r="R713" s="36" t="str">
        <f>IF(G713="","",VLOOKUP(G713,WMS!$E$3:$G$2500,3,FALSE))</f>
        <v/>
      </c>
      <c r="S713" s="37" t="str">
        <f>IF(R713="","",VLOOKUP(R713,CUSTOMS!$E$3:$N$2500,2,FALSE))</f>
        <v/>
      </c>
      <c r="T713" s="38" t="str">
        <f>IF(R713="","",VLOOKUP(R713,CUSTOMS!$E$3:$N$2500,3,FALSE))</f>
        <v/>
      </c>
      <c r="U713" s="39" t="str">
        <f t="shared" si="81"/>
        <v/>
      </c>
      <c r="V713" s="39" t="str">
        <f>IF(R713="","",VLOOKUP(R713,CUSTOMS!$E$3:$N$2500,5,FALSE))</f>
        <v/>
      </c>
      <c r="W713" s="40" t="str">
        <f>IF(R713="","",VLOOKUP(R713,CUSTOMS!$E$3:$N$2500,6,FALSE))</f>
        <v/>
      </c>
      <c r="X713" s="40" t="str">
        <f t="shared" si="82"/>
        <v/>
      </c>
      <c r="Y713" s="39" t="str">
        <f>IF(R713="","",VLOOKUP(R713,CUSTOMS!$E$3:$N$2500,8,FALSE))</f>
        <v/>
      </c>
      <c r="Z713" s="39" t="str">
        <f>IF(R713="","",VLOOKUP(R713,CUSTOMS!$E$3:$N$2500,9,FALSE))</f>
        <v/>
      </c>
      <c r="AA713" s="39" t="str">
        <f>IF(R713="","",VLOOKUP(R713,CUSTOMS!$E$3:$N$2500,10,FALSE))</f>
        <v/>
      </c>
      <c r="AB713" s="40" t="str">
        <f>IF(R713="","",VLOOKUP(G713,WMS!$E$3:$T$2500,15,FALSE))</f>
        <v/>
      </c>
      <c r="AC713" s="40" t="str">
        <f t="shared" si="83"/>
        <v/>
      </c>
      <c r="AD713" s="37" t="str">
        <f>IF(S713="","",VLOOKUP(S713,海关监管条件!$A$1:$B$2000,2,FALSE))</f>
        <v/>
      </c>
    </row>
    <row r="714" spans="7:30">
      <c r="G714" s="22" t="str">
        <f t="shared" si="77"/>
        <v/>
      </c>
      <c r="H714" s="23" t="str">
        <f>IF(G714="","",VLOOKUP(G714,WMS!$E$3:$Q$2500,7,FALSE))</f>
        <v/>
      </c>
      <c r="I714" s="23" t="str">
        <f>IF(G714="","",VLOOKUP(G714,WMS!$E$3:$Q$2500,8,FALSE))</f>
        <v/>
      </c>
      <c r="J714" s="23" t="str">
        <f>IF(G714="","",VLOOKUP(G714,WMS!$E$3:$Q$2500,13,FALSE))</f>
        <v/>
      </c>
      <c r="K714" s="29" t="str">
        <f t="shared" si="78"/>
        <v/>
      </c>
      <c r="N714" s="30" t="str">
        <f>IF(G714="","",VLOOKUP(G714,WMS!$E$3:$U$2500,17,0))</f>
        <v/>
      </c>
      <c r="O714" s="31" t="str">
        <f t="shared" si="79"/>
        <v/>
      </c>
      <c r="P714" s="31" t="str">
        <f t="shared" si="80"/>
        <v/>
      </c>
      <c r="Q714" s="36" t="str">
        <f>IF(G714="","",VLOOKUP(G714,WMS!$E$3:$G$2500,2,FALSE))</f>
        <v/>
      </c>
      <c r="R714" s="36" t="str">
        <f>IF(G714="","",VLOOKUP(G714,WMS!$E$3:$G$2500,3,FALSE))</f>
        <v/>
      </c>
      <c r="S714" s="37" t="str">
        <f>IF(R714="","",VLOOKUP(R714,CUSTOMS!$E$3:$N$2500,2,FALSE))</f>
        <v/>
      </c>
      <c r="T714" s="38" t="str">
        <f>IF(R714="","",VLOOKUP(R714,CUSTOMS!$E$3:$N$2500,3,FALSE))</f>
        <v/>
      </c>
      <c r="U714" s="39" t="str">
        <f t="shared" si="81"/>
        <v/>
      </c>
      <c r="V714" s="39" t="str">
        <f>IF(R714="","",VLOOKUP(R714,CUSTOMS!$E$3:$N$2500,5,FALSE))</f>
        <v/>
      </c>
      <c r="W714" s="40" t="str">
        <f>IF(R714="","",VLOOKUP(R714,CUSTOMS!$E$3:$N$2500,6,FALSE))</f>
        <v/>
      </c>
      <c r="X714" s="40" t="str">
        <f t="shared" si="82"/>
        <v/>
      </c>
      <c r="Y714" s="39" t="str">
        <f>IF(R714="","",VLOOKUP(R714,CUSTOMS!$E$3:$N$2500,8,FALSE))</f>
        <v/>
      </c>
      <c r="Z714" s="39" t="str">
        <f>IF(R714="","",VLOOKUP(R714,CUSTOMS!$E$3:$N$2500,9,FALSE))</f>
        <v/>
      </c>
      <c r="AA714" s="39" t="str">
        <f>IF(R714="","",VLOOKUP(R714,CUSTOMS!$E$3:$N$2500,10,FALSE))</f>
        <v/>
      </c>
      <c r="AB714" s="40" t="str">
        <f>IF(R714="","",VLOOKUP(G714,WMS!$E$3:$T$2500,15,FALSE))</f>
        <v/>
      </c>
      <c r="AC714" s="40" t="str">
        <f t="shared" si="83"/>
        <v/>
      </c>
      <c r="AD714" s="37" t="str">
        <f>IF(S714="","",VLOOKUP(S714,海关监管条件!$A$1:$B$2000,2,FALSE))</f>
        <v/>
      </c>
    </row>
    <row r="715" spans="7:30">
      <c r="G715" s="22" t="str">
        <f t="shared" si="77"/>
        <v/>
      </c>
      <c r="H715" s="23" t="str">
        <f>IF(G715="","",VLOOKUP(G715,WMS!$E$3:$Q$2500,7,FALSE))</f>
        <v/>
      </c>
      <c r="I715" s="23" t="str">
        <f>IF(G715="","",VLOOKUP(G715,WMS!$E$3:$Q$2500,8,FALSE))</f>
        <v/>
      </c>
      <c r="J715" s="23" t="str">
        <f>IF(G715="","",VLOOKUP(G715,WMS!$E$3:$Q$2500,13,FALSE))</f>
        <v/>
      </c>
      <c r="K715" s="29" t="str">
        <f t="shared" si="78"/>
        <v/>
      </c>
      <c r="N715" s="30" t="str">
        <f>IF(G715="","",VLOOKUP(G715,WMS!$E$3:$U$2500,17,0))</f>
        <v/>
      </c>
      <c r="O715" s="31" t="str">
        <f t="shared" si="79"/>
        <v/>
      </c>
      <c r="P715" s="31" t="str">
        <f t="shared" si="80"/>
        <v/>
      </c>
      <c r="Q715" s="36" t="str">
        <f>IF(G715="","",VLOOKUP(G715,WMS!$E$3:$G$2500,2,FALSE))</f>
        <v/>
      </c>
      <c r="R715" s="36" t="str">
        <f>IF(G715="","",VLOOKUP(G715,WMS!$E$3:$G$2500,3,FALSE))</f>
        <v/>
      </c>
      <c r="S715" s="37" t="str">
        <f>IF(R715="","",VLOOKUP(R715,CUSTOMS!$E$3:$N$2500,2,FALSE))</f>
        <v/>
      </c>
      <c r="T715" s="38" t="str">
        <f>IF(R715="","",VLOOKUP(R715,CUSTOMS!$E$3:$N$2500,3,FALSE))</f>
        <v/>
      </c>
      <c r="U715" s="39" t="str">
        <f t="shared" si="81"/>
        <v/>
      </c>
      <c r="V715" s="39" t="str">
        <f>IF(R715="","",VLOOKUP(R715,CUSTOMS!$E$3:$N$2500,5,FALSE))</f>
        <v/>
      </c>
      <c r="W715" s="40" t="str">
        <f>IF(R715="","",VLOOKUP(R715,CUSTOMS!$E$3:$N$2500,6,FALSE))</f>
        <v/>
      </c>
      <c r="X715" s="40" t="str">
        <f t="shared" si="82"/>
        <v/>
      </c>
      <c r="Y715" s="39" t="str">
        <f>IF(R715="","",VLOOKUP(R715,CUSTOMS!$E$3:$N$2500,8,FALSE))</f>
        <v/>
      </c>
      <c r="Z715" s="39" t="str">
        <f>IF(R715="","",VLOOKUP(R715,CUSTOMS!$E$3:$N$2500,9,FALSE))</f>
        <v/>
      </c>
      <c r="AA715" s="39" t="str">
        <f>IF(R715="","",VLOOKUP(R715,CUSTOMS!$E$3:$N$2500,10,FALSE))</f>
        <v/>
      </c>
      <c r="AB715" s="40" t="str">
        <f>IF(R715="","",VLOOKUP(G715,WMS!$E$3:$T$2500,15,FALSE))</f>
        <v/>
      </c>
      <c r="AC715" s="40" t="str">
        <f t="shared" si="83"/>
        <v/>
      </c>
      <c r="AD715" s="37" t="str">
        <f>IF(S715="","",VLOOKUP(S715,海关监管条件!$A$1:$B$2000,2,FALSE))</f>
        <v/>
      </c>
    </row>
    <row r="716" spans="7:30">
      <c r="G716" s="22" t="str">
        <f t="shared" si="77"/>
        <v/>
      </c>
      <c r="H716" s="23" t="str">
        <f>IF(G716="","",VLOOKUP(G716,WMS!$E$3:$Q$2500,7,FALSE))</f>
        <v/>
      </c>
      <c r="I716" s="23" t="str">
        <f>IF(G716="","",VLOOKUP(G716,WMS!$E$3:$Q$2500,8,FALSE))</f>
        <v/>
      </c>
      <c r="J716" s="23" t="str">
        <f>IF(G716="","",VLOOKUP(G716,WMS!$E$3:$Q$2500,13,FALSE))</f>
        <v/>
      </c>
      <c r="K716" s="29" t="str">
        <f t="shared" si="78"/>
        <v/>
      </c>
      <c r="N716" s="30" t="str">
        <f>IF(G716="","",VLOOKUP(G716,WMS!$E$3:$U$2500,17,0))</f>
        <v/>
      </c>
      <c r="O716" s="31" t="str">
        <f t="shared" si="79"/>
        <v/>
      </c>
      <c r="P716" s="31" t="str">
        <f t="shared" si="80"/>
        <v/>
      </c>
      <c r="Q716" s="36" t="str">
        <f>IF(G716="","",VLOOKUP(G716,WMS!$E$3:$G$2500,2,FALSE))</f>
        <v/>
      </c>
      <c r="R716" s="36" t="str">
        <f>IF(G716="","",VLOOKUP(G716,WMS!$E$3:$G$2500,3,FALSE))</f>
        <v/>
      </c>
      <c r="S716" s="37" t="str">
        <f>IF(R716="","",VLOOKUP(R716,CUSTOMS!$E$3:$N$2500,2,FALSE))</f>
        <v/>
      </c>
      <c r="T716" s="38" t="str">
        <f>IF(R716="","",VLOOKUP(R716,CUSTOMS!$E$3:$N$2500,3,FALSE))</f>
        <v/>
      </c>
      <c r="U716" s="39" t="str">
        <f t="shared" si="81"/>
        <v/>
      </c>
      <c r="V716" s="39" t="str">
        <f>IF(R716="","",VLOOKUP(R716,CUSTOMS!$E$3:$N$2500,5,FALSE))</f>
        <v/>
      </c>
      <c r="W716" s="40" t="str">
        <f>IF(R716="","",VLOOKUP(R716,CUSTOMS!$E$3:$N$2500,6,FALSE))</f>
        <v/>
      </c>
      <c r="X716" s="40" t="str">
        <f t="shared" si="82"/>
        <v/>
      </c>
      <c r="Y716" s="39" t="str">
        <f>IF(R716="","",VLOOKUP(R716,CUSTOMS!$E$3:$N$2500,8,FALSE))</f>
        <v/>
      </c>
      <c r="Z716" s="39" t="str">
        <f>IF(R716="","",VLOOKUP(R716,CUSTOMS!$E$3:$N$2500,9,FALSE))</f>
        <v/>
      </c>
      <c r="AA716" s="39" t="str">
        <f>IF(R716="","",VLOOKUP(R716,CUSTOMS!$E$3:$N$2500,10,FALSE))</f>
        <v/>
      </c>
      <c r="AB716" s="40" t="str">
        <f>IF(R716="","",VLOOKUP(G716,WMS!$E$3:$T$2500,15,FALSE))</f>
        <v/>
      </c>
      <c r="AC716" s="40" t="str">
        <f t="shared" si="83"/>
        <v/>
      </c>
      <c r="AD716" s="37" t="str">
        <f>IF(S716="","",VLOOKUP(S716,海关监管条件!$A$1:$B$2000,2,FALSE))</f>
        <v/>
      </c>
    </row>
    <row r="717" spans="7:30">
      <c r="G717" s="22" t="str">
        <f t="shared" si="77"/>
        <v/>
      </c>
      <c r="H717" s="23" t="str">
        <f>IF(G717="","",VLOOKUP(G717,WMS!$E$3:$Q$2500,7,FALSE))</f>
        <v/>
      </c>
      <c r="I717" s="23" t="str">
        <f>IF(G717="","",VLOOKUP(G717,WMS!$E$3:$Q$2500,8,FALSE))</f>
        <v/>
      </c>
      <c r="J717" s="23" t="str">
        <f>IF(G717="","",VLOOKUP(G717,WMS!$E$3:$Q$2500,13,FALSE))</f>
        <v/>
      </c>
      <c r="K717" s="29" t="str">
        <f t="shared" si="78"/>
        <v/>
      </c>
      <c r="N717" s="30" t="str">
        <f>IF(G717="","",VLOOKUP(G717,WMS!$E$3:$U$2500,17,0))</f>
        <v/>
      </c>
      <c r="O717" s="31" t="str">
        <f t="shared" si="79"/>
        <v/>
      </c>
      <c r="P717" s="31" t="str">
        <f t="shared" si="80"/>
        <v/>
      </c>
      <c r="Q717" s="36" t="str">
        <f>IF(G717="","",VLOOKUP(G717,WMS!$E$3:$G$2500,2,FALSE))</f>
        <v/>
      </c>
      <c r="R717" s="36" t="str">
        <f>IF(G717="","",VLOOKUP(G717,WMS!$E$3:$G$2500,3,FALSE))</f>
        <v/>
      </c>
      <c r="S717" s="37" t="str">
        <f>IF(R717="","",VLOOKUP(R717,CUSTOMS!$E$3:$N$2500,2,FALSE))</f>
        <v/>
      </c>
      <c r="T717" s="38" t="str">
        <f>IF(R717="","",VLOOKUP(R717,CUSTOMS!$E$3:$N$2500,3,FALSE))</f>
        <v/>
      </c>
      <c r="U717" s="39" t="str">
        <f t="shared" si="81"/>
        <v/>
      </c>
      <c r="V717" s="39" t="str">
        <f>IF(R717="","",VLOOKUP(R717,CUSTOMS!$E$3:$N$2500,5,FALSE))</f>
        <v/>
      </c>
      <c r="W717" s="40" t="str">
        <f>IF(R717="","",VLOOKUP(R717,CUSTOMS!$E$3:$N$2500,6,FALSE))</f>
        <v/>
      </c>
      <c r="X717" s="40" t="str">
        <f t="shared" si="82"/>
        <v/>
      </c>
      <c r="Y717" s="39" t="str">
        <f>IF(R717="","",VLOOKUP(R717,CUSTOMS!$E$3:$N$2500,8,FALSE))</f>
        <v/>
      </c>
      <c r="Z717" s="39" t="str">
        <f>IF(R717="","",VLOOKUP(R717,CUSTOMS!$E$3:$N$2500,9,FALSE))</f>
        <v/>
      </c>
      <c r="AA717" s="39" t="str">
        <f>IF(R717="","",VLOOKUP(R717,CUSTOMS!$E$3:$N$2500,10,FALSE))</f>
        <v/>
      </c>
      <c r="AB717" s="40" t="str">
        <f>IF(R717="","",VLOOKUP(G717,WMS!$E$3:$T$2500,15,FALSE))</f>
        <v/>
      </c>
      <c r="AC717" s="40" t="str">
        <f t="shared" si="83"/>
        <v/>
      </c>
      <c r="AD717" s="37" t="str">
        <f>IF(S717="","",VLOOKUP(S717,海关监管条件!$A$1:$B$2000,2,FALSE))</f>
        <v/>
      </c>
    </row>
    <row r="718" spans="7:30">
      <c r="G718" s="22" t="str">
        <f t="shared" si="77"/>
        <v/>
      </c>
      <c r="H718" s="23" t="str">
        <f>IF(G718="","",VLOOKUP(G718,WMS!$E$3:$Q$2500,7,FALSE))</f>
        <v/>
      </c>
      <c r="I718" s="23" t="str">
        <f>IF(G718="","",VLOOKUP(G718,WMS!$E$3:$Q$2500,8,FALSE))</f>
        <v/>
      </c>
      <c r="J718" s="23" t="str">
        <f>IF(G718="","",VLOOKUP(G718,WMS!$E$3:$Q$2500,13,FALSE))</f>
        <v/>
      </c>
      <c r="K718" s="29" t="str">
        <f t="shared" si="78"/>
        <v/>
      </c>
      <c r="N718" s="30" t="str">
        <f>IF(G718="","",VLOOKUP(G718,WMS!$E$3:$U$2500,17,0))</f>
        <v/>
      </c>
      <c r="O718" s="31" t="str">
        <f t="shared" si="79"/>
        <v/>
      </c>
      <c r="P718" s="31" t="str">
        <f t="shared" si="80"/>
        <v/>
      </c>
      <c r="Q718" s="36" t="str">
        <f>IF(G718="","",VLOOKUP(G718,WMS!$E$3:$G$2500,2,FALSE))</f>
        <v/>
      </c>
      <c r="R718" s="36" t="str">
        <f>IF(G718="","",VLOOKUP(G718,WMS!$E$3:$G$2500,3,FALSE))</f>
        <v/>
      </c>
      <c r="S718" s="37" t="str">
        <f>IF(R718="","",VLOOKUP(R718,CUSTOMS!$E$3:$N$2500,2,FALSE))</f>
        <v/>
      </c>
      <c r="T718" s="38" t="str">
        <f>IF(R718="","",VLOOKUP(R718,CUSTOMS!$E$3:$N$2500,3,FALSE))</f>
        <v/>
      </c>
      <c r="U718" s="39" t="str">
        <f t="shared" si="81"/>
        <v/>
      </c>
      <c r="V718" s="39" t="str">
        <f>IF(R718="","",VLOOKUP(R718,CUSTOMS!$E$3:$N$2500,5,FALSE))</f>
        <v/>
      </c>
      <c r="W718" s="40" t="str">
        <f>IF(R718="","",VLOOKUP(R718,CUSTOMS!$E$3:$N$2500,6,FALSE))</f>
        <v/>
      </c>
      <c r="X718" s="40" t="str">
        <f t="shared" si="82"/>
        <v/>
      </c>
      <c r="Y718" s="39" t="str">
        <f>IF(R718="","",VLOOKUP(R718,CUSTOMS!$E$3:$N$2500,8,FALSE))</f>
        <v/>
      </c>
      <c r="Z718" s="39" t="str">
        <f>IF(R718="","",VLOOKUP(R718,CUSTOMS!$E$3:$N$2500,9,FALSE))</f>
        <v/>
      </c>
      <c r="AA718" s="39" t="str">
        <f>IF(R718="","",VLOOKUP(R718,CUSTOMS!$E$3:$N$2500,10,FALSE))</f>
        <v/>
      </c>
      <c r="AB718" s="40" t="str">
        <f>IF(R718="","",VLOOKUP(G718,WMS!$E$3:$T$2500,15,FALSE))</f>
        <v/>
      </c>
      <c r="AC718" s="40" t="str">
        <f t="shared" si="83"/>
        <v/>
      </c>
      <c r="AD718" s="37" t="str">
        <f>IF(S718="","",VLOOKUP(S718,海关监管条件!$A$1:$B$2000,2,FALSE))</f>
        <v/>
      </c>
    </row>
    <row r="719" spans="7:30">
      <c r="G719" s="22" t="str">
        <f t="shared" si="77"/>
        <v/>
      </c>
      <c r="H719" s="23" t="str">
        <f>IF(G719="","",VLOOKUP(G719,WMS!$E$3:$Q$2500,7,FALSE))</f>
        <v/>
      </c>
      <c r="I719" s="23" t="str">
        <f>IF(G719="","",VLOOKUP(G719,WMS!$E$3:$Q$2500,8,FALSE))</f>
        <v/>
      </c>
      <c r="J719" s="23" t="str">
        <f>IF(G719="","",VLOOKUP(G719,WMS!$E$3:$Q$2500,13,FALSE))</f>
        <v/>
      </c>
      <c r="K719" s="29" t="str">
        <f t="shared" si="78"/>
        <v/>
      </c>
      <c r="N719" s="30" t="str">
        <f>IF(G719="","",VLOOKUP(G719,WMS!$E$3:$U$2500,17,0))</f>
        <v/>
      </c>
      <c r="O719" s="31" t="str">
        <f t="shared" si="79"/>
        <v/>
      </c>
      <c r="P719" s="31" t="str">
        <f t="shared" si="80"/>
        <v/>
      </c>
      <c r="Q719" s="36" t="str">
        <f>IF(G719="","",VLOOKUP(G719,WMS!$E$3:$G$2500,2,FALSE))</f>
        <v/>
      </c>
      <c r="R719" s="36" t="str">
        <f>IF(G719="","",VLOOKUP(G719,WMS!$E$3:$G$2500,3,FALSE))</f>
        <v/>
      </c>
      <c r="S719" s="37" t="str">
        <f>IF(R719="","",VLOOKUP(R719,CUSTOMS!$E$3:$N$2500,2,FALSE))</f>
        <v/>
      </c>
      <c r="T719" s="38" t="str">
        <f>IF(R719="","",VLOOKUP(R719,CUSTOMS!$E$3:$N$2500,3,FALSE))</f>
        <v/>
      </c>
      <c r="U719" s="39" t="str">
        <f t="shared" si="81"/>
        <v/>
      </c>
      <c r="V719" s="39" t="str">
        <f>IF(R719="","",VLOOKUP(R719,CUSTOMS!$E$3:$N$2500,5,FALSE))</f>
        <v/>
      </c>
      <c r="W719" s="40" t="str">
        <f>IF(R719="","",VLOOKUP(R719,CUSTOMS!$E$3:$N$2500,6,FALSE))</f>
        <v/>
      </c>
      <c r="X719" s="40" t="str">
        <f t="shared" si="82"/>
        <v/>
      </c>
      <c r="Y719" s="39" t="str">
        <f>IF(R719="","",VLOOKUP(R719,CUSTOMS!$E$3:$N$2500,8,FALSE))</f>
        <v/>
      </c>
      <c r="Z719" s="39" t="str">
        <f>IF(R719="","",VLOOKUP(R719,CUSTOMS!$E$3:$N$2500,9,FALSE))</f>
        <v/>
      </c>
      <c r="AA719" s="39" t="str">
        <f>IF(R719="","",VLOOKUP(R719,CUSTOMS!$E$3:$N$2500,10,FALSE))</f>
        <v/>
      </c>
      <c r="AB719" s="40" t="str">
        <f>IF(R719="","",VLOOKUP(G719,WMS!$E$3:$T$2500,15,FALSE))</f>
        <v/>
      </c>
      <c r="AC719" s="40" t="str">
        <f t="shared" si="83"/>
        <v/>
      </c>
      <c r="AD719" s="37" t="str">
        <f>IF(S719="","",VLOOKUP(S719,海关监管条件!$A$1:$B$2000,2,FALSE))</f>
        <v/>
      </c>
    </row>
    <row r="720" spans="7:30">
      <c r="G720" s="22" t="str">
        <f t="shared" si="77"/>
        <v/>
      </c>
      <c r="H720" s="23" t="str">
        <f>IF(G720="","",VLOOKUP(G720,WMS!$E$3:$Q$2500,7,FALSE))</f>
        <v/>
      </c>
      <c r="I720" s="23" t="str">
        <f>IF(G720="","",VLOOKUP(G720,WMS!$E$3:$Q$2500,8,FALSE))</f>
        <v/>
      </c>
      <c r="J720" s="23" t="str">
        <f>IF(G720="","",VLOOKUP(G720,WMS!$E$3:$Q$2500,13,FALSE))</f>
        <v/>
      </c>
      <c r="K720" s="29" t="str">
        <f t="shared" si="78"/>
        <v/>
      </c>
      <c r="N720" s="30" t="str">
        <f>IF(G720="","",VLOOKUP(G720,WMS!$E$3:$U$2500,17,0))</f>
        <v/>
      </c>
      <c r="O720" s="31" t="str">
        <f t="shared" si="79"/>
        <v/>
      </c>
      <c r="P720" s="31" t="str">
        <f t="shared" si="80"/>
        <v/>
      </c>
      <c r="Q720" s="36" t="str">
        <f>IF(G720="","",VLOOKUP(G720,WMS!$E$3:$G$2500,2,FALSE))</f>
        <v/>
      </c>
      <c r="R720" s="36" t="str">
        <f>IF(G720="","",VLOOKUP(G720,WMS!$E$3:$G$2500,3,FALSE))</f>
        <v/>
      </c>
      <c r="S720" s="37" t="str">
        <f>IF(R720="","",VLOOKUP(R720,CUSTOMS!$E$3:$N$2500,2,FALSE))</f>
        <v/>
      </c>
      <c r="T720" s="38" t="str">
        <f>IF(R720="","",VLOOKUP(R720,CUSTOMS!$E$3:$N$2500,3,FALSE))</f>
        <v/>
      </c>
      <c r="U720" s="39" t="str">
        <f t="shared" si="81"/>
        <v/>
      </c>
      <c r="V720" s="39" t="str">
        <f>IF(R720="","",VLOOKUP(R720,CUSTOMS!$E$3:$N$2500,5,FALSE))</f>
        <v/>
      </c>
      <c r="W720" s="40" t="str">
        <f>IF(R720="","",VLOOKUP(R720,CUSTOMS!$E$3:$N$2500,6,FALSE))</f>
        <v/>
      </c>
      <c r="X720" s="40" t="str">
        <f t="shared" si="82"/>
        <v/>
      </c>
      <c r="Y720" s="39" t="str">
        <f>IF(R720="","",VLOOKUP(R720,CUSTOMS!$E$3:$N$2500,8,FALSE))</f>
        <v/>
      </c>
      <c r="Z720" s="39" t="str">
        <f>IF(R720="","",VLOOKUP(R720,CUSTOMS!$E$3:$N$2500,9,FALSE))</f>
        <v/>
      </c>
      <c r="AA720" s="39" t="str">
        <f>IF(R720="","",VLOOKUP(R720,CUSTOMS!$E$3:$N$2500,10,FALSE))</f>
        <v/>
      </c>
      <c r="AB720" s="40" t="str">
        <f>IF(R720="","",VLOOKUP(G720,WMS!$E$3:$T$2500,15,FALSE))</f>
        <v/>
      </c>
      <c r="AC720" s="40" t="str">
        <f t="shared" si="83"/>
        <v/>
      </c>
      <c r="AD720" s="37" t="str">
        <f>IF(S720="","",VLOOKUP(S720,海关监管条件!$A$1:$B$2000,2,FALSE))</f>
        <v/>
      </c>
    </row>
    <row r="721" spans="7:30">
      <c r="G721" s="22" t="str">
        <f t="shared" si="77"/>
        <v/>
      </c>
      <c r="H721" s="23" t="str">
        <f>IF(G721="","",VLOOKUP(G721,WMS!$E$3:$Q$2500,7,FALSE))</f>
        <v/>
      </c>
      <c r="I721" s="23" t="str">
        <f>IF(G721="","",VLOOKUP(G721,WMS!$E$3:$Q$2500,8,FALSE))</f>
        <v/>
      </c>
      <c r="J721" s="23" t="str">
        <f>IF(G721="","",VLOOKUP(G721,WMS!$E$3:$Q$2500,13,FALSE))</f>
        <v/>
      </c>
      <c r="K721" s="29" t="str">
        <f t="shared" si="78"/>
        <v/>
      </c>
      <c r="N721" s="30" t="str">
        <f>IF(G721="","",VLOOKUP(G721,WMS!$E$3:$U$2500,17,0))</f>
        <v/>
      </c>
      <c r="O721" s="31" t="str">
        <f t="shared" si="79"/>
        <v/>
      </c>
      <c r="P721" s="31" t="str">
        <f t="shared" si="80"/>
        <v/>
      </c>
      <c r="Q721" s="36" t="str">
        <f>IF(G721="","",VLOOKUP(G721,WMS!$E$3:$G$2500,2,FALSE))</f>
        <v/>
      </c>
      <c r="R721" s="36" t="str">
        <f>IF(G721="","",VLOOKUP(G721,WMS!$E$3:$G$2500,3,FALSE))</f>
        <v/>
      </c>
      <c r="S721" s="37" t="str">
        <f>IF(R721="","",VLOOKUP(R721,CUSTOMS!$E$3:$N$2500,2,FALSE))</f>
        <v/>
      </c>
      <c r="T721" s="38" t="str">
        <f>IF(R721="","",VLOOKUP(R721,CUSTOMS!$E$3:$N$2500,3,FALSE))</f>
        <v/>
      </c>
      <c r="U721" s="39" t="str">
        <f t="shared" si="81"/>
        <v/>
      </c>
      <c r="V721" s="39" t="str">
        <f>IF(R721="","",VLOOKUP(R721,CUSTOMS!$E$3:$N$2500,5,FALSE))</f>
        <v/>
      </c>
      <c r="W721" s="40" t="str">
        <f>IF(R721="","",VLOOKUP(R721,CUSTOMS!$E$3:$N$2500,6,FALSE))</f>
        <v/>
      </c>
      <c r="X721" s="40" t="str">
        <f t="shared" si="82"/>
        <v/>
      </c>
      <c r="Y721" s="39" t="str">
        <f>IF(R721="","",VLOOKUP(R721,CUSTOMS!$E$3:$N$2500,8,FALSE))</f>
        <v/>
      </c>
      <c r="Z721" s="39" t="str">
        <f>IF(R721="","",VLOOKUP(R721,CUSTOMS!$E$3:$N$2500,9,FALSE))</f>
        <v/>
      </c>
      <c r="AA721" s="39" t="str">
        <f>IF(R721="","",VLOOKUP(R721,CUSTOMS!$E$3:$N$2500,10,FALSE))</f>
        <v/>
      </c>
      <c r="AB721" s="40" t="str">
        <f>IF(R721="","",VLOOKUP(G721,WMS!$E$3:$T$2500,15,FALSE))</f>
        <v/>
      </c>
      <c r="AC721" s="40" t="str">
        <f t="shared" si="83"/>
        <v/>
      </c>
      <c r="AD721" s="37" t="str">
        <f>IF(S721="","",VLOOKUP(S721,海关监管条件!$A$1:$B$2000,2,FALSE))</f>
        <v/>
      </c>
    </row>
    <row r="722" spans="7:30">
      <c r="G722" s="22" t="str">
        <f t="shared" si="77"/>
        <v/>
      </c>
      <c r="H722" s="23" t="str">
        <f>IF(G722="","",VLOOKUP(G722,WMS!$E$3:$Q$2500,7,FALSE))</f>
        <v/>
      </c>
      <c r="I722" s="23" t="str">
        <f>IF(G722="","",VLOOKUP(G722,WMS!$E$3:$Q$2500,8,FALSE))</f>
        <v/>
      </c>
      <c r="J722" s="23" t="str">
        <f>IF(G722="","",VLOOKUP(G722,WMS!$E$3:$Q$2500,13,FALSE))</f>
        <v/>
      </c>
      <c r="K722" s="29" t="str">
        <f t="shared" si="78"/>
        <v/>
      </c>
      <c r="N722" s="30" t="str">
        <f>IF(G722="","",VLOOKUP(G722,WMS!$E$3:$U$2500,17,0))</f>
        <v/>
      </c>
      <c r="O722" s="31" t="str">
        <f t="shared" si="79"/>
        <v/>
      </c>
      <c r="P722" s="31" t="str">
        <f t="shared" si="80"/>
        <v/>
      </c>
      <c r="Q722" s="36" t="str">
        <f>IF(G722="","",VLOOKUP(G722,WMS!$E$3:$G$2500,2,FALSE))</f>
        <v/>
      </c>
      <c r="R722" s="36" t="str">
        <f>IF(G722="","",VLOOKUP(G722,WMS!$E$3:$G$2500,3,FALSE))</f>
        <v/>
      </c>
      <c r="S722" s="37" t="str">
        <f>IF(R722="","",VLOOKUP(R722,CUSTOMS!$E$3:$N$2500,2,FALSE))</f>
        <v/>
      </c>
      <c r="T722" s="38" t="str">
        <f>IF(R722="","",VLOOKUP(R722,CUSTOMS!$E$3:$N$2500,3,FALSE))</f>
        <v/>
      </c>
      <c r="U722" s="39" t="str">
        <f t="shared" si="81"/>
        <v/>
      </c>
      <c r="V722" s="39" t="str">
        <f>IF(R722="","",VLOOKUP(R722,CUSTOMS!$E$3:$N$2500,5,FALSE))</f>
        <v/>
      </c>
      <c r="W722" s="40" t="str">
        <f>IF(R722="","",VLOOKUP(R722,CUSTOMS!$E$3:$N$2500,6,FALSE))</f>
        <v/>
      </c>
      <c r="X722" s="40" t="str">
        <f t="shared" si="82"/>
        <v/>
      </c>
      <c r="Y722" s="39" t="str">
        <f>IF(R722="","",VLOOKUP(R722,CUSTOMS!$E$3:$N$2500,8,FALSE))</f>
        <v/>
      </c>
      <c r="Z722" s="39" t="str">
        <f>IF(R722="","",VLOOKUP(R722,CUSTOMS!$E$3:$N$2500,9,FALSE))</f>
        <v/>
      </c>
      <c r="AA722" s="39" t="str">
        <f>IF(R722="","",VLOOKUP(R722,CUSTOMS!$E$3:$N$2500,10,FALSE))</f>
        <v/>
      </c>
      <c r="AB722" s="40" t="str">
        <f>IF(R722="","",VLOOKUP(G722,WMS!$E$3:$T$2500,15,FALSE))</f>
        <v/>
      </c>
      <c r="AC722" s="40" t="str">
        <f t="shared" si="83"/>
        <v/>
      </c>
      <c r="AD722" s="37" t="str">
        <f>IF(S722="","",VLOOKUP(S722,海关监管条件!$A$1:$B$2000,2,FALSE))</f>
        <v/>
      </c>
    </row>
    <row r="723" spans="7:30">
      <c r="G723" s="22" t="str">
        <f t="shared" si="77"/>
        <v/>
      </c>
      <c r="H723" s="23" t="str">
        <f>IF(G723="","",VLOOKUP(G723,WMS!$E$3:$Q$2500,7,FALSE))</f>
        <v/>
      </c>
      <c r="I723" s="23" t="str">
        <f>IF(G723="","",VLOOKUP(G723,WMS!$E$3:$Q$2500,8,FALSE))</f>
        <v/>
      </c>
      <c r="J723" s="23" t="str">
        <f>IF(G723="","",VLOOKUP(G723,WMS!$E$3:$Q$2500,13,FALSE))</f>
        <v/>
      </c>
      <c r="K723" s="29" t="str">
        <f t="shared" si="78"/>
        <v/>
      </c>
      <c r="N723" s="30" t="str">
        <f>IF(G723="","",VLOOKUP(G723,WMS!$E$3:$U$2500,17,0))</f>
        <v/>
      </c>
      <c r="O723" s="31" t="str">
        <f t="shared" si="79"/>
        <v/>
      </c>
      <c r="P723" s="31" t="str">
        <f t="shared" si="80"/>
        <v/>
      </c>
      <c r="Q723" s="36" t="str">
        <f>IF(G723="","",VLOOKUP(G723,WMS!$E$3:$G$2500,2,FALSE))</f>
        <v/>
      </c>
      <c r="R723" s="36" t="str">
        <f>IF(G723="","",VLOOKUP(G723,WMS!$E$3:$G$2500,3,FALSE))</f>
        <v/>
      </c>
      <c r="S723" s="37" t="str">
        <f>IF(R723="","",VLOOKUP(R723,CUSTOMS!$E$3:$N$2500,2,FALSE))</f>
        <v/>
      </c>
      <c r="T723" s="38" t="str">
        <f>IF(R723="","",VLOOKUP(R723,CUSTOMS!$E$3:$N$2500,3,FALSE))</f>
        <v/>
      </c>
      <c r="U723" s="39" t="str">
        <f t="shared" si="81"/>
        <v/>
      </c>
      <c r="V723" s="39" t="str">
        <f>IF(R723="","",VLOOKUP(R723,CUSTOMS!$E$3:$N$2500,5,FALSE))</f>
        <v/>
      </c>
      <c r="W723" s="40" t="str">
        <f>IF(R723="","",VLOOKUP(R723,CUSTOMS!$E$3:$N$2500,6,FALSE))</f>
        <v/>
      </c>
      <c r="X723" s="40" t="str">
        <f t="shared" si="82"/>
        <v/>
      </c>
      <c r="Y723" s="39" t="str">
        <f>IF(R723="","",VLOOKUP(R723,CUSTOMS!$E$3:$N$2500,8,FALSE))</f>
        <v/>
      </c>
      <c r="Z723" s="39" t="str">
        <f>IF(R723="","",VLOOKUP(R723,CUSTOMS!$E$3:$N$2500,9,FALSE))</f>
        <v/>
      </c>
      <c r="AA723" s="39" t="str">
        <f>IF(R723="","",VLOOKUP(R723,CUSTOMS!$E$3:$N$2500,10,FALSE))</f>
        <v/>
      </c>
      <c r="AB723" s="40" t="str">
        <f>IF(R723="","",VLOOKUP(G723,WMS!$E$3:$T$2500,15,FALSE))</f>
        <v/>
      </c>
      <c r="AC723" s="40" t="str">
        <f t="shared" si="83"/>
        <v/>
      </c>
      <c r="AD723" s="37" t="str">
        <f>IF(S723="","",VLOOKUP(S723,海关监管条件!$A$1:$B$2000,2,FALSE))</f>
        <v/>
      </c>
    </row>
    <row r="724" spans="7:30">
      <c r="G724" s="22" t="str">
        <f t="shared" si="77"/>
        <v/>
      </c>
      <c r="H724" s="23" t="str">
        <f>IF(G724="","",VLOOKUP(G724,WMS!$E$3:$Q$2500,7,FALSE))</f>
        <v/>
      </c>
      <c r="I724" s="23" t="str">
        <f>IF(G724="","",VLOOKUP(G724,WMS!$E$3:$Q$2500,8,FALSE))</f>
        <v/>
      </c>
      <c r="J724" s="23" t="str">
        <f>IF(G724="","",VLOOKUP(G724,WMS!$E$3:$Q$2500,13,FALSE))</f>
        <v/>
      </c>
      <c r="K724" s="29" t="str">
        <f t="shared" si="78"/>
        <v/>
      </c>
      <c r="N724" s="30" t="str">
        <f>IF(G724="","",VLOOKUP(G724,WMS!$E$3:$U$2500,17,0))</f>
        <v/>
      </c>
      <c r="O724" s="31" t="str">
        <f t="shared" si="79"/>
        <v/>
      </c>
      <c r="P724" s="31" t="str">
        <f t="shared" si="80"/>
        <v/>
      </c>
      <c r="Q724" s="36" t="str">
        <f>IF(G724="","",VLOOKUP(G724,WMS!$E$3:$G$2500,2,FALSE))</f>
        <v/>
      </c>
      <c r="R724" s="36" t="str">
        <f>IF(G724="","",VLOOKUP(G724,WMS!$E$3:$G$2500,3,FALSE))</f>
        <v/>
      </c>
      <c r="S724" s="37" t="str">
        <f>IF(R724="","",VLOOKUP(R724,CUSTOMS!$E$3:$N$2500,2,FALSE))</f>
        <v/>
      </c>
      <c r="T724" s="38" t="str">
        <f>IF(R724="","",VLOOKUP(R724,CUSTOMS!$E$3:$N$2500,3,FALSE))</f>
        <v/>
      </c>
      <c r="U724" s="39" t="str">
        <f t="shared" si="81"/>
        <v/>
      </c>
      <c r="V724" s="39" t="str">
        <f>IF(R724="","",VLOOKUP(R724,CUSTOMS!$E$3:$N$2500,5,FALSE))</f>
        <v/>
      </c>
      <c r="W724" s="40" t="str">
        <f>IF(R724="","",VLOOKUP(R724,CUSTOMS!$E$3:$N$2500,6,FALSE))</f>
        <v/>
      </c>
      <c r="X724" s="40" t="str">
        <f t="shared" si="82"/>
        <v/>
      </c>
      <c r="Y724" s="39" t="str">
        <f>IF(R724="","",VLOOKUP(R724,CUSTOMS!$E$3:$N$2500,8,FALSE))</f>
        <v/>
      </c>
      <c r="Z724" s="39" t="str">
        <f>IF(R724="","",VLOOKUP(R724,CUSTOMS!$E$3:$N$2500,9,FALSE))</f>
        <v/>
      </c>
      <c r="AA724" s="39" t="str">
        <f>IF(R724="","",VLOOKUP(R724,CUSTOMS!$E$3:$N$2500,10,FALSE))</f>
        <v/>
      </c>
      <c r="AB724" s="40" t="str">
        <f>IF(R724="","",VLOOKUP(G724,WMS!$E$3:$T$2500,15,FALSE))</f>
        <v/>
      </c>
      <c r="AC724" s="40" t="str">
        <f t="shared" si="83"/>
        <v/>
      </c>
      <c r="AD724" s="37" t="str">
        <f>IF(S724="","",VLOOKUP(S724,海关监管条件!$A$1:$B$2000,2,FALSE))</f>
        <v/>
      </c>
    </row>
    <row r="725" spans="7:30">
      <c r="G725" s="22" t="str">
        <f t="shared" si="77"/>
        <v/>
      </c>
      <c r="H725" s="23" t="str">
        <f>IF(G725="","",VLOOKUP(G725,WMS!$E$3:$Q$2500,7,FALSE))</f>
        <v/>
      </c>
      <c r="I725" s="23" t="str">
        <f>IF(G725="","",VLOOKUP(G725,WMS!$E$3:$Q$2500,8,FALSE))</f>
        <v/>
      </c>
      <c r="J725" s="23" t="str">
        <f>IF(G725="","",VLOOKUP(G725,WMS!$E$3:$Q$2500,13,FALSE))</f>
        <v/>
      </c>
      <c r="K725" s="29" t="str">
        <f t="shared" si="78"/>
        <v/>
      </c>
      <c r="N725" s="30" t="str">
        <f>IF(G725="","",VLOOKUP(G725,WMS!$E$3:$U$2500,17,0))</f>
        <v/>
      </c>
      <c r="O725" s="31" t="str">
        <f t="shared" si="79"/>
        <v/>
      </c>
      <c r="P725" s="31" t="str">
        <f t="shared" si="80"/>
        <v/>
      </c>
      <c r="Q725" s="36" t="str">
        <f>IF(G725="","",VLOOKUP(G725,WMS!$E$3:$G$2500,2,FALSE))</f>
        <v/>
      </c>
      <c r="R725" s="36" t="str">
        <f>IF(G725="","",VLOOKUP(G725,WMS!$E$3:$G$2500,3,FALSE))</f>
        <v/>
      </c>
      <c r="S725" s="37" t="str">
        <f>IF(R725="","",VLOOKUP(R725,CUSTOMS!$E$3:$N$2500,2,FALSE))</f>
        <v/>
      </c>
      <c r="T725" s="38" t="str">
        <f>IF(R725="","",VLOOKUP(R725,CUSTOMS!$E$3:$N$2500,3,FALSE))</f>
        <v/>
      </c>
      <c r="U725" s="39" t="str">
        <f t="shared" si="81"/>
        <v/>
      </c>
      <c r="V725" s="39" t="str">
        <f>IF(R725="","",VLOOKUP(R725,CUSTOMS!$E$3:$N$2500,5,FALSE))</f>
        <v/>
      </c>
      <c r="W725" s="40" t="str">
        <f>IF(R725="","",VLOOKUP(R725,CUSTOMS!$E$3:$N$2500,6,FALSE))</f>
        <v/>
      </c>
      <c r="X725" s="40" t="str">
        <f t="shared" si="82"/>
        <v/>
      </c>
      <c r="Y725" s="39" t="str">
        <f>IF(R725="","",VLOOKUP(R725,CUSTOMS!$E$3:$N$2500,8,FALSE))</f>
        <v/>
      </c>
      <c r="Z725" s="39" t="str">
        <f>IF(R725="","",VLOOKUP(R725,CUSTOMS!$E$3:$N$2500,9,FALSE))</f>
        <v/>
      </c>
      <c r="AA725" s="39" t="str">
        <f>IF(R725="","",VLOOKUP(R725,CUSTOMS!$E$3:$N$2500,10,FALSE))</f>
        <v/>
      </c>
      <c r="AB725" s="40" t="str">
        <f>IF(R725="","",VLOOKUP(G725,WMS!$E$3:$T$2500,15,FALSE))</f>
        <v/>
      </c>
      <c r="AC725" s="40" t="str">
        <f t="shared" si="83"/>
        <v/>
      </c>
      <c r="AD725" s="37" t="str">
        <f>IF(S725="","",VLOOKUP(S725,海关监管条件!$A$1:$B$2000,2,FALSE))</f>
        <v/>
      </c>
    </row>
    <row r="726" spans="7:30">
      <c r="G726" s="22" t="str">
        <f t="shared" si="77"/>
        <v/>
      </c>
      <c r="H726" s="23" t="str">
        <f>IF(G726="","",VLOOKUP(G726,WMS!$E$3:$Q$2500,7,FALSE))</f>
        <v/>
      </c>
      <c r="I726" s="23" t="str">
        <f>IF(G726="","",VLOOKUP(G726,WMS!$E$3:$Q$2500,8,FALSE))</f>
        <v/>
      </c>
      <c r="J726" s="23" t="str">
        <f>IF(G726="","",VLOOKUP(G726,WMS!$E$3:$Q$2500,13,FALSE))</f>
        <v/>
      </c>
      <c r="K726" s="29" t="str">
        <f t="shared" si="78"/>
        <v/>
      </c>
      <c r="N726" s="30" t="str">
        <f>IF(G726="","",VLOOKUP(G726,WMS!$E$3:$U$2500,17,0))</f>
        <v/>
      </c>
      <c r="O726" s="31" t="str">
        <f t="shared" si="79"/>
        <v/>
      </c>
      <c r="P726" s="31" t="str">
        <f t="shared" si="80"/>
        <v/>
      </c>
      <c r="Q726" s="36" t="str">
        <f>IF(G726="","",VLOOKUP(G726,WMS!$E$3:$G$2500,2,FALSE))</f>
        <v/>
      </c>
      <c r="R726" s="36" t="str">
        <f>IF(G726="","",VLOOKUP(G726,WMS!$E$3:$G$2500,3,FALSE))</f>
        <v/>
      </c>
      <c r="S726" s="37" t="str">
        <f>IF(R726="","",VLOOKUP(R726,CUSTOMS!$E$3:$N$2500,2,FALSE))</f>
        <v/>
      </c>
      <c r="T726" s="38" t="str">
        <f>IF(R726="","",VLOOKUP(R726,CUSTOMS!$E$3:$N$2500,3,FALSE))</f>
        <v/>
      </c>
      <c r="U726" s="39" t="str">
        <f t="shared" si="81"/>
        <v/>
      </c>
      <c r="V726" s="39" t="str">
        <f>IF(R726="","",VLOOKUP(R726,CUSTOMS!$E$3:$N$2500,5,FALSE))</f>
        <v/>
      </c>
      <c r="W726" s="40" t="str">
        <f>IF(R726="","",VLOOKUP(R726,CUSTOMS!$E$3:$N$2500,6,FALSE))</f>
        <v/>
      </c>
      <c r="X726" s="40" t="str">
        <f t="shared" si="82"/>
        <v/>
      </c>
      <c r="Y726" s="39" t="str">
        <f>IF(R726="","",VLOOKUP(R726,CUSTOMS!$E$3:$N$2500,8,FALSE))</f>
        <v/>
      </c>
      <c r="Z726" s="39" t="str">
        <f>IF(R726="","",VLOOKUP(R726,CUSTOMS!$E$3:$N$2500,9,FALSE))</f>
        <v/>
      </c>
      <c r="AA726" s="39" t="str">
        <f>IF(R726="","",VLOOKUP(R726,CUSTOMS!$E$3:$N$2500,10,FALSE))</f>
        <v/>
      </c>
      <c r="AB726" s="40" t="str">
        <f>IF(R726="","",VLOOKUP(G726,WMS!$E$3:$T$2500,15,FALSE))</f>
        <v/>
      </c>
      <c r="AC726" s="40" t="str">
        <f t="shared" si="83"/>
        <v/>
      </c>
      <c r="AD726" s="37" t="str">
        <f>IF(S726="","",VLOOKUP(S726,海关监管条件!$A$1:$B$2000,2,FALSE))</f>
        <v/>
      </c>
    </row>
    <row r="727" spans="7:30">
      <c r="G727" s="22" t="str">
        <f t="shared" si="77"/>
        <v/>
      </c>
      <c r="H727" s="23" t="str">
        <f>IF(G727="","",VLOOKUP(G727,WMS!$E$3:$Q$2500,7,FALSE))</f>
        <v/>
      </c>
      <c r="I727" s="23" t="str">
        <f>IF(G727="","",VLOOKUP(G727,WMS!$E$3:$Q$2500,8,FALSE))</f>
        <v/>
      </c>
      <c r="J727" s="23" t="str">
        <f>IF(G727="","",VLOOKUP(G727,WMS!$E$3:$Q$2500,13,FALSE))</f>
        <v/>
      </c>
      <c r="K727" s="29" t="str">
        <f t="shared" si="78"/>
        <v/>
      </c>
      <c r="N727" s="30" t="str">
        <f>IF(G727="","",VLOOKUP(G727,WMS!$E$3:$U$2500,17,0))</f>
        <v/>
      </c>
      <c r="O727" s="31" t="str">
        <f t="shared" si="79"/>
        <v/>
      </c>
      <c r="P727" s="31" t="str">
        <f t="shared" si="80"/>
        <v/>
      </c>
      <c r="Q727" s="36" t="str">
        <f>IF(G727="","",VLOOKUP(G727,WMS!$E$3:$G$2500,2,FALSE))</f>
        <v/>
      </c>
      <c r="R727" s="36" t="str">
        <f>IF(G727="","",VLOOKUP(G727,WMS!$E$3:$G$2500,3,FALSE))</f>
        <v/>
      </c>
      <c r="S727" s="37" t="str">
        <f>IF(R727="","",VLOOKUP(R727,CUSTOMS!$E$3:$N$2500,2,FALSE))</f>
        <v/>
      </c>
      <c r="T727" s="38" t="str">
        <f>IF(R727="","",VLOOKUP(R727,CUSTOMS!$E$3:$N$2500,3,FALSE))</f>
        <v/>
      </c>
      <c r="U727" s="39" t="str">
        <f t="shared" si="81"/>
        <v/>
      </c>
      <c r="V727" s="39" t="str">
        <f>IF(R727="","",VLOOKUP(R727,CUSTOMS!$E$3:$N$2500,5,FALSE))</f>
        <v/>
      </c>
      <c r="W727" s="40" t="str">
        <f>IF(R727="","",VLOOKUP(R727,CUSTOMS!$E$3:$N$2500,6,FALSE))</f>
        <v/>
      </c>
      <c r="X727" s="40" t="str">
        <f t="shared" si="82"/>
        <v/>
      </c>
      <c r="Y727" s="39" t="str">
        <f>IF(R727="","",VLOOKUP(R727,CUSTOMS!$E$3:$N$2500,8,FALSE))</f>
        <v/>
      </c>
      <c r="Z727" s="39" t="str">
        <f>IF(R727="","",VLOOKUP(R727,CUSTOMS!$E$3:$N$2500,9,FALSE))</f>
        <v/>
      </c>
      <c r="AA727" s="39" t="str">
        <f>IF(R727="","",VLOOKUP(R727,CUSTOMS!$E$3:$N$2500,10,FALSE))</f>
        <v/>
      </c>
      <c r="AB727" s="40" t="str">
        <f>IF(R727="","",VLOOKUP(G727,WMS!$E$3:$T$2500,15,FALSE))</f>
        <v/>
      </c>
      <c r="AC727" s="40" t="str">
        <f t="shared" si="83"/>
        <v/>
      </c>
      <c r="AD727" s="37" t="str">
        <f>IF(S727="","",VLOOKUP(S727,海关监管条件!$A$1:$B$2000,2,FALSE))</f>
        <v/>
      </c>
    </row>
    <row r="728" spans="7:30">
      <c r="G728" s="22" t="str">
        <f t="shared" si="77"/>
        <v/>
      </c>
      <c r="H728" s="23" t="str">
        <f>IF(G728="","",VLOOKUP(G728,WMS!$E$3:$Q$2500,7,FALSE))</f>
        <v/>
      </c>
      <c r="I728" s="23" t="str">
        <f>IF(G728="","",VLOOKUP(G728,WMS!$E$3:$Q$2500,8,FALSE))</f>
        <v/>
      </c>
      <c r="J728" s="23" t="str">
        <f>IF(G728="","",VLOOKUP(G728,WMS!$E$3:$Q$2500,13,FALSE))</f>
        <v/>
      </c>
      <c r="K728" s="29" t="str">
        <f t="shared" si="78"/>
        <v/>
      </c>
      <c r="N728" s="30" t="str">
        <f>IF(G728="","",VLOOKUP(G728,WMS!$E$3:$U$2500,17,0))</f>
        <v/>
      </c>
      <c r="O728" s="31" t="str">
        <f t="shared" si="79"/>
        <v/>
      </c>
      <c r="P728" s="31" t="str">
        <f t="shared" si="80"/>
        <v/>
      </c>
      <c r="Q728" s="36" t="str">
        <f>IF(G728="","",VLOOKUP(G728,WMS!$E$3:$G$2500,2,FALSE))</f>
        <v/>
      </c>
      <c r="R728" s="36" t="str">
        <f>IF(G728="","",VLOOKUP(G728,WMS!$E$3:$G$2500,3,FALSE))</f>
        <v/>
      </c>
      <c r="S728" s="37" t="str">
        <f>IF(R728="","",VLOOKUP(R728,CUSTOMS!$E$3:$N$2500,2,FALSE))</f>
        <v/>
      </c>
      <c r="T728" s="38" t="str">
        <f>IF(R728="","",VLOOKUP(R728,CUSTOMS!$E$3:$N$2500,3,FALSE))</f>
        <v/>
      </c>
      <c r="U728" s="39" t="str">
        <f t="shared" si="81"/>
        <v/>
      </c>
      <c r="V728" s="39" t="str">
        <f>IF(R728="","",VLOOKUP(R728,CUSTOMS!$E$3:$N$2500,5,FALSE))</f>
        <v/>
      </c>
      <c r="W728" s="40" t="str">
        <f>IF(R728="","",VLOOKUP(R728,CUSTOMS!$E$3:$N$2500,6,FALSE))</f>
        <v/>
      </c>
      <c r="X728" s="40" t="str">
        <f t="shared" si="82"/>
        <v/>
      </c>
      <c r="Y728" s="39" t="str">
        <f>IF(R728="","",VLOOKUP(R728,CUSTOMS!$E$3:$N$2500,8,FALSE))</f>
        <v/>
      </c>
      <c r="Z728" s="39" t="str">
        <f>IF(R728="","",VLOOKUP(R728,CUSTOMS!$E$3:$N$2500,9,FALSE))</f>
        <v/>
      </c>
      <c r="AA728" s="39" t="str">
        <f>IF(R728="","",VLOOKUP(R728,CUSTOMS!$E$3:$N$2500,10,FALSE))</f>
        <v/>
      </c>
      <c r="AB728" s="40" t="str">
        <f>IF(R728="","",VLOOKUP(G728,WMS!$E$3:$T$2500,15,FALSE))</f>
        <v/>
      </c>
      <c r="AC728" s="40" t="str">
        <f t="shared" si="83"/>
        <v/>
      </c>
      <c r="AD728" s="37" t="str">
        <f>IF(S728="","",VLOOKUP(S728,海关监管条件!$A$1:$B$2000,2,FALSE))</f>
        <v/>
      </c>
    </row>
    <row r="729" spans="7:30">
      <c r="G729" s="22" t="str">
        <f t="shared" si="77"/>
        <v/>
      </c>
      <c r="H729" s="23" t="str">
        <f>IF(G729="","",VLOOKUP(G729,WMS!$E$3:$Q$2500,7,FALSE))</f>
        <v/>
      </c>
      <c r="I729" s="23" t="str">
        <f>IF(G729="","",VLOOKUP(G729,WMS!$E$3:$Q$2500,8,FALSE))</f>
        <v/>
      </c>
      <c r="J729" s="23" t="str">
        <f>IF(G729="","",VLOOKUP(G729,WMS!$E$3:$Q$2500,13,FALSE))</f>
        <v/>
      </c>
      <c r="K729" s="29" t="str">
        <f t="shared" si="78"/>
        <v/>
      </c>
      <c r="N729" s="30" t="str">
        <f>IF(G729="","",VLOOKUP(G729,WMS!$E$3:$U$2500,17,0))</f>
        <v/>
      </c>
      <c r="O729" s="31" t="str">
        <f t="shared" si="79"/>
        <v/>
      </c>
      <c r="P729" s="31" t="str">
        <f t="shared" si="80"/>
        <v/>
      </c>
      <c r="Q729" s="36" t="str">
        <f>IF(G729="","",VLOOKUP(G729,WMS!$E$3:$G$2500,2,FALSE))</f>
        <v/>
      </c>
      <c r="R729" s="36" t="str">
        <f>IF(G729="","",VLOOKUP(G729,WMS!$E$3:$G$2500,3,FALSE))</f>
        <v/>
      </c>
      <c r="S729" s="37" t="str">
        <f>IF(R729="","",VLOOKUP(R729,CUSTOMS!$E$3:$N$2500,2,FALSE))</f>
        <v/>
      </c>
      <c r="T729" s="38" t="str">
        <f>IF(R729="","",VLOOKUP(R729,CUSTOMS!$E$3:$N$2500,3,FALSE))</f>
        <v/>
      </c>
      <c r="U729" s="39" t="str">
        <f t="shared" si="81"/>
        <v/>
      </c>
      <c r="V729" s="39" t="str">
        <f>IF(R729="","",VLOOKUP(R729,CUSTOMS!$E$3:$N$2500,5,FALSE))</f>
        <v/>
      </c>
      <c r="W729" s="40" t="str">
        <f>IF(R729="","",VLOOKUP(R729,CUSTOMS!$E$3:$N$2500,6,FALSE))</f>
        <v/>
      </c>
      <c r="X729" s="40" t="str">
        <f t="shared" si="82"/>
        <v/>
      </c>
      <c r="Y729" s="39" t="str">
        <f>IF(R729="","",VLOOKUP(R729,CUSTOMS!$E$3:$N$2500,8,FALSE))</f>
        <v/>
      </c>
      <c r="Z729" s="39" t="str">
        <f>IF(R729="","",VLOOKUP(R729,CUSTOMS!$E$3:$N$2500,9,FALSE))</f>
        <v/>
      </c>
      <c r="AA729" s="39" t="str">
        <f>IF(R729="","",VLOOKUP(R729,CUSTOMS!$E$3:$N$2500,10,FALSE))</f>
        <v/>
      </c>
      <c r="AB729" s="40" t="str">
        <f>IF(R729="","",VLOOKUP(G729,WMS!$E$3:$T$2500,15,FALSE))</f>
        <v/>
      </c>
      <c r="AC729" s="40" t="str">
        <f t="shared" si="83"/>
        <v/>
      </c>
      <c r="AD729" s="37" t="str">
        <f>IF(S729="","",VLOOKUP(S729,海关监管条件!$A$1:$B$2000,2,FALSE))</f>
        <v/>
      </c>
    </row>
    <row r="730" spans="7:30">
      <c r="G730" s="22" t="str">
        <f t="shared" si="77"/>
        <v/>
      </c>
      <c r="H730" s="23" t="str">
        <f>IF(G730="","",VLOOKUP(G730,WMS!$E$3:$Q$2500,7,FALSE))</f>
        <v/>
      </c>
      <c r="I730" s="23" t="str">
        <f>IF(G730="","",VLOOKUP(G730,WMS!$E$3:$Q$2500,8,FALSE))</f>
        <v/>
      </c>
      <c r="J730" s="23" t="str">
        <f>IF(G730="","",VLOOKUP(G730,WMS!$E$3:$Q$2500,13,FALSE))</f>
        <v/>
      </c>
      <c r="K730" s="29" t="str">
        <f t="shared" si="78"/>
        <v/>
      </c>
      <c r="N730" s="30" t="str">
        <f>IF(G730="","",VLOOKUP(G730,WMS!$E$3:$U$2500,17,0))</f>
        <v/>
      </c>
      <c r="O730" s="31" t="str">
        <f t="shared" si="79"/>
        <v/>
      </c>
      <c r="P730" s="31" t="str">
        <f t="shared" si="80"/>
        <v/>
      </c>
      <c r="Q730" s="36" t="str">
        <f>IF(G730="","",VLOOKUP(G730,WMS!$E$3:$G$2500,2,FALSE))</f>
        <v/>
      </c>
      <c r="R730" s="36" t="str">
        <f>IF(G730="","",VLOOKUP(G730,WMS!$E$3:$G$2500,3,FALSE))</f>
        <v/>
      </c>
      <c r="S730" s="37" t="str">
        <f>IF(R730="","",VLOOKUP(R730,CUSTOMS!$E$3:$N$2500,2,FALSE))</f>
        <v/>
      </c>
      <c r="T730" s="38" t="str">
        <f>IF(R730="","",VLOOKUP(R730,CUSTOMS!$E$3:$N$2500,3,FALSE))</f>
        <v/>
      </c>
      <c r="U730" s="39" t="str">
        <f t="shared" si="81"/>
        <v/>
      </c>
      <c r="V730" s="39" t="str">
        <f>IF(R730="","",VLOOKUP(R730,CUSTOMS!$E$3:$N$2500,5,FALSE))</f>
        <v/>
      </c>
      <c r="W730" s="40" t="str">
        <f>IF(R730="","",VLOOKUP(R730,CUSTOMS!$E$3:$N$2500,6,FALSE))</f>
        <v/>
      </c>
      <c r="X730" s="40" t="str">
        <f t="shared" si="82"/>
        <v/>
      </c>
      <c r="Y730" s="39" t="str">
        <f>IF(R730="","",VLOOKUP(R730,CUSTOMS!$E$3:$N$2500,8,FALSE))</f>
        <v/>
      </c>
      <c r="Z730" s="39" t="str">
        <f>IF(R730="","",VLOOKUP(R730,CUSTOMS!$E$3:$N$2500,9,FALSE))</f>
        <v/>
      </c>
      <c r="AA730" s="39" t="str">
        <f>IF(R730="","",VLOOKUP(R730,CUSTOMS!$E$3:$N$2500,10,FALSE))</f>
        <v/>
      </c>
      <c r="AB730" s="40" t="str">
        <f>IF(R730="","",VLOOKUP(G730,WMS!$E$3:$T$2500,15,FALSE))</f>
        <v/>
      </c>
      <c r="AC730" s="40" t="str">
        <f t="shared" si="83"/>
        <v/>
      </c>
      <c r="AD730" s="37" t="str">
        <f>IF(S730="","",VLOOKUP(S730,海关监管条件!$A$1:$B$2000,2,FALSE))</f>
        <v/>
      </c>
    </row>
    <row r="731" spans="7:30">
      <c r="G731" s="22" t="str">
        <f t="shared" si="77"/>
        <v/>
      </c>
      <c r="H731" s="23" t="str">
        <f>IF(G731="","",VLOOKUP(G731,WMS!$E$3:$Q$2500,7,FALSE))</f>
        <v/>
      </c>
      <c r="I731" s="23" t="str">
        <f>IF(G731="","",VLOOKUP(G731,WMS!$E$3:$Q$2500,8,FALSE))</f>
        <v/>
      </c>
      <c r="J731" s="23" t="str">
        <f>IF(G731="","",VLOOKUP(G731,WMS!$E$3:$Q$2500,13,FALSE))</f>
        <v/>
      </c>
      <c r="K731" s="29" t="str">
        <f t="shared" si="78"/>
        <v/>
      </c>
      <c r="N731" s="30" t="str">
        <f>IF(G731="","",VLOOKUP(G731,WMS!$E$3:$U$2500,17,0))</f>
        <v/>
      </c>
      <c r="O731" s="31" t="str">
        <f t="shared" si="79"/>
        <v/>
      </c>
      <c r="P731" s="31" t="str">
        <f t="shared" si="80"/>
        <v/>
      </c>
      <c r="Q731" s="36" t="str">
        <f>IF(G731="","",VLOOKUP(G731,WMS!$E$3:$G$2500,2,FALSE))</f>
        <v/>
      </c>
      <c r="R731" s="36" t="str">
        <f>IF(G731="","",VLOOKUP(G731,WMS!$E$3:$G$2500,3,FALSE))</f>
        <v/>
      </c>
      <c r="S731" s="37" t="str">
        <f>IF(R731="","",VLOOKUP(R731,CUSTOMS!$E$3:$N$2500,2,FALSE))</f>
        <v/>
      </c>
      <c r="T731" s="38" t="str">
        <f>IF(R731="","",VLOOKUP(R731,CUSTOMS!$E$3:$N$2500,3,FALSE))</f>
        <v/>
      </c>
      <c r="U731" s="39" t="str">
        <f t="shared" si="81"/>
        <v/>
      </c>
      <c r="V731" s="39" t="str">
        <f>IF(R731="","",VLOOKUP(R731,CUSTOMS!$E$3:$N$2500,5,FALSE))</f>
        <v/>
      </c>
      <c r="W731" s="40" t="str">
        <f>IF(R731="","",VLOOKUP(R731,CUSTOMS!$E$3:$N$2500,6,FALSE))</f>
        <v/>
      </c>
      <c r="X731" s="40" t="str">
        <f t="shared" si="82"/>
        <v/>
      </c>
      <c r="Y731" s="39" t="str">
        <f>IF(R731="","",VLOOKUP(R731,CUSTOMS!$E$3:$N$2500,8,FALSE))</f>
        <v/>
      </c>
      <c r="Z731" s="39" t="str">
        <f>IF(R731="","",VLOOKUP(R731,CUSTOMS!$E$3:$N$2500,9,FALSE))</f>
        <v/>
      </c>
      <c r="AA731" s="39" t="str">
        <f>IF(R731="","",VLOOKUP(R731,CUSTOMS!$E$3:$N$2500,10,FALSE))</f>
        <v/>
      </c>
      <c r="AB731" s="40" t="str">
        <f>IF(R731="","",VLOOKUP(G731,WMS!$E$3:$T$2500,15,FALSE))</f>
        <v/>
      </c>
      <c r="AC731" s="40" t="str">
        <f t="shared" si="83"/>
        <v/>
      </c>
      <c r="AD731" s="37" t="str">
        <f>IF(S731="","",VLOOKUP(S731,海关监管条件!$A$1:$B$2000,2,FALSE))</f>
        <v/>
      </c>
    </row>
    <row r="732" spans="7:30">
      <c r="G732" s="22" t="str">
        <f t="shared" si="77"/>
        <v/>
      </c>
      <c r="H732" s="23" t="str">
        <f>IF(G732="","",VLOOKUP(G732,WMS!$E$3:$Q$2500,7,FALSE))</f>
        <v/>
      </c>
      <c r="I732" s="23" t="str">
        <f>IF(G732="","",VLOOKUP(G732,WMS!$E$3:$Q$2500,8,FALSE))</f>
        <v/>
      </c>
      <c r="J732" s="23" t="str">
        <f>IF(G732="","",VLOOKUP(G732,WMS!$E$3:$Q$2500,13,FALSE))</f>
        <v/>
      </c>
      <c r="K732" s="29" t="str">
        <f t="shared" si="78"/>
        <v/>
      </c>
      <c r="N732" s="30" t="str">
        <f>IF(G732="","",VLOOKUP(G732,WMS!$E$3:$U$2500,17,0))</f>
        <v/>
      </c>
      <c r="O732" s="31" t="str">
        <f t="shared" si="79"/>
        <v/>
      </c>
      <c r="P732" s="31" t="str">
        <f t="shared" si="80"/>
        <v/>
      </c>
      <c r="Q732" s="36" t="str">
        <f>IF(G732="","",VLOOKUP(G732,WMS!$E$3:$G$2500,2,FALSE))</f>
        <v/>
      </c>
      <c r="R732" s="36" t="str">
        <f>IF(G732="","",VLOOKUP(G732,WMS!$E$3:$G$2500,3,FALSE))</f>
        <v/>
      </c>
      <c r="S732" s="37" t="str">
        <f>IF(R732="","",VLOOKUP(R732,CUSTOMS!$E$3:$N$2500,2,FALSE))</f>
        <v/>
      </c>
      <c r="T732" s="38" t="str">
        <f>IF(R732="","",VLOOKUP(R732,CUSTOMS!$E$3:$N$2500,3,FALSE))</f>
        <v/>
      </c>
      <c r="U732" s="39" t="str">
        <f t="shared" si="81"/>
        <v/>
      </c>
      <c r="V732" s="39" t="str">
        <f>IF(R732="","",VLOOKUP(R732,CUSTOMS!$E$3:$N$2500,5,FALSE))</f>
        <v/>
      </c>
      <c r="W732" s="40" t="str">
        <f>IF(R732="","",VLOOKUP(R732,CUSTOMS!$E$3:$N$2500,6,FALSE))</f>
        <v/>
      </c>
      <c r="X732" s="40" t="str">
        <f t="shared" si="82"/>
        <v/>
      </c>
      <c r="Y732" s="39" t="str">
        <f>IF(R732="","",VLOOKUP(R732,CUSTOMS!$E$3:$N$2500,8,FALSE))</f>
        <v/>
      </c>
      <c r="Z732" s="39" t="str">
        <f>IF(R732="","",VLOOKUP(R732,CUSTOMS!$E$3:$N$2500,9,FALSE))</f>
        <v/>
      </c>
      <c r="AA732" s="39" t="str">
        <f>IF(R732="","",VLOOKUP(R732,CUSTOMS!$E$3:$N$2500,10,FALSE))</f>
        <v/>
      </c>
      <c r="AB732" s="40" t="str">
        <f>IF(R732="","",VLOOKUP(G732,WMS!$E$3:$T$2500,15,FALSE))</f>
        <v/>
      </c>
      <c r="AC732" s="40" t="str">
        <f t="shared" si="83"/>
        <v/>
      </c>
      <c r="AD732" s="37" t="str">
        <f>IF(S732="","",VLOOKUP(S732,海关监管条件!$A$1:$B$2000,2,FALSE))</f>
        <v/>
      </c>
    </row>
    <row r="733" spans="7:30">
      <c r="G733" s="22" t="str">
        <f t="shared" si="77"/>
        <v/>
      </c>
      <c r="H733" s="23" t="str">
        <f>IF(G733="","",VLOOKUP(G733,WMS!$E$3:$Q$2500,7,FALSE))</f>
        <v/>
      </c>
      <c r="I733" s="23" t="str">
        <f>IF(G733="","",VLOOKUP(G733,WMS!$E$3:$Q$2500,8,FALSE))</f>
        <v/>
      </c>
      <c r="J733" s="23" t="str">
        <f>IF(G733="","",VLOOKUP(G733,WMS!$E$3:$Q$2500,13,FALSE))</f>
        <v/>
      </c>
      <c r="K733" s="29" t="str">
        <f t="shared" si="78"/>
        <v/>
      </c>
      <c r="N733" s="30" t="str">
        <f>IF(G733="","",VLOOKUP(G733,WMS!$E$3:$U$2500,17,0))</f>
        <v/>
      </c>
      <c r="O733" s="31" t="str">
        <f t="shared" si="79"/>
        <v/>
      </c>
      <c r="P733" s="31" t="str">
        <f t="shared" si="80"/>
        <v/>
      </c>
      <c r="Q733" s="36" t="str">
        <f>IF(G733="","",VLOOKUP(G733,WMS!$E$3:$G$2500,2,FALSE))</f>
        <v/>
      </c>
      <c r="R733" s="36" t="str">
        <f>IF(G733="","",VLOOKUP(G733,WMS!$E$3:$G$2500,3,FALSE))</f>
        <v/>
      </c>
      <c r="S733" s="37" t="str">
        <f>IF(R733="","",VLOOKUP(R733,CUSTOMS!$E$3:$N$2500,2,FALSE))</f>
        <v/>
      </c>
      <c r="T733" s="38" t="str">
        <f>IF(R733="","",VLOOKUP(R733,CUSTOMS!$E$3:$N$2500,3,FALSE))</f>
        <v/>
      </c>
      <c r="U733" s="39" t="str">
        <f t="shared" si="81"/>
        <v/>
      </c>
      <c r="V733" s="39" t="str">
        <f>IF(R733="","",VLOOKUP(R733,CUSTOMS!$E$3:$N$2500,5,FALSE))</f>
        <v/>
      </c>
      <c r="W733" s="40" t="str">
        <f>IF(R733="","",VLOOKUP(R733,CUSTOMS!$E$3:$N$2500,6,FALSE))</f>
        <v/>
      </c>
      <c r="X733" s="40" t="str">
        <f t="shared" si="82"/>
        <v/>
      </c>
      <c r="Y733" s="39" t="str">
        <f>IF(R733="","",VLOOKUP(R733,CUSTOMS!$E$3:$N$2500,8,FALSE))</f>
        <v/>
      </c>
      <c r="Z733" s="39" t="str">
        <f>IF(R733="","",VLOOKUP(R733,CUSTOMS!$E$3:$N$2500,9,FALSE))</f>
        <v/>
      </c>
      <c r="AA733" s="39" t="str">
        <f>IF(R733="","",VLOOKUP(R733,CUSTOMS!$E$3:$N$2500,10,FALSE))</f>
        <v/>
      </c>
      <c r="AB733" s="40" t="str">
        <f>IF(R733="","",VLOOKUP(G733,WMS!$E$3:$T$2500,15,FALSE))</f>
        <v/>
      </c>
      <c r="AC733" s="40" t="str">
        <f t="shared" si="83"/>
        <v/>
      </c>
      <c r="AD733" s="37" t="str">
        <f>IF(S733="","",VLOOKUP(S733,海关监管条件!$A$1:$B$2000,2,FALSE))</f>
        <v/>
      </c>
    </row>
    <row r="734" spans="7:30">
      <c r="G734" s="22" t="str">
        <f t="shared" si="77"/>
        <v/>
      </c>
      <c r="H734" s="23" t="str">
        <f>IF(G734="","",VLOOKUP(G734,WMS!$E$3:$Q$2500,7,FALSE))</f>
        <v/>
      </c>
      <c r="I734" s="23" t="str">
        <f>IF(G734="","",VLOOKUP(G734,WMS!$E$3:$Q$2500,8,FALSE))</f>
        <v/>
      </c>
      <c r="J734" s="23" t="str">
        <f>IF(G734="","",VLOOKUP(G734,WMS!$E$3:$Q$2500,13,FALSE))</f>
        <v/>
      </c>
      <c r="K734" s="29" t="str">
        <f t="shared" si="78"/>
        <v/>
      </c>
      <c r="N734" s="30" t="str">
        <f>IF(G734="","",VLOOKUP(G734,WMS!$E$3:$U$2500,17,0))</f>
        <v/>
      </c>
      <c r="O734" s="31" t="str">
        <f t="shared" si="79"/>
        <v/>
      </c>
      <c r="P734" s="31" t="str">
        <f t="shared" si="80"/>
        <v/>
      </c>
      <c r="Q734" s="36" t="str">
        <f>IF(G734="","",VLOOKUP(G734,WMS!$E$3:$G$2500,2,FALSE))</f>
        <v/>
      </c>
      <c r="R734" s="36" t="str">
        <f>IF(G734="","",VLOOKUP(G734,WMS!$E$3:$G$2500,3,FALSE))</f>
        <v/>
      </c>
      <c r="S734" s="37" t="str">
        <f>IF(R734="","",VLOOKUP(R734,CUSTOMS!$E$3:$N$2500,2,FALSE))</f>
        <v/>
      </c>
      <c r="T734" s="38" t="str">
        <f>IF(R734="","",VLOOKUP(R734,CUSTOMS!$E$3:$N$2500,3,FALSE))</f>
        <v/>
      </c>
      <c r="U734" s="39" t="str">
        <f t="shared" si="81"/>
        <v/>
      </c>
      <c r="V734" s="39" t="str">
        <f>IF(R734="","",VLOOKUP(R734,CUSTOMS!$E$3:$N$2500,5,FALSE))</f>
        <v/>
      </c>
      <c r="W734" s="40" t="str">
        <f>IF(R734="","",VLOOKUP(R734,CUSTOMS!$E$3:$N$2500,6,FALSE))</f>
        <v/>
      </c>
      <c r="X734" s="40" t="str">
        <f t="shared" si="82"/>
        <v/>
      </c>
      <c r="Y734" s="39" t="str">
        <f>IF(R734="","",VLOOKUP(R734,CUSTOMS!$E$3:$N$2500,8,FALSE))</f>
        <v/>
      </c>
      <c r="Z734" s="39" t="str">
        <f>IF(R734="","",VLOOKUP(R734,CUSTOMS!$E$3:$N$2500,9,FALSE))</f>
        <v/>
      </c>
      <c r="AA734" s="39" t="str">
        <f>IF(R734="","",VLOOKUP(R734,CUSTOMS!$E$3:$N$2500,10,FALSE))</f>
        <v/>
      </c>
      <c r="AB734" s="40" t="str">
        <f>IF(R734="","",VLOOKUP(G734,WMS!$E$3:$T$2500,15,FALSE))</f>
        <v/>
      </c>
      <c r="AC734" s="40" t="str">
        <f t="shared" si="83"/>
        <v/>
      </c>
      <c r="AD734" s="37" t="str">
        <f>IF(S734="","",VLOOKUP(S734,海关监管条件!$A$1:$B$2000,2,FALSE))</f>
        <v/>
      </c>
    </row>
    <row r="735" spans="7:30">
      <c r="G735" s="22" t="str">
        <f t="shared" si="77"/>
        <v/>
      </c>
      <c r="H735" s="23" t="str">
        <f>IF(G735="","",VLOOKUP(G735,WMS!$E$3:$Q$2500,7,FALSE))</f>
        <v/>
      </c>
      <c r="I735" s="23" t="str">
        <f>IF(G735="","",VLOOKUP(G735,WMS!$E$3:$Q$2500,8,FALSE))</f>
        <v/>
      </c>
      <c r="J735" s="23" t="str">
        <f>IF(G735="","",VLOOKUP(G735,WMS!$E$3:$Q$2500,13,FALSE))</f>
        <v/>
      </c>
      <c r="K735" s="29" t="str">
        <f t="shared" si="78"/>
        <v/>
      </c>
      <c r="N735" s="30" t="str">
        <f>IF(G735="","",VLOOKUP(G735,WMS!$E$3:$U$2500,17,0))</f>
        <v/>
      </c>
      <c r="O735" s="31" t="str">
        <f t="shared" si="79"/>
        <v/>
      </c>
      <c r="P735" s="31" t="str">
        <f t="shared" si="80"/>
        <v/>
      </c>
      <c r="Q735" s="36" t="str">
        <f>IF(G735="","",VLOOKUP(G735,WMS!$E$3:$G$2500,2,FALSE))</f>
        <v/>
      </c>
      <c r="R735" s="36" t="str">
        <f>IF(G735="","",VLOOKUP(G735,WMS!$E$3:$G$2500,3,FALSE))</f>
        <v/>
      </c>
      <c r="S735" s="37" t="str">
        <f>IF(R735="","",VLOOKUP(R735,CUSTOMS!$E$3:$N$2500,2,FALSE))</f>
        <v/>
      </c>
      <c r="T735" s="38" t="str">
        <f>IF(R735="","",VLOOKUP(R735,CUSTOMS!$E$3:$N$2500,3,FALSE))</f>
        <v/>
      </c>
      <c r="U735" s="39" t="str">
        <f t="shared" si="81"/>
        <v/>
      </c>
      <c r="V735" s="39" t="str">
        <f>IF(R735="","",VLOOKUP(R735,CUSTOMS!$E$3:$N$2500,5,FALSE))</f>
        <v/>
      </c>
      <c r="W735" s="40" t="str">
        <f>IF(R735="","",VLOOKUP(R735,CUSTOMS!$E$3:$N$2500,6,FALSE))</f>
        <v/>
      </c>
      <c r="X735" s="40" t="str">
        <f t="shared" si="82"/>
        <v/>
      </c>
      <c r="Y735" s="39" t="str">
        <f>IF(R735="","",VLOOKUP(R735,CUSTOMS!$E$3:$N$2500,8,FALSE))</f>
        <v/>
      </c>
      <c r="Z735" s="39" t="str">
        <f>IF(R735="","",VLOOKUP(R735,CUSTOMS!$E$3:$N$2500,9,FALSE))</f>
        <v/>
      </c>
      <c r="AA735" s="39" t="str">
        <f>IF(R735="","",VLOOKUP(R735,CUSTOMS!$E$3:$N$2500,10,FALSE))</f>
        <v/>
      </c>
      <c r="AB735" s="40" t="str">
        <f>IF(R735="","",VLOOKUP(G735,WMS!$E$3:$T$2500,15,FALSE))</f>
        <v/>
      </c>
      <c r="AC735" s="40" t="str">
        <f t="shared" si="83"/>
        <v/>
      </c>
      <c r="AD735" s="37" t="str">
        <f>IF(S735="","",VLOOKUP(S735,海关监管条件!$A$1:$B$2000,2,FALSE))</f>
        <v/>
      </c>
    </row>
    <row r="736" spans="7:30">
      <c r="G736" s="22" t="str">
        <f t="shared" si="77"/>
        <v/>
      </c>
      <c r="H736" s="23" t="str">
        <f>IF(G736="","",VLOOKUP(G736,WMS!$E$3:$Q$2500,7,FALSE))</f>
        <v/>
      </c>
      <c r="I736" s="23" t="str">
        <f>IF(G736="","",VLOOKUP(G736,WMS!$E$3:$Q$2500,8,FALSE))</f>
        <v/>
      </c>
      <c r="J736" s="23" t="str">
        <f>IF(G736="","",VLOOKUP(G736,WMS!$E$3:$Q$2500,13,FALSE))</f>
        <v/>
      </c>
      <c r="K736" s="29" t="str">
        <f t="shared" si="78"/>
        <v/>
      </c>
      <c r="N736" s="30" t="str">
        <f>IF(G736="","",VLOOKUP(G736,WMS!$E$3:$U$2500,17,0))</f>
        <v/>
      </c>
      <c r="O736" s="31" t="str">
        <f t="shared" si="79"/>
        <v/>
      </c>
      <c r="P736" s="31" t="str">
        <f t="shared" si="80"/>
        <v/>
      </c>
      <c r="Q736" s="36" t="str">
        <f>IF(G736="","",VLOOKUP(G736,WMS!$E$3:$G$2500,2,FALSE))</f>
        <v/>
      </c>
      <c r="R736" s="36" t="str">
        <f>IF(G736="","",VLOOKUP(G736,WMS!$E$3:$G$2500,3,FALSE))</f>
        <v/>
      </c>
      <c r="S736" s="37" t="str">
        <f>IF(R736="","",VLOOKUP(R736,CUSTOMS!$E$3:$N$2500,2,FALSE))</f>
        <v/>
      </c>
      <c r="T736" s="38" t="str">
        <f>IF(R736="","",VLOOKUP(R736,CUSTOMS!$E$3:$N$2500,3,FALSE))</f>
        <v/>
      </c>
      <c r="U736" s="39" t="str">
        <f t="shared" si="81"/>
        <v/>
      </c>
      <c r="V736" s="39" t="str">
        <f>IF(R736="","",VLOOKUP(R736,CUSTOMS!$E$3:$N$2500,5,FALSE))</f>
        <v/>
      </c>
      <c r="W736" s="40" t="str">
        <f>IF(R736="","",VLOOKUP(R736,CUSTOMS!$E$3:$N$2500,6,FALSE))</f>
        <v/>
      </c>
      <c r="X736" s="40" t="str">
        <f t="shared" si="82"/>
        <v/>
      </c>
      <c r="Y736" s="39" t="str">
        <f>IF(R736="","",VLOOKUP(R736,CUSTOMS!$E$3:$N$2500,8,FALSE))</f>
        <v/>
      </c>
      <c r="Z736" s="39" t="str">
        <f>IF(R736="","",VLOOKUP(R736,CUSTOMS!$E$3:$N$2500,9,FALSE))</f>
        <v/>
      </c>
      <c r="AA736" s="39" t="str">
        <f>IF(R736="","",VLOOKUP(R736,CUSTOMS!$E$3:$N$2500,10,FALSE))</f>
        <v/>
      </c>
      <c r="AB736" s="40" t="str">
        <f>IF(R736="","",VLOOKUP(G736,WMS!$E$3:$T$2500,15,FALSE))</f>
        <v/>
      </c>
      <c r="AC736" s="40" t="str">
        <f t="shared" si="83"/>
        <v/>
      </c>
      <c r="AD736" s="37" t="str">
        <f>IF(S736="","",VLOOKUP(S736,海关监管条件!$A$1:$B$2000,2,FALSE))</f>
        <v/>
      </c>
    </row>
    <row r="737" spans="7:30">
      <c r="G737" s="22" t="str">
        <f t="shared" si="77"/>
        <v/>
      </c>
      <c r="H737" s="23" t="str">
        <f>IF(G737="","",VLOOKUP(G737,WMS!$E$3:$Q$2500,7,FALSE))</f>
        <v/>
      </c>
      <c r="I737" s="23" t="str">
        <f>IF(G737="","",VLOOKUP(G737,WMS!$E$3:$Q$2500,8,FALSE))</f>
        <v/>
      </c>
      <c r="J737" s="23" t="str">
        <f>IF(G737="","",VLOOKUP(G737,WMS!$E$3:$Q$2500,13,FALSE))</f>
        <v/>
      </c>
      <c r="K737" s="29" t="str">
        <f t="shared" si="78"/>
        <v/>
      </c>
      <c r="N737" s="30" t="str">
        <f>IF(G737="","",VLOOKUP(G737,WMS!$E$3:$U$2500,17,0))</f>
        <v/>
      </c>
      <c r="O737" s="31" t="str">
        <f t="shared" si="79"/>
        <v/>
      </c>
      <c r="P737" s="31" t="str">
        <f t="shared" si="80"/>
        <v/>
      </c>
      <c r="Q737" s="36" t="str">
        <f>IF(G737="","",VLOOKUP(G737,WMS!$E$3:$G$2500,2,FALSE))</f>
        <v/>
      </c>
      <c r="R737" s="36" t="str">
        <f>IF(G737="","",VLOOKUP(G737,WMS!$E$3:$G$2500,3,FALSE))</f>
        <v/>
      </c>
      <c r="S737" s="37" t="str">
        <f>IF(R737="","",VLOOKUP(R737,CUSTOMS!$E$3:$N$2500,2,FALSE))</f>
        <v/>
      </c>
      <c r="T737" s="38" t="str">
        <f>IF(R737="","",VLOOKUP(R737,CUSTOMS!$E$3:$N$2500,3,FALSE))</f>
        <v/>
      </c>
      <c r="U737" s="39" t="str">
        <f t="shared" si="81"/>
        <v/>
      </c>
      <c r="V737" s="39" t="str">
        <f>IF(R737="","",VLOOKUP(R737,CUSTOMS!$E$3:$N$2500,5,FALSE))</f>
        <v/>
      </c>
      <c r="W737" s="40" t="str">
        <f>IF(R737="","",VLOOKUP(R737,CUSTOMS!$E$3:$N$2500,6,FALSE))</f>
        <v/>
      </c>
      <c r="X737" s="40" t="str">
        <f t="shared" si="82"/>
        <v/>
      </c>
      <c r="Y737" s="39" t="str">
        <f>IF(R737="","",VLOOKUP(R737,CUSTOMS!$E$3:$N$2500,8,FALSE))</f>
        <v/>
      </c>
      <c r="Z737" s="39" t="str">
        <f>IF(R737="","",VLOOKUP(R737,CUSTOMS!$E$3:$N$2500,9,FALSE))</f>
        <v/>
      </c>
      <c r="AA737" s="39" t="str">
        <f>IF(R737="","",VLOOKUP(R737,CUSTOMS!$E$3:$N$2500,10,FALSE))</f>
        <v/>
      </c>
      <c r="AB737" s="40" t="str">
        <f>IF(R737="","",VLOOKUP(G737,WMS!$E$3:$T$2500,15,FALSE))</f>
        <v/>
      </c>
      <c r="AC737" s="40" t="str">
        <f t="shared" si="83"/>
        <v/>
      </c>
      <c r="AD737" s="37" t="str">
        <f>IF(S737="","",VLOOKUP(S737,海关监管条件!$A$1:$B$2000,2,FALSE))</f>
        <v/>
      </c>
    </row>
    <row r="738" spans="7:30">
      <c r="G738" s="22" t="str">
        <f t="shared" si="77"/>
        <v/>
      </c>
      <c r="H738" s="23" t="str">
        <f>IF(G738="","",VLOOKUP(G738,WMS!$E$3:$Q$2500,7,FALSE))</f>
        <v/>
      </c>
      <c r="I738" s="23" t="str">
        <f>IF(G738="","",VLOOKUP(G738,WMS!$E$3:$Q$2500,8,FALSE))</f>
        <v/>
      </c>
      <c r="J738" s="23" t="str">
        <f>IF(G738="","",VLOOKUP(G738,WMS!$E$3:$Q$2500,13,FALSE))</f>
        <v/>
      </c>
      <c r="K738" s="29" t="str">
        <f t="shared" si="78"/>
        <v/>
      </c>
      <c r="N738" s="30" t="str">
        <f>IF(G738="","",VLOOKUP(G738,WMS!$E$3:$U$2500,17,0))</f>
        <v/>
      </c>
      <c r="O738" s="31" t="str">
        <f t="shared" si="79"/>
        <v/>
      </c>
      <c r="P738" s="31" t="str">
        <f t="shared" si="80"/>
        <v/>
      </c>
      <c r="Q738" s="36" t="str">
        <f>IF(G738="","",VLOOKUP(G738,WMS!$E$3:$G$2500,2,FALSE))</f>
        <v/>
      </c>
      <c r="R738" s="36" t="str">
        <f>IF(G738="","",VLOOKUP(G738,WMS!$E$3:$G$2500,3,FALSE))</f>
        <v/>
      </c>
      <c r="S738" s="37" t="str">
        <f>IF(R738="","",VLOOKUP(R738,CUSTOMS!$E$3:$N$2500,2,FALSE))</f>
        <v/>
      </c>
      <c r="T738" s="38" t="str">
        <f>IF(R738="","",VLOOKUP(R738,CUSTOMS!$E$3:$N$2500,3,FALSE))</f>
        <v/>
      </c>
      <c r="U738" s="39" t="str">
        <f t="shared" si="81"/>
        <v/>
      </c>
      <c r="V738" s="39" t="str">
        <f>IF(R738="","",VLOOKUP(R738,CUSTOMS!$E$3:$N$2500,5,FALSE))</f>
        <v/>
      </c>
      <c r="W738" s="40" t="str">
        <f>IF(R738="","",VLOOKUP(R738,CUSTOMS!$E$3:$N$2500,6,FALSE))</f>
        <v/>
      </c>
      <c r="X738" s="40" t="str">
        <f t="shared" si="82"/>
        <v/>
      </c>
      <c r="Y738" s="39" t="str">
        <f>IF(R738="","",VLOOKUP(R738,CUSTOMS!$E$3:$N$2500,8,FALSE))</f>
        <v/>
      </c>
      <c r="Z738" s="39" t="str">
        <f>IF(R738="","",VLOOKUP(R738,CUSTOMS!$E$3:$N$2500,9,FALSE))</f>
        <v/>
      </c>
      <c r="AA738" s="39" t="str">
        <f>IF(R738="","",VLOOKUP(R738,CUSTOMS!$E$3:$N$2500,10,FALSE))</f>
        <v/>
      </c>
      <c r="AB738" s="40" t="str">
        <f>IF(R738="","",VLOOKUP(G738,WMS!$E$3:$T$2500,15,FALSE))</f>
        <v/>
      </c>
      <c r="AC738" s="40" t="str">
        <f t="shared" si="83"/>
        <v/>
      </c>
      <c r="AD738" s="37" t="str">
        <f>IF(S738="","",VLOOKUP(S738,海关监管条件!$A$1:$B$2000,2,FALSE))</f>
        <v/>
      </c>
    </row>
    <row r="739" spans="7:30">
      <c r="G739" s="22" t="str">
        <f t="shared" si="77"/>
        <v/>
      </c>
      <c r="H739" s="23" t="str">
        <f>IF(G739="","",VLOOKUP(G739,WMS!$E$3:$Q$2500,7,FALSE))</f>
        <v/>
      </c>
      <c r="I739" s="23" t="str">
        <f>IF(G739="","",VLOOKUP(G739,WMS!$E$3:$Q$2500,8,FALSE))</f>
        <v/>
      </c>
      <c r="J739" s="23" t="str">
        <f>IF(G739="","",VLOOKUP(G739,WMS!$E$3:$Q$2500,13,FALSE))</f>
        <v/>
      </c>
      <c r="K739" s="29" t="str">
        <f t="shared" si="78"/>
        <v/>
      </c>
      <c r="N739" s="30" t="str">
        <f>IF(G739="","",VLOOKUP(G739,WMS!$E$3:$U$2500,17,0))</f>
        <v/>
      </c>
      <c r="O739" s="31" t="str">
        <f t="shared" si="79"/>
        <v/>
      </c>
      <c r="P739" s="31" t="str">
        <f t="shared" si="80"/>
        <v/>
      </c>
      <c r="Q739" s="36" t="str">
        <f>IF(G739="","",VLOOKUP(G739,WMS!$E$3:$G$2500,2,FALSE))</f>
        <v/>
      </c>
      <c r="R739" s="36" t="str">
        <f>IF(G739="","",VLOOKUP(G739,WMS!$E$3:$G$2500,3,FALSE))</f>
        <v/>
      </c>
      <c r="S739" s="37" t="str">
        <f>IF(R739="","",VLOOKUP(R739,CUSTOMS!$E$3:$N$2500,2,FALSE))</f>
        <v/>
      </c>
      <c r="T739" s="38" t="str">
        <f>IF(R739="","",VLOOKUP(R739,CUSTOMS!$E$3:$N$2500,3,FALSE))</f>
        <v/>
      </c>
      <c r="U739" s="39" t="str">
        <f t="shared" si="81"/>
        <v/>
      </c>
      <c r="V739" s="39" t="str">
        <f>IF(R739="","",VLOOKUP(R739,CUSTOMS!$E$3:$N$2500,5,FALSE))</f>
        <v/>
      </c>
      <c r="W739" s="40" t="str">
        <f>IF(R739="","",VLOOKUP(R739,CUSTOMS!$E$3:$N$2500,6,FALSE))</f>
        <v/>
      </c>
      <c r="X739" s="40" t="str">
        <f t="shared" si="82"/>
        <v/>
      </c>
      <c r="Y739" s="39" t="str">
        <f>IF(R739="","",VLOOKUP(R739,CUSTOMS!$E$3:$N$2500,8,FALSE))</f>
        <v/>
      </c>
      <c r="Z739" s="39" t="str">
        <f>IF(R739="","",VLOOKUP(R739,CUSTOMS!$E$3:$N$2500,9,FALSE))</f>
        <v/>
      </c>
      <c r="AA739" s="39" t="str">
        <f>IF(R739="","",VLOOKUP(R739,CUSTOMS!$E$3:$N$2500,10,FALSE))</f>
        <v/>
      </c>
      <c r="AB739" s="40" t="str">
        <f>IF(R739="","",VLOOKUP(G739,WMS!$E$3:$T$2500,15,FALSE))</f>
        <v/>
      </c>
      <c r="AC739" s="40" t="str">
        <f t="shared" si="83"/>
        <v/>
      </c>
      <c r="AD739" s="37" t="str">
        <f>IF(S739="","",VLOOKUP(S739,海关监管条件!$A$1:$B$2000,2,FALSE))</f>
        <v/>
      </c>
    </row>
    <row r="740" spans="7:30">
      <c r="G740" s="22" t="str">
        <f t="shared" si="77"/>
        <v/>
      </c>
      <c r="H740" s="23" t="str">
        <f>IF(G740="","",VLOOKUP(G740,WMS!$E$3:$Q$2500,7,FALSE))</f>
        <v/>
      </c>
      <c r="I740" s="23" t="str">
        <f>IF(G740="","",VLOOKUP(G740,WMS!$E$3:$Q$2500,8,FALSE))</f>
        <v/>
      </c>
      <c r="J740" s="23" t="str">
        <f>IF(G740="","",VLOOKUP(G740,WMS!$E$3:$Q$2500,13,FALSE))</f>
        <v/>
      </c>
      <c r="K740" s="29" t="str">
        <f t="shared" si="78"/>
        <v/>
      </c>
      <c r="N740" s="30" t="str">
        <f>IF(G740="","",VLOOKUP(G740,WMS!$E$3:$U$2500,17,0))</f>
        <v/>
      </c>
      <c r="O740" s="31" t="str">
        <f t="shared" si="79"/>
        <v/>
      </c>
      <c r="P740" s="31" t="str">
        <f t="shared" si="80"/>
        <v/>
      </c>
      <c r="Q740" s="36" t="str">
        <f>IF(G740="","",VLOOKUP(G740,WMS!$E$3:$G$2500,2,FALSE))</f>
        <v/>
      </c>
      <c r="R740" s="36" t="str">
        <f>IF(G740="","",VLOOKUP(G740,WMS!$E$3:$G$2500,3,FALSE))</f>
        <v/>
      </c>
      <c r="S740" s="37" t="str">
        <f>IF(R740="","",VLOOKUP(R740,CUSTOMS!$E$3:$N$2500,2,FALSE))</f>
        <v/>
      </c>
      <c r="T740" s="38" t="str">
        <f>IF(R740="","",VLOOKUP(R740,CUSTOMS!$E$3:$N$2500,3,FALSE))</f>
        <v/>
      </c>
      <c r="U740" s="39" t="str">
        <f t="shared" si="81"/>
        <v/>
      </c>
      <c r="V740" s="39" t="str">
        <f>IF(R740="","",VLOOKUP(R740,CUSTOMS!$E$3:$N$2500,5,FALSE))</f>
        <v/>
      </c>
      <c r="W740" s="40" t="str">
        <f>IF(R740="","",VLOOKUP(R740,CUSTOMS!$E$3:$N$2500,6,FALSE))</f>
        <v/>
      </c>
      <c r="X740" s="40" t="str">
        <f t="shared" si="82"/>
        <v/>
      </c>
      <c r="Y740" s="39" t="str">
        <f>IF(R740="","",VLOOKUP(R740,CUSTOMS!$E$3:$N$2500,8,FALSE))</f>
        <v/>
      </c>
      <c r="Z740" s="39" t="str">
        <f>IF(R740="","",VLOOKUP(R740,CUSTOMS!$E$3:$N$2500,9,FALSE))</f>
        <v/>
      </c>
      <c r="AA740" s="39" t="str">
        <f>IF(R740="","",VLOOKUP(R740,CUSTOMS!$E$3:$N$2500,10,FALSE))</f>
        <v/>
      </c>
      <c r="AB740" s="40" t="str">
        <f>IF(R740="","",VLOOKUP(G740,WMS!$E$3:$T$2500,15,FALSE))</f>
        <v/>
      </c>
      <c r="AC740" s="40" t="str">
        <f t="shared" si="83"/>
        <v/>
      </c>
      <c r="AD740" s="37" t="str">
        <f>IF(S740="","",VLOOKUP(S740,海关监管条件!$A$1:$B$2000,2,FALSE))</f>
        <v/>
      </c>
    </row>
    <row r="741" spans="7:30">
      <c r="G741" s="22" t="str">
        <f t="shared" si="77"/>
        <v/>
      </c>
      <c r="H741" s="23" t="str">
        <f>IF(G741="","",VLOOKUP(G741,WMS!$E$3:$Q$2500,7,FALSE))</f>
        <v/>
      </c>
      <c r="I741" s="23" t="str">
        <f>IF(G741="","",VLOOKUP(G741,WMS!$E$3:$Q$2500,8,FALSE))</f>
        <v/>
      </c>
      <c r="J741" s="23" t="str">
        <f>IF(G741="","",VLOOKUP(G741,WMS!$E$3:$Q$2500,13,FALSE))</f>
        <v/>
      </c>
      <c r="K741" s="29" t="str">
        <f t="shared" si="78"/>
        <v/>
      </c>
      <c r="N741" s="30" t="str">
        <f>IF(G741="","",VLOOKUP(G741,WMS!$E$3:$U$2500,17,0))</f>
        <v/>
      </c>
      <c r="O741" s="31" t="str">
        <f t="shared" si="79"/>
        <v/>
      </c>
      <c r="P741" s="31" t="str">
        <f t="shared" si="80"/>
        <v/>
      </c>
      <c r="Q741" s="36" t="str">
        <f>IF(G741="","",VLOOKUP(G741,WMS!$E$3:$G$2500,2,FALSE))</f>
        <v/>
      </c>
      <c r="R741" s="36" t="str">
        <f>IF(G741="","",VLOOKUP(G741,WMS!$E$3:$G$2500,3,FALSE))</f>
        <v/>
      </c>
      <c r="S741" s="37" t="str">
        <f>IF(R741="","",VLOOKUP(R741,CUSTOMS!$E$3:$N$2500,2,FALSE))</f>
        <v/>
      </c>
      <c r="T741" s="38" t="str">
        <f>IF(R741="","",VLOOKUP(R741,CUSTOMS!$E$3:$N$2500,3,FALSE))</f>
        <v/>
      </c>
      <c r="U741" s="39" t="str">
        <f t="shared" si="81"/>
        <v/>
      </c>
      <c r="V741" s="39" t="str">
        <f>IF(R741="","",VLOOKUP(R741,CUSTOMS!$E$3:$N$2500,5,FALSE))</f>
        <v/>
      </c>
      <c r="W741" s="40" t="str">
        <f>IF(R741="","",VLOOKUP(R741,CUSTOMS!$E$3:$N$2500,6,FALSE))</f>
        <v/>
      </c>
      <c r="X741" s="40" t="str">
        <f t="shared" si="82"/>
        <v/>
      </c>
      <c r="Y741" s="39" t="str">
        <f>IF(R741="","",VLOOKUP(R741,CUSTOMS!$E$3:$N$2500,8,FALSE))</f>
        <v/>
      </c>
      <c r="Z741" s="39" t="str">
        <f>IF(R741="","",VLOOKUP(R741,CUSTOMS!$E$3:$N$2500,9,FALSE))</f>
        <v/>
      </c>
      <c r="AA741" s="39" t="str">
        <f>IF(R741="","",VLOOKUP(R741,CUSTOMS!$E$3:$N$2500,10,FALSE))</f>
        <v/>
      </c>
      <c r="AB741" s="40" t="str">
        <f>IF(R741="","",VLOOKUP(G741,WMS!$E$3:$T$2500,15,FALSE))</f>
        <v/>
      </c>
      <c r="AC741" s="40" t="str">
        <f t="shared" si="83"/>
        <v/>
      </c>
      <c r="AD741" s="37" t="str">
        <f>IF(S741="","",VLOOKUP(S741,海关监管条件!$A$1:$B$2000,2,FALSE))</f>
        <v/>
      </c>
    </row>
    <row r="742" spans="7:30">
      <c r="G742" s="22" t="str">
        <f t="shared" si="77"/>
        <v/>
      </c>
      <c r="H742" s="23" t="str">
        <f>IF(G742="","",VLOOKUP(G742,WMS!$E$3:$Q$2500,7,FALSE))</f>
        <v/>
      </c>
      <c r="I742" s="23" t="str">
        <f>IF(G742="","",VLOOKUP(G742,WMS!$E$3:$Q$2500,8,FALSE))</f>
        <v/>
      </c>
      <c r="J742" s="23" t="str">
        <f>IF(G742="","",VLOOKUP(G742,WMS!$E$3:$Q$2500,13,FALSE))</f>
        <v/>
      </c>
      <c r="K742" s="29" t="str">
        <f t="shared" si="78"/>
        <v/>
      </c>
      <c r="N742" s="30" t="str">
        <f>IF(G742="","",VLOOKUP(G742,WMS!$E$3:$U$2500,17,0))</f>
        <v/>
      </c>
      <c r="O742" s="31" t="str">
        <f t="shared" si="79"/>
        <v/>
      </c>
      <c r="P742" s="31" t="str">
        <f t="shared" si="80"/>
        <v/>
      </c>
      <c r="Q742" s="36" t="str">
        <f>IF(G742="","",VLOOKUP(G742,WMS!$E$3:$G$2500,2,FALSE))</f>
        <v/>
      </c>
      <c r="R742" s="36" t="str">
        <f>IF(G742="","",VLOOKUP(G742,WMS!$E$3:$G$2500,3,FALSE))</f>
        <v/>
      </c>
      <c r="S742" s="37" t="str">
        <f>IF(R742="","",VLOOKUP(R742,CUSTOMS!$E$3:$N$2500,2,FALSE))</f>
        <v/>
      </c>
      <c r="T742" s="38" t="str">
        <f>IF(R742="","",VLOOKUP(R742,CUSTOMS!$E$3:$N$2500,3,FALSE))</f>
        <v/>
      </c>
      <c r="U742" s="39" t="str">
        <f t="shared" si="81"/>
        <v/>
      </c>
      <c r="V742" s="39" t="str">
        <f>IF(R742="","",VLOOKUP(R742,CUSTOMS!$E$3:$N$2500,5,FALSE))</f>
        <v/>
      </c>
      <c r="W742" s="40" t="str">
        <f>IF(R742="","",VLOOKUP(R742,CUSTOMS!$E$3:$N$2500,6,FALSE))</f>
        <v/>
      </c>
      <c r="X742" s="40" t="str">
        <f t="shared" si="82"/>
        <v/>
      </c>
      <c r="Y742" s="39" t="str">
        <f>IF(R742="","",VLOOKUP(R742,CUSTOMS!$E$3:$N$2500,8,FALSE))</f>
        <v/>
      </c>
      <c r="Z742" s="39" t="str">
        <f>IF(R742="","",VLOOKUP(R742,CUSTOMS!$E$3:$N$2500,9,FALSE))</f>
        <v/>
      </c>
      <c r="AA742" s="39" t="str">
        <f>IF(R742="","",VLOOKUP(R742,CUSTOMS!$E$3:$N$2500,10,FALSE))</f>
        <v/>
      </c>
      <c r="AB742" s="40" t="str">
        <f>IF(R742="","",VLOOKUP(G742,WMS!$E$3:$T$2500,15,FALSE))</f>
        <v/>
      </c>
      <c r="AC742" s="40" t="str">
        <f t="shared" si="83"/>
        <v/>
      </c>
      <c r="AD742" s="37" t="str">
        <f>IF(S742="","",VLOOKUP(S742,海关监管条件!$A$1:$B$2000,2,FALSE))</f>
        <v/>
      </c>
    </row>
    <row r="743" spans="7:30">
      <c r="G743" s="22" t="str">
        <f t="shared" si="77"/>
        <v/>
      </c>
      <c r="H743" s="23" t="str">
        <f>IF(G743="","",VLOOKUP(G743,WMS!$E$3:$Q$2500,7,FALSE))</f>
        <v/>
      </c>
      <c r="I743" s="23" t="str">
        <f>IF(G743="","",VLOOKUP(G743,WMS!$E$3:$Q$2500,8,FALSE))</f>
        <v/>
      </c>
      <c r="J743" s="23" t="str">
        <f>IF(G743="","",VLOOKUP(G743,WMS!$E$3:$Q$2500,13,FALSE))</f>
        <v/>
      </c>
      <c r="K743" s="29" t="str">
        <f t="shared" si="78"/>
        <v/>
      </c>
      <c r="N743" s="30" t="str">
        <f>IF(G743="","",VLOOKUP(G743,WMS!$E$3:$U$2500,17,0))</f>
        <v/>
      </c>
      <c r="O743" s="31" t="str">
        <f t="shared" si="79"/>
        <v/>
      </c>
      <c r="P743" s="31" t="str">
        <f t="shared" si="80"/>
        <v/>
      </c>
      <c r="Q743" s="36" t="str">
        <f>IF(G743="","",VLOOKUP(G743,WMS!$E$3:$G$2500,2,FALSE))</f>
        <v/>
      </c>
      <c r="R743" s="36" t="str">
        <f>IF(G743="","",VLOOKUP(G743,WMS!$E$3:$G$2500,3,FALSE))</f>
        <v/>
      </c>
      <c r="S743" s="37" t="str">
        <f>IF(R743="","",VLOOKUP(R743,CUSTOMS!$E$3:$N$2500,2,FALSE))</f>
        <v/>
      </c>
      <c r="T743" s="38" t="str">
        <f>IF(R743="","",VLOOKUP(R743,CUSTOMS!$E$3:$N$2500,3,FALSE))</f>
        <v/>
      </c>
      <c r="U743" s="39" t="str">
        <f t="shared" si="81"/>
        <v/>
      </c>
      <c r="V743" s="39" t="str">
        <f>IF(R743="","",VLOOKUP(R743,CUSTOMS!$E$3:$N$2500,5,FALSE))</f>
        <v/>
      </c>
      <c r="W743" s="40" t="str">
        <f>IF(R743="","",VLOOKUP(R743,CUSTOMS!$E$3:$N$2500,6,FALSE))</f>
        <v/>
      </c>
      <c r="X743" s="40" t="str">
        <f t="shared" si="82"/>
        <v/>
      </c>
      <c r="Y743" s="39" t="str">
        <f>IF(R743="","",VLOOKUP(R743,CUSTOMS!$E$3:$N$2500,8,FALSE))</f>
        <v/>
      </c>
      <c r="Z743" s="39" t="str">
        <f>IF(R743="","",VLOOKUP(R743,CUSTOMS!$E$3:$N$2500,9,FALSE))</f>
        <v/>
      </c>
      <c r="AA743" s="39" t="str">
        <f>IF(R743="","",VLOOKUP(R743,CUSTOMS!$E$3:$N$2500,10,FALSE))</f>
        <v/>
      </c>
      <c r="AB743" s="40" t="str">
        <f>IF(R743="","",VLOOKUP(G743,WMS!$E$3:$T$2500,15,FALSE))</f>
        <v/>
      </c>
      <c r="AC743" s="40" t="str">
        <f t="shared" si="83"/>
        <v/>
      </c>
      <c r="AD743" s="37" t="str">
        <f>IF(S743="","",VLOOKUP(S743,海关监管条件!$A$1:$B$2000,2,FALSE))</f>
        <v/>
      </c>
    </row>
    <row r="744" spans="7:30">
      <c r="G744" s="22" t="str">
        <f t="shared" si="77"/>
        <v/>
      </c>
      <c r="H744" s="23" t="str">
        <f>IF(G744="","",VLOOKUP(G744,WMS!$E$3:$Q$2500,7,FALSE))</f>
        <v/>
      </c>
      <c r="I744" s="23" t="str">
        <f>IF(G744="","",VLOOKUP(G744,WMS!$E$3:$Q$2500,8,FALSE))</f>
        <v/>
      </c>
      <c r="J744" s="23" t="str">
        <f>IF(G744="","",VLOOKUP(G744,WMS!$E$3:$Q$2500,13,FALSE))</f>
        <v/>
      </c>
      <c r="K744" s="29" t="str">
        <f t="shared" si="78"/>
        <v/>
      </c>
      <c r="N744" s="30" t="str">
        <f>IF(G744="","",VLOOKUP(G744,WMS!$E$3:$U$2500,17,0))</f>
        <v/>
      </c>
      <c r="O744" s="31" t="str">
        <f t="shared" si="79"/>
        <v/>
      </c>
      <c r="P744" s="31" t="str">
        <f t="shared" si="80"/>
        <v/>
      </c>
      <c r="Q744" s="36" t="str">
        <f>IF(G744="","",VLOOKUP(G744,WMS!$E$3:$G$2500,2,FALSE))</f>
        <v/>
      </c>
      <c r="R744" s="36" t="str">
        <f>IF(G744="","",VLOOKUP(G744,WMS!$E$3:$G$2500,3,FALSE))</f>
        <v/>
      </c>
      <c r="S744" s="37" t="str">
        <f>IF(R744="","",VLOOKUP(R744,CUSTOMS!$E$3:$N$2500,2,FALSE))</f>
        <v/>
      </c>
      <c r="T744" s="38" t="str">
        <f>IF(R744="","",VLOOKUP(R744,CUSTOMS!$E$3:$N$2500,3,FALSE))</f>
        <v/>
      </c>
      <c r="U744" s="39" t="str">
        <f t="shared" si="81"/>
        <v/>
      </c>
      <c r="V744" s="39" t="str">
        <f>IF(R744="","",VLOOKUP(R744,CUSTOMS!$E$3:$N$2500,5,FALSE))</f>
        <v/>
      </c>
      <c r="W744" s="40" t="str">
        <f>IF(R744="","",VLOOKUP(R744,CUSTOMS!$E$3:$N$2500,6,FALSE))</f>
        <v/>
      </c>
      <c r="X744" s="40" t="str">
        <f t="shared" si="82"/>
        <v/>
      </c>
      <c r="Y744" s="39" t="str">
        <f>IF(R744="","",VLOOKUP(R744,CUSTOMS!$E$3:$N$2500,8,FALSE))</f>
        <v/>
      </c>
      <c r="Z744" s="39" t="str">
        <f>IF(R744="","",VLOOKUP(R744,CUSTOMS!$E$3:$N$2500,9,FALSE))</f>
        <v/>
      </c>
      <c r="AA744" s="39" t="str">
        <f>IF(R744="","",VLOOKUP(R744,CUSTOMS!$E$3:$N$2500,10,FALSE))</f>
        <v/>
      </c>
      <c r="AB744" s="40" t="str">
        <f>IF(R744="","",VLOOKUP(G744,WMS!$E$3:$T$2500,15,FALSE))</f>
        <v/>
      </c>
      <c r="AC744" s="40" t="str">
        <f t="shared" si="83"/>
        <v/>
      </c>
      <c r="AD744" s="37" t="str">
        <f>IF(S744="","",VLOOKUP(S744,海关监管条件!$A$1:$B$2000,2,FALSE))</f>
        <v/>
      </c>
    </row>
    <row r="745" spans="7:30">
      <c r="G745" s="22" t="str">
        <f t="shared" si="77"/>
        <v/>
      </c>
      <c r="H745" s="23" t="str">
        <f>IF(G745="","",VLOOKUP(G745,WMS!$E$3:$Q$2500,7,FALSE))</f>
        <v/>
      </c>
      <c r="I745" s="23" t="str">
        <f>IF(G745="","",VLOOKUP(G745,WMS!$E$3:$Q$2500,8,FALSE))</f>
        <v/>
      </c>
      <c r="J745" s="23" t="str">
        <f>IF(G745="","",VLOOKUP(G745,WMS!$E$3:$Q$2500,13,FALSE))</f>
        <v/>
      </c>
      <c r="K745" s="29" t="str">
        <f t="shared" si="78"/>
        <v/>
      </c>
      <c r="N745" s="30" t="str">
        <f>IF(G745="","",VLOOKUP(G745,WMS!$E$3:$U$2500,17,0))</f>
        <v/>
      </c>
      <c r="O745" s="31" t="str">
        <f t="shared" si="79"/>
        <v/>
      </c>
      <c r="P745" s="31" t="str">
        <f t="shared" si="80"/>
        <v/>
      </c>
      <c r="Q745" s="36" t="str">
        <f>IF(G745="","",VLOOKUP(G745,WMS!$E$3:$G$2500,2,FALSE))</f>
        <v/>
      </c>
      <c r="R745" s="36" t="str">
        <f>IF(G745="","",VLOOKUP(G745,WMS!$E$3:$G$2500,3,FALSE))</f>
        <v/>
      </c>
      <c r="S745" s="37" t="str">
        <f>IF(R745="","",VLOOKUP(R745,CUSTOMS!$E$3:$N$2500,2,FALSE))</f>
        <v/>
      </c>
      <c r="T745" s="38" t="str">
        <f>IF(R745="","",VLOOKUP(R745,CUSTOMS!$E$3:$N$2500,3,FALSE))</f>
        <v/>
      </c>
      <c r="U745" s="39" t="str">
        <f t="shared" si="81"/>
        <v/>
      </c>
      <c r="V745" s="39" t="str">
        <f>IF(R745="","",VLOOKUP(R745,CUSTOMS!$E$3:$N$2500,5,FALSE))</f>
        <v/>
      </c>
      <c r="W745" s="40" t="str">
        <f>IF(R745="","",VLOOKUP(R745,CUSTOMS!$E$3:$N$2500,6,FALSE))</f>
        <v/>
      </c>
      <c r="X745" s="40" t="str">
        <f t="shared" si="82"/>
        <v/>
      </c>
      <c r="Y745" s="39" t="str">
        <f>IF(R745="","",VLOOKUP(R745,CUSTOMS!$E$3:$N$2500,8,FALSE))</f>
        <v/>
      </c>
      <c r="Z745" s="39" t="str">
        <f>IF(R745="","",VLOOKUP(R745,CUSTOMS!$E$3:$N$2500,9,FALSE))</f>
        <v/>
      </c>
      <c r="AA745" s="39" t="str">
        <f>IF(R745="","",VLOOKUP(R745,CUSTOMS!$E$3:$N$2500,10,FALSE))</f>
        <v/>
      </c>
      <c r="AB745" s="40" t="str">
        <f>IF(R745="","",VLOOKUP(G745,WMS!$E$3:$T$2500,15,FALSE))</f>
        <v/>
      </c>
      <c r="AC745" s="40" t="str">
        <f t="shared" si="83"/>
        <v/>
      </c>
      <c r="AD745" s="37" t="str">
        <f>IF(S745="","",VLOOKUP(S745,海关监管条件!$A$1:$B$2000,2,FALSE))</f>
        <v/>
      </c>
    </row>
    <row r="746" spans="7:30">
      <c r="G746" s="22" t="str">
        <f t="shared" si="77"/>
        <v/>
      </c>
      <c r="H746" s="23" t="str">
        <f>IF(G746="","",VLOOKUP(G746,WMS!$E$3:$Q$2500,7,FALSE))</f>
        <v/>
      </c>
      <c r="I746" s="23" t="str">
        <f>IF(G746="","",VLOOKUP(G746,WMS!$E$3:$Q$2500,8,FALSE))</f>
        <v/>
      </c>
      <c r="J746" s="23" t="str">
        <f>IF(G746="","",VLOOKUP(G746,WMS!$E$3:$Q$2500,13,FALSE))</f>
        <v/>
      </c>
      <c r="K746" s="29" t="str">
        <f t="shared" si="78"/>
        <v/>
      </c>
      <c r="N746" s="30" t="str">
        <f>IF(G746="","",VLOOKUP(G746,WMS!$E$3:$U$2500,17,0))</f>
        <v/>
      </c>
      <c r="O746" s="31" t="str">
        <f t="shared" si="79"/>
        <v/>
      </c>
      <c r="P746" s="31" t="str">
        <f t="shared" si="80"/>
        <v/>
      </c>
      <c r="Q746" s="36" t="str">
        <f>IF(G746="","",VLOOKUP(G746,WMS!$E$3:$G$2500,2,FALSE))</f>
        <v/>
      </c>
      <c r="R746" s="36" t="str">
        <f>IF(G746="","",VLOOKUP(G746,WMS!$E$3:$G$2500,3,FALSE))</f>
        <v/>
      </c>
      <c r="S746" s="37" t="str">
        <f>IF(R746="","",VLOOKUP(R746,CUSTOMS!$E$3:$N$2500,2,FALSE))</f>
        <v/>
      </c>
      <c r="T746" s="38" t="str">
        <f>IF(R746="","",VLOOKUP(R746,CUSTOMS!$E$3:$N$2500,3,FALSE))</f>
        <v/>
      </c>
      <c r="U746" s="39" t="str">
        <f t="shared" si="81"/>
        <v/>
      </c>
      <c r="V746" s="39" t="str">
        <f>IF(R746="","",VLOOKUP(R746,CUSTOMS!$E$3:$N$2500,5,FALSE))</f>
        <v/>
      </c>
      <c r="W746" s="40" t="str">
        <f>IF(R746="","",VLOOKUP(R746,CUSTOMS!$E$3:$N$2500,6,FALSE))</f>
        <v/>
      </c>
      <c r="X746" s="40" t="str">
        <f t="shared" si="82"/>
        <v/>
      </c>
      <c r="Y746" s="39" t="str">
        <f>IF(R746="","",VLOOKUP(R746,CUSTOMS!$E$3:$N$2500,8,FALSE))</f>
        <v/>
      </c>
      <c r="Z746" s="39" t="str">
        <f>IF(R746="","",VLOOKUP(R746,CUSTOMS!$E$3:$N$2500,9,FALSE))</f>
        <v/>
      </c>
      <c r="AA746" s="39" t="str">
        <f>IF(R746="","",VLOOKUP(R746,CUSTOMS!$E$3:$N$2500,10,FALSE))</f>
        <v/>
      </c>
      <c r="AB746" s="40" t="str">
        <f>IF(R746="","",VLOOKUP(G746,WMS!$E$3:$T$2500,15,FALSE))</f>
        <v/>
      </c>
      <c r="AC746" s="40" t="str">
        <f t="shared" si="83"/>
        <v/>
      </c>
      <c r="AD746" s="37" t="str">
        <f>IF(S746="","",VLOOKUP(S746,海关监管条件!$A$1:$B$2000,2,FALSE))</f>
        <v/>
      </c>
    </row>
    <row r="747" spans="7:30">
      <c r="G747" s="22" t="str">
        <f t="shared" si="77"/>
        <v/>
      </c>
      <c r="H747" s="23" t="str">
        <f>IF(G747="","",VLOOKUP(G747,WMS!$E$3:$Q$2500,7,FALSE))</f>
        <v/>
      </c>
      <c r="I747" s="23" t="str">
        <f>IF(G747="","",VLOOKUP(G747,WMS!$E$3:$Q$2500,8,FALSE))</f>
        <v/>
      </c>
      <c r="J747" s="23" t="str">
        <f>IF(G747="","",VLOOKUP(G747,WMS!$E$3:$Q$2500,13,FALSE))</f>
        <v/>
      </c>
      <c r="K747" s="29" t="str">
        <f t="shared" si="78"/>
        <v/>
      </c>
      <c r="N747" s="30" t="str">
        <f>IF(G747="","",VLOOKUP(G747,WMS!$E$3:$U$2500,17,0))</f>
        <v/>
      </c>
      <c r="O747" s="31" t="str">
        <f t="shared" si="79"/>
        <v/>
      </c>
      <c r="P747" s="31" t="str">
        <f t="shared" si="80"/>
        <v/>
      </c>
      <c r="Q747" s="36" t="str">
        <f>IF(G747="","",VLOOKUP(G747,WMS!$E$3:$G$2500,2,FALSE))</f>
        <v/>
      </c>
      <c r="R747" s="36" t="str">
        <f>IF(G747="","",VLOOKUP(G747,WMS!$E$3:$G$2500,3,FALSE))</f>
        <v/>
      </c>
      <c r="S747" s="37" t="str">
        <f>IF(R747="","",VLOOKUP(R747,CUSTOMS!$E$3:$N$2500,2,FALSE))</f>
        <v/>
      </c>
      <c r="T747" s="38" t="str">
        <f>IF(R747="","",VLOOKUP(R747,CUSTOMS!$E$3:$N$2500,3,FALSE))</f>
        <v/>
      </c>
      <c r="U747" s="39" t="str">
        <f t="shared" si="81"/>
        <v/>
      </c>
      <c r="V747" s="39" t="str">
        <f>IF(R747="","",VLOOKUP(R747,CUSTOMS!$E$3:$N$2500,5,FALSE))</f>
        <v/>
      </c>
      <c r="W747" s="40" t="str">
        <f>IF(R747="","",VLOOKUP(R747,CUSTOMS!$E$3:$N$2500,6,FALSE))</f>
        <v/>
      </c>
      <c r="X747" s="40" t="str">
        <f t="shared" si="82"/>
        <v/>
      </c>
      <c r="Y747" s="39" t="str">
        <f>IF(R747="","",VLOOKUP(R747,CUSTOMS!$E$3:$N$2500,8,FALSE))</f>
        <v/>
      </c>
      <c r="Z747" s="39" t="str">
        <f>IF(R747="","",VLOOKUP(R747,CUSTOMS!$E$3:$N$2500,9,FALSE))</f>
        <v/>
      </c>
      <c r="AA747" s="39" t="str">
        <f>IF(R747="","",VLOOKUP(R747,CUSTOMS!$E$3:$N$2500,10,FALSE))</f>
        <v/>
      </c>
      <c r="AB747" s="40" t="str">
        <f>IF(R747="","",VLOOKUP(G747,WMS!$E$3:$T$2500,15,FALSE))</f>
        <v/>
      </c>
      <c r="AC747" s="40" t="str">
        <f t="shared" si="83"/>
        <v/>
      </c>
      <c r="AD747" s="37" t="str">
        <f>IF(S747="","",VLOOKUP(S747,海关监管条件!$A$1:$B$2000,2,FALSE))</f>
        <v/>
      </c>
    </row>
    <row r="748" spans="7:30">
      <c r="G748" s="22" t="str">
        <f t="shared" si="77"/>
        <v/>
      </c>
      <c r="H748" s="23" t="str">
        <f>IF(G748="","",VLOOKUP(G748,WMS!$E$3:$Q$2500,7,FALSE))</f>
        <v/>
      </c>
      <c r="I748" s="23" t="str">
        <f>IF(G748="","",VLOOKUP(G748,WMS!$E$3:$Q$2500,8,FALSE))</f>
        <v/>
      </c>
      <c r="J748" s="23" t="str">
        <f>IF(G748="","",VLOOKUP(G748,WMS!$E$3:$Q$2500,13,FALSE))</f>
        <v/>
      </c>
      <c r="K748" s="29" t="str">
        <f t="shared" si="78"/>
        <v/>
      </c>
      <c r="N748" s="30" t="str">
        <f>IF(G748="","",VLOOKUP(G748,WMS!$E$3:$U$2500,17,0))</f>
        <v/>
      </c>
      <c r="O748" s="31" t="str">
        <f t="shared" si="79"/>
        <v/>
      </c>
      <c r="P748" s="31" t="str">
        <f t="shared" si="80"/>
        <v/>
      </c>
      <c r="Q748" s="36" t="str">
        <f>IF(G748="","",VLOOKUP(G748,WMS!$E$3:$G$2500,2,FALSE))</f>
        <v/>
      </c>
      <c r="R748" s="36" t="str">
        <f>IF(G748="","",VLOOKUP(G748,WMS!$E$3:$G$2500,3,FALSE))</f>
        <v/>
      </c>
      <c r="S748" s="37" t="str">
        <f>IF(R748="","",VLOOKUP(R748,CUSTOMS!$E$3:$N$2500,2,FALSE))</f>
        <v/>
      </c>
      <c r="T748" s="38" t="str">
        <f>IF(R748="","",VLOOKUP(R748,CUSTOMS!$E$3:$N$2500,3,FALSE))</f>
        <v/>
      </c>
      <c r="U748" s="39" t="str">
        <f t="shared" si="81"/>
        <v/>
      </c>
      <c r="V748" s="39" t="str">
        <f>IF(R748="","",VLOOKUP(R748,CUSTOMS!$E$3:$N$2500,5,FALSE))</f>
        <v/>
      </c>
      <c r="W748" s="40" t="str">
        <f>IF(R748="","",VLOOKUP(R748,CUSTOMS!$E$3:$N$2500,6,FALSE))</f>
        <v/>
      </c>
      <c r="X748" s="40" t="str">
        <f t="shared" si="82"/>
        <v/>
      </c>
      <c r="Y748" s="39" t="str">
        <f>IF(R748="","",VLOOKUP(R748,CUSTOMS!$E$3:$N$2500,8,FALSE))</f>
        <v/>
      </c>
      <c r="Z748" s="39" t="str">
        <f>IF(R748="","",VLOOKUP(R748,CUSTOMS!$E$3:$N$2500,9,FALSE))</f>
        <v/>
      </c>
      <c r="AA748" s="39" t="str">
        <f>IF(R748="","",VLOOKUP(R748,CUSTOMS!$E$3:$N$2500,10,FALSE))</f>
        <v/>
      </c>
      <c r="AB748" s="40" t="str">
        <f>IF(R748="","",VLOOKUP(G748,WMS!$E$3:$T$2500,15,FALSE))</f>
        <v/>
      </c>
      <c r="AC748" s="40" t="str">
        <f t="shared" si="83"/>
        <v/>
      </c>
      <c r="AD748" s="37" t="str">
        <f>IF(S748="","",VLOOKUP(S748,海关监管条件!$A$1:$B$2000,2,FALSE))</f>
        <v/>
      </c>
    </row>
    <row r="749" spans="7:30">
      <c r="G749" s="22" t="str">
        <f t="shared" si="77"/>
        <v/>
      </c>
      <c r="H749" s="23" t="str">
        <f>IF(G749="","",VLOOKUP(G749,WMS!$E$3:$Q$2500,7,FALSE))</f>
        <v/>
      </c>
      <c r="I749" s="23" t="str">
        <f>IF(G749="","",VLOOKUP(G749,WMS!$E$3:$Q$2500,8,FALSE))</f>
        <v/>
      </c>
      <c r="J749" s="23" t="str">
        <f>IF(G749="","",VLOOKUP(G749,WMS!$E$3:$Q$2500,13,FALSE))</f>
        <v/>
      </c>
      <c r="K749" s="29" t="str">
        <f t="shared" si="78"/>
        <v/>
      </c>
      <c r="N749" s="30" t="str">
        <f>IF(G749="","",VLOOKUP(G749,WMS!$E$3:$U$2500,17,0))</f>
        <v/>
      </c>
      <c r="O749" s="31" t="str">
        <f t="shared" si="79"/>
        <v/>
      </c>
      <c r="P749" s="31" t="str">
        <f t="shared" si="80"/>
        <v/>
      </c>
      <c r="Q749" s="36" t="str">
        <f>IF(G749="","",VLOOKUP(G749,WMS!$E$3:$G$2500,2,FALSE))</f>
        <v/>
      </c>
      <c r="R749" s="36" t="str">
        <f>IF(G749="","",VLOOKUP(G749,WMS!$E$3:$G$2500,3,FALSE))</f>
        <v/>
      </c>
      <c r="S749" s="37" t="str">
        <f>IF(R749="","",VLOOKUP(R749,CUSTOMS!$E$3:$N$2500,2,FALSE))</f>
        <v/>
      </c>
      <c r="T749" s="38" t="str">
        <f>IF(R749="","",VLOOKUP(R749,CUSTOMS!$E$3:$N$2500,3,FALSE))</f>
        <v/>
      </c>
      <c r="U749" s="39" t="str">
        <f t="shared" si="81"/>
        <v/>
      </c>
      <c r="V749" s="39" t="str">
        <f>IF(R749="","",VLOOKUP(R749,CUSTOMS!$E$3:$N$2500,5,FALSE))</f>
        <v/>
      </c>
      <c r="W749" s="40" t="str">
        <f>IF(R749="","",VLOOKUP(R749,CUSTOMS!$E$3:$N$2500,6,FALSE))</f>
        <v/>
      </c>
      <c r="X749" s="40" t="str">
        <f t="shared" si="82"/>
        <v/>
      </c>
      <c r="Y749" s="39" t="str">
        <f>IF(R749="","",VLOOKUP(R749,CUSTOMS!$E$3:$N$2500,8,FALSE))</f>
        <v/>
      </c>
      <c r="Z749" s="39" t="str">
        <f>IF(R749="","",VLOOKUP(R749,CUSTOMS!$E$3:$N$2500,9,FALSE))</f>
        <v/>
      </c>
      <c r="AA749" s="39" t="str">
        <f>IF(R749="","",VLOOKUP(R749,CUSTOMS!$E$3:$N$2500,10,FALSE))</f>
        <v/>
      </c>
      <c r="AB749" s="40" t="str">
        <f>IF(R749="","",VLOOKUP(G749,WMS!$E$3:$T$2500,15,FALSE))</f>
        <v/>
      </c>
      <c r="AC749" s="40" t="str">
        <f t="shared" si="83"/>
        <v/>
      </c>
      <c r="AD749" s="37" t="str">
        <f>IF(S749="","",VLOOKUP(S749,海关监管条件!$A$1:$B$2000,2,FALSE))</f>
        <v/>
      </c>
    </row>
    <row r="750" spans="7:30">
      <c r="G750" s="22" t="str">
        <f t="shared" si="77"/>
        <v/>
      </c>
      <c r="H750" s="23" t="str">
        <f>IF(G750="","",VLOOKUP(G750,WMS!$E$3:$Q$2500,7,FALSE))</f>
        <v/>
      </c>
      <c r="I750" s="23" t="str">
        <f>IF(G750="","",VLOOKUP(G750,WMS!$E$3:$Q$2500,8,FALSE))</f>
        <v/>
      </c>
      <c r="J750" s="23" t="str">
        <f>IF(G750="","",VLOOKUP(G750,WMS!$E$3:$Q$2500,13,FALSE))</f>
        <v/>
      </c>
      <c r="K750" s="29" t="str">
        <f t="shared" si="78"/>
        <v/>
      </c>
      <c r="N750" s="30" t="str">
        <f>IF(G750="","",VLOOKUP(G750,WMS!$E$3:$U$2500,17,0))</f>
        <v/>
      </c>
      <c r="O750" s="31" t="str">
        <f t="shared" si="79"/>
        <v/>
      </c>
      <c r="P750" s="31" t="str">
        <f t="shared" si="80"/>
        <v/>
      </c>
      <c r="Q750" s="36" t="str">
        <f>IF(G750="","",VLOOKUP(G750,WMS!$E$3:$G$2500,2,FALSE))</f>
        <v/>
      </c>
      <c r="R750" s="36" t="str">
        <f>IF(G750="","",VLOOKUP(G750,WMS!$E$3:$G$2500,3,FALSE))</f>
        <v/>
      </c>
      <c r="S750" s="37" t="str">
        <f>IF(R750="","",VLOOKUP(R750,CUSTOMS!$E$3:$N$2500,2,FALSE))</f>
        <v/>
      </c>
      <c r="T750" s="38" t="str">
        <f>IF(R750="","",VLOOKUP(R750,CUSTOMS!$E$3:$N$2500,3,FALSE))</f>
        <v/>
      </c>
      <c r="U750" s="39" t="str">
        <f t="shared" si="81"/>
        <v/>
      </c>
      <c r="V750" s="39" t="str">
        <f>IF(R750="","",VLOOKUP(R750,CUSTOMS!$E$3:$N$2500,5,FALSE))</f>
        <v/>
      </c>
      <c r="W750" s="40" t="str">
        <f>IF(R750="","",VLOOKUP(R750,CUSTOMS!$E$3:$N$2500,6,FALSE))</f>
        <v/>
      </c>
      <c r="X750" s="40" t="str">
        <f t="shared" si="82"/>
        <v/>
      </c>
      <c r="Y750" s="39" t="str">
        <f>IF(R750="","",VLOOKUP(R750,CUSTOMS!$E$3:$N$2500,8,FALSE))</f>
        <v/>
      </c>
      <c r="Z750" s="39" t="str">
        <f>IF(R750="","",VLOOKUP(R750,CUSTOMS!$E$3:$N$2500,9,FALSE))</f>
        <v/>
      </c>
      <c r="AA750" s="39" t="str">
        <f>IF(R750="","",VLOOKUP(R750,CUSTOMS!$E$3:$N$2500,10,FALSE))</f>
        <v/>
      </c>
      <c r="AB750" s="40" t="str">
        <f>IF(R750="","",VLOOKUP(G750,WMS!$E$3:$T$2500,15,FALSE))</f>
        <v/>
      </c>
      <c r="AC750" s="40" t="str">
        <f t="shared" si="83"/>
        <v/>
      </c>
      <c r="AD750" s="37" t="str">
        <f>IF(S750="","",VLOOKUP(S750,海关监管条件!$A$1:$B$2000,2,FALSE))</f>
        <v/>
      </c>
    </row>
    <row r="751" spans="7:30">
      <c r="G751" s="22" t="str">
        <f t="shared" si="77"/>
        <v/>
      </c>
      <c r="H751" s="23" t="str">
        <f>IF(G751="","",VLOOKUP(G751,WMS!$E$3:$Q$2500,7,FALSE))</f>
        <v/>
      </c>
      <c r="I751" s="23" t="str">
        <f>IF(G751="","",VLOOKUP(G751,WMS!$E$3:$Q$2500,8,FALSE))</f>
        <v/>
      </c>
      <c r="J751" s="23" t="str">
        <f>IF(G751="","",VLOOKUP(G751,WMS!$E$3:$Q$2500,13,FALSE))</f>
        <v/>
      </c>
      <c r="K751" s="29" t="str">
        <f t="shared" si="78"/>
        <v/>
      </c>
      <c r="N751" s="30" t="str">
        <f>IF(G751="","",VLOOKUP(G751,WMS!$E$3:$U$2500,17,0))</f>
        <v/>
      </c>
      <c r="O751" s="31" t="str">
        <f t="shared" si="79"/>
        <v/>
      </c>
      <c r="P751" s="31" t="str">
        <f t="shared" si="80"/>
        <v/>
      </c>
      <c r="Q751" s="36" t="str">
        <f>IF(G751="","",VLOOKUP(G751,WMS!$E$3:$G$2500,2,FALSE))</f>
        <v/>
      </c>
      <c r="R751" s="36" t="str">
        <f>IF(G751="","",VLOOKUP(G751,WMS!$E$3:$G$2500,3,FALSE))</f>
        <v/>
      </c>
      <c r="S751" s="37" t="str">
        <f>IF(R751="","",VLOOKUP(R751,CUSTOMS!$E$3:$N$2500,2,FALSE))</f>
        <v/>
      </c>
      <c r="T751" s="38" t="str">
        <f>IF(R751="","",VLOOKUP(R751,CUSTOMS!$E$3:$N$2500,3,FALSE))</f>
        <v/>
      </c>
      <c r="U751" s="39" t="str">
        <f t="shared" si="81"/>
        <v/>
      </c>
      <c r="V751" s="39" t="str">
        <f>IF(R751="","",VLOOKUP(R751,CUSTOMS!$E$3:$N$2500,5,FALSE))</f>
        <v/>
      </c>
      <c r="W751" s="40" t="str">
        <f>IF(R751="","",VLOOKUP(R751,CUSTOMS!$E$3:$N$2500,6,FALSE))</f>
        <v/>
      </c>
      <c r="X751" s="40" t="str">
        <f t="shared" si="82"/>
        <v/>
      </c>
      <c r="Y751" s="39" t="str">
        <f>IF(R751="","",VLOOKUP(R751,CUSTOMS!$E$3:$N$2500,8,FALSE))</f>
        <v/>
      </c>
      <c r="Z751" s="39" t="str">
        <f>IF(R751="","",VLOOKUP(R751,CUSTOMS!$E$3:$N$2500,9,FALSE))</f>
        <v/>
      </c>
      <c r="AA751" s="39" t="str">
        <f>IF(R751="","",VLOOKUP(R751,CUSTOMS!$E$3:$N$2500,10,FALSE))</f>
        <v/>
      </c>
      <c r="AB751" s="40" t="str">
        <f>IF(R751="","",VLOOKUP(G751,WMS!$E$3:$T$2500,15,FALSE))</f>
        <v/>
      </c>
      <c r="AC751" s="40" t="str">
        <f t="shared" si="83"/>
        <v/>
      </c>
      <c r="AD751" s="37" t="str">
        <f>IF(S751="","",VLOOKUP(S751,海关监管条件!$A$1:$B$2000,2,FALSE))</f>
        <v/>
      </c>
    </row>
    <row r="752" spans="7:30">
      <c r="G752" s="22" t="str">
        <f t="shared" si="77"/>
        <v/>
      </c>
      <c r="H752" s="23" t="str">
        <f>IF(G752="","",VLOOKUP(G752,WMS!$E$3:$Q$2500,7,FALSE))</f>
        <v/>
      </c>
      <c r="I752" s="23" t="str">
        <f>IF(G752="","",VLOOKUP(G752,WMS!$E$3:$Q$2500,8,FALSE))</f>
        <v/>
      </c>
      <c r="J752" s="23" t="str">
        <f>IF(G752="","",VLOOKUP(G752,WMS!$E$3:$Q$2500,13,FALSE))</f>
        <v/>
      </c>
      <c r="K752" s="29" t="str">
        <f t="shared" si="78"/>
        <v/>
      </c>
      <c r="N752" s="30" t="str">
        <f>IF(G752="","",VLOOKUP(G752,WMS!$E$3:$U$2500,17,0))</f>
        <v/>
      </c>
      <c r="O752" s="31" t="str">
        <f t="shared" si="79"/>
        <v/>
      </c>
      <c r="P752" s="31" t="str">
        <f t="shared" si="80"/>
        <v/>
      </c>
      <c r="Q752" s="36" t="str">
        <f>IF(G752="","",VLOOKUP(G752,WMS!$E$3:$G$2500,2,FALSE))</f>
        <v/>
      </c>
      <c r="R752" s="36" t="str">
        <f>IF(G752="","",VLOOKUP(G752,WMS!$E$3:$G$2500,3,FALSE))</f>
        <v/>
      </c>
      <c r="S752" s="37" t="str">
        <f>IF(R752="","",VLOOKUP(R752,CUSTOMS!$E$3:$N$2500,2,FALSE))</f>
        <v/>
      </c>
      <c r="T752" s="38" t="str">
        <f>IF(R752="","",VLOOKUP(R752,CUSTOMS!$E$3:$N$2500,3,FALSE))</f>
        <v/>
      </c>
      <c r="U752" s="39" t="str">
        <f t="shared" si="81"/>
        <v/>
      </c>
      <c r="V752" s="39" t="str">
        <f>IF(R752="","",VLOOKUP(R752,CUSTOMS!$E$3:$N$2500,5,FALSE))</f>
        <v/>
      </c>
      <c r="W752" s="40" t="str">
        <f>IF(R752="","",VLOOKUP(R752,CUSTOMS!$E$3:$N$2500,6,FALSE))</f>
        <v/>
      </c>
      <c r="X752" s="40" t="str">
        <f t="shared" si="82"/>
        <v/>
      </c>
      <c r="Y752" s="39" t="str">
        <f>IF(R752="","",VLOOKUP(R752,CUSTOMS!$E$3:$N$2500,8,FALSE))</f>
        <v/>
      </c>
      <c r="Z752" s="39" t="str">
        <f>IF(R752="","",VLOOKUP(R752,CUSTOMS!$E$3:$N$2500,9,FALSE))</f>
        <v/>
      </c>
      <c r="AA752" s="39" t="str">
        <f>IF(R752="","",VLOOKUP(R752,CUSTOMS!$E$3:$N$2500,10,FALSE))</f>
        <v/>
      </c>
      <c r="AB752" s="40" t="str">
        <f>IF(R752="","",VLOOKUP(G752,WMS!$E$3:$T$2500,15,FALSE))</f>
        <v/>
      </c>
      <c r="AC752" s="40" t="str">
        <f t="shared" si="83"/>
        <v/>
      </c>
      <c r="AD752" s="37" t="str">
        <f>IF(S752="","",VLOOKUP(S752,海关监管条件!$A$1:$B$2000,2,FALSE))</f>
        <v/>
      </c>
    </row>
    <row r="753" spans="7:30">
      <c r="G753" s="22" t="str">
        <f t="shared" si="77"/>
        <v/>
      </c>
      <c r="H753" s="23" t="str">
        <f>IF(G753="","",VLOOKUP(G753,WMS!$E$3:$Q$2500,7,FALSE))</f>
        <v/>
      </c>
      <c r="I753" s="23" t="str">
        <f>IF(G753="","",VLOOKUP(G753,WMS!$E$3:$Q$2500,8,FALSE))</f>
        <v/>
      </c>
      <c r="J753" s="23" t="str">
        <f>IF(G753="","",VLOOKUP(G753,WMS!$E$3:$Q$2500,13,FALSE))</f>
        <v/>
      </c>
      <c r="K753" s="29" t="str">
        <f t="shared" si="78"/>
        <v/>
      </c>
      <c r="N753" s="30" t="str">
        <f>IF(G753="","",VLOOKUP(G753,WMS!$E$3:$U$2500,17,0))</f>
        <v/>
      </c>
      <c r="O753" s="31" t="str">
        <f t="shared" si="79"/>
        <v/>
      </c>
      <c r="P753" s="31" t="str">
        <f t="shared" si="80"/>
        <v/>
      </c>
      <c r="Q753" s="36" t="str">
        <f>IF(G753="","",VLOOKUP(G753,WMS!$E$3:$G$2500,2,FALSE))</f>
        <v/>
      </c>
      <c r="R753" s="36" t="str">
        <f>IF(G753="","",VLOOKUP(G753,WMS!$E$3:$G$2500,3,FALSE))</f>
        <v/>
      </c>
      <c r="S753" s="37" t="str">
        <f>IF(R753="","",VLOOKUP(R753,CUSTOMS!$E$3:$N$2500,2,FALSE))</f>
        <v/>
      </c>
      <c r="T753" s="38" t="str">
        <f>IF(R753="","",VLOOKUP(R753,CUSTOMS!$E$3:$N$2500,3,FALSE))</f>
        <v/>
      </c>
      <c r="U753" s="39" t="str">
        <f t="shared" si="81"/>
        <v/>
      </c>
      <c r="V753" s="39" t="str">
        <f>IF(R753="","",VLOOKUP(R753,CUSTOMS!$E$3:$N$2500,5,FALSE))</f>
        <v/>
      </c>
      <c r="W753" s="40" t="str">
        <f>IF(R753="","",VLOOKUP(R753,CUSTOMS!$E$3:$N$2500,6,FALSE))</f>
        <v/>
      </c>
      <c r="X753" s="40" t="str">
        <f t="shared" si="82"/>
        <v/>
      </c>
      <c r="Y753" s="39" t="str">
        <f>IF(R753="","",VLOOKUP(R753,CUSTOMS!$E$3:$N$2500,8,FALSE))</f>
        <v/>
      </c>
      <c r="Z753" s="39" t="str">
        <f>IF(R753="","",VLOOKUP(R753,CUSTOMS!$E$3:$N$2500,9,FALSE))</f>
        <v/>
      </c>
      <c r="AA753" s="39" t="str">
        <f>IF(R753="","",VLOOKUP(R753,CUSTOMS!$E$3:$N$2500,10,FALSE))</f>
        <v/>
      </c>
      <c r="AB753" s="40" t="str">
        <f>IF(R753="","",VLOOKUP(G753,WMS!$E$3:$T$2500,15,FALSE))</f>
        <v/>
      </c>
      <c r="AC753" s="40" t="str">
        <f t="shared" si="83"/>
        <v/>
      </c>
      <c r="AD753" s="37" t="str">
        <f>IF(S753="","",VLOOKUP(S753,海关监管条件!$A$1:$B$2000,2,FALSE))</f>
        <v/>
      </c>
    </row>
    <row r="754" spans="7:30">
      <c r="G754" s="22" t="str">
        <f t="shared" si="77"/>
        <v/>
      </c>
      <c r="H754" s="23" t="str">
        <f>IF(G754="","",VLOOKUP(G754,WMS!$E$3:$Q$2500,7,FALSE))</f>
        <v/>
      </c>
      <c r="I754" s="23" t="str">
        <f>IF(G754="","",VLOOKUP(G754,WMS!$E$3:$Q$2500,8,FALSE))</f>
        <v/>
      </c>
      <c r="J754" s="23" t="str">
        <f>IF(G754="","",VLOOKUP(G754,WMS!$E$3:$Q$2500,13,FALSE))</f>
        <v/>
      </c>
      <c r="K754" s="29" t="str">
        <f t="shared" si="78"/>
        <v/>
      </c>
      <c r="N754" s="30" t="str">
        <f>IF(G754="","",VLOOKUP(G754,WMS!$E$3:$U$2500,17,0))</f>
        <v/>
      </c>
      <c r="O754" s="31" t="str">
        <f t="shared" si="79"/>
        <v/>
      </c>
      <c r="P754" s="31" t="str">
        <f t="shared" si="80"/>
        <v/>
      </c>
      <c r="Q754" s="36" t="str">
        <f>IF(G754="","",VLOOKUP(G754,WMS!$E$3:$G$2500,2,FALSE))</f>
        <v/>
      </c>
      <c r="R754" s="36" t="str">
        <f>IF(G754="","",VLOOKUP(G754,WMS!$E$3:$G$2500,3,FALSE))</f>
        <v/>
      </c>
      <c r="S754" s="37" t="str">
        <f>IF(R754="","",VLOOKUP(R754,CUSTOMS!$E$3:$N$2500,2,FALSE))</f>
        <v/>
      </c>
      <c r="T754" s="38" t="str">
        <f>IF(R754="","",VLOOKUP(R754,CUSTOMS!$E$3:$N$2500,3,FALSE))</f>
        <v/>
      </c>
      <c r="U754" s="39" t="str">
        <f t="shared" si="81"/>
        <v/>
      </c>
      <c r="V754" s="39" t="str">
        <f>IF(R754="","",VLOOKUP(R754,CUSTOMS!$E$3:$N$2500,5,FALSE))</f>
        <v/>
      </c>
      <c r="W754" s="40" t="str">
        <f>IF(R754="","",VLOOKUP(R754,CUSTOMS!$E$3:$N$2500,6,FALSE))</f>
        <v/>
      </c>
      <c r="X754" s="40" t="str">
        <f t="shared" si="82"/>
        <v/>
      </c>
      <c r="Y754" s="39" t="str">
        <f>IF(R754="","",VLOOKUP(R754,CUSTOMS!$E$3:$N$2500,8,FALSE))</f>
        <v/>
      </c>
      <c r="Z754" s="39" t="str">
        <f>IF(R754="","",VLOOKUP(R754,CUSTOMS!$E$3:$N$2500,9,FALSE))</f>
        <v/>
      </c>
      <c r="AA754" s="39" t="str">
        <f>IF(R754="","",VLOOKUP(R754,CUSTOMS!$E$3:$N$2500,10,FALSE))</f>
        <v/>
      </c>
      <c r="AB754" s="40" t="str">
        <f>IF(R754="","",VLOOKUP(G754,WMS!$E$3:$T$2500,15,FALSE))</f>
        <v/>
      </c>
      <c r="AC754" s="40" t="str">
        <f t="shared" si="83"/>
        <v/>
      </c>
      <c r="AD754" s="37" t="str">
        <f>IF(S754="","",VLOOKUP(S754,海关监管条件!$A$1:$B$2000,2,FALSE))</f>
        <v/>
      </c>
    </row>
    <row r="755" spans="7:30">
      <c r="G755" s="22" t="str">
        <f t="shared" si="77"/>
        <v/>
      </c>
      <c r="H755" s="23" t="str">
        <f>IF(G755="","",VLOOKUP(G755,WMS!$E$3:$Q$2500,7,FALSE))</f>
        <v/>
      </c>
      <c r="I755" s="23" t="str">
        <f>IF(G755="","",VLOOKUP(G755,WMS!$E$3:$Q$2500,8,FALSE))</f>
        <v/>
      </c>
      <c r="J755" s="23" t="str">
        <f>IF(G755="","",VLOOKUP(G755,WMS!$E$3:$Q$2500,13,FALSE))</f>
        <v/>
      </c>
      <c r="K755" s="29" t="str">
        <f t="shared" si="78"/>
        <v/>
      </c>
      <c r="N755" s="30" t="str">
        <f>IF(G755="","",VLOOKUP(G755,WMS!$E$3:$U$2500,17,0))</f>
        <v/>
      </c>
      <c r="O755" s="31" t="str">
        <f t="shared" si="79"/>
        <v/>
      </c>
      <c r="P755" s="31" t="str">
        <f t="shared" si="80"/>
        <v/>
      </c>
      <c r="Q755" s="36" t="str">
        <f>IF(G755="","",VLOOKUP(G755,WMS!$E$3:$G$2500,2,FALSE))</f>
        <v/>
      </c>
      <c r="R755" s="36" t="str">
        <f>IF(G755="","",VLOOKUP(G755,WMS!$E$3:$G$2500,3,FALSE))</f>
        <v/>
      </c>
      <c r="S755" s="37" t="str">
        <f>IF(R755="","",VLOOKUP(R755,CUSTOMS!$E$3:$N$2500,2,FALSE))</f>
        <v/>
      </c>
      <c r="T755" s="38" t="str">
        <f>IF(R755="","",VLOOKUP(R755,CUSTOMS!$E$3:$N$2500,3,FALSE))</f>
        <v/>
      </c>
      <c r="U755" s="39" t="str">
        <f t="shared" si="81"/>
        <v/>
      </c>
      <c r="V755" s="39" t="str">
        <f>IF(R755="","",VLOOKUP(R755,CUSTOMS!$E$3:$N$2500,5,FALSE))</f>
        <v/>
      </c>
      <c r="W755" s="40" t="str">
        <f>IF(R755="","",VLOOKUP(R755,CUSTOMS!$E$3:$N$2500,6,FALSE))</f>
        <v/>
      </c>
      <c r="X755" s="40" t="str">
        <f t="shared" si="82"/>
        <v/>
      </c>
      <c r="Y755" s="39" t="str">
        <f>IF(R755="","",VLOOKUP(R755,CUSTOMS!$E$3:$N$2500,8,FALSE))</f>
        <v/>
      </c>
      <c r="Z755" s="39" t="str">
        <f>IF(R755="","",VLOOKUP(R755,CUSTOMS!$E$3:$N$2500,9,FALSE))</f>
        <v/>
      </c>
      <c r="AA755" s="39" t="str">
        <f>IF(R755="","",VLOOKUP(R755,CUSTOMS!$E$3:$N$2500,10,FALSE))</f>
        <v/>
      </c>
      <c r="AB755" s="40" t="str">
        <f>IF(R755="","",VLOOKUP(G755,WMS!$E$3:$T$2500,15,FALSE))</f>
        <v/>
      </c>
      <c r="AC755" s="40" t="str">
        <f t="shared" si="83"/>
        <v/>
      </c>
      <c r="AD755" s="37" t="str">
        <f>IF(S755="","",VLOOKUP(S755,海关监管条件!$A$1:$B$2000,2,FALSE))</f>
        <v/>
      </c>
    </row>
    <row r="756" spans="7:30">
      <c r="G756" s="22" t="str">
        <f t="shared" si="77"/>
        <v/>
      </c>
      <c r="H756" s="23" t="str">
        <f>IF(G756="","",VLOOKUP(G756,WMS!$E$3:$Q$2500,7,FALSE))</f>
        <v/>
      </c>
      <c r="I756" s="23" t="str">
        <f>IF(G756="","",VLOOKUP(G756,WMS!$E$3:$Q$2500,8,FALSE))</f>
        <v/>
      </c>
      <c r="J756" s="23" t="str">
        <f>IF(G756="","",VLOOKUP(G756,WMS!$E$3:$Q$2500,13,FALSE))</f>
        <v/>
      </c>
      <c r="K756" s="29" t="str">
        <f t="shared" si="78"/>
        <v/>
      </c>
      <c r="N756" s="30" t="str">
        <f>IF(G756="","",VLOOKUP(G756,WMS!$E$3:$U$2500,17,0))</f>
        <v/>
      </c>
      <c r="O756" s="31" t="str">
        <f t="shared" si="79"/>
        <v/>
      </c>
      <c r="P756" s="31" t="str">
        <f t="shared" si="80"/>
        <v/>
      </c>
      <c r="Q756" s="36" t="str">
        <f>IF(G756="","",VLOOKUP(G756,WMS!$E$3:$G$2500,2,FALSE))</f>
        <v/>
      </c>
      <c r="R756" s="36" t="str">
        <f>IF(G756="","",VLOOKUP(G756,WMS!$E$3:$G$2500,3,FALSE))</f>
        <v/>
      </c>
      <c r="S756" s="37" t="str">
        <f>IF(R756="","",VLOOKUP(R756,CUSTOMS!$E$3:$N$2500,2,FALSE))</f>
        <v/>
      </c>
      <c r="T756" s="38" t="str">
        <f>IF(R756="","",VLOOKUP(R756,CUSTOMS!$E$3:$N$2500,3,FALSE))</f>
        <v/>
      </c>
      <c r="U756" s="39" t="str">
        <f t="shared" si="81"/>
        <v/>
      </c>
      <c r="V756" s="39" t="str">
        <f>IF(R756="","",VLOOKUP(R756,CUSTOMS!$E$3:$N$2500,5,FALSE))</f>
        <v/>
      </c>
      <c r="W756" s="40" t="str">
        <f>IF(R756="","",VLOOKUP(R756,CUSTOMS!$E$3:$N$2500,6,FALSE))</f>
        <v/>
      </c>
      <c r="X756" s="40" t="str">
        <f t="shared" si="82"/>
        <v/>
      </c>
      <c r="Y756" s="39" t="str">
        <f>IF(R756="","",VLOOKUP(R756,CUSTOMS!$E$3:$N$2500,8,FALSE))</f>
        <v/>
      </c>
      <c r="Z756" s="39" t="str">
        <f>IF(R756="","",VLOOKUP(R756,CUSTOMS!$E$3:$N$2500,9,FALSE))</f>
        <v/>
      </c>
      <c r="AA756" s="39" t="str">
        <f>IF(R756="","",VLOOKUP(R756,CUSTOMS!$E$3:$N$2500,10,FALSE))</f>
        <v/>
      </c>
      <c r="AB756" s="40" t="str">
        <f>IF(R756="","",VLOOKUP(G756,WMS!$E$3:$T$2500,15,FALSE))</f>
        <v/>
      </c>
      <c r="AC756" s="40" t="str">
        <f t="shared" si="83"/>
        <v/>
      </c>
      <c r="AD756" s="37" t="str">
        <f>IF(S756="","",VLOOKUP(S756,海关监管条件!$A$1:$B$2000,2,FALSE))</f>
        <v/>
      </c>
    </row>
    <row r="757" spans="7:30">
      <c r="G757" s="22" t="str">
        <f t="shared" si="77"/>
        <v/>
      </c>
      <c r="H757" s="23" t="str">
        <f>IF(G757="","",VLOOKUP(G757,WMS!$E$3:$Q$2500,7,FALSE))</f>
        <v/>
      </c>
      <c r="I757" s="23" t="str">
        <f>IF(G757="","",VLOOKUP(G757,WMS!$E$3:$Q$2500,8,FALSE))</f>
        <v/>
      </c>
      <c r="J757" s="23" t="str">
        <f>IF(G757="","",VLOOKUP(G757,WMS!$E$3:$Q$2500,13,FALSE))</f>
        <v/>
      </c>
      <c r="K757" s="29" t="str">
        <f t="shared" si="78"/>
        <v/>
      </c>
      <c r="N757" s="30" t="str">
        <f>IF(G757="","",VLOOKUP(G757,WMS!$E$3:$U$2500,17,0))</f>
        <v/>
      </c>
      <c r="O757" s="31" t="str">
        <f t="shared" si="79"/>
        <v/>
      </c>
      <c r="P757" s="31" t="str">
        <f t="shared" si="80"/>
        <v/>
      </c>
      <c r="Q757" s="36" t="str">
        <f>IF(G757="","",VLOOKUP(G757,WMS!$E$3:$G$2500,2,FALSE))</f>
        <v/>
      </c>
      <c r="R757" s="36" t="str">
        <f>IF(G757="","",VLOOKUP(G757,WMS!$E$3:$G$2500,3,FALSE))</f>
        <v/>
      </c>
      <c r="S757" s="37" t="str">
        <f>IF(R757="","",VLOOKUP(R757,CUSTOMS!$E$3:$N$2500,2,FALSE))</f>
        <v/>
      </c>
      <c r="T757" s="38" t="str">
        <f>IF(R757="","",VLOOKUP(R757,CUSTOMS!$E$3:$N$2500,3,FALSE))</f>
        <v/>
      </c>
      <c r="U757" s="39" t="str">
        <f t="shared" si="81"/>
        <v/>
      </c>
      <c r="V757" s="39" t="str">
        <f>IF(R757="","",VLOOKUP(R757,CUSTOMS!$E$3:$N$2500,5,FALSE))</f>
        <v/>
      </c>
      <c r="W757" s="40" t="str">
        <f>IF(R757="","",VLOOKUP(R757,CUSTOMS!$E$3:$N$2500,6,FALSE))</f>
        <v/>
      </c>
      <c r="X757" s="40" t="str">
        <f t="shared" si="82"/>
        <v/>
      </c>
      <c r="Y757" s="39" t="str">
        <f>IF(R757="","",VLOOKUP(R757,CUSTOMS!$E$3:$N$2500,8,FALSE))</f>
        <v/>
      </c>
      <c r="Z757" s="39" t="str">
        <f>IF(R757="","",VLOOKUP(R757,CUSTOMS!$E$3:$N$2500,9,FALSE))</f>
        <v/>
      </c>
      <c r="AA757" s="39" t="str">
        <f>IF(R757="","",VLOOKUP(R757,CUSTOMS!$E$3:$N$2500,10,FALSE))</f>
        <v/>
      </c>
      <c r="AB757" s="40" t="str">
        <f>IF(R757="","",VLOOKUP(G757,WMS!$E$3:$T$2500,15,FALSE))</f>
        <v/>
      </c>
      <c r="AC757" s="40" t="str">
        <f t="shared" si="83"/>
        <v/>
      </c>
      <c r="AD757" s="37" t="str">
        <f>IF(S757="","",VLOOKUP(S757,海关监管条件!$A$1:$B$2000,2,FALSE))</f>
        <v/>
      </c>
    </row>
    <row r="758" spans="7:30">
      <c r="G758" s="22" t="str">
        <f t="shared" si="77"/>
        <v/>
      </c>
      <c r="H758" s="23" t="str">
        <f>IF(G758="","",VLOOKUP(G758,WMS!$E$3:$Q$2500,7,FALSE))</f>
        <v/>
      </c>
      <c r="I758" s="23" t="str">
        <f>IF(G758="","",VLOOKUP(G758,WMS!$E$3:$Q$2500,8,FALSE))</f>
        <v/>
      </c>
      <c r="J758" s="23" t="str">
        <f>IF(G758="","",VLOOKUP(G758,WMS!$E$3:$Q$2500,13,FALSE))</f>
        <v/>
      </c>
      <c r="K758" s="29" t="str">
        <f t="shared" si="78"/>
        <v/>
      </c>
      <c r="N758" s="30" t="str">
        <f>IF(G758="","",VLOOKUP(G758,WMS!$E$3:$U$2500,17,0))</f>
        <v/>
      </c>
      <c r="O758" s="31" t="str">
        <f t="shared" si="79"/>
        <v/>
      </c>
      <c r="P758" s="31" t="str">
        <f t="shared" si="80"/>
        <v/>
      </c>
      <c r="Q758" s="36" t="str">
        <f>IF(G758="","",VLOOKUP(G758,WMS!$E$3:$G$2500,2,FALSE))</f>
        <v/>
      </c>
      <c r="R758" s="36" t="str">
        <f>IF(G758="","",VLOOKUP(G758,WMS!$E$3:$G$2500,3,FALSE))</f>
        <v/>
      </c>
      <c r="S758" s="37" t="str">
        <f>IF(R758="","",VLOOKUP(R758,CUSTOMS!$E$3:$N$2500,2,FALSE))</f>
        <v/>
      </c>
      <c r="T758" s="38" t="str">
        <f>IF(R758="","",VLOOKUP(R758,CUSTOMS!$E$3:$N$2500,3,FALSE))</f>
        <v/>
      </c>
      <c r="U758" s="39" t="str">
        <f t="shared" si="81"/>
        <v/>
      </c>
      <c r="V758" s="39" t="str">
        <f>IF(R758="","",VLOOKUP(R758,CUSTOMS!$E$3:$N$2500,5,FALSE))</f>
        <v/>
      </c>
      <c r="W758" s="40" t="str">
        <f>IF(R758="","",VLOOKUP(R758,CUSTOMS!$E$3:$N$2500,6,FALSE))</f>
        <v/>
      </c>
      <c r="X758" s="40" t="str">
        <f t="shared" si="82"/>
        <v/>
      </c>
      <c r="Y758" s="39" t="str">
        <f>IF(R758="","",VLOOKUP(R758,CUSTOMS!$E$3:$N$2500,8,FALSE))</f>
        <v/>
      </c>
      <c r="Z758" s="39" t="str">
        <f>IF(R758="","",VLOOKUP(R758,CUSTOMS!$E$3:$N$2500,9,FALSE))</f>
        <v/>
      </c>
      <c r="AA758" s="39" t="str">
        <f>IF(R758="","",VLOOKUP(R758,CUSTOMS!$E$3:$N$2500,10,FALSE))</f>
        <v/>
      </c>
      <c r="AB758" s="40" t="str">
        <f>IF(R758="","",VLOOKUP(G758,WMS!$E$3:$T$2500,15,FALSE))</f>
        <v/>
      </c>
      <c r="AC758" s="40" t="str">
        <f t="shared" si="83"/>
        <v/>
      </c>
      <c r="AD758" s="37" t="str">
        <f>IF(S758="","",VLOOKUP(S758,海关监管条件!$A$1:$B$2000,2,FALSE))</f>
        <v/>
      </c>
    </row>
    <row r="759" spans="7:30">
      <c r="G759" s="22" t="str">
        <f t="shared" si="77"/>
        <v/>
      </c>
      <c r="H759" s="23" t="str">
        <f>IF(G759="","",VLOOKUP(G759,WMS!$E$3:$Q$2500,7,FALSE))</f>
        <v/>
      </c>
      <c r="I759" s="23" t="str">
        <f>IF(G759="","",VLOOKUP(G759,WMS!$E$3:$Q$2500,8,FALSE))</f>
        <v/>
      </c>
      <c r="J759" s="23" t="str">
        <f>IF(G759="","",VLOOKUP(G759,WMS!$E$3:$Q$2500,13,FALSE))</f>
        <v/>
      </c>
      <c r="K759" s="29" t="str">
        <f t="shared" si="78"/>
        <v/>
      </c>
      <c r="N759" s="30" t="str">
        <f>IF(G759="","",VLOOKUP(G759,WMS!$E$3:$U$2500,17,0))</f>
        <v/>
      </c>
      <c r="O759" s="31" t="str">
        <f t="shared" si="79"/>
        <v/>
      </c>
      <c r="P759" s="31" t="str">
        <f t="shared" si="80"/>
        <v/>
      </c>
      <c r="Q759" s="36" t="str">
        <f>IF(G759="","",VLOOKUP(G759,WMS!$E$3:$G$2500,2,FALSE))</f>
        <v/>
      </c>
      <c r="R759" s="36" t="str">
        <f>IF(G759="","",VLOOKUP(G759,WMS!$E$3:$G$2500,3,FALSE))</f>
        <v/>
      </c>
      <c r="S759" s="37" t="str">
        <f>IF(R759="","",VLOOKUP(R759,CUSTOMS!$E$3:$N$2500,2,FALSE))</f>
        <v/>
      </c>
      <c r="T759" s="38" t="str">
        <f>IF(R759="","",VLOOKUP(R759,CUSTOMS!$E$3:$N$2500,3,FALSE))</f>
        <v/>
      </c>
      <c r="U759" s="39" t="str">
        <f t="shared" si="81"/>
        <v/>
      </c>
      <c r="V759" s="39" t="str">
        <f>IF(R759="","",VLOOKUP(R759,CUSTOMS!$E$3:$N$2500,5,FALSE))</f>
        <v/>
      </c>
      <c r="W759" s="40" t="str">
        <f>IF(R759="","",VLOOKUP(R759,CUSTOMS!$E$3:$N$2500,6,FALSE))</f>
        <v/>
      </c>
      <c r="X759" s="40" t="str">
        <f t="shared" si="82"/>
        <v/>
      </c>
      <c r="Y759" s="39" t="str">
        <f>IF(R759="","",VLOOKUP(R759,CUSTOMS!$E$3:$N$2500,8,FALSE))</f>
        <v/>
      </c>
      <c r="Z759" s="39" t="str">
        <f>IF(R759="","",VLOOKUP(R759,CUSTOMS!$E$3:$N$2500,9,FALSE))</f>
        <v/>
      </c>
      <c r="AA759" s="39" t="str">
        <f>IF(R759="","",VLOOKUP(R759,CUSTOMS!$E$3:$N$2500,10,FALSE))</f>
        <v/>
      </c>
      <c r="AB759" s="40" t="str">
        <f>IF(R759="","",VLOOKUP(G759,WMS!$E$3:$T$2500,15,FALSE))</f>
        <v/>
      </c>
      <c r="AC759" s="40" t="str">
        <f t="shared" si="83"/>
        <v/>
      </c>
      <c r="AD759" s="37" t="str">
        <f>IF(S759="","",VLOOKUP(S759,海关监管条件!$A$1:$B$2000,2,FALSE))</f>
        <v/>
      </c>
    </row>
    <row r="760" spans="7:30">
      <c r="G760" s="22" t="str">
        <f t="shared" si="77"/>
        <v/>
      </c>
      <c r="H760" s="23" t="str">
        <f>IF(G760="","",VLOOKUP(G760,WMS!$E$3:$Q$2500,7,FALSE))</f>
        <v/>
      </c>
      <c r="I760" s="23" t="str">
        <f>IF(G760="","",VLOOKUP(G760,WMS!$E$3:$Q$2500,8,FALSE))</f>
        <v/>
      </c>
      <c r="J760" s="23" t="str">
        <f>IF(G760="","",VLOOKUP(G760,WMS!$E$3:$Q$2500,13,FALSE))</f>
        <v/>
      </c>
      <c r="K760" s="29" t="str">
        <f t="shared" si="78"/>
        <v/>
      </c>
      <c r="N760" s="30" t="str">
        <f>IF(G760="","",VLOOKUP(G760,WMS!$E$3:$U$2500,17,0))</f>
        <v/>
      </c>
      <c r="O760" s="31" t="str">
        <f t="shared" si="79"/>
        <v/>
      </c>
      <c r="P760" s="31" t="str">
        <f t="shared" si="80"/>
        <v/>
      </c>
      <c r="Q760" s="36" t="str">
        <f>IF(G760="","",VLOOKUP(G760,WMS!$E$3:$G$2500,2,FALSE))</f>
        <v/>
      </c>
      <c r="R760" s="36" t="str">
        <f>IF(G760="","",VLOOKUP(G760,WMS!$E$3:$G$2500,3,FALSE))</f>
        <v/>
      </c>
      <c r="S760" s="37" t="str">
        <f>IF(R760="","",VLOOKUP(R760,CUSTOMS!$E$3:$N$2500,2,FALSE))</f>
        <v/>
      </c>
      <c r="T760" s="38" t="str">
        <f>IF(R760="","",VLOOKUP(R760,CUSTOMS!$E$3:$N$2500,3,FALSE))</f>
        <v/>
      </c>
      <c r="U760" s="39" t="str">
        <f t="shared" si="81"/>
        <v/>
      </c>
      <c r="V760" s="39" t="str">
        <f>IF(R760="","",VLOOKUP(R760,CUSTOMS!$E$3:$N$2500,5,FALSE))</f>
        <v/>
      </c>
      <c r="W760" s="40" t="str">
        <f>IF(R760="","",VLOOKUP(R760,CUSTOMS!$E$3:$N$2500,6,FALSE))</f>
        <v/>
      </c>
      <c r="X760" s="40" t="str">
        <f t="shared" si="82"/>
        <v/>
      </c>
      <c r="Y760" s="39" t="str">
        <f>IF(R760="","",VLOOKUP(R760,CUSTOMS!$E$3:$N$2500,8,FALSE))</f>
        <v/>
      </c>
      <c r="Z760" s="39" t="str">
        <f>IF(R760="","",VLOOKUP(R760,CUSTOMS!$E$3:$N$2500,9,FALSE))</f>
        <v/>
      </c>
      <c r="AA760" s="39" t="str">
        <f>IF(R760="","",VLOOKUP(R760,CUSTOMS!$E$3:$N$2500,10,FALSE))</f>
        <v/>
      </c>
      <c r="AB760" s="40" t="str">
        <f>IF(R760="","",VLOOKUP(G760,WMS!$E$3:$T$2500,15,FALSE))</f>
        <v/>
      </c>
      <c r="AC760" s="40" t="str">
        <f t="shared" si="83"/>
        <v/>
      </c>
      <c r="AD760" s="37" t="str">
        <f>IF(S760="","",VLOOKUP(S760,海关监管条件!$A$1:$B$2000,2,FALSE))</f>
        <v/>
      </c>
    </row>
    <row r="761" spans="7:30">
      <c r="G761" s="22" t="str">
        <f t="shared" si="77"/>
        <v/>
      </c>
      <c r="H761" s="23" t="str">
        <f>IF(G761="","",VLOOKUP(G761,WMS!$E$3:$Q$2500,7,FALSE))</f>
        <v/>
      </c>
      <c r="I761" s="23" t="str">
        <f>IF(G761="","",VLOOKUP(G761,WMS!$E$3:$Q$2500,8,FALSE))</f>
        <v/>
      </c>
      <c r="J761" s="23" t="str">
        <f>IF(G761="","",VLOOKUP(G761,WMS!$E$3:$Q$2500,13,FALSE))</f>
        <v/>
      </c>
      <c r="K761" s="29" t="str">
        <f t="shared" si="78"/>
        <v/>
      </c>
      <c r="N761" s="30" t="str">
        <f>IF(G761="","",VLOOKUP(G761,WMS!$E$3:$U$2500,17,0))</f>
        <v/>
      </c>
      <c r="O761" s="31" t="str">
        <f t="shared" si="79"/>
        <v/>
      </c>
      <c r="P761" s="31" t="str">
        <f t="shared" si="80"/>
        <v/>
      </c>
      <c r="Q761" s="36" t="str">
        <f>IF(G761="","",VLOOKUP(G761,WMS!$E$3:$G$2500,2,FALSE))</f>
        <v/>
      </c>
      <c r="R761" s="36" t="str">
        <f>IF(G761="","",VLOOKUP(G761,WMS!$E$3:$G$2500,3,FALSE))</f>
        <v/>
      </c>
      <c r="S761" s="37" t="str">
        <f>IF(R761="","",VLOOKUP(R761,CUSTOMS!$E$3:$N$2500,2,FALSE))</f>
        <v/>
      </c>
      <c r="T761" s="38" t="str">
        <f>IF(R761="","",VLOOKUP(R761,CUSTOMS!$E$3:$N$2500,3,FALSE))</f>
        <v/>
      </c>
      <c r="U761" s="39" t="str">
        <f t="shared" si="81"/>
        <v/>
      </c>
      <c r="V761" s="39" t="str">
        <f>IF(R761="","",VLOOKUP(R761,CUSTOMS!$E$3:$N$2500,5,FALSE))</f>
        <v/>
      </c>
      <c r="W761" s="40" t="str">
        <f>IF(R761="","",VLOOKUP(R761,CUSTOMS!$E$3:$N$2500,6,FALSE))</f>
        <v/>
      </c>
      <c r="X761" s="40" t="str">
        <f t="shared" si="82"/>
        <v/>
      </c>
      <c r="Y761" s="39" t="str">
        <f>IF(R761="","",VLOOKUP(R761,CUSTOMS!$E$3:$N$2500,8,FALSE))</f>
        <v/>
      </c>
      <c r="Z761" s="39" t="str">
        <f>IF(R761="","",VLOOKUP(R761,CUSTOMS!$E$3:$N$2500,9,FALSE))</f>
        <v/>
      </c>
      <c r="AA761" s="39" t="str">
        <f>IF(R761="","",VLOOKUP(R761,CUSTOMS!$E$3:$N$2500,10,FALSE))</f>
        <v/>
      </c>
      <c r="AB761" s="40" t="str">
        <f>IF(R761="","",VLOOKUP(G761,WMS!$E$3:$T$2500,15,FALSE))</f>
        <v/>
      </c>
      <c r="AC761" s="40" t="str">
        <f t="shared" si="83"/>
        <v/>
      </c>
      <c r="AD761" s="37" t="str">
        <f>IF(S761="","",VLOOKUP(S761,海关监管条件!$A$1:$B$2000,2,FALSE))</f>
        <v/>
      </c>
    </row>
    <row r="762" spans="7:30">
      <c r="G762" s="22" t="str">
        <f t="shared" si="77"/>
        <v/>
      </c>
      <c r="H762" s="23" t="str">
        <f>IF(G762="","",VLOOKUP(G762,WMS!$E$3:$Q$2500,7,FALSE))</f>
        <v/>
      </c>
      <c r="I762" s="23" t="str">
        <f>IF(G762="","",VLOOKUP(G762,WMS!$E$3:$Q$2500,8,FALSE))</f>
        <v/>
      </c>
      <c r="J762" s="23" t="str">
        <f>IF(G762="","",VLOOKUP(G762,WMS!$E$3:$Q$2500,13,FALSE))</f>
        <v/>
      </c>
      <c r="K762" s="29" t="str">
        <f t="shared" si="78"/>
        <v/>
      </c>
      <c r="N762" s="30" t="str">
        <f>IF(G762="","",VLOOKUP(G762,WMS!$E$3:$U$2500,17,0))</f>
        <v/>
      </c>
      <c r="O762" s="31" t="str">
        <f t="shared" si="79"/>
        <v/>
      </c>
      <c r="P762" s="31" t="str">
        <f t="shared" si="80"/>
        <v/>
      </c>
      <c r="Q762" s="36" t="str">
        <f>IF(G762="","",VLOOKUP(G762,WMS!$E$3:$G$2500,2,FALSE))</f>
        <v/>
      </c>
      <c r="R762" s="36" t="str">
        <f>IF(G762="","",VLOOKUP(G762,WMS!$E$3:$G$2500,3,FALSE))</f>
        <v/>
      </c>
      <c r="S762" s="37" t="str">
        <f>IF(R762="","",VLOOKUP(R762,CUSTOMS!$E$3:$N$2500,2,FALSE))</f>
        <v/>
      </c>
      <c r="T762" s="38" t="str">
        <f>IF(R762="","",VLOOKUP(R762,CUSTOMS!$E$3:$N$2500,3,FALSE))</f>
        <v/>
      </c>
      <c r="U762" s="39" t="str">
        <f t="shared" si="81"/>
        <v/>
      </c>
      <c r="V762" s="39" t="str">
        <f>IF(R762="","",VLOOKUP(R762,CUSTOMS!$E$3:$N$2500,5,FALSE))</f>
        <v/>
      </c>
      <c r="W762" s="40" t="str">
        <f>IF(R762="","",VLOOKUP(R762,CUSTOMS!$E$3:$N$2500,6,FALSE))</f>
        <v/>
      </c>
      <c r="X762" s="40" t="str">
        <f t="shared" si="82"/>
        <v/>
      </c>
      <c r="Y762" s="39" t="str">
        <f>IF(R762="","",VLOOKUP(R762,CUSTOMS!$E$3:$N$2500,8,FALSE))</f>
        <v/>
      </c>
      <c r="Z762" s="39" t="str">
        <f>IF(R762="","",VLOOKUP(R762,CUSTOMS!$E$3:$N$2500,9,FALSE))</f>
        <v/>
      </c>
      <c r="AA762" s="39" t="str">
        <f>IF(R762="","",VLOOKUP(R762,CUSTOMS!$E$3:$N$2500,10,FALSE))</f>
        <v/>
      </c>
      <c r="AB762" s="40" t="str">
        <f>IF(R762="","",VLOOKUP(G762,WMS!$E$3:$T$2500,15,FALSE))</f>
        <v/>
      </c>
      <c r="AC762" s="40" t="str">
        <f t="shared" si="83"/>
        <v/>
      </c>
      <c r="AD762" s="37" t="str">
        <f>IF(S762="","",VLOOKUP(S762,海关监管条件!$A$1:$B$2000,2,FALSE))</f>
        <v/>
      </c>
    </row>
    <row r="763" spans="7:30">
      <c r="G763" s="22" t="str">
        <f t="shared" si="77"/>
        <v/>
      </c>
      <c r="H763" s="23" t="str">
        <f>IF(G763="","",VLOOKUP(G763,WMS!$E$3:$Q$2500,7,FALSE))</f>
        <v/>
      </c>
      <c r="I763" s="23" t="str">
        <f>IF(G763="","",VLOOKUP(G763,WMS!$E$3:$Q$2500,8,FALSE))</f>
        <v/>
      </c>
      <c r="J763" s="23" t="str">
        <f>IF(G763="","",VLOOKUP(G763,WMS!$E$3:$Q$2500,13,FALSE))</f>
        <v/>
      </c>
      <c r="K763" s="29" t="str">
        <f t="shared" si="78"/>
        <v/>
      </c>
      <c r="N763" s="30" t="str">
        <f>IF(G763="","",VLOOKUP(G763,WMS!$E$3:$U$2500,17,0))</f>
        <v/>
      </c>
      <c r="O763" s="31" t="str">
        <f t="shared" si="79"/>
        <v/>
      </c>
      <c r="P763" s="31" t="str">
        <f t="shared" si="80"/>
        <v/>
      </c>
      <c r="Q763" s="36" t="str">
        <f>IF(G763="","",VLOOKUP(G763,WMS!$E$3:$G$2500,2,FALSE))</f>
        <v/>
      </c>
      <c r="R763" s="36" t="str">
        <f>IF(G763="","",VLOOKUP(G763,WMS!$E$3:$G$2500,3,FALSE))</f>
        <v/>
      </c>
      <c r="S763" s="37" t="str">
        <f>IF(R763="","",VLOOKUP(R763,CUSTOMS!$E$3:$N$2500,2,FALSE))</f>
        <v/>
      </c>
      <c r="T763" s="38" t="str">
        <f>IF(R763="","",VLOOKUP(R763,CUSTOMS!$E$3:$N$2500,3,FALSE))</f>
        <v/>
      </c>
      <c r="U763" s="39" t="str">
        <f t="shared" si="81"/>
        <v/>
      </c>
      <c r="V763" s="39" t="str">
        <f>IF(R763="","",VLOOKUP(R763,CUSTOMS!$E$3:$N$2500,5,FALSE))</f>
        <v/>
      </c>
      <c r="W763" s="40" t="str">
        <f>IF(R763="","",VLOOKUP(R763,CUSTOMS!$E$3:$N$2500,6,FALSE))</f>
        <v/>
      </c>
      <c r="X763" s="40" t="str">
        <f t="shared" si="82"/>
        <v/>
      </c>
      <c r="Y763" s="39" t="str">
        <f>IF(R763="","",VLOOKUP(R763,CUSTOMS!$E$3:$N$2500,8,FALSE))</f>
        <v/>
      </c>
      <c r="Z763" s="39" t="str">
        <f>IF(R763="","",VLOOKUP(R763,CUSTOMS!$E$3:$N$2500,9,FALSE))</f>
        <v/>
      </c>
      <c r="AA763" s="39" t="str">
        <f>IF(R763="","",VLOOKUP(R763,CUSTOMS!$E$3:$N$2500,10,FALSE))</f>
        <v/>
      </c>
      <c r="AB763" s="40" t="str">
        <f>IF(R763="","",VLOOKUP(G763,WMS!$E$3:$T$2500,15,FALSE))</f>
        <v/>
      </c>
      <c r="AC763" s="40" t="str">
        <f t="shared" si="83"/>
        <v/>
      </c>
      <c r="AD763" s="37" t="str">
        <f>IF(S763="","",VLOOKUP(S763,海关监管条件!$A$1:$B$2000,2,FALSE))</f>
        <v/>
      </c>
    </row>
    <row r="764" spans="7:30">
      <c r="G764" s="22" t="str">
        <f t="shared" si="77"/>
        <v/>
      </c>
      <c r="H764" s="23" t="str">
        <f>IF(G764="","",VLOOKUP(G764,WMS!$E$3:$Q$2500,7,FALSE))</f>
        <v/>
      </c>
      <c r="I764" s="23" t="str">
        <f>IF(G764="","",VLOOKUP(G764,WMS!$E$3:$Q$2500,8,FALSE))</f>
        <v/>
      </c>
      <c r="J764" s="23" t="str">
        <f>IF(G764="","",VLOOKUP(G764,WMS!$E$3:$Q$2500,13,FALSE))</f>
        <v/>
      </c>
      <c r="K764" s="29" t="str">
        <f t="shared" si="78"/>
        <v/>
      </c>
      <c r="N764" s="30" t="str">
        <f>IF(G764="","",VLOOKUP(G764,WMS!$E$3:$U$2500,17,0))</f>
        <v/>
      </c>
      <c r="O764" s="31" t="str">
        <f t="shared" si="79"/>
        <v/>
      </c>
      <c r="P764" s="31" t="str">
        <f t="shared" si="80"/>
        <v/>
      </c>
      <c r="Q764" s="36" t="str">
        <f>IF(G764="","",VLOOKUP(G764,WMS!$E$3:$G$2500,2,FALSE))</f>
        <v/>
      </c>
      <c r="R764" s="36" t="str">
        <f>IF(G764="","",VLOOKUP(G764,WMS!$E$3:$G$2500,3,FALSE))</f>
        <v/>
      </c>
      <c r="S764" s="37" t="str">
        <f>IF(R764="","",VLOOKUP(R764,CUSTOMS!$E$3:$N$2500,2,FALSE))</f>
        <v/>
      </c>
      <c r="T764" s="38" t="str">
        <f>IF(R764="","",VLOOKUP(R764,CUSTOMS!$E$3:$N$2500,3,FALSE))</f>
        <v/>
      </c>
      <c r="U764" s="39" t="str">
        <f t="shared" si="81"/>
        <v/>
      </c>
      <c r="V764" s="39" t="str">
        <f>IF(R764="","",VLOOKUP(R764,CUSTOMS!$E$3:$N$2500,5,FALSE))</f>
        <v/>
      </c>
      <c r="W764" s="40" t="str">
        <f>IF(R764="","",VLOOKUP(R764,CUSTOMS!$E$3:$N$2500,6,FALSE))</f>
        <v/>
      </c>
      <c r="X764" s="40" t="str">
        <f t="shared" si="82"/>
        <v/>
      </c>
      <c r="Y764" s="39" t="str">
        <f>IF(R764="","",VLOOKUP(R764,CUSTOMS!$E$3:$N$2500,8,FALSE))</f>
        <v/>
      </c>
      <c r="Z764" s="39" t="str">
        <f>IF(R764="","",VLOOKUP(R764,CUSTOMS!$E$3:$N$2500,9,FALSE))</f>
        <v/>
      </c>
      <c r="AA764" s="39" t="str">
        <f>IF(R764="","",VLOOKUP(R764,CUSTOMS!$E$3:$N$2500,10,FALSE))</f>
        <v/>
      </c>
      <c r="AB764" s="40" t="str">
        <f>IF(R764="","",VLOOKUP(G764,WMS!$E$3:$T$2500,15,FALSE))</f>
        <v/>
      </c>
      <c r="AC764" s="40" t="str">
        <f t="shared" si="83"/>
        <v/>
      </c>
      <c r="AD764" s="37" t="str">
        <f>IF(S764="","",VLOOKUP(S764,海关监管条件!$A$1:$B$2000,2,FALSE))</f>
        <v/>
      </c>
    </row>
    <row r="765" spans="7:30">
      <c r="G765" s="22" t="str">
        <f t="shared" si="77"/>
        <v/>
      </c>
      <c r="H765" s="23" t="str">
        <f>IF(G765="","",VLOOKUP(G765,WMS!$E$3:$Q$2500,7,FALSE))</f>
        <v/>
      </c>
      <c r="I765" s="23" t="str">
        <f>IF(G765="","",VLOOKUP(G765,WMS!$E$3:$Q$2500,8,FALSE))</f>
        <v/>
      </c>
      <c r="J765" s="23" t="str">
        <f>IF(G765="","",VLOOKUP(G765,WMS!$E$3:$Q$2500,13,FALSE))</f>
        <v/>
      </c>
      <c r="K765" s="29" t="str">
        <f t="shared" si="78"/>
        <v/>
      </c>
      <c r="N765" s="30" t="str">
        <f>IF(G765="","",VLOOKUP(G765,WMS!$E$3:$U$2500,17,0))</f>
        <v/>
      </c>
      <c r="O765" s="31" t="str">
        <f t="shared" si="79"/>
        <v/>
      </c>
      <c r="P765" s="31" t="str">
        <f t="shared" si="80"/>
        <v/>
      </c>
      <c r="Q765" s="36" t="str">
        <f>IF(G765="","",VLOOKUP(G765,WMS!$E$3:$G$2500,2,FALSE))</f>
        <v/>
      </c>
      <c r="R765" s="36" t="str">
        <f>IF(G765="","",VLOOKUP(G765,WMS!$E$3:$G$2500,3,FALSE))</f>
        <v/>
      </c>
      <c r="S765" s="37" t="str">
        <f>IF(R765="","",VLOOKUP(R765,CUSTOMS!$E$3:$N$2500,2,FALSE))</f>
        <v/>
      </c>
      <c r="T765" s="38" t="str">
        <f>IF(R765="","",VLOOKUP(R765,CUSTOMS!$E$3:$N$2500,3,FALSE))</f>
        <v/>
      </c>
      <c r="U765" s="39" t="str">
        <f t="shared" si="81"/>
        <v/>
      </c>
      <c r="V765" s="39" t="str">
        <f>IF(R765="","",VLOOKUP(R765,CUSTOMS!$E$3:$N$2500,5,FALSE))</f>
        <v/>
      </c>
      <c r="W765" s="40" t="str">
        <f>IF(R765="","",VLOOKUP(R765,CUSTOMS!$E$3:$N$2500,6,FALSE))</f>
        <v/>
      </c>
      <c r="X765" s="40" t="str">
        <f t="shared" si="82"/>
        <v/>
      </c>
      <c r="Y765" s="39" t="str">
        <f>IF(R765="","",VLOOKUP(R765,CUSTOMS!$E$3:$N$2500,8,FALSE))</f>
        <v/>
      </c>
      <c r="Z765" s="39" t="str">
        <f>IF(R765="","",VLOOKUP(R765,CUSTOMS!$E$3:$N$2500,9,FALSE))</f>
        <v/>
      </c>
      <c r="AA765" s="39" t="str">
        <f>IF(R765="","",VLOOKUP(R765,CUSTOMS!$E$3:$N$2500,10,FALSE))</f>
        <v/>
      </c>
      <c r="AB765" s="40" t="str">
        <f>IF(R765="","",VLOOKUP(G765,WMS!$E$3:$T$2500,15,FALSE))</f>
        <v/>
      </c>
      <c r="AC765" s="40" t="str">
        <f t="shared" si="83"/>
        <v/>
      </c>
      <c r="AD765" s="37" t="str">
        <f>IF(S765="","",VLOOKUP(S765,海关监管条件!$A$1:$B$2000,2,FALSE))</f>
        <v/>
      </c>
    </row>
    <row r="766" spans="7:30">
      <c r="G766" s="22" t="str">
        <f t="shared" si="77"/>
        <v/>
      </c>
      <c r="H766" s="23" t="str">
        <f>IF(G766="","",VLOOKUP(G766,WMS!$E$3:$Q$2500,7,FALSE))</f>
        <v/>
      </c>
      <c r="I766" s="23" t="str">
        <f>IF(G766="","",VLOOKUP(G766,WMS!$E$3:$Q$2500,8,FALSE))</f>
        <v/>
      </c>
      <c r="J766" s="23" t="str">
        <f>IF(G766="","",VLOOKUP(G766,WMS!$E$3:$Q$2500,13,FALSE))</f>
        <v/>
      </c>
      <c r="K766" s="29" t="str">
        <f t="shared" si="78"/>
        <v/>
      </c>
      <c r="N766" s="30" t="str">
        <f>IF(G766="","",VLOOKUP(G766,WMS!$E$3:$U$2500,17,0))</f>
        <v/>
      </c>
      <c r="O766" s="31" t="str">
        <f t="shared" si="79"/>
        <v/>
      </c>
      <c r="P766" s="31" t="str">
        <f t="shared" si="80"/>
        <v/>
      </c>
      <c r="Q766" s="36" t="str">
        <f>IF(G766="","",VLOOKUP(G766,WMS!$E$3:$G$2500,2,FALSE))</f>
        <v/>
      </c>
      <c r="R766" s="36" t="str">
        <f>IF(G766="","",VLOOKUP(G766,WMS!$E$3:$G$2500,3,FALSE))</f>
        <v/>
      </c>
      <c r="S766" s="37" t="str">
        <f>IF(R766="","",VLOOKUP(R766,CUSTOMS!$E$3:$N$2500,2,FALSE))</f>
        <v/>
      </c>
      <c r="T766" s="38" t="str">
        <f>IF(R766="","",VLOOKUP(R766,CUSTOMS!$E$3:$N$2500,3,FALSE))</f>
        <v/>
      </c>
      <c r="U766" s="39" t="str">
        <f t="shared" si="81"/>
        <v/>
      </c>
      <c r="V766" s="39" t="str">
        <f>IF(R766="","",VLOOKUP(R766,CUSTOMS!$E$3:$N$2500,5,FALSE))</f>
        <v/>
      </c>
      <c r="W766" s="40" t="str">
        <f>IF(R766="","",VLOOKUP(R766,CUSTOMS!$E$3:$N$2500,6,FALSE))</f>
        <v/>
      </c>
      <c r="X766" s="40" t="str">
        <f t="shared" si="82"/>
        <v/>
      </c>
      <c r="Y766" s="39" t="str">
        <f>IF(R766="","",VLOOKUP(R766,CUSTOMS!$E$3:$N$2500,8,FALSE))</f>
        <v/>
      </c>
      <c r="Z766" s="39" t="str">
        <f>IF(R766="","",VLOOKUP(R766,CUSTOMS!$E$3:$N$2500,9,FALSE))</f>
        <v/>
      </c>
      <c r="AA766" s="39" t="str">
        <f>IF(R766="","",VLOOKUP(R766,CUSTOMS!$E$3:$N$2500,10,FALSE))</f>
        <v/>
      </c>
      <c r="AB766" s="40" t="str">
        <f>IF(R766="","",VLOOKUP(G766,WMS!$E$3:$T$2500,15,FALSE))</f>
        <v/>
      </c>
      <c r="AC766" s="40" t="str">
        <f t="shared" si="83"/>
        <v/>
      </c>
      <c r="AD766" s="37" t="str">
        <f>IF(S766="","",VLOOKUP(S766,海关监管条件!$A$1:$B$2000,2,FALSE))</f>
        <v/>
      </c>
    </row>
    <row r="767" spans="7:30">
      <c r="G767" s="22" t="str">
        <f t="shared" si="77"/>
        <v/>
      </c>
      <c r="H767" s="23" t="str">
        <f>IF(G767="","",VLOOKUP(G767,WMS!$E$3:$Q$2500,7,FALSE))</f>
        <v/>
      </c>
      <c r="I767" s="23" t="str">
        <f>IF(G767="","",VLOOKUP(G767,WMS!$E$3:$Q$2500,8,FALSE))</f>
        <v/>
      </c>
      <c r="J767" s="23" t="str">
        <f>IF(G767="","",VLOOKUP(G767,WMS!$E$3:$Q$2500,13,FALSE))</f>
        <v/>
      </c>
      <c r="K767" s="29" t="str">
        <f t="shared" si="78"/>
        <v/>
      </c>
      <c r="N767" s="30" t="str">
        <f>IF(G767="","",VLOOKUP(G767,WMS!$E$3:$U$2500,17,0))</f>
        <v/>
      </c>
      <c r="O767" s="31" t="str">
        <f t="shared" si="79"/>
        <v/>
      </c>
      <c r="P767" s="31" t="str">
        <f t="shared" si="80"/>
        <v/>
      </c>
      <c r="Q767" s="36" t="str">
        <f>IF(G767="","",VLOOKUP(G767,WMS!$E$3:$G$2500,2,FALSE))</f>
        <v/>
      </c>
      <c r="R767" s="36" t="str">
        <f>IF(G767="","",VLOOKUP(G767,WMS!$E$3:$G$2500,3,FALSE))</f>
        <v/>
      </c>
      <c r="S767" s="37" t="str">
        <f>IF(R767="","",VLOOKUP(R767,CUSTOMS!$E$3:$N$2500,2,FALSE))</f>
        <v/>
      </c>
      <c r="T767" s="38" t="str">
        <f>IF(R767="","",VLOOKUP(R767,CUSTOMS!$E$3:$N$2500,3,FALSE))</f>
        <v/>
      </c>
      <c r="U767" s="39" t="str">
        <f t="shared" si="81"/>
        <v/>
      </c>
      <c r="V767" s="39" t="str">
        <f>IF(R767="","",VLOOKUP(R767,CUSTOMS!$E$3:$N$2500,5,FALSE))</f>
        <v/>
      </c>
      <c r="W767" s="40" t="str">
        <f>IF(R767="","",VLOOKUP(R767,CUSTOMS!$E$3:$N$2500,6,FALSE))</f>
        <v/>
      </c>
      <c r="X767" s="40" t="str">
        <f t="shared" si="82"/>
        <v/>
      </c>
      <c r="Y767" s="39" t="str">
        <f>IF(R767="","",VLOOKUP(R767,CUSTOMS!$E$3:$N$2500,8,FALSE))</f>
        <v/>
      </c>
      <c r="Z767" s="39" t="str">
        <f>IF(R767="","",VLOOKUP(R767,CUSTOMS!$E$3:$N$2500,9,FALSE))</f>
        <v/>
      </c>
      <c r="AA767" s="39" t="str">
        <f>IF(R767="","",VLOOKUP(R767,CUSTOMS!$E$3:$N$2500,10,FALSE))</f>
        <v/>
      </c>
      <c r="AB767" s="40" t="str">
        <f>IF(R767="","",VLOOKUP(G767,WMS!$E$3:$T$2500,15,FALSE))</f>
        <v/>
      </c>
      <c r="AC767" s="40" t="str">
        <f t="shared" si="83"/>
        <v/>
      </c>
      <c r="AD767" s="37" t="str">
        <f>IF(S767="","",VLOOKUP(S767,海关监管条件!$A$1:$B$2000,2,FALSE))</f>
        <v/>
      </c>
    </row>
    <row r="768" spans="7:30">
      <c r="G768" s="22" t="str">
        <f t="shared" si="77"/>
        <v/>
      </c>
      <c r="H768" s="23" t="str">
        <f>IF(G768="","",VLOOKUP(G768,WMS!$E$3:$Q$2500,7,FALSE))</f>
        <v/>
      </c>
      <c r="I768" s="23" t="str">
        <f>IF(G768="","",VLOOKUP(G768,WMS!$E$3:$Q$2500,8,FALSE))</f>
        <v/>
      </c>
      <c r="J768" s="23" t="str">
        <f>IF(G768="","",VLOOKUP(G768,WMS!$E$3:$Q$2500,13,FALSE))</f>
        <v/>
      </c>
      <c r="K768" s="29" t="str">
        <f t="shared" si="78"/>
        <v/>
      </c>
      <c r="N768" s="30" t="str">
        <f>IF(G768="","",VLOOKUP(G768,WMS!$E$3:$U$2500,17,0))</f>
        <v/>
      </c>
      <c r="O768" s="31" t="str">
        <f t="shared" si="79"/>
        <v/>
      </c>
      <c r="P768" s="31" t="str">
        <f t="shared" si="80"/>
        <v/>
      </c>
      <c r="Q768" s="36" t="str">
        <f>IF(G768="","",VLOOKUP(G768,WMS!$E$3:$G$2500,2,FALSE))</f>
        <v/>
      </c>
      <c r="R768" s="36" t="str">
        <f>IF(G768="","",VLOOKUP(G768,WMS!$E$3:$G$2500,3,FALSE))</f>
        <v/>
      </c>
      <c r="S768" s="37" t="str">
        <f>IF(R768="","",VLOOKUP(R768,CUSTOMS!$E$3:$N$2500,2,FALSE))</f>
        <v/>
      </c>
      <c r="T768" s="38" t="str">
        <f>IF(R768="","",VLOOKUP(R768,CUSTOMS!$E$3:$N$2500,3,FALSE))</f>
        <v/>
      </c>
      <c r="U768" s="39" t="str">
        <f t="shared" si="81"/>
        <v/>
      </c>
      <c r="V768" s="39" t="str">
        <f>IF(R768="","",VLOOKUP(R768,CUSTOMS!$E$3:$N$2500,5,FALSE))</f>
        <v/>
      </c>
      <c r="W768" s="40" t="str">
        <f>IF(R768="","",VLOOKUP(R768,CUSTOMS!$E$3:$N$2500,6,FALSE))</f>
        <v/>
      </c>
      <c r="X768" s="40" t="str">
        <f t="shared" si="82"/>
        <v/>
      </c>
      <c r="Y768" s="39" t="str">
        <f>IF(R768="","",VLOOKUP(R768,CUSTOMS!$E$3:$N$2500,8,FALSE))</f>
        <v/>
      </c>
      <c r="Z768" s="39" t="str">
        <f>IF(R768="","",VLOOKUP(R768,CUSTOMS!$E$3:$N$2500,9,FALSE))</f>
        <v/>
      </c>
      <c r="AA768" s="39" t="str">
        <f>IF(R768="","",VLOOKUP(R768,CUSTOMS!$E$3:$N$2500,10,FALSE))</f>
        <v/>
      </c>
      <c r="AB768" s="40" t="str">
        <f>IF(R768="","",VLOOKUP(G768,WMS!$E$3:$T$2500,15,FALSE))</f>
        <v/>
      </c>
      <c r="AC768" s="40" t="str">
        <f t="shared" si="83"/>
        <v/>
      </c>
      <c r="AD768" s="37" t="str">
        <f>IF(S768="","",VLOOKUP(S768,海关监管条件!$A$1:$B$2000,2,FALSE))</f>
        <v/>
      </c>
    </row>
    <row r="769" spans="7:30">
      <c r="G769" s="22" t="str">
        <f t="shared" si="77"/>
        <v/>
      </c>
      <c r="H769" s="23" t="str">
        <f>IF(G769="","",VLOOKUP(G769,WMS!$E$3:$Q$2500,7,FALSE))</f>
        <v/>
      </c>
      <c r="I769" s="23" t="str">
        <f>IF(G769="","",VLOOKUP(G769,WMS!$E$3:$Q$2500,8,FALSE))</f>
        <v/>
      </c>
      <c r="J769" s="23" t="str">
        <f>IF(G769="","",VLOOKUP(G769,WMS!$E$3:$Q$2500,13,FALSE))</f>
        <v/>
      </c>
      <c r="K769" s="29" t="str">
        <f t="shared" si="78"/>
        <v/>
      </c>
      <c r="N769" s="30" t="str">
        <f>IF(G769="","",VLOOKUP(G769,WMS!$E$3:$U$2500,17,0))</f>
        <v/>
      </c>
      <c r="O769" s="31" t="str">
        <f t="shared" si="79"/>
        <v/>
      </c>
      <c r="P769" s="31" t="str">
        <f t="shared" si="80"/>
        <v/>
      </c>
      <c r="Q769" s="36" t="str">
        <f>IF(G769="","",VLOOKUP(G769,WMS!$E$3:$G$2500,2,FALSE))</f>
        <v/>
      </c>
      <c r="R769" s="36" t="str">
        <f>IF(G769="","",VLOOKUP(G769,WMS!$E$3:$G$2500,3,FALSE))</f>
        <v/>
      </c>
      <c r="S769" s="37" t="str">
        <f>IF(R769="","",VLOOKUP(R769,CUSTOMS!$E$3:$N$2500,2,FALSE))</f>
        <v/>
      </c>
      <c r="T769" s="38" t="str">
        <f>IF(R769="","",VLOOKUP(R769,CUSTOMS!$E$3:$N$2500,3,FALSE))</f>
        <v/>
      </c>
      <c r="U769" s="39" t="str">
        <f t="shared" si="81"/>
        <v/>
      </c>
      <c r="V769" s="39" t="str">
        <f>IF(R769="","",VLOOKUP(R769,CUSTOMS!$E$3:$N$2500,5,FALSE))</f>
        <v/>
      </c>
      <c r="W769" s="40" t="str">
        <f>IF(R769="","",VLOOKUP(R769,CUSTOMS!$E$3:$N$2500,6,FALSE))</f>
        <v/>
      </c>
      <c r="X769" s="40" t="str">
        <f t="shared" si="82"/>
        <v/>
      </c>
      <c r="Y769" s="39" t="str">
        <f>IF(R769="","",VLOOKUP(R769,CUSTOMS!$E$3:$N$2500,8,FALSE))</f>
        <v/>
      </c>
      <c r="Z769" s="39" t="str">
        <f>IF(R769="","",VLOOKUP(R769,CUSTOMS!$E$3:$N$2500,9,FALSE))</f>
        <v/>
      </c>
      <c r="AA769" s="39" t="str">
        <f>IF(R769="","",VLOOKUP(R769,CUSTOMS!$E$3:$N$2500,10,FALSE))</f>
        <v/>
      </c>
      <c r="AB769" s="40" t="str">
        <f>IF(R769="","",VLOOKUP(G769,WMS!$E$3:$T$2500,15,FALSE))</f>
        <v/>
      </c>
      <c r="AC769" s="40" t="str">
        <f t="shared" si="83"/>
        <v/>
      </c>
      <c r="AD769" s="37" t="str">
        <f>IF(S769="","",VLOOKUP(S769,海关监管条件!$A$1:$B$2000,2,FALSE))</f>
        <v/>
      </c>
    </row>
    <row r="770" spans="7:30">
      <c r="G770" s="22" t="str">
        <f t="shared" si="77"/>
        <v/>
      </c>
      <c r="H770" s="23" t="str">
        <f>IF(G770="","",VLOOKUP(G770,WMS!$E$3:$Q$2500,7,FALSE))</f>
        <v/>
      </c>
      <c r="I770" s="23" t="str">
        <f>IF(G770="","",VLOOKUP(G770,WMS!$E$3:$Q$2500,8,FALSE))</f>
        <v/>
      </c>
      <c r="J770" s="23" t="str">
        <f>IF(G770="","",VLOOKUP(G770,WMS!$E$3:$Q$2500,13,FALSE))</f>
        <v/>
      </c>
      <c r="K770" s="29" t="str">
        <f t="shared" si="78"/>
        <v/>
      </c>
      <c r="N770" s="30" t="str">
        <f>IF(G770="","",VLOOKUP(G770,WMS!$E$3:$U$2500,17,0))</f>
        <v/>
      </c>
      <c r="O770" s="31" t="str">
        <f t="shared" si="79"/>
        <v/>
      </c>
      <c r="P770" s="31" t="str">
        <f t="shared" si="80"/>
        <v/>
      </c>
      <c r="Q770" s="36" t="str">
        <f>IF(G770="","",VLOOKUP(G770,WMS!$E$3:$G$2500,2,FALSE))</f>
        <v/>
      </c>
      <c r="R770" s="36" t="str">
        <f>IF(G770="","",VLOOKUP(G770,WMS!$E$3:$G$2500,3,FALSE))</f>
        <v/>
      </c>
      <c r="S770" s="37" t="str">
        <f>IF(R770="","",VLOOKUP(R770,CUSTOMS!$E$3:$N$2500,2,FALSE))</f>
        <v/>
      </c>
      <c r="T770" s="38" t="str">
        <f>IF(R770="","",VLOOKUP(R770,CUSTOMS!$E$3:$N$2500,3,FALSE))</f>
        <v/>
      </c>
      <c r="U770" s="39" t="str">
        <f t="shared" si="81"/>
        <v/>
      </c>
      <c r="V770" s="39" t="str">
        <f>IF(R770="","",VLOOKUP(R770,CUSTOMS!$E$3:$N$2500,5,FALSE))</f>
        <v/>
      </c>
      <c r="W770" s="40" t="str">
        <f>IF(R770="","",VLOOKUP(R770,CUSTOMS!$E$3:$N$2500,6,FALSE))</f>
        <v/>
      </c>
      <c r="X770" s="40" t="str">
        <f t="shared" si="82"/>
        <v/>
      </c>
      <c r="Y770" s="39" t="str">
        <f>IF(R770="","",VLOOKUP(R770,CUSTOMS!$E$3:$N$2500,8,FALSE))</f>
        <v/>
      </c>
      <c r="Z770" s="39" t="str">
        <f>IF(R770="","",VLOOKUP(R770,CUSTOMS!$E$3:$N$2500,9,FALSE))</f>
        <v/>
      </c>
      <c r="AA770" s="39" t="str">
        <f>IF(R770="","",VLOOKUP(R770,CUSTOMS!$E$3:$N$2500,10,FALSE))</f>
        <v/>
      </c>
      <c r="AB770" s="40" t="str">
        <f>IF(R770="","",VLOOKUP(G770,WMS!$E$3:$T$2500,15,FALSE))</f>
        <v/>
      </c>
      <c r="AC770" s="40" t="str">
        <f t="shared" si="83"/>
        <v/>
      </c>
      <c r="AD770" s="37" t="str">
        <f>IF(S770="","",VLOOKUP(S770,海关监管条件!$A$1:$B$2000,2,FALSE))</f>
        <v/>
      </c>
    </row>
    <row r="771" spans="7:30">
      <c r="G771" s="22" t="str">
        <f t="shared" si="77"/>
        <v/>
      </c>
      <c r="H771" s="23" t="str">
        <f>IF(G771="","",VLOOKUP(G771,WMS!$E$3:$Q$2500,7,FALSE))</f>
        <v/>
      </c>
      <c r="I771" s="23" t="str">
        <f>IF(G771="","",VLOOKUP(G771,WMS!$E$3:$Q$2500,8,FALSE))</f>
        <v/>
      </c>
      <c r="J771" s="23" t="str">
        <f>IF(G771="","",VLOOKUP(G771,WMS!$E$3:$Q$2500,13,FALSE))</f>
        <v/>
      </c>
      <c r="K771" s="29" t="str">
        <f t="shared" si="78"/>
        <v/>
      </c>
      <c r="N771" s="30" t="str">
        <f>IF(G771="","",VLOOKUP(G771,WMS!$E$3:$U$2500,17,0))</f>
        <v/>
      </c>
      <c r="O771" s="31" t="str">
        <f t="shared" si="79"/>
        <v/>
      </c>
      <c r="P771" s="31" t="str">
        <f t="shared" si="80"/>
        <v/>
      </c>
      <c r="Q771" s="36" t="str">
        <f>IF(G771="","",VLOOKUP(G771,WMS!$E$3:$G$2500,2,FALSE))</f>
        <v/>
      </c>
      <c r="R771" s="36" t="str">
        <f>IF(G771="","",VLOOKUP(G771,WMS!$E$3:$G$2500,3,FALSE))</f>
        <v/>
      </c>
      <c r="S771" s="37" t="str">
        <f>IF(R771="","",VLOOKUP(R771,CUSTOMS!$E$3:$N$2500,2,FALSE))</f>
        <v/>
      </c>
      <c r="T771" s="38" t="str">
        <f>IF(R771="","",VLOOKUP(R771,CUSTOMS!$E$3:$N$2500,3,FALSE))</f>
        <v/>
      </c>
      <c r="U771" s="39" t="str">
        <f t="shared" si="81"/>
        <v/>
      </c>
      <c r="V771" s="39" t="str">
        <f>IF(R771="","",VLOOKUP(R771,CUSTOMS!$E$3:$N$2500,5,FALSE))</f>
        <v/>
      </c>
      <c r="W771" s="40" t="str">
        <f>IF(R771="","",VLOOKUP(R771,CUSTOMS!$E$3:$N$2500,6,FALSE))</f>
        <v/>
      </c>
      <c r="X771" s="40" t="str">
        <f t="shared" si="82"/>
        <v/>
      </c>
      <c r="Y771" s="39" t="str">
        <f>IF(R771="","",VLOOKUP(R771,CUSTOMS!$E$3:$N$2500,8,FALSE))</f>
        <v/>
      </c>
      <c r="Z771" s="39" t="str">
        <f>IF(R771="","",VLOOKUP(R771,CUSTOMS!$E$3:$N$2500,9,FALSE))</f>
        <v/>
      </c>
      <c r="AA771" s="39" t="str">
        <f>IF(R771="","",VLOOKUP(R771,CUSTOMS!$E$3:$N$2500,10,FALSE))</f>
        <v/>
      </c>
      <c r="AB771" s="40" t="str">
        <f>IF(R771="","",VLOOKUP(G771,WMS!$E$3:$T$2500,15,FALSE))</f>
        <v/>
      </c>
      <c r="AC771" s="40" t="str">
        <f t="shared" si="83"/>
        <v/>
      </c>
      <c r="AD771" s="37" t="str">
        <f>IF(S771="","",VLOOKUP(S771,海关监管条件!$A$1:$B$2000,2,FALSE))</f>
        <v/>
      </c>
    </row>
    <row r="772" spans="7:30">
      <c r="G772" s="22" t="str">
        <f t="shared" ref="G772:G800" si="84">IF(F772="","",D772&amp;"/"&amp;E772&amp;"/"&amp;F772)</f>
        <v/>
      </c>
      <c r="H772" s="23" t="str">
        <f>IF(G772="","",VLOOKUP(G772,WMS!$E$3:$Q$2500,7,FALSE))</f>
        <v/>
      </c>
      <c r="I772" s="23" t="str">
        <f>IF(G772="","",VLOOKUP(G772,WMS!$E$3:$Q$2500,8,FALSE))</f>
        <v/>
      </c>
      <c r="J772" s="23" t="str">
        <f>IF(G772="","",VLOOKUP(G772,WMS!$E$3:$Q$2500,13,FALSE))</f>
        <v/>
      </c>
      <c r="K772" s="29" t="str">
        <f t="shared" ref="K772:K800" si="85">IF(M772="","",EXACT(H772,M772/L772))</f>
        <v/>
      </c>
      <c r="N772" s="30" t="str">
        <f>IF(G772="","",VLOOKUP(G772,WMS!$E$3:$U$2500,17,0))</f>
        <v/>
      </c>
      <c r="O772" s="31" t="str">
        <f t="shared" ref="O772:O800" si="86">IF(L772="","",I772*L772)</f>
        <v/>
      </c>
      <c r="P772" s="31" t="str">
        <f t="shared" ref="P772:P800" si="87">IF(L772="","",J772*L772)</f>
        <v/>
      </c>
      <c r="Q772" s="36" t="str">
        <f>IF(G772="","",VLOOKUP(G772,WMS!$E$3:$G$2500,2,FALSE))</f>
        <v/>
      </c>
      <c r="R772" s="36" t="str">
        <f>IF(G772="","",VLOOKUP(G772,WMS!$E$3:$G$2500,3,FALSE))</f>
        <v/>
      </c>
      <c r="S772" s="37" t="str">
        <f>IF(R772="","",VLOOKUP(R772,CUSTOMS!$E$3:$N$2500,2,FALSE))</f>
        <v/>
      </c>
      <c r="T772" s="38" t="str">
        <f>IF(R772="","",VLOOKUP(R772,CUSTOMS!$E$3:$N$2500,3,FALSE))</f>
        <v/>
      </c>
      <c r="U772" s="39" t="str">
        <f t="shared" ref="U772:U800" si="88">IF(V772="","",IF(V772="千克",M772*AB772,M772))</f>
        <v/>
      </c>
      <c r="V772" s="39" t="str">
        <f>IF(R772="","",VLOOKUP(R772,CUSTOMS!$E$3:$N$2500,5,FALSE))</f>
        <v/>
      </c>
      <c r="W772" s="40" t="str">
        <f>IF(R772="","",VLOOKUP(R772,CUSTOMS!$E$3:$N$2500,6,FALSE))</f>
        <v/>
      </c>
      <c r="X772" s="40" t="str">
        <f t="shared" ref="X772:X800" si="89">IF(W772="","",U772*W772)</f>
        <v/>
      </c>
      <c r="Y772" s="39" t="str">
        <f>IF(R772="","",VLOOKUP(R772,CUSTOMS!$E$3:$N$2500,8,FALSE))</f>
        <v/>
      </c>
      <c r="Z772" s="39" t="str">
        <f>IF(R772="","",VLOOKUP(R772,CUSTOMS!$E$3:$N$2500,9,FALSE))</f>
        <v/>
      </c>
      <c r="AA772" s="39" t="str">
        <f>IF(R772="","",VLOOKUP(R772,CUSTOMS!$E$3:$N$2500,10,FALSE))</f>
        <v/>
      </c>
      <c r="AB772" s="40" t="str">
        <f>IF(R772="","",VLOOKUP(G772,WMS!$E$3:$T$2500,15,FALSE))</f>
        <v/>
      </c>
      <c r="AC772" s="40" t="str">
        <f t="shared" ref="AC772:AC800" si="90">IF(AB772="","",M772*AB772)</f>
        <v/>
      </c>
      <c r="AD772" s="37" t="str">
        <f>IF(S772="","",VLOOKUP(S772,海关监管条件!$A$1:$B$2000,2,FALSE))</f>
        <v/>
      </c>
    </row>
    <row r="773" spans="7:30">
      <c r="G773" s="22" t="str">
        <f t="shared" si="84"/>
        <v/>
      </c>
      <c r="H773" s="23" t="str">
        <f>IF(G773="","",VLOOKUP(G773,WMS!$E$3:$Q$2500,7,FALSE))</f>
        <v/>
      </c>
      <c r="I773" s="23" t="str">
        <f>IF(G773="","",VLOOKUP(G773,WMS!$E$3:$Q$2500,8,FALSE))</f>
        <v/>
      </c>
      <c r="J773" s="23" t="str">
        <f>IF(G773="","",VLOOKUP(G773,WMS!$E$3:$Q$2500,13,FALSE))</f>
        <v/>
      </c>
      <c r="K773" s="29" t="str">
        <f t="shared" si="85"/>
        <v/>
      </c>
      <c r="N773" s="30" t="str">
        <f>IF(G773="","",VLOOKUP(G773,WMS!$E$3:$U$2500,17,0))</f>
        <v/>
      </c>
      <c r="O773" s="31" t="str">
        <f t="shared" si="86"/>
        <v/>
      </c>
      <c r="P773" s="31" t="str">
        <f t="shared" si="87"/>
        <v/>
      </c>
      <c r="Q773" s="36" t="str">
        <f>IF(G773="","",VLOOKUP(G773,WMS!$E$3:$G$2500,2,FALSE))</f>
        <v/>
      </c>
      <c r="R773" s="36" t="str">
        <f>IF(G773="","",VLOOKUP(G773,WMS!$E$3:$G$2500,3,FALSE))</f>
        <v/>
      </c>
      <c r="S773" s="37" t="str">
        <f>IF(R773="","",VLOOKUP(R773,CUSTOMS!$E$3:$N$2500,2,FALSE))</f>
        <v/>
      </c>
      <c r="T773" s="38" t="str">
        <f>IF(R773="","",VLOOKUP(R773,CUSTOMS!$E$3:$N$2500,3,FALSE))</f>
        <v/>
      </c>
      <c r="U773" s="39" t="str">
        <f t="shared" si="88"/>
        <v/>
      </c>
      <c r="V773" s="39" t="str">
        <f>IF(R773="","",VLOOKUP(R773,CUSTOMS!$E$3:$N$2500,5,FALSE))</f>
        <v/>
      </c>
      <c r="W773" s="40" t="str">
        <f>IF(R773="","",VLOOKUP(R773,CUSTOMS!$E$3:$N$2500,6,FALSE))</f>
        <v/>
      </c>
      <c r="X773" s="40" t="str">
        <f t="shared" si="89"/>
        <v/>
      </c>
      <c r="Y773" s="39" t="str">
        <f>IF(R773="","",VLOOKUP(R773,CUSTOMS!$E$3:$N$2500,8,FALSE))</f>
        <v/>
      </c>
      <c r="Z773" s="39" t="str">
        <f>IF(R773="","",VLOOKUP(R773,CUSTOMS!$E$3:$N$2500,9,FALSE))</f>
        <v/>
      </c>
      <c r="AA773" s="39" t="str">
        <f>IF(R773="","",VLOOKUP(R773,CUSTOMS!$E$3:$N$2500,10,FALSE))</f>
        <v/>
      </c>
      <c r="AB773" s="40" t="str">
        <f>IF(R773="","",VLOOKUP(G773,WMS!$E$3:$T$2500,15,FALSE))</f>
        <v/>
      </c>
      <c r="AC773" s="40" t="str">
        <f t="shared" si="90"/>
        <v/>
      </c>
      <c r="AD773" s="37" t="str">
        <f>IF(S773="","",VLOOKUP(S773,海关监管条件!$A$1:$B$2000,2,FALSE))</f>
        <v/>
      </c>
    </row>
    <row r="774" spans="7:30">
      <c r="G774" s="22" t="str">
        <f t="shared" si="84"/>
        <v/>
      </c>
      <c r="H774" s="23" t="str">
        <f>IF(G774="","",VLOOKUP(G774,WMS!$E$3:$Q$2500,7,FALSE))</f>
        <v/>
      </c>
      <c r="I774" s="23" t="str">
        <f>IF(G774="","",VLOOKUP(G774,WMS!$E$3:$Q$2500,8,FALSE))</f>
        <v/>
      </c>
      <c r="J774" s="23" t="str">
        <f>IF(G774="","",VLOOKUP(G774,WMS!$E$3:$Q$2500,13,FALSE))</f>
        <v/>
      </c>
      <c r="K774" s="29" t="str">
        <f t="shared" si="85"/>
        <v/>
      </c>
      <c r="N774" s="30" t="str">
        <f>IF(G774="","",VLOOKUP(G774,WMS!$E$3:$U$2500,17,0))</f>
        <v/>
      </c>
      <c r="O774" s="31" t="str">
        <f t="shared" si="86"/>
        <v/>
      </c>
      <c r="P774" s="31" t="str">
        <f t="shared" si="87"/>
        <v/>
      </c>
      <c r="Q774" s="36" t="str">
        <f>IF(G774="","",VLOOKUP(G774,WMS!$E$3:$G$2500,2,FALSE))</f>
        <v/>
      </c>
      <c r="R774" s="36" t="str">
        <f>IF(G774="","",VLOOKUP(G774,WMS!$E$3:$G$2500,3,FALSE))</f>
        <v/>
      </c>
      <c r="S774" s="37" t="str">
        <f>IF(R774="","",VLOOKUP(R774,CUSTOMS!$E$3:$N$2500,2,FALSE))</f>
        <v/>
      </c>
      <c r="T774" s="38" t="str">
        <f>IF(R774="","",VLOOKUP(R774,CUSTOMS!$E$3:$N$2500,3,FALSE))</f>
        <v/>
      </c>
      <c r="U774" s="39" t="str">
        <f t="shared" si="88"/>
        <v/>
      </c>
      <c r="V774" s="39" t="str">
        <f>IF(R774="","",VLOOKUP(R774,CUSTOMS!$E$3:$N$2500,5,FALSE))</f>
        <v/>
      </c>
      <c r="W774" s="40" t="str">
        <f>IF(R774="","",VLOOKUP(R774,CUSTOMS!$E$3:$N$2500,6,FALSE))</f>
        <v/>
      </c>
      <c r="X774" s="40" t="str">
        <f t="shared" si="89"/>
        <v/>
      </c>
      <c r="Y774" s="39" t="str">
        <f>IF(R774="","",VLOOKUP(R774,CUSTOMS!$E$3:$N$2500,8,FALSE))</f>
        <v/>
      </c>
      <c r="Z774" s="39" t="str">
        <f>IF(R774="","",VLOOKUP(R774,CUSTOMS!$E$3:$N$2500,9,FALSE))</f>
        <v/>
      </c>
      <c r="AA774" s="39" t="str">
        <f>IF(R774="","",VLOOKUP(R774,CUSTOMS!$E$3:$N$2500,10,FALSE))</f>
        <v/>
      </c>
      <c r="AB774" s="40" t="str">
        <f>IF(R774="","",VLOOKUP(G774,WMS!$E$3:$T$2500,15,FALSE))</f>
        <v/>
      </c>
      <c r="AC774" s="40" t="str">
        <f t="shared" si="90"/>
        <v/>
      </c>
      <c r="AD774" s="37" t="str">
        <f>IF(S774="","",VLOOKUP(S774,海关监管条件!$A$1:$B$2000,2,FALSE))</f>
        <v/>
      </c>
    </row>
    <row r="775" spans="7:30">
      <c r="G775" s="22" t="str">
        <f t="shared" si="84"/>
        <v/>
      </c>
      <c r="H775" s="23" t="str">
        <f>IF(G775="","",VLOOKUP(G775,WMS!$E$3:$Q$2500,7,FALSE))</f>
        <v/>
      </c>
      <c r="I775" s="23" t="str">
        <f>IF(G775="","",VLOOKUP(G775,WMS!$E$3:$Q$2500,8,FALSE))</f>
        <v/>
      </c>
      <c r="J775" s="23" t="str">
        <f>IF(G775="","",VLOOKUP(G775,WMS!$E$3:$Q$2500,13,FALSE))</f>
        <v/>
      </c>
      <c r="K775" s="29" t="str">
        <f t="shared" si="85"/>
        <v/>
      </c>
      <c r="N775" s="30" t="str">
        <f>IF(G775="","",VLOOKUP(G775,WMS!$E$3:$U$2500,17,0))</f>
        <v/>
      </c>
      <c r="O775" s="31" t="str">
        <f t="shared" si="86"/>
        <v/>
      </c>
      <c r="P775" s="31" t="str">
        <f t="shared" si="87"/>
        <v/>
      </c>
      <c r="Q775" s="36" t="str">
        <f>IF(G775="","",VLOOKUP(G775,WMS!$E$3:$G$2500,2,FALSE))</f>
        <v/>
      </c>
      <c r="R775" s="36" t="str">
        <f>IF(G775="","",VLOOKUP(G775,WMS!$E$3:$G$2500,3,FALSE))</f>
        <v/>
      </c>
      <c r="S775" s="37" t="str">
        <f>IF(R775="","",VLOOKUP(R775,CUSTOMS!$E$3:$N$2500,2,FALSE))</f>
        <v/>
      </c>
      <c r="T775" s="38" t="str">
        <f>IF(R775="","",VLOOKUP(R775,CUSTOMS!$E$3:$N$2500,3,FALSE))</f>
        <v/>
      </c>
      <c r="U775" s="39" t="str">
        <f t="shared" si="88"/>
        <v/>
      </c>
      <c r="V775" s="39" t="str">
        <f>IF(R775="","",VLOOKUP(R775,CUSTOMS!$E$3:$N$2500,5,FALSE))</f>
        <v/>
      </c>
      <c r="W775" s="40" t="str">
        <f>IF(R775="","",VLOOKUP(R775,CUSTOMS!$E$3:$N$2500,6,FALSE))</f>
        <v/>
      </c>
      <c r="X775" s="40" t="str">
        <f t="shared" si="89"/>
        <v/>
      </c>
      <c r="Y775" s="39" t="str">
        <f>IF(R775="","",VLOOKUP(R775,CUSTOMS!$E$3:$N$2500,8,FALSE))</f>
        <v/>
      </c>
      <c r="Z775" s="39" t="str">
        <f>IF(R775="","",VLOOKUP(R775,CUSTOMS!$E$3:$N$2500,9,FALSE))</f>
        <v/>
      </c>
      <c r="AA775" s="39" t="str">
        <f>IF(R775="","",VLOOKUP(R775,CUSTOMS!$E$3:$N$2500,10,FALSE))</f>
        <v/>
      </c>
      <c r="AB775" s="40" t="str">
        <f>IF(R775="","",VLOOKUP(G775,WMS!$E$3:$T$2500,15,FALSE))</f>
        <v/>
      </c>
      <c r="AC775" s="40" t="str">
        <f t="shared" si="90"/>
        <v/>
      </c>
      <c r="AD775" s="37" t="str">
        <f>IF(S775="","",VLOOKUP(S775,海关监管条件!$A$1:$B$2000,2,FALSE))</f>
        <v/>
      </c>
    </row>
    <row r="776" spans="7:30">
      <c r="G776" s="22" t="str">
        <f t="shared" si="84"/>
        <v/>
      </c>
      <c r="H776" s="23" t="str">
        <f>IF(G776="","",VLOOKUP(G776,WMS!$E$3:$Q$2500,7,FALSE))</f>
        <v/>
      </c>
      <c r="I776" s="23" t="str">
        <f>IF(G776="","",VLOOKUP(G776,WMS!$E$3:$Q$2500,8,FALSE))</f>
        <v/>
      </c>
      <c r="J776" s="23" t="str">
        <f>IF(G776="","",VLOOKUP(G776,WMS!$E$3:$Q$2500,13,FALSE))</f>
        <v/>
      </c>
      <c r="K776" s="29" t="str">
        <f t="shared" si="85"/>
        <v/>
      </c>
      <c r="N776" s="30" t="str">
        <f>IF(G776="","",VLOOKUP(G776,WMS!$E$3:$U$2500,17,0))</f>
        <v/>
      </c>
      <c r="O776" s="31" t="str">
        <f t="shared" si="86"/>
        <v/>
      </c>
      <c r="P776" s="31" t="str">
        <f t="shared" si="87"/>
        <v/>
      </c>
      <c r="Q776" s="36" t="str">
        <f>IF(G776="","",VLOOKUP(G776,WMS!$E$3:$G$2500,2,FALSE))</f>
        <v/>
      </c>
      <c r="R776" s="36" t="str">
        <f>IF(G776="","",VLOOKUP(G776,WMS!$E$3:$G$2500,3,FALSE))</f>
        <v/>
      </c>
      <c r="S776" s="37" t="str">
        <f>IF(R776="","",VLOOKUP(R776,CUSTOMS!$E$3:$N$2500,2,FALSE))</f>
        <v/>
      </c>
      <c r="T776" s="38" t="str">
        <f>IF(R776="","",VLOOKUP(R776,CUSTOMS!$E$3:$N$2500,3,FALSE))</f>
        <v/>
      </c>
      <c r="U776" s="39" t="str">
        <f t="shared" si="88"/>
        <v/>
      </c>
      <c r="V776" s="39" t="str">
        <f>IF(R776="","",VLOOKUP(R776,CUSTOMS!$E$3:$N$2500,5,FALSE))</f>
        <v/>
      </c>
      <c r="W776" s="40" t="str">
        <f>IF(R776="","",VLOOKUP(R776,CUSTOMS!$E$3:$N$2500,6,FALSE))</f>
        <v/>
      </c>
      <c r="X776" s="40" t="str">
        <f t="shared" si="89"/>
        <v/>
      </c>
      <c r="Y776" s="39" t="str">
        <f>IF(R776="","",VLOOKUP(R776,CUSTOMS!$E$3:$N$2500,8,FALSE))</f>
        <v/>
      </c>
      <c r="Z776" s="39" t="str">
        <f>IF(R776="","",VLOOKUP(R776,CUSTOMS!$E$3:$N$2500,9,FALSE))</f>
        <v/>
      </c>
      <c r="AA776" s="39" t="str">
        <f>IF(R776="","",VLOOKUP(R776,CUSTOMS!$E$3:$N$2500,10,FALSE))</f>
        <v/>
      </c>
      <c r="AB776" s="40" t="str">
        <f>IF(R776="","",VLOOKUP(G776,WMS!$E$3:$T$2500,15,FALSE))</f>
        <v/>
      </c>
      <c r="AC776" s="40" t="str">
        <f t="shared" si="90"/>
        <v/>
      </c>
      <c r="AD776" s="37" t="str">
        <f>IF(S776="","",VLOOKUP(S776,海关监管条件!$A$1:$B$2000,2,FALSE))</f>
        <v/>
      </c>
    </row>
    <row r="777" spans="7:30">
      <c r="G777" s="22" t="str">
        <f t="shared" si="84"/>
        <v/>
      </c>
      <c r="H777" s="23" t="str">
        <f>IF(G777="","",VLOOKUP(G777,WMS!$E$3:$Q$2500,7,FALSE))</f>
        <v/>
      </c>
      <c r="I777" s="23" t="str">
        <f>IF(G777="","",VLOOKUP(G777,WMS!$E$3:$Q$2500,8,FALSE))</f>
        <v/>
      </c>
      <c r="J777" s="23" t="str">
        <f>IF(G777="","",VLOOKUP(G777,WMS!$E$3:$Q$2500,13,FALSE))</f>
        <v/>
      </c>
      <c r="K777" s="29" t="str">
        <f t="shared" si="85"/>
        <v/>
      </c>
      <c r="N777" s="30" t="str">
        <f>IF(G777="","",VLOOKUP(G777,WMS!$E$3:$U$2500,17,0))</f>
        <v/>
      </c>
      <c r="O777" s="31" t="str">
        <f t="shared" si="86"/>
        <v/>
      </c>
      <c r="P777" s="31" t="str">
        <f t="shared" si="87"/>
        <v/>
      </c>
      <c r="Q777" s="36" t="str">
        <f>IF(G777="","",VLOOKUP(G777,WMS!$E$3:$G$2500,2,FALSE))</f>
        <v/>
      </c>
      <c r="R777" s="36" t="str">
        <f>IF(G777="","",VLOOKUP(G777,WMS!$E$3:$G$2500,3,FALSE))</f>
        <v/>
      </c>
      <c r="S777" s="37" t="str">
        <f>IF(R777="","",VLOOKUP(R777,CUSTOMS!$E$3:$N$2500,2,FALSE))</f>
        <v/>
      </c>
      <c r="T777" s="38" t="str">
        <f>IF(R777="","",VLOOKUP(R777,CUSTOMS!$E$3:$N$2500,3,FALSE))</f>
        <v/>
      </c>
      <c r="U777" s="39" t="str">
        <f t="shared" si="88"/>
        <v/>
      </c>
      <c r="V777" s="39" t="str">
        <f>IF(R777="","",VLOOKUP(R777,CUSTOMS!$E$3:$N$2500,5,FALSE))</f>
        <v/>
      </c>
      <c r="W777" s="40" t="str">
        <f>IF(R777="","",VLOOKUP(R777,CUSTOMS!$E$3:$N$2500,6,FALSE))</f>
        <v/>
      </c>
      <c r="X777" s="40" t="str">
        <f t="shared" si="89"/>
        <v/>
      </c>
      <c r="Y777" s="39" t="str">
        <f>IF(R777="","",VLOOKUP(R777,CUSTOMS!$E$3:$N$2500,8,FALSE))</f>
        <v/>
      </c>
      <c r="Z777" s="39" t="str">
        <f>IF(R777="","",VLOOKUP(R777,CUSTOMS!$E$3:$N$2500,9,FALSE))</f>
        <v/>
      </c>
      <c r="AA777" s="39" t="str">
        <f>IF(R777="","",VLOOKUP(R777,CUSTOMS!$E$3:$N$2500,10,FALSE))</f>
        <v/>
      </c>
      <c r="AB777" s="40" t="str">
        <f>IF(R777="","",VLOOKUP(G777,WMS!$E$3:$T$2500,15,FALSE))</f>
        <v/>
      </c>
      <c r="AC777" s="40" t="str">
        <f t="shared" si="90"/>
        <v/>
      </c>
      <c r="AD777" s="37" t="str">
        <f>IF(S777="","",VLOOKUP(S777,海关监管条件!$A$1:$B$2000,2,FALSE))</f>
        <v/>
      </c>
    </row>
    <row r="778" spans="7:30">
      <c r="G778" s="22" t="str">
        <f t="shared" si="84"/>
        <v/>
      </c>
      <c r="H778" s="23" t="str">
        <f>IF(G778="","",VLOOKUP(G778,WMS!$E$3:$Q$2500,7,FALSE))</f>
        <v/>
      </c>
      <c r="I778" s="23" t="str">
        <f>IF(G778="","",VLOOKUP(G778,WMS!$E$3:$Q$2500,8,FALSE))</f>
        <v/>
      </c>
      <c r="J778" s="23" t="str">
        <f>IF(G778="","",VLOOKUP(G778,WMS!$E$3:$Q$2500,13,FALSE))</f>
        <v/>
      </c>
      <c r="K778" s="29" t="str">
        <f t="shared" si="85"/>
        <v/>
      </c>
      <c r="N778" s="30" t="str">
        <f>IF(G778="","",VLOOKUP(G778,WMS!$E$3:$U$2500,17,0))</f>
        <v/>
      </c>
      <c r="O778" s="31" t="str">
        <f t="shared" si="86"/>
        <v/>
      </c>
      <c r="P778" s="31" t="str">
        <f t="shared" si="87"/>
        <v/>
      </c>
      <c r="Q778" s="36" t="str">
        <f>IF(G778="","",VLOOKUP(G778,WMS!$E$3:$G$2500,2,FALSE))</f>
        <v/>
      </c>
      <c r="R778" s="36" t="str">
        <f>IF(G778="","",VLOOKUP(G778,WMS!$E$3:$G$2500,3,FALSE))</f>
        <v/>
      </c>
      <c r="S778" s="37" t="str">
        <f>IF(R778="","",VLOOKUP(R778,CUSTOMS!$E$3:$N$2500,2,FALSE))</f>
        <v/>
      </c>
      <c r="T778" s="38" t="str">
        <f>IF(R778="","",VLOOKUP(R778,CUSTOMS!$E$3:$N$2500,3,FALSE))</f>
        <v/>
      </c>
      <c r="U778" s="39" t="str">
        <f t="shared" si="88"/>
        <v/>
      </c>
      <c r="V778" s="39" t="str">
        <f>IF(R778="","",VLOOKUP(R778,CUSTOMS!$E$3:$N$2500,5,FALSE))</f>
        <v/>
      </c>
      <c r="W778" s="40" t="str">
        <f>IF(R778="","",VLOOKUP(R778,CUSTOMS!$E$3:$N$2500,6,FALSE))</f>
        <v/>
      </c>
      <c r="X778" s="40" t="str">
        <f t="shared" si="89"/>
        <v/>
      </c>
      <c r="Y778" s="39" t="str">
        <f>IF(R778="","",VLOOKUP(R778,CUSTOMS!$E$3:$N$2500,8,FALSE))</f>
        <v/>
      </c>
      <c r="Z778" s="39" t="str">
        <f>IF(R778="","",VLOOKUP(R778,CUSTOMS!$E$3:$N$2500,9,FALSE))</f>
        <v/>
      </c>
      <c r="AA778" s="39" t="str">
        <f>IF(R778="","",VLOOKUP(R778,CUSTOMS!$E$3:$N$2500,10,FALSE))</f>
        <v/>
      </c>
      <c r="AB778" s="40" t="str">
        <f>IF(R778="","",VLOOKUP(G778,WMS!$E$3:$T$2500,15,FALSE))</f>
        <v/>
      </c>
      <c r="AC778" s="40" t="str">
        <f t="shared" si="90"/>
        <v/>
      </c>
      <c r="AD778" s="37" t="str">
        <f>IF(S778="","",VLOOKUP(S778,海关监管条件!$A$1:$B$2000,2,FALSE))</f>
        <v/>
      </c>
    </row>
    <row r="779" spans="7:30">
      <c r="G779" s="22" t="str">
        <f t="shared" si="84"/>
        <v/>
      </c>
      <c r="H779" s="23" t="str">
        <f>IF(G779="","",VLOOKUP(G779,WMS!$E$3:$Q$2500,7,FALSE))</f>
        <v/>
      </c>
      <c r="I779" s="23" t="str">
        <f>IF(G779="","",VLOOKUP(G779,WMS!$E$3:$Q$2500,8,FALSE))</f>
        <v/>
      </c>
      <c r="J779" s="23" t="str">
        <f>IF(G779="","",VLOOKUP(G779,WMS!$E$3:$Q$2500,13,FALSE))</f>
        <v/>
      </c>
      <c r="K779" s="29" t="str">
        <f t="shared" si="85"/>
        <v/>
      </c>
      <c r="N779" s="30" t="str">
        <f>IF(G779="","",VLOOKUP(G779,WMS!$E$3:$U$2500,17,0))</f>
        <v/>
      </c>
      <c r="O779" s="31" t="str">
        <f t="shared" si="86"/>
        <v/>
      </c>
      <c r="P779" s="31" t="str">
        <f t="shared" si="87"/>
        <v/>
      </c>
      <c r="Q779" s="36" t="str">
        <f>IF(G779="","",VLOOKUP(G779,WMS!$E$3:$G$2500,2,FALSE))</f>
        <v/>
      </c>
      <c r="R779" s="36" t="str">
        <f>IF(G779="","",VLOOKUP(G779,WMS!$E$3:$G$2500,3,FALSE))</f>
        <v/>
      </c>
      <c r="S779" s="37" t="str">
        <f>IF(R779="","",VLOOKUP(R779,CUSTOMS!$E$3:$N$2500,2,FALSE))</f>
        <v/>
      </c>
      <c r="T779" s="38" t="str">
        <f>IF(R779="","",VLOOKUP(R779,CUSTOMS!$E$3:$N$2500,3,FALSE))</f>
        <v/>
      </c>
      <c r="U779" s="39" t="str">
        <f t="shared" si="88"/>
        <v/>
      </c>
      <c r="V779" s="39" t="str">
        <f>IF(R779="","",VLOOKUP(R779,CUSTOMS!$E$3:$N$2500,5,FALSE))</f>
        <v/>
      </c>
      <c r="W779" s="40" t="str">
        <f>IF(R779="","",VLOOKUP(R779,CUSTOMS!$E$3:$N$2500,6,FALSE))</f>
        <v/>
      </c>
      <c r="X779" s="40" t="str">
        <f t="shared" si="89"/>
        <v/>
      </c>
      <c r="Y779" s="39" t="str">
        <f>IF(R779="","",VLOOKUP(R779,CUSTOMS!$E$3:$N$2500,8,FALSE))</f>
        <v/>
      </c>
      <c r="Z779" s="39" t="str">
        <f>IF(R779="","",VLOOKUP(R779,CUSTOMS!$E$3:$N$2500,9,FALSE))</f>
        <v/>
      </c>
      <c r="AA779" s="39" t="str">
        <f>IF(R779="","",VLOOKUP(R779,CUSTOMS!$E$3:$N$2500,10,FALSE))</f>
        <v/>
      </c>
      <c r="AB779" s="40" t="str">
        <f>IF(R779="","",VLOOKUP(G779,WMS!$E$3:$T$2500,15,FALSE))</f>
        <v/>
      </c>
      <c r="AC779" s="40" t="str">
        <f t="shared" si="90"/>
        <v/>
      </c>
      <c r="AD779" s="37" t="str">
        <f>IF(S779="","",VLOOKUP(S779,海关监管条件!$A$1:$B$2000,2,FALSE))</f>
        <v/>
      </c>
    </row>
    <row r="780" spans="7:30">
      <c r="G780" s="22" t="str">
        <f t="shared" si="84"/>
        <v/>
      </c>
      <c r="H780" s="23" t="str">
        <f>IF(G780="","",VLOOKUP(G780,WMS!$E$3:$Q$2500,7,FALSE))</f>
        <v/>
      </c>
      <c r="I780" s="23" t="str">
        <f>IF(G780="","",VLOOKUP(G780,WMS!$E$3:$Q$2500,8,FALSE))</f>
        <v/>
      </c>
      <c r="J780" s="23" t="str">
        <f>IF(G780="","",VLOOKUP(G780,WMS!$E$3:$Q$2500,13,FALSE))</f>
        <v/>
      </c>
      <c r="K780" s="29" t="str">
        <f t="shared" si="85"/>
        <v/>
      </c>
      <c r="N780" s="30" t="str">
        <f>IF(G780="","",VLOOKUP(G780,WMS!$E$3:$U$2500,17,0))</f>
        <v/>
      </c>
      <c r="O780" s="31" t="str">
        <f t="shared" si="86"/>
        <v/>
      </c>
      <c r="P780" s="31" t="str">
        <f t="shared" si="87"/>
        <v/>
      </c>
      <c r="Q780" s="36" t="str">
        <f>IF(G780="","",VLOOKUP(G780,WMS!$E$3:$G$2500,2,FALSE))</f>
        <v/>
      </c>
      <c r="R780" s="36" t="str">
        <f>IF(G780="","",VLOOKUP(G780,WMS!$E$3:$G$2500,3,FALSE))</f>
        <v/>
      </c>
      <c r="S780" s="37" t="str">
        <f>IF(R780="","",VLOOKUP(R780,CUSTOMS!$E$3:$N$2500,2,FALSE))</f>
        <v/>
      </c>
      <c r="T780" s="38" t="str">
        <f>IF(R780="","",VLOOKUP(R780,CUSTOMS!$E$3:$N$2500,3,FALSE))</f>
        <v/>
      </c>
      <c r="U780" s="39" t="str">
        <f t="shared" si="88"/>
        <v/>
      </c>
      <c r="V780" s="39" t="str">
        <f>IF(R780="","",VLOOKUP(R780,CUSTOMS!$E$3:$N$2500,5,FALSE))</f>
        <v/>
      </c>
      <c r="W780" s="40" t="str">
        <f>IF(R780="","",VLOOKUP(R780,CUSTOMS!$E$3:$N$2500,6,FALSE))</f>
        <v/>
      </c>
      <c r="X780" s="40" t="str">
        <f t="shared" si="89"/>
        <v/>
      </c>
      <c r="Y780" s="39" t="str">
        <f>IF(R780="","",VLOOKUP(R780,CUSTOMS!$E$3:$N$2500,8,FALSE))</f>
        <v/>
      </c>
      <c r="Z780" s="39" t="str">
        <f>IF(R780="","",VLOOKUP(R780,CUSTOMS!$E$3:$N$2500,9,FALSE))</f>
        <v/>
      </c>
      <c r="AA780" s="39" t="str">
        <f>IF(R780="","",VLOOKUP(R780,CUSTOMS!$E$3:$N$2500,10,FALSE))</f>
        <v/>
      </c>
      <c r="AB780" s="40" t="str">
        <f>IF(R780="","",VLOOKUP(G780,WMS!$E$3:$T$2500,15,FALSE))</f>
        <v/>
      </c>
      <c r="AC780" s="40" t="str">
        <f t="shared" si="90"/>
        <v/>
      </c>
      <c r="AD780" s="37" t="str">
        <f>IF(S780="","",VLOOKUP(S780,海关监管条件!$A$1:$B$2000,2,FALSE))</f>
        <v/>
      </c>
    </row>
    <row r="781" spans="7:30">
      <c r="G781" s="22" t="str">
        <f t="shared" si="84"/>
        <v/>
      </c>
      <c r="H781" s="23" t="str">
        <f>IF(G781="","",VLOOKUP(G781,WMS!$E$3:$Q$2500,7,FALSE))</f>
        <v/>
      </c>
      <c r="I781" s="23" t="str">
        <f>IF(G781="","",VLOOKUP(G781,WMS!$E$3:$Q$2500,8,FALSE))</f>
        <v/>
      </c>
      <c r="J781" s="23" t="str">
        <f>IF(G781="","",VLOOKUP(G781,WMS!$E$3:$Q$2500,13,FALSE))</f>
        <v/>
      </c>
      <c r="K781" s="29" t="str">
        <f t="shared" si="85"/>
        <v/>
      </c>
      <c r="N781" s="30" t="str">
        <f>IF(G781="","",VLOOKUP(G781,WMS!$E$3:$U$2500,17,0))</f>
        <v/>
      </c>
      <c r="O781" s="31" t="str">
        <f t="shared" si="86"/>
        <v/>
      </c>
      <c r="P781" s="31" t="str">
        <f t="shared" si="87"/>
        <v/>
      </c>
      <c r="Q781" s="36" t="str">
        <f>IF(G781="","",VLOOKUP(G781,WMS!$E$3:$G$2500,2,FALSE))</f>
        <v/>
      </c>
      <c r="R781" s="36" t="str">
        <f>IF(G781="","",VLOOKUP(G781,WMS!$E$3:$G$2500,3,FALSE))</f>
        <v/>
      </c>
      <c r="S781" s="37" t="str">
        <f>IF(R781="","",VLOOKUP(R781,CUSTOMS!$E$3:$N$2500,2,FALSE))</f>
        <v/>
      </c>
      <c r="T781" s="38" t="str">
        <f>IF(R781="","",VLOOKUP(R781,CUSTOMS!$E$3:$N$2500,3,FALSE))</f>
        <v/>
      </c>
      <c r="U781" s="39" t="str">
        <f t="shared" si="88"/>
        <v/>
      </c>
      <c r="V781" s="39" t="str">
        <f>IF(R781="","",VLOOKUP(R781,CUSTOMS!$E$3:$N$2500,5,FALSE))</f>
        <v/>
      </c>
      <c r="W781" s="40" t="str">
        <f>IF(R781="","",VLOOKUP(R781,CUSTOMS!$E$3:$N$2500,6,FALSE))</f>
        <v/>
      </c>
      <c r="X781" s="40" t="str">
        <f t="shared" si="89"/>
        <v/>
      </c>
      <c r="Y781" s="39" t="str">
        <f>IF(R781="","",VLOOKUP(R781,CUSTOMS!$E$3:$N$2500,8,FALSE))</f>
        <v/>
      </c>
      <c r="Z781" s="39" t="str">
        <f>IF(R781="","",VLOOKUP(R781,CUSTOMS!$E$3:$N$2500,9,FALSE))</f>
        <v/>
      </c>
      <c r="AA781" s="39" t="str">
        <f>IF(R781="","",VLOOKUP(R781,CUSTOMS!$E$3:$N$2500,10,FALSE))</f>
        <v/>
      </c>
      <c r="AB781" s="40" t="str">
        <f>IF(R781="","",VLOOKUP(G781,WMS!$E$3:$T$2500,15,FALSE))</f>
        <v/>
      </c>
      <c r="AC781" s="40" t="str">
        <f t="shared" si="90"/>
        <v/>
      </c>
      <c r="AD781" s="37" t="str">
        <f>IF(S781="","",VLOOKUP(S781,海关监管条件!$A$1:$B$2000,2,FALSE))</f>
        <v/>
      </c>
    </row>
    <row r="782" spans="7:30">
      <c r="G782" s="22" t="str">
        <f t="shared" si="84"/>
        <v/>
      </c>
      <c r="H782" s="23" t="str">
        <f>IF(G782="","",VLOOKUP(G782,WMS!$E$3:$Q$2500,7,FALSE))</f>
        <v/>
      </c>
      <c r="I782" s="23" t="str">
        <f>IF(G782="","",VLOOKUP(G782,WMS!$E$3:$Q$2500,8,FALSE))</f>
        <v/>
      </c>
      <c r="J782" s="23" t="str">
        <f>IF(G782="","",VLOOKUP(G782,WMS!$E$3:$Q$2500,13,FALSE))</f>
        <v/>
      </c>
      <c r="K782" s="29" t="str">
        <f t="shared" si="85"/>
        <v/>
      </c>
      <c r="N782" s="30" t="str">
        <f>IF(G782="","",VLOOKUP(G782,WMS!$E$3:$U$2500,17,0))</f>
        <v/>
      </c>
      <c r="O782" s="31" t="str">
        <f t="shared" si="86"/>
        <v/>
      </c>
      <c r="P782" s="31" t="str">
        <f t="shared" si="87"/>
        <v/>
      </c>
      <c r="Q782" s="36" t="str">
        <f>IF(G782="","",VLOOKUP(G782,WMS!$E$3:$G$2500,2,FALSE))</f>
        <v/>
      </c>
      <c r="R782" s="36" t="str">
        <f>IF(G782="","",VLOOKUP(G782,WMS!$E$3:$G$2500,3,FALSE))</f>
        <v/>
      </c>
      <c r="S782" s="37" t="str">
        <f>IF(R782="","",VLOOKUP(R782,CUSTOMS!$E$3:$N$2500,2,FALSE))</f>
        <v/>
      </c>
      <c r="T782" s="38" t="str">
        <f>IF(R782="","",VLOOKUP(R782,CUSTOMS!$E$3:$N$2500,3,FALSE))</f>
        <v/>
      </c>
      <c r="U782" s="39" t="str">
        <f t="shared" si="88"/>
        <v/>
      </c>
      <c r="V782" s="39" t="str">
        <f>IF(R782="","",VLOOKUP(R782,CUSTOMS!$E$3:$N$2500,5,FALSE))</f>
        <v/>
      </c>
      <c r="W782" s="40" t="str">
        <f>IF(R782="","",VLOOKUP(R782,CUSTOMS!$E$3:$N$2500,6,FALSE))</f>
        <v/>
      </c>
      <c r="X782" s="40" t="str">
        <f t="shared" si="89"/>
        <v/>
      </c>
      <c r="Y782" s="39" t="str">
        <f>IF(R782="","",VLOOKUP(R782,CUSTOMS!$E$3:$N$2500,8,FALSE))</f>
        <v/>
      </c>
      <c r="Z782" s="39" t="str">
        <f>IF(R782="","",VLOOKUP(R782,CUSTOMS!$E$3:$N$2500,9,FALSE))</f>
        <v/>
      </c>
      <c r="AA782" s="39" t="str">
        <f>IF(R782="","",VLOOKUP(R782,CUSTOMS!$E$3:$N$2500,10,FALSE))</f>
        <v/>
      </c>
      <c r="AB782" s="40" t="str">
        <f>IF(R782="","",VLOOKUP(G782,WMS!$E$3:$T$2500,15,FALSE))</f>
        <v/>
      </c>
      <c r="AC782" s="40" t="str">
        <f t="shared" si="90"/>
        <v/>
      </c>
      <c r="AD782" s="37" t="str">
        <f>IF(S782="","",VLOOKUP(S782,海关监管条件!$A$1:$B$2000,2,FALSE))</f>
        <v/>
      </c>
    </row>
    <row r="783" spans="7:30">
      <c r="G783" s="22" t="str">
        <f t="shared" si="84"/>
        <v/>
      </c>
      <c r="H783" s="23" t="str">
        <f>IF(G783="","",VLOOKUP(G783,WMS!$E$3:$Q$2500,7,FALSE))</f>
        <v/>
      </c>
      <c r="I783" s="23" t="str">
        <f>IF(G783="","",VLOOKUP(G783,WMS!$E$3:$Q$2500,8,FALSE))</f>
        <v/>
      </c>
      <c r="J783" s="23" t="str">
        <f>IF(G783="","",VLOOKUP(G783,WMS!$E$3:$Q$2500,13,FALSE))</f>
        <v/>
      </c>
      <c r="K783" s="29" t="str">
        <f t="shared" si="85"/>
        <v/>
      </c>
      <c r="N783" s="30" t="str">
        <f>IF(G783="","",VLOOKUP(G783,WMS!$E$3:$U$2500,17,0))</f>
        <v/>
      </c>
      <c r="O783" s="31" t="str">
        <f t="shared" si="86"/>
        <v/>
      </c>
      <c r="P783" s="31" t="str">
        <f t="shared" si="87"/>
        <v/>
      </c>
      <c r="Q783" s="36" t="str">
        <f>IF(G783="","",VLOOKUP(G783,WMS!$E$3:$G$2500,2,FALSE))</f>
        <v/>
      </c>
      <c r="R783" s="36" t="str">
        <f>IF(G783="","",VLOOKUP(G783,WMS!$E$3:$G$2500,3,FALSE))</f>
        <v/>
      </c>
      <c r="S783" s="37" t="str">
        <f>IF(R783="","",VLOOKUP(R783,CUSTOMS!$E$3:$N$2500,2,FALSE))</f>
        <v/>
      </c>
      <c r="T783" s="38" t="str">
        <f>IF(R783="","",VLOOKUP(R783,CUSTOMS!$E$3:$N$2500,3,FALSE))</f>
        <v/>
      </c>
      <c r="U783" s="39" t="str">
        <f t="shared" si="88"/>
        <v/>
      </c>
      <c r="V783" s="39" t="str">
        <f>IF(R783="","",VLOOKUP(R783,CUSTOMS!$E$3:$N$2500,5,FALSE))</f>
        <v/>
      </c>
      <c r="W783" s="40" t="str">
        <f>IF(R783="","",VLOOKUP(R783,CUSTOMS!$E$3:$N$2500,6,FALSE))</f>
        <v/>
      </c>
      <c r="X783" s="40" t="str">
        <f t="shared" si="89"/>
        <v/>
      </c>
      <c r="Y783" s="39" t="str">
        <f>IF(R783="","",VLOOKUP(R783,CUSTOMS!$E$3:$N$2500,8,FALSE))</f>
        <v/>
      </c>
      <c r="Z783" s="39" t="str">
        <f>IF(R783="","",VLOOKUP(R783,CUSTOMS!$E$3:$N$2500,9,FALSE))</f>
        <v/>
      </c>
      <c r="AA783" s="39" t="str">
        <f>IF(R783="","",VLOOKUP(R783,CUSTOMS!$E$3:$N$2500,10,FALSE))</f>
        <v/>
      </c>
      <c r="AB783" s="40" t="str">
        <f>IF(R783="","",VLOOKUP(G783,WMS!$E$3:$T$2500,15,FALSE))</f>
        <v/>
      </c>
      <c r="AC783" s="40" t="str">
        <f t="shared" si="90"/>
        <v/>
      </c>
      <c r="AD783" s="37" t="str">
        <f>IF(S783="","",VLOOKUP(S783,海关监管条件!$A$1:$B$2000,2,FALSE))</f>
        <v/>
      </c>
    </row>
    <row r="784" spans="7:30">
      <c r="G784" s="22" t="str">
        <f t="shared" si="84"/>
        <v/>
      </c>
      <c r="H784" s="23" t="str">
        <f>IF(G784="","",VLOOKUP(G784,WMS!$E$3:$Q$2500,7,FALSE))</f>
        <v/>
      </c>
      <c r="I784" s="23" t="str">
        <f>IF(G784="","",VLOOKUP(G784,WMS!$E$3:$Q$2500,8,FALSE))</f>
        <v/>
      </c>
      <c r="J784" s="23" t="str">
        <f>IF(G784="","",VLOOKUP(G784,WMS!$E$3:$Q$2500,13,FALSE))</f>
        <v/>
      </c>
      <c r="K784" s="29" t="str">
        <f t="shared" si="85"/>
        <v/>
      </c>
      <c r="N784" s="30" t="str">
        <f>IF(G784="","",VLOOKUP(G784,WMS!$E$3:$U$2500,17,0))</f>
        <v/>
      </c>
      <c r="O784" s="31" t="str">
        <f t="shared" si="86"/>
        <v/>
      </c>
      <c r="P784" s="31" t="str">
        <f t="shared" si="87"/>
        <v/>
      </c>
      <c r="Q784" s="36" t="str">
        <f>IF(G784="","",VLOOKUP(G784,WMS!$E$3:$G$2500,2,FALSE))</f>
        <v/>
      </c>
      <c r="R784" s="36" t="str">
        <f>IF(G784="","",VLOOKUP(G784,WMS!$E$3:$G$2500,3,FALSE))</f>
        <v/>
      </c>
      <c r="S784" s="37" t="str">
        <f>IF(R784="","",VLOOKUP(R784,CUSTOMS!$E$3:$N$2500,2,FALSE))</f>
        <v/>
      </c>
      <c r="T784" s="38" t="str">
        <f>IF(R784="","",VLOOKUP(R784,CUSTOMS!$E$3:$N$2500,3,FALSE))</f>
        <v/>
      </c>
      <c r="U784" s="39" t="str">
        <f t="shared" si="88"/>
        <v/>
      </c>
      <c r="V784" s="39" t="str">
        <f>IF(R784="","",VLOOKUP(R784,CUSTOMS!$E$3:$N$2500,5,FALSE))</f>
        <v/>
      </c>
      <c r="W784" s="40" t="str">
        <f>IF(R784="","",VLOOKUP(R784,CUSTOMS!$E$3:$N$2500,6,FALSE))</f>
        <v/>
      </c>
      <c r="X784" s="40" t="str">
        <f t="shared" si="89"/>
        <v/>
      </c>
      <c r="Y784" s="39" t="str">
        <f>IF(R784="","",VLOOKUP(R784,CUSTOMS!$E$3:$N$2500,8,FALSE))</f>
        <v/>
      </c>
      <c r="Z784" s="39" t="str">
        <f>IF(R784="","",VLOOKUP(R784,CUSTOMS!$E$3:$N$2500,9,FALSE))</f>
        <v/>
      </c>
      <c r="AA784" s="39" t="str">
        <f>IF(R784="","",VLOOKUP(R784,CUSTOMS!$E$3:$N$2500,10,FALSE))</f>
        <v/>
      </c>
      <c r="AB784" s="40" t="str">
        <f>IF(R784="","",VLOOKUP(G784,WMS!$E$3:$T$2500,15,FALSE))</f>
        <v/>
      </c>
      <c r="AC784" s="40" t="str">
        <f t="shared" si="90"/>
        <v/>
      </c>
      <c r="AD784" s="37" t="str">
        <f>IF(S784="","",VLOOKUP(S784,海关监管条件!$A$1:$B$2000,2,FALSE))</f>
        <v/>
      </c>
    </row>
    <row r="785" spans="7:30">
      <c r="G785" s="22" t="str">
        <f t="shared" si="84"/>
        <v/>
      </c>
      <c r="H785" s="23" t="str">
        <f>IF(G785="","",VLOOKUP(G785,WMS!$E$3:$Q$2500,7,FALSE))</f>
        <v/>
      </c>
      <c r="I785" s="23" t="str">
        <f>IF(G785="","",VLOOKUP(G785,WMS!$E$3:$Q$2500,8,FALSE))</f>
        <v/>
      </c>
      <c r="J785" s="23" t="str">
        <f>IF(G785="","",VLOOKUP(G785,WMS!$E$3:$Q$2500,13,FALSE))</f>
        <v/>
      </c>
      <c r="K785" s="29" t="str">
        <f t="shared" si="85"/>
        <v/>
      </c>
      <c r="N785" s="30" t="str">
        <f>IF(G785="","",VLOOKUP(G785,WMS!$E$3:$U$2500,17,0))</f>
        <v/>
      </c>
      <c r="O785" s="31" t="str">
        <f t="shared" si="86"/>
        <v/>
      </c>
      <c r="P785" s="31" t="str">
        <f t="shared" si="87"/>
        <v/>
      </c>
      <c r="Q785" s="36" t="str">
        <f>IF(G785="","",VLOOKUP(G785,WMS!$E$3:$G$2500,2,FALSE))</f>
        <v/>
      </c>
      <c r="R785" s="36" t="str">
        <f>IF(G785="","",VLOOKUP(G785,WMS!$E$3:$G$2500,3,FALSE))</f>
        <v/>
      </c>
      <c r="S785" s="37" t="str">
        <f>IF(R785="","",VLOOKUP(R785,CUSTOMS!$E$3:$N$2500,2,FALSE))</f>
        <v/>
      </c>
      <c r="T785" s="38" t="str">
        <f>IF(R785="","",VLOOKUP(R785,CUSTOMS!$E$3:$N$2500,3,FALSE))</f>
        <v/>
      </c>
      <c r="U785" s="39" t="str">
        <f t="shared" si="88"/>
        <v/>
      </c>
      <c r="V785" s="39" t="str">
        <f>IF(R785="","",VLOOKUP(R785,CUSTOMS!$E$3:$N$2500,5,FALSE))</f>
        <v/>
      </c>
      <c r="W785" s="40" t="str">
        <f>IF(R785="","",VLOOKUP(R785,CUSTOMS!$E$3:$N$2500,6,FALSE))</f>
        <v/>
      </c>
      <c r="X785" s="40" t="str">
        <f t="shared" si="89"/>
        <v/>
      </c>
      <c r="Y785" s="39" t="str">
        <f>IF(R785="","",VLOOKUP(R785,CUSTOMS!$E$3:$N$2500,8,FALSE))</f>
        <v/>
      </c>
      <c r="Z785" s="39" t="str">
        <f>IF(R785="","",VLOOKUP(R785,CUSTOMS!$E$3:$N$2500,9,FALSE))</f>
        <v/>
      </c>
      <c r="AA785" s="39" t="str">
        <f>IF(R785="","",VLOOKUP(R785,CUSTOMS!$E$3:$N$2500,10,FALSE))</f>
        <v/>
      </c>
      <c r="AB785" s="40" t="str">
        <f>IF(R785="","",VLOOKUP(G785,WMS!$E$3:$T$2500,15,FALSE))</f>
        <v/>
      </c>
      <c r="AC785" s="40" t="str">
        <f t="shared" si="90"/>
        <v/>
      </c>
      <c r="AD785" s="37" t="str">
        <f>IF(S785="","",VLOOKUP(S785,海关监管条件!$A$1:$B$2000,2,FALSE))</f>
        <v/>
      </c>
    </row>
    <row r="786" spans="7:30">
      <c r="G786" s="22" t="str">
        <f t="shared" si="84"/>
        <v/>
      </c>
      <c r="H786" s="23" t="str">
        <f>IF(G786="","",VLOOKUP(G786,WMS!$E$3:$Q$2500,7,FALSE))</f>
        <v/>
      </c>
      <c r="I786" s="23" t="str">
        <f>IF(G786="","",VLOOKUP(G786,WMS!$E$3:$Q$2500,8,FALSE))</f>
        <v/>
      </c>
      <c r="J786" s="23" t="str">
        <f>IF(G786="","",VLOOKUP(G786,WMS!$E$3:$Q$2500,13,FALSE))</f>
        <v/>
      </c>
      <c r="K786" s="29" t="str">
        <f t="shared" si="85"/>
        <v/>
      </c>
      <c r="N786" s="30" t="str">
        <f>IF(G786="","",VLOOKUP(G786,WMS!$E$3:$U$2500,17,0))</f>
        <v/>
      </c>
      <c r="O786" s="31" t="str">
        <f t="shared" si="86"/>
        <v/>
      </c>
      <c r="P786" s="31" t="str">
        <f t="shared" si="87"/>
        <v/>
      </c>
      <c r="Q786" s="36" t="str">
        <f>IF(G786="","",VLOOKUP(G786,WMS!$E$3:$G$2500,2,FALSE))</f>
        <v/>
      </c>
      <c r="R786" s="36" t="str">
        <f>IF(G786="","",VLOOKUP(G786,WMS!$E$3:$G$2500,3,FALSE))</f>
        <v/>
      </c>
      <c r="S786" s="37" t="str">
        <f>IF(R786="","",VLOOKUP(R786,CUSTOMS!$E$3:$N$2500,2,FALSE))</f>
        <v/>
      </c>
      <c r="T786" s="38" t="str">
        <f>IF(R786="","",VLOOKUP(R786,CUSTOMS!$E$3:$N$2500,3,FALSE))</f>
        <v/>
      </c>
      <c r="U786" s="39" t="str">
        <f t="shared" si="88"/>
        <v/>
      </c>
      <c r="V786" s="39" t="str">
        <f>IF(R786="","",VLOOKUP(R786,CUSTOMS!$E$3:$N$2500,5,FALSE))</f>
        <v/>
      </c>
      <c r="W786" s="40" t="str">
        <f>IF(R786="","",VLOOKUP(R786,CUSTOMS!$E$3:$N$2500,6,FALSE))</f>
        <v/>
      </c>
      <c r="X786" s="40" t="str">
        <f t="shared" si="89"/>
        <v/>
      </c>
      <c r="Y786" s="39" t="str">
        <f>IF(R786="","",VLOOKUP(R786,CUSTOMS!$E$3:$N$2500,8,FALSE))</f>
        <v/>
      </c>
      <c r="Z786" s="39" t="str">
        <f>IF(R786="","",VLOOKUP(R786,CUSTOMS!$E$3:$N$2500,9,FALSE))</f>
        <v/>
      </c>
      <c r="AA786" s="39" t="str">
        <f>IF(R786="","",VLOOKUP(R786,CUSTOMS!$E$3:$N$2500,10,FALSE))</f>
        <v/>
      </c>
      <c r="AB786" s="40" t="str">
        <f>IF(R786="","",VLOOKUP(G786,WMS!$E$3:$T$2500,15,FALSE))</f>
        <v/>
      </c>
      <c r="AC786" s="40" t="str">
        <f t="shared" si="90"/>
        <v/>
      </c>
      <c r="AD786" s="37" t="str">
        <f>IF(S786="","",VLOOKUP(S786,海关监管条件!$A$1:$B$2000,2,FALSE))</f>
        <v/>
      </c>
    </row>
    <row r="787" spans="7:30">
      <c r="G787" s="22" t="str">
        <f t="shared" si="84"/>
        <v/>
      </c>
      <c r="H787" s="23" t="str">
        <f>IF(G787="","",VLOOKUP(G787,WMS!$E$3:$Q$2500,7,FALSE))</f>
        <v/>
      </c>
      <c r="I787" s="23" t="str">
        <f>IF(G787="","",VLOOKUP(G787,WMS!$E$3:$Q$2500,8,FALSE))</f>
        <v/>
      </c>
      <c r="J787" s="23" t="str">
        <f>IF(G787="","",VLOOKUP(G787,WMS!$E$3:$Q$2500,13,FALSE))</f>
        <v/>
      </c>
      <c r="K787" s="29" t="str">
        <f t="shared" si="85"/>
        <v/>
      </c>
      <c r="N787" s="30" t="str">
        <f>IF(G787="","",VLOOKUP(G787,WMS!$E$3:$U$2500,17,0))</f>
        <v/>
      </c>
      <c r="O787" s="31" t="str">
        <f t="shared" si="86"/>
        <v/>
      </c>
      <c r="P787" s="31" t="str">
        <f t="shared" si="87"/>
        <v/>
      </c>
      <c r="Q787" s="36" t="str">
        <f>IF(G787="","",VLOOKUP(G787,WMS!$E$3:$G$2500,2,FALSE))</f>
        <v/>
      </c>
      <c r="R787" s="36" t="str">
        <f>IF(G787="","",VLOOKUP(G787,WMS!$E$3:$G$2500,3,FALSE))</f>
        <v/>
      </c>
      <c r="S787" s="37" t="str">
        <f>IF(R787="","",VLOOKUP(R787,CUSTOMS!$E$3:$N$2500,2,FALSE))</f>
        <v/>
      </c>
      <c r="T787" s="38" t="str">
        <f>IF(R787="","",VLOOKUP(R787,CUSTOMS!$E$3:$N$2500,3,FALSE))</f>
        <v/>
      </c>
      <c r="U787" s="39" t="str">
        <f t="shared" si="88"/>
        <v/>
      </c>
      <c r="V787" s="39" t="str">
        <f>IF(R787="","",VLOOKUP(R787,CUSTOMS!$E$3:$N$2500,5,FALSE))</f>
        <v/>
      </c>
      <c r="W787" s="40" t="str">
        <f>IF(R787="","",VLOOKUP(R787,CUSTOMS!$E$3:$N$2500,6,FALSE))</f>
        <v/>
      </c>
      <c r="X787" s="40" t="str">
        <f t="shared" si="89"/>
        <v/>
      </c>
      <c r="Y787" s="39" t="str">
        <f>IF(R787="","",VLOOKUP(R787,CUSTOMS!$E$3:$N$2500,8,FALSE))</f>
        <v/>
      </c>
      <c r="Z787" s="39" t="str">
        <f>IF(R787="","",VLOOKUP(R787,CUSTOMS!$E$3:$N$2500,9,FALSE))</f>
        <v/>
      </c>
      <c r="AA787" s="39" t="str">
        <f>IF(R787="","",VLOOKUP(R787,CUSTOMS!$E$3:$N$2500,10,FALSE))</f>
        <v/>
      </c>
      <c r="AB787" s="40" t="str">
        <f>IF(R787="","",VLOOKUP(G787,WMS!$E$3:$T$2500,15,FALSE))</f>
        <v/>
      </c>
      <c r="AC787" s="40" t="str">
        <f t="shared" si="90"/>
        <v/>
      </c>
      <c r="AD787" s="37" t="str">
        <f>IF(S787="","",VLOOKUP(S787,海关监管条件!$A$1:$B$2000,2,FALSE))</f>
        <v/>
      </c>
    </row>
    <row r="788" spans="7:30">
      <c r="G788" s="22" t="str">
        <f t="shared" si="84"/>
        <v/>
      </c>
      <c r="H788" s="23" t="str">
        <f>IF(G788="","",VLOOKUP(G788,WMS!$E$3:$Q$2500,7,FALSE))</f>
        <v/>
      </c>
      <c r="I788" s="23" t="str">
        <f>IF(G788="","",VLOOKUP(G788,WMS!$E$3:$Q$2500,8,FALSE))</f>
        <v/>
      </c>
      <c r="J788" s="23" t="str">
        <f>IF(G788="","",VLOOKUP(G788,WMS!$E$3:$Q$2500,13,FALSE))</f>
        <v/>
      </c>
      <c r="K788" s="29" t="str">
        <f t="shared" si="85"/>
        <v/>
      </c>
      <c r="N788" s="30" t="str">
        <f>IF(G788="","",VLOOKUP(G788,WMS!$E$3:$U$2500,17,0))</f>
        <v/>
      </c>
      <c r="O788" s="31" t="str">
        <f t="shared" si="86"/>
        <v/>
      </c>
      <c r="P788" s="31" t="str">
        <f t="shared" si="87"/>
        <v/>
      </c>
      <c r="Q788" s="36" t="str">
        <f>IF(G788="","",VLOOKUP(G788,WMS!$E$3:$G$2500,2,FALSE))</f>
        <v/>
      </c>
      <c r="R788" s="36" t="str">
        <f>IF(G788="","",VLOOKUP(G788,WMS!$E$3:$G$2500,3,FALSE))</f>
        <v/>
      </c>
      <c r="S788" s="37" t="str">
        <f>IF(R788="","",VLOOKUP(R788,CUSTOMS!$E$3:$N$2500,2,FALSE))</f>
        <v/>
      </c>
      <c r="T788" s="38" t="str">
        <f>IF(R788="","",VLOOKUP(R788,CUSTOMS!$E$3:$N$2500,3,FALSE))</f>
        <v/>
      </c>
      <c r="U788" s="39" t="str">
        <f t="shared" si="88"/>
        <v/>
      </c>
      <c r="V788" s="39" t="str">
        <f>IF(R788="","",VLOOKUP(R788,CUSTOMS!$E$3:$N$2500,5,FALSE))</f>
        <v/>
      </c>
      <c r="W788" s="40" t="str">
        <f>IF(R788="","",VLOOKUP(R788,CUSTOMS!$E$3:$N$2500,6,FALSE))</f>
        <v/>
      </c>
      <c r="X788" s="40" t="str">
        <f t="shared" si="89"/>
        <v/>
      </c>
      <c r="Y788" s="39" t="str">
        <f>IF(R788="","",VLOOKUP(R788,CUSTOMS!$E$3:$N$2500,8,FALSE))</f>
        <v/>
      </c>
      <c r="Z788" s="39" t="str">
        <f>IF(R788="","",VLOOKUP(R788,CUSTOMS!$E$3:$N$2500,9,FALSE))</f>
        <v/>
      </c>
      <c r="AA788" s="39" t="str">
        <f>IF(R788="","",VLOOKUP(R788,CUSTOMS!$E$3:$N$2500,10,FALSE))</f>
        <v/>
      </c>
      <c r="AB788" s="40" t="str">
        <f>IF(R788="","",VLOOKUP(G788,WMS!$E$3:$T$2500,15,FALSE))</f>
        <v/>
      </c>
      <c r="AC788" s="40" t="str">
        <f t="shared" si="90"/>
        <v/>
      </c>
      <c r="AD788" s="37" t="str">
        <f>IF(S788="","",VLOOKUP(S788,海关监管条件!$A$1:$B$2000,2,FALSE))</f>
        <v/>
      </c>
    </row>
    <row r="789" spans="7:30">
      <c r="G789" s="22" t="str">
        <f t="shared" si="84"/>
        <v/>
      </c>
      <c r="H789" s="23" t="str">
        <f>IF(G789="","",VLOOKUP(G789,WMS!$E$3:$Q$2500,7,FALSE))</f>
        <v/>
      </c>
      <c r="I789" s="23" t="str">
        <f>IF(G789="","",VLOOKUP(G789,WMS!$E$3:$Q$2500,8,FALSE))</f>
        <v/>
      </c>
      <c r="J789" s="23" t="str">
        <f>IF(G789="","",VLOOKUP(G789,WMS!$E$3:$Q$2500,13,FALSE))</f>
        <v/>
      </c>
      <c r="K789" s="29" t="str">
        <f t="shared" si="85"/>
        <v/>
      </c>
      <c r="N789" s="30" t="str">
        <f>IF(G789="","",VLOOKUP(G789,WMS!$E$3:$U$2500,17,0))</f>
        <v/>
      </c>
      <c r="O789" s="31" t="str">
        <f t="shared" si="86"/>
        <v/>
      </c>
      <c r="P789" s="31" t="str">
        <f t="shared" si="87"/>
        <v/>
      </c>
      <c r="Q789" s="36" t="str">
        <f>IF(G789="","",VLOOKUP(G789,WMS!$E$3:$G$2500,2,FALSE))</f>
        <v/>
      </c>
      <c r="R789" s="36" t="str">
        <f>IF(G789="","",VLOOKUP(G789,WMS!$E$3:$G$2500,3,FALSE))</f>
        <v/>
      </c>
      <c r="S789" s="37" t="str">
        <f>IF(R789="","",VLOOKUP(R789,CUSTOMS!$E$3:$N$2500,2,FALSE))</f>
        <v/>
      </c>
      <c r="T789" s="38" t="str">
        <f>IF(R789="","",VLOOKUP(R789,CUSTOMS!$E$3:$N$2500,3,FALSE))</f>
        <v/>
      </c>
      <c r="U789" s="39" t="str">
        <f t="shared" si="88"/>
        <v/>
      </c>
      <c r="V789" s="39" t="str">
        <f>IF(R789="","",VLOOKUP(R789,CUSTOMS!$E$3:$N$2500,5,FALSE))</f>
        <v/>
      </c>
      <c r="W789" s="40" t="str">
        <f>IF(R789="","",VLOOKUP(R789,CUSTOMS!$E$3:$N$2500,6,FALSE))</f>
        <v/>
      </c>
      <c r="X789" s="40" t="str">
        <f t="shared" si="89"/>
        <v/>
      </c>
      <c r="Y789" s="39" t="str">
        <f>IF(R789="","",VLOOKUP(R789,CUSTOMS!$E$3:$N$2500,8,FALSE))</f>
        <v/>
      </c>
      <c r="Z789" s="39" t="str">
        <f>IF(R789="","",VLOOKUP(R789,CUSTOMS!$E$3:$N$2500,9,FALSE))</f>
        <v/>
      </c>
      <c r="AA789" s="39" t="str">
        <f>IF(R789="","",VLOOKUP(R789,CUSTOMS!$E$3:$N$2500,10,FALSE))</f>
        <v/>
      </c>
      <c r="AB789" s="40" t="str">
        <f>IF(R789="","",VLOOKUP(G789,WMS!$E$3:$T$2500,15,FALSE))</f>
        <v/>
      </c>
      <c r="AC789" s="40" t="str">
        <f t="shared" si="90"/>
        <v/>
      </c>
      <c r="AD789" s="37" t="str">
        <f>IF(S789="","",VLOOKUP(S789,海关监管条件!$A$1:$B$2000,2,FALSE))</f>
        <v/>
      </c>
    </row>
    <row r="790" spans="7:30">
      <c r="G790" s="22" t="str">
        <f t="shared" si="84"/>
        <v/>
      </c>
      <c r="H790" s="23" t="str">
        <f>IF(G790="","",VLOOKUP(G790,WMS!$E$3:$Q$2500,7,FALSE))</f>
        <v/>
      </c>
      <c r="I790" s="23" t="str">
        <f>IF(G790="","",VLOOKUP(G790,WMS!$E$3:$Q$2500,8,FALSE))</f>
        <v/>
      </c>
      <c r="J790" s="23" t="str">
        <f>IF(G790="","",VLOOKUP(G790,WMS!$E$3:$Q$2500,13,FALSE))</f>
        <v/>
      </c>
      <c r="K790" s="29" t="str">
        <f t="shared" si="85"/>
        <v/>
      </c>
      <c r="N790" s="30" t="str">
        <f>IF(G790="","",VLOOKUP(G790,WMS!$E$3:$U$2500,17,0))</f>
        <v/>
      </c>
      <c r="O790" s="31" t="str">
        <f t="shared" si="86"/>
        <v/>
      </c>
      <c r="P790" s="31" t="str">
        <f t="shared" si="87"/>
        <v/>
      </c>
      <c r="Q790" s="36" t="str">
        <f>IF(G790="","",VLOOKUP(G790,WMS!$E$3:$G$2500,2,FALSE))</f>
        <v/>
      </c>
      <c r="R790" s="36" t="str">
        <f>IF(G790="","",VLOOKUP(G790,WMS!$E$3:$G$2500,3,FALSE))</f>
        <v/>
      </c>
      <c r="S790" s="37" t="str">
        <f>IF(R790="","",VLOOKUP(R790,CUSTOMS!$E$3:$N$2500,2,FALSE))</f>
        <v/>
      </c>
      <c r="T790" s="38" t="str">
        <f>IF(R790="","",VLOOKUP(R790,CUSTOMS!$E$3:$N$2500,3,FALSE))</f>
        <v/>
      </c>
      <c r="U790" s="39" t="str">
        <f t="shared" si="88"/>
        <v/>
      </c>
      <c r="V790" s="39" t="str">
        <f>IF(R790="","",VLOOKUP(R790,CUSTOMS!$E$3:$N$2500,5,FALSE))</f>
        <v/>
      </c>
      <c r="W790" s="40" t="str">
        <f>IF(R790="","",VLOOKUP(R790,CUSTOMS!$E$3:$N$2500,6,FALSE))</f>
        <v/>
      </c>
      <c r="X790" s="40" t="str">
        <f t="shared" si="89"/>
        <v/>
      </c>
      <c r="Y790" s="39" t="str">
        <f>IF(R790="","",VLOOKUP(R790,CUSTOMS!$E$3:$N$2500,8,FALSE))</f>
        <v/>
      </c>
      <c r="Z790" s="39" t="str">
        <f>IF(R790="","",VLOOKUP(R790,CUSTOMS!$E$3:$N$2500,9,FALSE))</f>
        <v/>
      </c>
      <c r="AA790" s="39" t="str">
        <f>IF(R790="","",VLOOKUP(R790,CUSTOMS!$E$3:$N$2500,10,FALSE))</f>
        <v/>
      </c>
      <c r="AB790" s="40" t="str">
        <f>IF(R790="","",VLOOKUP(G790,WMS!$E$3:$T$2500,15,FALSE))</f>
        <v/>
      </c>
      <c r="AC790" s="40" t="str">
        <f t="shared" si="90"/>
        <v/>
      </c>
      <c r="AD790" s="37" t="str">
        <f>IF(S790="","",VLOOKUP(S790,海关监管条件!$A$1:$B$2000,2,FALSE))</f>
        <v/>
      </c>
    </row>
    <row r="791" spans="7:30">
      <c r="G791" s="22" t="str">
        <f t="shared" si="84"/>
        <v/>
      </c>
      <c r="H791" s="23" t="str">
        <f>IF(G791="","",VLOOKUP(G791,WMS!$E$3:$Q$2500,7,FALSE))</f>
        <v/>
      </c>
      <c r="I791" s="23" t="str">
        <f>IF(G791="","",VLOOKUP(G791,WMS!$E$3:$Q$2500,8,FALSE))</f>
        <v/>
      </c>
      <c r="J791" s="23" t="str">
        <f>IF(G791="","",VLOOKUP(G791,WMS!$E$3:$Q$2500,13,FALSE))</f>
        <v/>
      </c>
      <c r="K791" s="29" t="str">
        <f t="shared" si="85"/>
        <v/>
      </c>
      <c r="N791" s="30" t="str">
        <f>IF(G791="","",VLOOKUP(G791,WMS!$E$3:$U$2500,17,0))</f>
        <v/>
      </c>
      <c r="O791" s="31" t="str">
        <f t="shared" si="86"/>
        <v/>
      </c>
      <c r="P791" s="31" t="str">
        <f t="shared" si="87"/>
        <v/>
      </c>
      <c r="Q791" s="36" t="str">
        <f>IF(G791="","",VLOOKUP(G791,WMS!$E$3:$G$2500,2,FALSE))</f>
        <v/>
      </c>
      <c r="R791" s="36" t="str">
        <f>IF(G791="","",VLOOKUP(G791,WMS!$E$3:$G$2500,3,FALSE))</f>
        <v/>
      </c>
      <c r="S791" s="37" t="str">
        <f>IF(R791="","",VLOOKUP(R791,CUSTOMS!$E$3:$N$2500,2,FALSE))</f>
        <v/>
      </c>
      <c r="T791" s="38" t="str">
        <f>IF(R791="","",VLOOKUP(R791,CUSTOMS!$E$3:$N$2500,3,FALSE))</f>
        <v/>
      </c>
      <c r="U791" s="39" t="str">
        <f t="shared" si="88"/>
        <v/>
      </c>
      <c r="V791" s="39" t="str">
        <f>IF(R791="","",VLOOKUP(R791,CUSTOMS!$E$3:$N$2500,5,FALSE))</f>
        <v/>
      </c>
      <c r="W791" s="40" t="str">
        <f>IF(R791="","",VLOOKUP(R791,CUSTOMS!$E$3:$N$2500,6,FALSE))</f>
        <v/>
      </c>
      <c r="X791" s="40" t="str">
        <f t="shared" si="89"/>
        <v/>
      </c>
      <c r="Y791" s="39" t="str">
        <f>IF(R791="","",VLOOKUP(R791,CUSTOMS!$E$3:$N$2500,8,FALSE))</f>
        <v/>
      </c>
      <c r="Z791" s="39" t="str">
        <f>IF(R791="","",VLOOKUP(R791,CUSTOMS!$E$3:$N$2500,9,FALSE))</f>
        <v/>
      </c>
      <c r="AA791" s="39" t="str">
        <f>IF(R791="","",VLOOKUP(R791,CUSTOMS!$E$3:$N$2500,10,FALSE))</f>
        <v/>
      </c>
      <c r="AB791" s="40" t="str">
        <f>IF(R791="","",VLOOKUP(G791,WMS!$E$3:$T$2500,15,FALSE))</f>
        <v/>
      </c>
      <c r="AC791" s="40" t="str">
        <f t="shared" si="90"/>
        <v/>
      </c>
      <c r="AD791" s="37" t="str">
        <f>IF(S791="","",VLOOKUP(S791,海关监管条件!$A$1:$B$2000,2,FALSE))</f>
        <v/>
      </c>
    </row>
    <row r="792" spans="7:30">
      <c r="G792" s="22" t="str">
        <f t="shared" si="84"/>
        <v/>
      </c>
      <c r="H792" s="23" t="str">
        <f>IF(G792="","",VLOOKUP(G792,WMS!$E$3:$Q$2500,7,FALSE))</f>
        <v/>
      </c>
      <c r="I792" s="23" t="str">
        <f>IF(G792="","",VLOOKUP(G792,WMS!$E$3:$Q$2500,8,FALSE))</f>
        <v/>
      </c>
      <c r="J792" s="23" t="str">
        <f>IF(G792="","",VLOOKUP(G792,WMS!$E$3:$Q$2500,13,FALSE))</f>
        <v/>
      </c>
      <c r="K792" s="29" t="str">
        <f t="shared" si="85"/>
        <v/>
      </c>
      <c r="N792" s="30" t="str">
        <f>IF(G792="","",VLOOKUP(G792,WMS!$E$3:$U$2500,17,0))</f>
        <v/>
      </c>
      <c r="O792" s="31" t="str">
        <f t="shared" si="86"/>
        <v/>
      </c>
      <c r="P792" s="31" t="str">
        <f t="shared" si="87"/>
        <v/>
      </c>
      <c r="Q792" s="36" t="str">
        <f>IF(G792="","",VLOOKUP(G792,WMS!$E$3:$G$2500,2,FALSE))</f>
        <v/>
      </c>
      <c r="R792" s="36" t="str">
        <f>IF(G792="","",VLOOKUP(G792,WMS!$E$3:$G$2500,3,FALSE))</f>
        <v/>
      </c>
      <c r="S792" s="37" t="str">
        <f>IF(R792="","",VLOOKUP(R792,CUSTOMS!$E$3:$N$2500,2,FALSE))</f>
        <v/>
      </c>
      <c r="T792" s="38" t="str">
        <f>IF(R792="","",VLOOKUP(R792,CUSTOMS!$E$3:$N$2500,3,FALSE))</f>
        <v/>
      </c>
      <c r="U792" s="39" t="str">
        <f t="shared" si="88"/>
        <v/>
      </c>
      <c r="V792" s="39" t="str">
        <f>IF(R792="","",VLOOKUP(R792,CUSTOMS!$E$3:$N$2500,5,FALSE))</f>
        <v/>
      </c>
      <c r="W792" s="40" t="str">
        <f>IF(R792="","",VLOOKUP(R792,CUSTOMS!$E$3:$N$2500,6,FALSE))</f>
        <v/>
      </c>
      <c r="X792" s="40" t="str">
        <f t="shared" si="89"/>
        <v/>
      </c>
      <c r="Y792" s="39" t="str">
        <f>IF(R792="","",VLOOKUP(R792,CUSTOMS!$E$3:$N$2500,8,FALSE))</f>
        <v/>
      </c>
      <c r="Z792" s="39" t="str">
        <f>IF(R792="","",VLOOKUP(R792,CUSTOMS!$E$3:$N$2500,9,FALSE))</f>
        <v/>
      </c>
      <c r="AA792" s="39" t="str">
        <f>IF(R792="","",VLOOKUP(R792,CUSTOMS!$E$3:$N$2500,10,FALSE))</f>
        <v/>
      </c>
      <c r="AB792" s="40" t="str">
        <f>IF(R792="","",VLOOKUP(G792,WMS!$E$3:$T$2500,15,FALSE))</f>
        <v/>
      </c>
      <c r="AC792" s="40" t="str">
        <f t="shared" si="90"/>
        <v/>
      </c>
      <c r="AD792" s="37" t="str">
        <f>IF(S792="","",VLOOKUP(S792,海关监管条件!$A$1:$B$2000,2,FALSE))</f>
        <v/>
      </c>
    </row>
    <row r="793" spans="7:30">
      <c r="G793" s="22" t="str">
        <f t="shared" si="84"/>
        <v/>
      </c>
      <c r="H793" s="23" t="str">
        <f>IF(G793="","",VLOOKUP(G793,WMS!$E$3:$Q$2500,7,FALSE))</f>
        <v/>
      </c>
      <c r="I793" s="23" t="str">
        <f>IF(G793="","",VLOOKUP(G793,WMS!$E$3:$Q$2500,8,FALSE))</f>
        <v/>
      </c>
      <c r="J793" s="23" t="str">
        <f>IF(G793="","",VLOOKUP(G793,WMS!$E$3:$Q$2500,13,FALSE))</f>
        <v/>
      </c>
      <c r="K793" s="29" t="str">
        <f t="shared" si="85"/>
        <v/>
      </c>
      <c r="N793" s="30" t="str">
        <f>IF(G793="","",VLOOKUP(G793,WMS!$E$3:$U$2500,17,0))</f>
        <v/>
      </c>
      <c r="O793" s="31" t="str">
        <f t="shared" si="86"/>
        <v/>
      </c>
      <c r="P793" s="31" t="str">
        <f t="shared" si="87"/>
        <v/>
      </c>
      <c r="Q793" s="36" t="str">
        <f>IF(G793="","",VLOOKUP(G793,WMS!$E$3:$G$2500,2,FALSE))</f>
        <v/>
      </c>
      <c r="R793" s="36" t="str">
        <f>IF(G793="","",VLOOKUP(G793,WMS!$E$3:$G$2500,3,FALSE))</f>
        <v/>
      </c>
      <c r="S793" s="37" t="str">
        <f>IF(R793="","",VLOOKUP(R793,CUSTOMS!$E$3:$N$2500,2,FALSE))</f>
        <v/>
      </c>
      <c r="T793" s="38" t="str">
        <f>IF(R793="","",VLOOKUP(R793,CUSTOMS!$E$3:$N$2500,3,FALSE))</f>
        <v/>
      </c>
      <c r="U793" s="39" t="str">
        <f t="shared" si="88"/>
        <v/>
      </c>
      <c r="V793" s="39" t="str">
        <f>IF(R793="","",VLOOKUP(R793,CUSTOMS!$E$3:$N$2500,5,FALSE))</f>
        <v/>
      </c>
      <c r="W793" s="40" t="str">
        <f>IF(R793="","",VLOOKUP(R793,CUSTOMS!$E$3:$N$2500,6,FALSE))</f>
        <v/>
      </c>
      <c r="X793" s="40" t="str">
        <f t="shared" si="89"/>
        <v/>
      </c>
      <c r="Y793" s="39" t="str">
        <f>IF(R793="","",VLOOKUP(R793,CUSTOMS!$E$3:$N$2500,8,FALSE))</f>
        <v/>
      </c>
      <c r="Z793" s="39" t="str">
        <f>IF(R793="","",VLOOKUP(R793,CUSTOMS!$E$3:$N$2500,9,FALSE))</f>
        <v/>
      </c>
      <c r="AA793" s="39" t="str">
        <f>IF(R793="","",VLOOKUP(R793,CUSTOMS!$E$3:$N$2500,10,FALSE))</f>
        <v/>
      </c>
      <c r="AB793" s="40" t="str">
        <f>IF(R793="","",VLOOKUP(G793,WMS!$E$3:$T$2500,15,FALSE))</f>
        <v/>
      </c>
      <c r="AC793" s="40" t="str">
        <f t="shared" si="90"/>
        <v/>
      </c>
      <c r="AD793" s="37" t="str">
        <f>IF(S793="","",VLOOKUP(S793,海关监管条件!$A$1:$B$2000,2,FALSE))</f>
        <v/>
      </c>
    </row>
    <row r="794" spans="7:30">
      <c r="G794" s="22" t="str">
        <f t="shared" si="84"/>
        <v/>
      </c>
      <c r="H794" s="23" t="str">
        <f>IF(G794="","",VLOOKUP(G794,WMS!$E$3:$Q$2500,7,FALSE))</f>
        <v/>
      </c>
      <c r="I794" s="23" t="str">
        <f>IF(G794="","",VLOOKUP(G794,WMS!$E$3:$Q$2500,8,FALSE))</f>
        <v/>
      </c>
      <c r="J794" s="23" t="str">
        <f>IF(G794="","",VLOOKUP(G794,WMS!$E$3:$Q$2500,13,FALSE))</f>
        <v/>
      </c>
      <c r="K794" s="29" t="str">
        <f t="shared" si="85"/>
        <v/>
      </c>
      <c r="N794" s="30" t="str">
        <f>IF(G794="","",VLOOKUP(G794,WMS!$E$3:$U$2500,17,0))</f>
        <v/>
      </c>
      <c r="O794" s="31" t="str">
        <f t="shared" si="86"/>
        <v/>
      </c>
      <c r="P794" s="31" t="str">
        <f t="shared" si="87"/>
        <v/>
      </c>
      <c r="Q794" s="36" t="str">
        <f>IF(G794="","",VLOOKUP(G794,WMS!$E$3:$G$2500,2,FALSE))</f>
        <v/>
      </c>
      <c r="R794" s="36" t="str">
        <f>IF(G794="","",VLOOKUP(G794,WMS!$E$3:$G$2500,3,FALSE))</f>
        <v/>
      </c>
      <c r="S794" s="37" t="str">
        <f>IF(R794="","",VLOOKUP(R794,CUSTOMS!$E$3:$N$2500,2,FALSE))</f>
        <v/>
      </c>
      <c r="T794" s="38" t="str">
        <f>IF(R794="","",VLOOKUP(R794,CUSTOMS!$E$3:$N$2500,3,FALSE))</f>
        <v/>
      </c>
      <c r="U794" s="39" t="str">
        <f t="shared" si="88"/>
        <v/>
      </c>
      <c r="V794" s="39" t="str">
        <f>IF(R794="","",VLOOKUP(R794,CUSTOMS!$E$3:$N$2500,5,FALSE))</f>
        <v/>
      </c>
      <c r="W794" s="40" t="str">
        <f>IF(R794="","",VLOOKUP(R794,CUSTOMS!$E$3:$N$2500,6,FALSE))</f>
        <v/>
      </c>
      <c r="X794" s="40" t="str">
        <f t="shared" si="89"/>
        <v/>
      </c>
      <c r="Y794" s="39" t="str">
        <f>IF(R794="","",VLOOKUP(R794,CUSTOMS!$E$3:$N$2500,8,FALSE))</f>
        <v/>
      </c>
      <c r="Z794" s="39" t="str">
        <f>IF(R794="","",VLOOKUP(R794,CUSTOMS!$E$3:$N$2500,9,FALSE))</f>
        <v/>
      </c>
      <c r="AA794" s="39" t="str">
        <f>IF(R794="","",VLOOKUP(R794,CUSTOMS!$E$3:$N$2500,10,FALSE))</f>
        <v/>
      </c>
      <c r="AB794" s="40" t="str">
        <f>IF(R794="","",VLOOKUP(G794,WMS!$E$3:$T$2500,15,FALSE))</f>
        <v/>
      </c>
      <c r="AC794" s="40" t="str">
        <f t="shared" si="90"/>
        <v/>
      </c>
      <c r="AD794" s="37" t="str">
        <f>IF(S794="","",VLOOKUP(S794,海关监管条件!$A$1:$B$2000,2,FALSE))</f>
        <v/>
      </c>
    </row>
    <row r="795" spans="7:30">
      <c r="G795" s="22" t="str">
        <f t="shared" si="84"/>
        <v/>
      </c>
      <c r="H795" s="23" t="str">
        <f>IF(G795="","",VLOOKUP(G795,WMS!$E$3:$Q$2500,7,FALSE))</f>
        <v/>
      </c>
      <c r="I795" s="23" t="str">
        <f>IF(G795="","",VLOOKUP(G795,WMS!$E$3:$Q$2500,8,FALSE))</f>
        <v/>
      </c>
      <c r="J795" s="23" t="str">
        <f>IF(G795="","",VLOOKUP(G795,WMS!$E$3:$Q$2500,13,FALSE))</f>
        <v/>
      </c>
      <c r="K795" s="29" t="str">
        <f t="shared" si="85"/>
        <v/>
      </c>
      <c r="N795" s="30" t="str">
        <f>IF(G795="","",VLOOKUP(G795,WMS!$E$3:$U$2500,17,0))</f>
        <v/>
      </c>
      <c r="O795" s="31" t="str">
        <f t="shared" si="86"/>
        <v/>
      </c>
      <c r="P795" s="31" t="str">
        <f t="shared" si="87"/>
        <v/>
      </c>
      <c r="Q795" s="36" t="str">
        <f>IF(G795="","",VLOOKUP(G795,WMS!$E$3:$G$2500,2,FALSE))</f>
        <v/>
      </c>
      <c r="R795" s="36" t="str">
        <f>IF(G795="","",VLOOKUP(G795,WMS!$E$3:$G$2500,3,FALSE))</f>
        <v/>
      </c>
      <c r="S795" s="37" t="str">
        <f>IF(R795="","",VLOOKUP(R795,CUSTOMS!$E$3:$N$2500,2,FALSE))</f>
        <v/>
      </c>
      <c r="T795" s="38" t="str">
        <f>IF(R795="","",VLOOKUP(R795,CUSTOMS!$E$3:$N$2500,3,FALSE))</f>
        <v/>
      </c>
      <c r="U795" s="39" t="str">
        <f t="shared" si="88"/>
        <v/>
      </c>
      <c r="V795" s="39" t="str">
        <f>IF(R795="","",VLOOKUP(R795,CUSTOMS!$E$3:$N$2500,5,FALSE))</f>
        <v/>
      </c>
      <c r="W795" s="40" t="str">
        <f>IF(R795="","",VLOOKUP(R795,CUSTOMS!$E$3:$N$2500,6,FALSE))</f>
        <v/>
      </c>
      <c r="X795" s="40" t="str">
        <f t="shared" si="89"/>
        <v/>
      </c>
      <c r="Y795" s="39" t="str">
        <f>IF(R795="","",VLOOKUP(R795,CUSTOMS!$E$3:$N$2500,8,FALSE))</f>
        <v/>
      </c>
      <c r="Z795" s="39" t="str">
        <f>IF(R795="","",VLOOKUP(R795,CUSTOMS!$E$3:$N$2500,9,FALSE))</f>
        <v/>
      </c>
      <c r="AA795" s="39" t="str">
        <f>IF(R795="","",VLOOKUP(R795,CUSTOMS!$E$3:$N$2500,10,FALSE))</f>
        <v/>
      </c>
      <c r="AB795" s="40" t="str">
        <f>IF(R795="","",VLOOKUP(G795,WMS!$E$3:$T$2500,15,FALSE))</f>
        <v/>
      </c>
      <c r="AC795" s="40" t="str">
        <f t="shared" si="90"/>
        <v/>
      </c>
      <c r="AD795" s="37" t="str">
        <f>IF(S795="","",VLOOKUP(S795,海关监管条件!$A$1:$B$2000,2,FALSE))</f>
        <v/>
      </c>
    </row>
    <row r="796" spans="7:30">
      <c r="G796" s="22" t="str">
        <f t="shared" si="84"/>
        <v/>
      </c>
      <c r="H796" s="23" t="str">
        <f>IF(G796="","",VLOOKUP(G796,WMS!$E$3:$Q$2500,7,FALSE))</f>
        <v/>
      </c>
      <c r="I796" s="23" t="str">
        <f>IF(G796="","",VLOOKUP(G796,WMS!$E$3:$Q$2500,8,FALSE))</f>
        <v/>
      </c>
      <c r="J796" s="23" t="str">
        <f>IF(G796="","",VLOOKUP(G796,WMS!$E$3:$Q$2500,13,FALSE))</f>
        <v/>
      </c>
      <c r="K796" s="29" t="str">
        <f t="shared" si="85"/>
        <v/>
      </c>
      <c r="N796" s="30" t="str">
        <f>IF(G796="","",VLOOKUP(G796,WMS!$E$3:$U$2500,17,0))</f>
        <v/>
      </c>
      <c r="O796" s="31" t="str">
        <f t="shared" si="86"/>
        <v/>
      </c>
      <c r="P796" s="31" t="str">
        <f t="shared" si="87"/>
        <v/>
      </c>
      <c r="Q796" s="36" t="str">
        <f>IF(G796="","",VLOOKUP(G796,WMS!$E$3:$G$2500,2,FALSE))</f>
        <v/>
      </c>
      <c r="R796" s="36" t="str">
        <f>IF(G796="","",VLOOKUP(G796,WMS!$E$3:$G$2500,3,FALSE))</f>
        <v/>
      </c>
      <c r="S796" s="37" t="str">
        <f>IF(R796="","",VLOOKUP(R796,CUSTOMS!$E$3:$N$2500,2,FALSE))</f>
        <v/>
      </c>
      <c r="T796" s="38" t="str">
        <f>IF(R796="","",VLOOKUP(R796,CUSTOMS!$E$3:$N$2500,3,FALSE))</f>
        <v/>
      </c>
      <c r="U796" s="39" t="str">
        <f t="shared" si="88"/>
        <v/>
      </c>
      <c r="V796" s="39" t="str">
        <f>IF(R796="","",VLOOKUP(R796,CUSTOMS!$E$3:$N$2500,5,FALSE))</f>
        <v/>
      </c>
      <c r="W796" s="40" t="str">
        <f>IF(R796="","",VLOOKUP(R796,CUSTOMS!$E$3:$N$2500,6,FALSE))</f>
        <v/>
      </c>
      <c r="X796" s="40" t="str">
        <f t="shared" si="89"/>
        <v/>
      </c>
      <c r="Y796" s="39" t="str">
        <f>IF(R796="","",VLOOKUP(R796,CUSTOMS!$E$3:$N$2500,8,FALSE))</f>
        <v/>
      </c>
      <c r="Z796" s="39" t="str">
        <f>IF(R796="","",VLOOKUP(R796,CUSTOMS!$E$3:$N$2500,9,FALSE))</f>
        <v/>
      </c>
      <c r="AA796" s="39" t="str">
        <f>IF(R796="","",VLOOKUP(R796,CUSTOMS!$E$3:$N$2500,10,FALSE))</f>
        <v/>
      </c>
      <c r="AB796" s="40" t="str">
        <f>IF(R796="","",VLOOKUP(G796,WMS!$E$3:$T$2500,15,FALSE))</f>
        <v/>
      </c>
      <c r="AC796" s="40" t="str">
        <f t="shared" si="90"/>
        <v/>
      </c>
      <c r="AD796" s="37" t="str">
        <f>IF(S796="","",VLOOKUP(S796,海关监管条件!$A$1:$B$2000,2,FALSE))</f>
        <v/>
      </c>
    </row>
    <row r="797" spans="7:30">
      <c r="G797" s="22" t="str">
        <f t="shared" si="84"/>
        <v/>
      </c>
      <c r="H797" s="23" t="str">
        <f>IF(G797="","",VLOOKUP(G797,WMS!$E$3:$Q$2500,7,FALSE))</f>
        <v/>
      </c>
      <c r="I797" s="23" t="str">
        <f>IF(G797="","",VLOOKUP(G797,WMS!$E$3:$Q$2500,8,FALSE))</f>
        <v/>
      </c>
      <c r="J797" s="23" t="str">
        <f>IF(G797="","",VLOOKUP(G797,WMS!$E$3:$Q$2500,13,FALSE))</f>
        <v/>
      </c>
      <c r="K797" s="29" t="str">
        <f t="shared" si="85"/>
        <v/>
      </c>
      <c r="N797" s="30" t="str">
        <f>IF(G797="","",VLOOKUP(G797,WMS!$E$3:$U$2500,17,0))</f>
        <v/>
      </c>
      <c r="O797" s="31" t="str">
        <f t="shared" si="86"/>
        <v/>
      </c>
      <c r="P797" s="31" t="str">
        <f t="shared" si="87"/>
        <v/>
      </c>
      <c r="Q797" s="36" t="str">
        <f>IF(G797="","",VLOOKUP(G797,WMS!$E$3:$G$2500,2,FALSE))</f>
        <v/>
      </c>
      <c r="R797" s="36" t="str">
        <f>IF(G797="","",VLOOKUP(G797,WMS!$E$3:$G$2500,3,FALSE))</f>
        <v/>
      </c>
      <c r="S797" s="37" t="str">
        <f>IF(R797="","",VLOOKUP(R797,CUSTOMS!$E$3:$N$2500,2,FALSE))</f>
        <v/>
      </c>
      <c r="T797" s="38" t="str">
        <f>IF(R797="","",VLOOKUP(R797,CUSTOMS!$E$3:$N$2500,3,FALSE))</f>
        <v/>
      </c>
      <c r="U797" s="39" t="str">
        <f t="shared" si="88"/>
        <v/>
      </c>
      <c r="V797" s="39" t="str">
        <f>IF(R797="","",VLOOKUP(R797,CUSTOMS!$E$3:$N$2500,5,FALSE))</f>
        <v/>
      </c>
      <c r="W797" s="40" t="str">
        <f>IF(R797="","",VLOOKUP(R797,CUSTOMS!$E$3:$N$2500,6,FALSE))</f>
        <v/>
      </c>
      <c r="X797" s="40" t="str">
        <f t="shared" si="89"/>
        <v/>
      </c>
      <c r="Y797" s="39" t="str">
        <f>IF(R797="","",VLOOKUP(R797,CUSTOMS!$E$3:$N$2500,8,FALSE))</f>
        <v/>
      </c>
      <c r="Z797" s="39" t="str">
        <f>IF(R797="","",VLOOKUP(R797,CUSTOMS!$E$3:$N$2500,9,FALSE))</f>
        <v/>
      </c>
      <c r="AA797" s="39" t="str">
        <f>IF(R797="","",VLOOKUP(R797,CUSTOMS!$E$3:$N$2500,10,FALSE))</f>
        <v/>
      </c>
      <c r="AB797" s="40" t="str">
        <f>IF(R797="","",VLOOKUP(G797,WMS!$E$3:$T$2500,15,FALSE))</f>
        <v/>
      </c>
      <c r="AC797" s="40" t="str">
        <f t="shared" si="90"/>
        <v/>
      </c>
      <c r="AD797" s="37" t="str">
        <f>IF(S797="","",VLOOKUP(S797,海关监管条件!$A$1:$B$2000,2,FALSE))</f>
        <v/>
      </c>
    </row>
    <row r="798" spans="7:30">
      <c r="G798" s="22" t="str">
        <f t="shared" si="84"/>
        <v/>
      </c>
      <c r="H798" s="23" t="str">
        <f>IF(G798="","",VLOOKUP(G798,WMS!$E$3:$Q$2500,7,FALSE))</f>
        <v/>
      </c>
      <c r="I798" s="23" t="str">
        <f>IF(G798="","",VLOOKUP(G798,WMS!$E$3:$Q$2500,8,FALSE))</f>
        <v/>
      </c>
      <c r="J798" s="23" t="str">
        <f>IF(G798="","",VLOOKUP(G798,WMS!$E$3:$Q$2500,13,FALSE))</f>
        <v/>
      </c>
      <c r="K798" s="29" t="str">
        <f t="shared" si="85"/>
        <v/>
      </c>
      <c r="N798" s="30" t="str">
        <f>IF(G798="","",VLOOKUP(G798,WMS!$E$3:$U$2500,17,0))</f>
        <v/>
      </c>
      <c r="O798" s="31" t="str">
        <f t="shared" si="86"/>
        <v/>
      </c>
      <c r="P798" s="31" t="str">
        <f t="shared" si="87"/>
        <v/>
      </c>
      <c r="Q798" s="36" t="str">
        <f>IF(G798="","",VLOOKUP(G798,WMS!$E$3:$G$2500,2,FALSE))</f>
        <v/>
      </c>
      <c r="R798" s="36" t="str">
        <f>IF(G798="","",VLOOKUP(G798,WMS!$E$3:$G$2500,3,FALSE))</f>
        <v/>
      </c>
      <c r="S798" s="37" t="str">
        <f>IF(R798="","",VLOOKUP(R798,CUSTOMS!$E$3:$N$2500,2,FALSE))</f>
        <v/>
      </c>
      <c r="T798" s="38" t="str">
        <f>IF(R798="","",VLOOKUP(R798,CUSTOMS!$E$3:$N$2500,3,FALSE))</f>
        <v/>
      </c>
      <c r="U798" s="39" t="str">
        <f t="shared" si="88"/>
        <v/>
      </c>
      <c r="V798" s="39" t="str">
        <f>IF(R798="","",VLOOKUP(R798,CUSTOMS!$E$3:$N$2500,5,FALSE))</f>
        <v/>
      </c>
      <c r="W798" s="40" t="str">
        <f>IF(R798="","",VLOOKUP(R798,CUSTOMS!$E$3:$N$2500,6,FALSE))</f>
        <v/>
      </c>
      <c r="X798" s="40" t="str">
        <f t="shared" si="89"/>
        <v/>
      </c>
      <c r="Y798" s="39" t="str">
        <f>IF(R798="","",VLOOKUP(R798,CUSTOMS!$E$3:$N$2500,8,FALSE))</f>
        <v/>
      </c>
      <c r="Z798" s="39" t="str">
        <f>IF(R798="","",VLOOKUP(R798,CUSTOMS!$E$3:$N$2500,9,FALSE))</f>
        <v/>
      </c>
      <c r="AA798" s="39" t="str">
        <f>IF(R798="","",VLOOKUP(R798,CUSTOMS!$E$3:$N$2500,10,FALSE))</f>
        <v/>
      </c>
      <c r="AB798" s="40" t="str">
        <f>IF(R798="","",VLOOKUP(G798,WMS!$E$3:$T$2500,15,FALSE))</f>
        <v/>
      </c>
      <c r="AC798" s="40" t="str">
        <f t="shared" si="90"/>
        <v/>
      </c>
      <c r="AD798" s="37" t="str">
        <f>IF(S798="","",VLOOKUP(S798,海关监管条件!$A$1:$B$2000,2,FALSE))</f>
        <v/>
      </c>
    </row>
    <row r="799" spans="7:30">
      <c r="G799" s="22" t="str">
        <f t="shared" si="84"/>
        <v/>
      </c>
      <c r="H799" s="23" t="str">
        <f>IF(G799="","",VLOOKUP(G799,WMS!$E$3:$Q$2500,7,FALSE))</f>
        <v/>
      </c>
      <c r="I799" s="23" t="str">
        <f>IF(G799="","",VLOOKUP(G799,WMS!$E$3:$Q$2500,8,FALSE))</f>
        <v/>
      </c>
      <c r="J799" s="23" t="str">
        <f>IF(G799="","",VLOOKUP(G799,WMS!$E$3:$Q$2500,13,FALSE))</f>
        <v/>
      </c>
      <c r="K799" s="29" t="str">
        <f t="shared" si="85"/>
        <v/>
      </c>
      <c r="N799" s="30" t="str">
        <f>IF(G799="","",VLOOKUP(G799,WMS!$E$3:$U$2500,17,0))</f>
        <v/>
      </c>
      <c r="O799" s="31" t="str">
        <f t="shared" si="86"/>
        <v/>
      </c>
      <c r="P799" s="31" t="str">
        <f t="shared" si="87"/>
        <v/>
      </c>
      <c r="Q799" s="36" t="str">
        <f>IF(G799="","",VLOOKUP(G799,WMS!$E$3:$G$2500,2,FALSE))</f>
        <v/>
      </c>
      <c r="R799" s="36" t="str">
        <f>IF(G799="","",VLOOKUP(G799,WMS!$E$3:$G$2500,3,FALSE))</f>
        <v/>
      </c>
      <c r="S799" s="37" t="str">
        <f>IF(R799="","",VLOOKUP(R799,CUSTOMS!$E$3:$N$2500,2,FALSE))</f>
        <v/>
      </c>
      <c r="T799" s="38" t="str">
        <f>IF(R799="","",VLOOKUP(R799,CUSTOMS!$E$3:$N$2500,3,FALSE))</f>
        <v/>
      </c>
      <c r="U799" s="39" t="str">
        <f t="shared" si="88"/>
        <v/>
      </c>
      <c r="V799" s="39" t="str">
        <f>IF(R799="","",VLOOKUP(R799,CUSTOMS!$E$3:$N$2500,5,FALSE))</f>
        <v/>
      </c>
      <c r="W799" s="40" t="str">
        <f>IF(R799="","",VLOOKUP(R799,CUSTOMS!$E$3:$N$2500,6,FALSE))</f>
        <v/>
      </c>
      <c r="X799" s="40" t="str">
        <f t="shared" si="89"/>
        <v/>
      </c>
      <c r="Y799" s="39" t="str">
        <f>IF(R799="","",VLOOKUP(R799,CUSTOMS!$E$3:$N$2500,8,FALSE))</f>
        <v/>
      </c>
      <c r="Z799" s="39" t="str">
        <f>IF(R799="","",VLOOKUP(R799,CUSTOMS!$E$3:$N$2500,9,FALSE))</f>
        <v/>
      </c>
      <c r="AA799" s="39" t="str">
        <f>IF(R799="","",VLOOKUP(R799,CUSTOMS!$E$3:$N$2500,10,FALSE))</f>
        <v/>
      </c>
      <c r="AB799" s="40" t="str">
        <f>IF(R799="","",VLOOKUP(G799,WMS!$E$3:$T$2500,15,FALSE))</f>
        <v/>
      </c>
      <c r="AC799" s="40" t="str">
        <f t="shared" si="90"/>
        <v/>
      </c>
      <c r="AD799" s="37" t="str">
        <f>IF(S799="","",VLOOKUP(S799,海关监管条件!$A$1:$B$2000,2,FALSE))</f>
        <v/>
      </c>
    </row>
    <row r="800" spans="7:30">
      <c r="G800" s="22" t="str">
        <f t="shared" si="84"/>
        <v/>
      </c>
      <c r="H800" s="23" t="str">
        <f>IF(G800="","",VLOOKUP(G800,WMS!$E$3:$Q$2500,7,FALSE))</f>
        <v/>
      </c>
      <c r="I800" s="23" t="str">
        <f>IF(G800="","",VLOOKUP(G800,WMS!$E$3:$Q$2500,8,FALSE))</f>
        <v/>
      </c>
      <c r="J800" s="23" t="str">
        <f>IF(G800="","",VLOOKUP(G800,WMS!$E$3:$Q$2500,13,FALSE))</f>
        <v/>
      </c>
      <c r="K800" s="29" t="str">
        <f t="shared" si="85"/>
        <v/>
      </c>
      <c r="N800" s="30" t="str">
        <f>IF(G800="","",VLOOKUP(G800,WMS!$E$3:$U$2500,17,0))</f>
        <v/>
      </c>
      <c r="O800" s="31" t="str">
        <f t="shared" si="86"/>
        <v/>
      </c>
      <c r="P800" s="31" t="str">
        <f t="shared" si="87"/>
        <v/>
      </c>
      <c r="Q800" s="36" t="str">
        <f>IF(G800="","",VLOOKUP(G800,WMS!$E$3:$G$2500,2,FALSE))</f>
        <v/>
      </c>
      <c r="R800" s="36" t="str">
        <f>IF(G800="","",VLOOKUP(G800,WMS!$E$3:$G$2500,3,FALSE))</f>
        <v/>
      </c>
      <c r="S800" s="37" t="str">
        <f>IF(R800="","",VLOOKUP(R800,CUSTOMS!$E$3:$N$2500,2,FALSE))</f>
        <v/>
      </c>
      <c r="T800" s="38" t="str">
        <f>IF(R800="","",VLOOKUP(R800,CUSTOMS!$E$3:$N$2500,3,FALSE))</f>
        <v/>
      </c>
      <c r="U800" s="39" t="str">
        <f t="shared" si="88"/>
        <v/>
      </c>
      <c r="V800" s="39" t="str">
        <f>IF(R800="","",VLOOKUP(R800,CUSTOMS!$E$3:$N$2500,5,FALSE))</f>
        <v/>
      </c>
      <c r="W800" s="40" t="str">
        <f>IF(R800="","",VLOOKUP(R800,CUSTOMS!$E$3:$N$2500,6,FALSE))</f>
        <v/>
      </c>
      <c r="X800" s="40" t="str">
        <f t="shared" si="89"/>
        <v/>
      </c>
      <c r="Y800" s="39" t="str">
        <f>IF(R800="","",VLOOKUP(R800,CUSTOMS!$E$3:$N$2500,8,FALSE))</f>
        <v/>
      </c>
      <c r="Z800" s="39" t="str">
        <f>IF(R800="","",VLOOKUP(R800,CUSTOMS!$E$3:$N$2500,9,FALSE))</f>
        <v/>
      </c>
      <c r="AA800" s="39" t="str">
        <f>IF(R800="","",VLOOKUP(R800,CUSTOMS!$E$3:$N$2500,10,FALSE))</f>
        <v/>
      </c>
      <c r="AB800" s="40" t="str">
        <f>IF(R800="","",VLOOKUP(G800,WMS!$E$3:$T$2500,15,FALSE))</f>
        <v/>
      </c>
      <c r="AC800" s="40" t="str">
        <f t="shared" si="90"/>
        <v/>
      </c>
      <c r="AD800" s="37" t="str">
        <f>IF(S800="","",VLOOKUP(S800,海关监管条件!$A$1:$B$2000,2,FALSE))</f>
        <v/>
      </c>
    </row>
    <row r="801" spans="7:30">
      <c r="G801" s="22" t="str">
        <f t="shared" ref="G801:G864" si="91">IF(F801="","",D801&amp;"/"&amp;E801&amp;"/"&amp;F801)</f>
        <v/>
      </c>
      <c r="H801" s="23" t="str">
        <f>IF(G801="","",VLOOKUP(G801,WMS!$E$3:$Q$2500,7,FALSE))</f>
        <v/>
      </c>
      <c r="I801" s="23" t="str">
        <f>IF(G801="","",VLOOKUP(G801,WMS!$E$3:$Q$2500,8,FALSE))</f>
        <v/>
      </c>
      <c r="J801" s="23" t="str">
        <f>IF(G801="","",VLOOKUP(G801,WMS!$E$3:$Q$2500,13,FALSE))</f>
        <v/>
      </c>
      <c r="K801" s="29" t="str">
        <f t="shared" ref="K801:K864" si="92">IF(M801="","",EXACT(H801,M801/L801))</f>
        <v/>
      </c>
      <c r="N801" s="30" t="str">
        <f>IF(G801="","",VLOOKUP(G801,WMS!$E$3:$U$2500,17,0))</f>
        <v/>
      </c>
      <c r="O801" s="31" t="str">
        <f t="shared" ref="O801:O864" si="93">IF(L801="","",I801*L801)</f>
        <v/>
      </c>
      <c r="P801" s="31" t="str">
        <f t="shared" ref="P801:P864" si="94">IF(L801="","",J801*L801)</f>
        <v/>
      </c>
      <c r="Q801" s="36" t="str">
        <f>IF(G801="","",VLOOKUP(G801,WMS!$E$3:$G$2500,2,FALSE))</f>
        <v/>
      </c>
      <c r="R801" s="36" t="str">
        <f>IF(G801="","",VLOOKUP(G801,WMS!$E$3:$G$2500,3,FALSE))</f>
        <v/>
      </c>
      <c r="S801" s="37" t="str">
        <f>IF(R801="","",VLOOKUP(R801,CUSTOMS!$E$3:$N$2500,2,FALSE))</f>
        <v/>
      </c>
      <c r="T801" s="38" t="str">
        <f>IF(R801="","",VLOOKUP(R801,CUSTOMS!$E$3:$N$2500,3,FALSE))</f>
        <v/>
      </c>
      <c r="U801" s="39" t="str">
        <f t="shared" ref="U801:U864" si="95">IF(V801="","",IF(V801="千克",M801*AB801,M801))</f>
        <v/>
      </c>
      <c r="V801" s="39" t="str">
        <f>IF(R801="","",VLOOKUP(R801,CUSTOMS!$E$3:$N$2500,5,FALSE))</f>
        <v/>
      </c>
      <c r="W801" s="40" t="str">
        <f>IF(R801="","",VLOOKUP(R801,CUSTOMS!$E$3:$N$2500,6,FALSE))</f>
        <v/>
      </c>
      <c r="X801" s="40" t="str">
        <f t="shared" ref="X801:X864" si="96">IF(W801="","",U801*W801)</f>
        <v/>
      </c>
      <c r="Y801" s="39" t="str">
        <f>IF(R801="","",VLOOKUP(R801,CUSTOMS!$E$3:$N$2500,8,FALSE))</f>
        <v/>
      </c>
      <c r="Z801" s="39" t="str">
        <f>IF(R801="","",VLOOKUP(R801,CUSTOMS!$E$3:$N$2500,9,FALSE))</f>
        <v/>
      </c>
      <c r="AA801" s="39" t="str">
        <f>IF(R801="","",VLOOKUP(R801,CUSTOMS!$E$3:$N$2500,10,FALSE))</f>
        <v/>
      </c>
      <c r="AB801" s="40" t="str">
        <f>IF(R801="","",VLOOKUP(G801,WMS!$E$3:$T$2500,15,FALSE))</f>
        <v/>
      </c>
      <c r="AC801" s="40" t="str">
        <f t="shared" ref="AC801:AC864" si="97">IF(AB801="","",M801*AB801)</f>
        <v/>
      </c>
      <c r="AD801" s="37" t="str">
        <f>IF(S801="","",VLOOKUP(S801,海关监管条件!$A$1:$B$2000,2,FALSE))</f>
        <v/>
      </c>
    </row>
    <row r="802" spans="7:30">
      <c r="G802" s="22" t="str">
        <f t="shared" si="91"/>
        <v/>
      </c>
      <c r="H802" s="23" t="str">
        <f>IF(G802="","",VLOOKUP(G802,WMS!$E$3:$Q$2500,7,FALSE))</f>
        <v/>
      </c>
      <c r="I802" s="23" t="str">
        <f>IF(G802="","",VLOOKUP(G802,WMS!$E$3:$Q$2500,8,FALSE))</f>
        <v/>
      </c>
      <c r="J802" s="23" t="str">
        <f>IF(G802="","",VLOOKUP(G802,WMS!$E$3:$Q$2500,13,FALSE))</f>
        <v/>
      </c>
      <c r="K802" s="29" t="str">
        <f t="shared" si="92"/>
        <v/>
      </c>
      <c r="N802" s="30" t="str">
        <f>IF(G802="","",VLOOKUP(G802,WMS!$E$3:$U$2500,17,0))</f>
        <v/>
      </c>
      <c r="O802" s="31" t="str">
        <f t="shared" si="93"/>
        <v/>
      </c>
      <c r="P802" s="31" t="str">
        <f t="shared" si="94"/>
        <v/>
      </c>
      <c r="Q802" s="36" t="str">
        <f>IF(G802="","",VLOOKUP(G802,WMS!$E$3:$G$2500,2,FALSE))</f>
        <v/>
      </c>
      <c r="R802" s="36" t="str">
        <f>IF(G802="","",VLOOKUP(G802,WMS!$E$3:$G$2500,3,FALSE))</f>
        <v/>
      </c>
      <c r="S802" s="37" t="str">
        <f>IF(R802="","",VLOOKUP(R802,CUSTOMS!$E$3:$N$2500,2,FALSE))</f>
        <v/>
      </c>
      <c r="T802" s="38" t="str">
        <f>IF(R802="","",VLOOKUP(R802,CUSTOMS!$E$3:$N$2500,3,FALSE))</f>
        <v/>
      </c>
      <c r="U802" s="39" t="str">
        <f t="shared" si="95"/>
        <v/>
      </c>
      <c r="V802" s="39" t="str">
        <f>IF(R802="","",VLOOKUP(R802,CUSTOMS!$E$3:$N$2500,5,FALSE))</f>
        <v/>
      </c>
      <c r="W802" s="40" t="str">
        <f>IF(R802="","",VLOOKUP(R802,CUSTOMS!$E$3:$N$2500,6,FALSE))</f>
        <v/>
      </c>
      <c r="X802" s="40" t="str">
        <f t="shared" si="96"/>
        <v/>
      </c>
      <c r="Y802" s="39" t="str">
        <f>IF(R802="","",VLOOKUP(R802,CUSTOMS!$E$3:$N$2500,8,FALSE))</f>
        <v/>
      </c>
      <c r="Z802" s="39" t="str">
        <f>IF(R802="","",VLOOKUP(R802,CUSTOMS!$E$3:$N$2500,9,FALSE))</f>
        <v/>
      </c>
      <c r="AA802" s="39" t="str">
        <f>IF(R802="","",VLOOKUP(R802,CUSTOMS!$E$3:$N$2500,10,FALSE))</f>
        <v/>
      </c>
      <c r="AB802" s="40" t="str">
        <f>IF(R802="","",VLOOKUP(G802,WMS!$E$3:$T$2500,15,FALSE))</f>
        <v/>
      </c>
      <c r="AC802" s="40" t="str">
        <f t="shared" si="97"/>
        <v/>
      </c>
      <c r="AD802" s="37" t="str">
        <f>IF(S802="","",VLOOKUP(S802,海关监管条件!$A$1:$B$2000,2,FALSE))</f>
        <v/>
      </c>
    </row>
    <row r="803" spans="7:30">
      <c r="G803" s="22" t="str">
        <f t="shared" si="91"/>
        <v/>
      </c>
      <c r="H803" s="23" t="str">
        <f>IF(G803="","",VLOOKUP(G803,WMS!$E$3:$Q$2500,7,FALSE))</f>
        <v/>
      </c>
      <c r="I803" s="23" t="str">
        <f>IF(G803="","",VLOOKUP(G803,WMS!$E$3:$Q$2500,8,FALSE))</f>
        <v/>
      </c>
      <c r="J803" s="23" t="str">
        <f>IF(G803="","",VLOOKUP(G803,WMS!$E$3:$Q$2500,13,FALSE))</f>
        <v/>
      </c>
      <c r="K803" s="29" t="str">
        <f t="shared" si="92"/>
        <v/>
      </c>
      <c r="N803" s="30" t="str">
        <f>IF(G803="","",VLOOKUP(G803,WMS!$E$3:$U$2500,17,0))</f>
        <v/>
      </c>
      <c r="O803" s="31" t="str">
        <f t="shared" si="93"/>
        <v/>
      </c>
      <c r="P803" s="31" t="str">
        <f t="shared" si="94"/>
        <v/>
      </c>
      <c r="Q803" s="36" t="str">
        <f>IF(G803="","",VLOOKUP(G803,WMS!$E$3:$G$2500,2,FALSE))</f>
        <v/>
      </c>
      <c r="R803" s="36" t="str">
        <f>IF(G803="","",VLOOKUP(G803,WMS!$E$3:$G$2500,3,FALSE))</f>
        <v/>
      </c>
      <c r="S803" s="37" t="str">
        <f>IF(R803="","",VLOOKUP(R803,CUSTOMS!$E$3:$N$2500,2,FALSE))</f>
        <v/>
      </c>
      <c r="T803" s="38" t="str">
        <f>IF(R803="","",VLOOKUP(R803,CUSTOMS!$E$3:$N$2500,3,FALSE))</f>
        <v/>
      </c>
      <c r="U803" s="39" t="str">
        <f t="shared" si="95"/>
        <v/>
      </c>
      <c r="V803" s="39" t="str">
        <f>IF(R803="","",VLOOKUP(R803,CUSTOMS!$E$3:$N$2500,5,FALSE))</f>
        <v/>
      </c>
      <c r="W803" s="40" t="str">
        <f>IF(R803="","",VLOOKUP(R803,CUSTOMS!$E$3:$N$2500,6,FALSE))</f>
        <v/>
      </c>
      <c r="X803" s="40" t="str">
        <f t="shared" si="96"/>
        <v/>
      </c>
      <c r="Y803" s="39" t="str">
        <f>IF(R803="","",VLOOKUP(R803,CUSTOMS!$E$3:$N$2500,8,FALSE))</f>
        <v/>
      </c>
      <c r="Z803" s="39" t="str">
        <f>IF(R803="","",VLOOKUP(R803,CUSTOMS!$E$3:$N$2500,9,FALSE))</f>
        <v/>
      </c>
      <c r="AA803" s="39" t="str">
        <f>IF(R803="","",VLOOKUP(R803,CUSTOMS!$E$3:$N$2500,10,FALSE))</f>
        <v/>
      </c>
      <c r="AB803" s="40" t="str">
        <f>IF(R803="","",VLOOKUP(G803,WMS!$E$3:$T$2500,15,FALSE))</f>
        <v/>
      </c>
      <c r="AC803" s="40" t="str">
        <f t="shared" si="97"/>
        <v/>
      </c>
      <c r="AD803" s="37" t="str">
        <f>IF(S803="","",VLOOKUP(S803,海关监管条件!$A$1:$B$2000,2,FALSE))</f>
        <v/>
      </c>
    </row>
    <row r="804" spans="7:30">
      <c r="G804" s="22" t="str">
        <f t="shared" si="91"/>
        <v/>
      </c>
      <c r="H804" s="23" t="str">
        <f>IF(G804="","",VLOOKUP(G804,WMS!$E$3:$Q$2500,7,FALSE))</f>
        <v/>
      </c>
      <c r="I804" s="23" t="str">
        <f>IF(G804="","",VLOOKUP(G804,WMS!$E$3:$Q$2500,8,FALSE))</f>
        <v/>
      </c>
      <c r="J804" s="23" t="str">
        <f>IF(G804="","",VLOOKUP(G804,WMS!$E$3:$Q$2500,13,FALSE))</f>
        <v/>
      </c>
      <c r="K804" s="29" t="str">
        <f t="shared" si="92"/>
        <v/>
      </c>
      <c r="N804" s="30" t="str">
        <f>IF(G804="","",VLOOKUP(G804,WMS!$E$3:$U$2500,17,0))</f>
        <v/>
      </c>
      <c r="O804" s="31" t="str">
        <f t="shared" si="93"/>
        <v/>
      </c>
      <c r="P804" s="31" t="str">
        <f t="shared" si="94"/>
        <v/>
      </c>
      <c r="Q804" s="36" t="str">
        <f>IF(G804="","",VLOOKUP(G804,WMS!$E$3:$G$2500,2,FALSE))</f>
        <v/>
      </c>
      <c r="R804" s="36" t="str">
        <f>IF(G804="","",VLOOKUP(G804,WMS!$E$3:$G$2500,3,FALSE))</f>
        <v/>
      </c>
      <c r="S804" s="37" t="str">
        <f>IF(R804="","",VLOOKUP(R804,CUSTOMS!$E$3:$N$2500,2,FALSE))</f>
        <v/>
      </c>
      <c r="T804" s="38" t="str">
        <f>IF(R804="","",VLOOKUP(R804,CUSTOMS!$E$3:$N$2500,3,FALSE))</f>
        <v/>
      </c>
      <c r="U804" s="39" t="str">
        <f t="shared" si="95"/>
        <v/>
      </c>
      <c r="V804" s="39" t="str">
        <f>IF(R804="","",VLOOKUP(R804,CUSTOMS!$E$3:$N$2500,5,FALSE))</f>
        <v/>
      </c>
      <c r="W804" s="40" t="str">
        <f>IF(R804="","",VLOOKUP(R804,CUSTOMS!$E$3:$N$2500,6,FALSE))</f>
        <v/>
      </c>
      <c r="X804" s="40" t="str">
        <f t="shared" si="96"/>
        <v/>
      </c>
      <c r="Y804" s="39" t="str">
        <f>IF(R804="","",VLOOKUP(R804,CUSTOMS!$E$3:$N$2500,8,FALSE))</f>
        <v/>
      </c>
      <c r="Z804" s="39" t="str">
        <f>IF(R804="","",VLOOKUP(R804,CUSTOMS!$E$3:$N$2500,9,FALSE))</f>
        <v/>
      </c>
      <c r="AA804" s="39" t="str">
        <f>IF(R804="","",VLOOKUP(R804,CUSTOMS!$E$3:$N$2500,10,FALSE))</f>
        <v/>
      </c>
      <c r="AB804" s="40" t="str">
        <f>IF(R804="","",VLOOKUP(G804,WMS!$E$3:$T$2500,15,FALSE))</f>
        <v/>
      </c>
      <c r="AC804" s="40" t="str">
        <f t="shared" si="97"/>
        <v/>
      </c>
      <c r="AD804" s="37" t="str">
        <f>IF(S804="","",VLOOKUP(S804,海关监管条件!$A$1:$B$2000,2,FALSE))</f>
        <v/>
      </c>
    </row>
    <row r="805" spans="7:30">
      <c r="G805" s="22" t="str">
        <f t="shared" si="91"/>
        <v/>
      </c>
      <c r="H805" s="23" t="str">
        <f>IF(G805="","",VLOOKUP(G805,WMS!$E$3:$Q$2500,7,FALSE))</f>
        <v/>
      </c>
      <c r="I805" s="23" t="str">
        <f>IF(G805="","",VLOOKUP(G805,WMS!$E$3:$Q$2500,8,FALSE))</f>
        <v/>
      </c>
      <c r="J805" s="23" t="str">
        <f>IF(G805="","",VLOOKUP(G805,WMS!$E$3:$Q$2500,13,FALSE))</f>
        <v/>
      </c>
      <c r="K805" s="29" t="str">
        <f t="shared" si="92"/>
        <v/>
      </c>
      <c r="N805" s="30" t="str">
        <f>IF(G805="","",VLOOKUP(G805,WMS!$E$3:$U$2500,17,0))</f>
        <v/>
      </c>
      <c r="O805" s="31" t="str">
        <f t="shared" si="93"/>
        <v/>
      </c>
      <c r="P805" s="31" t="str">
        <f t="shared" si="94"/>
        <v/>
      </c>
      <c r="Q805" s="36" t="str">
        <f>IF(G805="","",VLOOKUP(G805,WMS!$E$3:$G$2500,2,FALSE))</f>
        <v/>
      </c>
      <c r="R805" s="36" t="str">
        <f>IF(G805="","",VLOOKUP(G805,WMS!$E$3:$G$2500,3,FALSE))</f>
        <v/>
      </c>
      <c r="S805" s="37" t="str">
        <f>IF(R805="","",VLOOKUP(R805,CUSTOMS!$E$3:$N$2500,2,FALSE))</f>
        <v/>
      </c>
      <c r="T805" s="38" t="str">
        <f>IF(R805="","",VLOOKUP(R805,CUSTOMS!$E$3:$N$2500,3,FALSE))</f>
        <v/>
      </c>
      <c r="U805" s="39" t="str">
        <f t="shared" si="95"/>
        <v/>
      </c>
      <c r="V805" s="39" t="str">
        <f>IF(R805="","",VLOOKUP(R805,CUSTOMS!$E$3:$N$2500,5,FALSE))</f>
        <v/>
      </c>
      <c r="W805" s="40" t="str">
        <f>IF(R805="","",VLOOKUP(R805,CUSTOMS!$E$3:$N$2500,6,FALSE))</f>
        <v/>
      </c>
      <c r="X805" s="40" t="str">
        <f t="shared" si="96"/>
        <v/>
      </c>
      <c r="Y805" s="39" t="str">
        <f>IF(R805="","",VLOOKUP(R805,CUSTOMS!$E$3:$N$2500,8,FALSE))</f>
        <v/>
      </c>
      <c r="Z805" s="39" t="str">
        <f>IF(R805="","",VLOOKUP(R805,CUSTOMS!$E$3:$N$2500,9,FALSE))</f>
        <v/>
      </c>
      <c r="AA805" s="39" t="str">
        <f>IF(R805="","",VLOOKUP(R805,CUSTOMS!$E$3:$N$2500,10,FALSE))</f>
        <v/>
      </c>
      <c r="AB805" s="40" t="str">
        <f>IF(R805="","",VLOOKUP(G805,WMS!$E$3:$T$2500,15,FALSE))</f>
        <v/>
      </c>
      <c r="AC805" s="40" t="str">
        <f t="shared" si="97"/>
        <v/>
      </c>
      <c r="AD805" s="37" t="str">
        <f>IF(S805="","",VLOOKUP(S805,海关监管条件!$A$1:$B$2000,2,FALSE))</f>
        <v/>
      </c>
    </row>
    <row r="806" spans="7:30">
      <c r="G806" s="22" t="str">
        <f t="shared" si="91"/>
        <v/>
      </c>
      <c r="H806" s="23" t="str">
        <f>IF(G806="","",VLOOKUP(G806,WMS!$E$3:$Q$2500,7,FALSE))</f>
        <v/>
      </c>
      <c r="I806" s="23" t="str">
        <f>IF(G806="","",VLOOKUP(G806,WMS!$E$3:$Q$2500,8,FALSE))</f>
        <v/>
      </c>
      <c r="J806" s="23" t="str">
        <f>IF(G806="","",VLOOKUP(G806,WMS!$E$3:$Q$2500,13,FALSE))</f>
        <v/>
      </c>
      <c r="K806" s="29" t="str">
        <f t="shared" si="92"/>
        <v/>
      </c>
      <c r="N806" s="30" t="str">
        <f>IF(G806="","",VLOOKUP(G806,WMS!$E$3:$U$2500,17,0))</f>
        <v/>
      </c>
      <c r="O806" s="31" t="str">
        <f t="shared" si="93"/>
        <v/>
      </c>
      <c r="P806" s="31" t="str">
        <f t="shared" si="94"/>
        <v/>
      </c>
      <c r="Q806" s="36" t="str">
        <f>IF(G806="","",VLOOKUP(G806,WMS!$E$3:$G$2500,2,FALSE))</f>
        <v/>
      </c>
      <c r="R806" s="36" t="str">
        <f>IF(G806="","",VLOOKUP(G806,WMS!$E$3:$G$2500,3,FALSE))</f>
        <v/>
      </c>
      <c r="S806" s="37" t="str">
        <f>IF(R806="","",VLOOKUP(R806,CUSTOMS!$E$3:$N$2500,2,FALSE))</f>
        <v/>
      </c>
      <c r="T806" s="38" t="str">
        <f>IF(R806="","",VLOOKUP(R806,CUSTOMS!$E$3:$N$2500,3,FALSE))</f>
        <v/>
      </c>
      <c r="U806" s="39" t="str">
        <f t="shared" si="95"/>
        <v/>
      </c>
      <c r="V806" s="39" t="str">
        <f>IF(R806="","",VLOOKUP(R806,CUSTOMS!$E$3:$N$2500,5,FALSE))</f>
        <v/>
      </c>
      <c r="W806" s="40" t="str">
        <f>IF(R806="","",VLOOKUP(R806,CUSTOMS!$E$3:$N$2500,6,FALSE))</f>
        <v/>
      </c>
      <c r="X806" s="40" t="str">
        <f t="shared" si="96"/>
        <v/>
      </c>
      <c r="Y806" s="39" t="str">
        <f>IF(R806="","",VLOOKUP(R806,CUSTOMS!$E$3:$N$2500,8,FALSE))</f>
        <v/>
      </c>
      <c r="Z806" s="39" t="str">
        <f>IF(R806="","",VLOOKUP(R806,CUSTOMS!$E$3:$N$2500,9,FALSE))</f>
        <v/>
      </c>
      <c r="AA806" s="39" t="str">
        <f>IF(R806="","",VLOOKUP(R806,CUSTOMS!$E$3:$N$2500,10,FALSE))</f>
        <v/>
      </c>
      <c r="AB806" s="40" t="str">
        <f>IF(R806="","",VLOOKUP(G806,WMS!$E$3:$T$2500,15,FALSE))</f>
        <v/>
      </c>
      <c r="AC806" s="40" t="str">
        <f t="shared" si="97"/>
        <v/>
      </c>
      <c r="AD806" s="37" t="str">
        <f>IF(S806="","",VLOOKUP(S806,海关监管条件!$A$1:$B$2000,2,FALSE))</f>
        <v/>
      </c>
    </row>
    <row r="807" spans="7:30">
      <c r="G807" s="22" t="str">
        <f t="shared" si="91"/>
        <v/>
      </c>
      <c r="H807" s="23" t="str">
        <f>IF(G807="","",VLOOKUP(G807,WMS!$E$3:$Q$2500,7,FALSE))</f>
        <v/>
      </c>
      <c r="I807" s="23" t="str">
        <f>IF(G807="","",VLOOKUP(G807,WMS!$E$3:$Q$2500,8,FALSE))</f>
        <v/>
      </c>
      <c r="J807" s="23" t="str">
        <f>IF(G807="","",VLOOKUP(G807,WMS!$E$3:$Q$2500,13,FALSE))</f>
        <v/>
      </c>
      <c r="K807" s="29" t="str">
        <f t="shared" si="92"/>
        <v/>
      </c>
      <c r="N807" s="30" t="str">
        <f>IF(G807="","",VLOOKUP(G807,WMS!$E$3:$U$2500,17,0))</f>
        <v/>
      </c>
      <c r="O807" s="31" t="str">
        <f t="shared" si="93"/>
        <v/>
      </c>
      <c r="P807" s="31" t="str">
        <f t="shared" si="94"/>
        <v/>
      </c>
      <c r="Q807" s="36" t="str">
        <f>IF(G807="","",VLOOKUP(G807,WMS!$E$3:$G$2500,2,FALSE))</f>
        <v/>
      </c>
      <c r="R807" s="36" t="str">
        <f>IF(G807="","",VLOOKUP(G807,WMS!$E$3:$G$2500,3,FALSE))</f>
        <v/>
      </c>
      <c r="S807" s="37" t="str">
        <f>IF(R807="","",VLOOKUP(R807,CUSTOMS!$E$3:$N$2500,2,FALSE))</f>
        <v/>
      </c>
      <c r="T807" s="38" t="str">
        <f>IF(R807="","",VLOOKUP(R807,CUSTOMS!$E$3:$N$2500,3,FALSE))</f>
        <v/>
      </c>
      <c r="U807" s="39" t="str">
        <f t="shared" si="95"/>
        <v/>
      </c>
      <c r="V807" s="39" t="str">
        <f>IF(R807="","",VLOOKUP(R807,CUSTOMS!$E$3:$N$2500,5,FALSE))</f>
        <v/>
      </c>
      <c r="W807" s="40" t="str">
        <f>IF(R807="","",VLOOKUP(R807,CUSTOMS!$E$3:$N$2500,6,FALSE))</f>
        <v/>
      </c>
      <c r="X807" s="40" t="str">
        <f t="shared" si="96"/>
        <v/>
      </c>
      <c r="Y807" s="39" t="str">
        <f>IF(R807="","",VLOOKUP(R807,CUSTOMS!$E$3:$N$2500,8,FALSE))</f>
        <v/>
      </c>
      <c r="Z807" s="39" t="str">
        <f>IF(R807="","",VLOOKUP(R807,CUSTOMS!$E$3:$N$2500,9,FALSE))</f>
        <v/>
      </c>
      <c r="AA807" s="39" t="str">
        <f>IF(R807="","",VLOOKUP(R807,CUSTOMS!$E$3:$N$2500,10,FALSE))</f>
        <v/>
      </c>
      <c r="AB807" s="40" t="str">
        <f>IF(R807="","",VLOOKUP(G807,WMS!$E$3:$T$2500,15,FALSE))</f>
        <v/>
      </c>
      <c r="AC807" s="40" t="str">
        <f t="shared" si="97"/>
        <v/>
      </c>
      <c r="AD807" s="37" t="str">
        <f>IF(S807="","",VLOOKUP(S807,海关监管条件!$A$1:$B$2000,2,FALSE))</f>
        <v/>
      </c>
    </row>
    <row r="808" spans="7:30">
      <c r="G808" s="22" t="str">
        <f t="shared" si="91"/>
        <v/>
      </c>
      <c r="H808" s="23" t="str">
        <f>IF(G808="","",VLOOKUP(G808,WMS!$E$3:$Q$2500,7,FALSE))</f>
        <v/>
      </c>
      <c r="I808" s="23" t="str">
        <f>IF(G808="","",VLOOKUP(G808,WMS!$E$3:$Q$2500,8,FALSE))</f>
        <v/>
      </c>
      <c r="J808" s="23" t="str">
        <f>IF(G808="","",VLOOKUP(G808,WMS!$E$3:$Q$2500,13,FALSE))</f>
        <v/>
      </c>
      <c r="K808" s="29" t="str">
        <f t="shared" si="92"/>
        <v/>
      </c>
      <c r="N808" s="30" t="str">
        <f>IF(G808="","",VLOOKUP(G808,WMS!$E$3:$U$2500,17,0))</f>
        <v/>
      </c>
      <c r="O808" s="31" t="str">
        <f t="shared" si="93"/>
        <v/>
      </c>
      <c r="P808" s="31" t="str">
        <f t="shared" si="94"/>
        <v/>
      </c>
      <c r="Q808" s="36" t="str">
        <f>IF(G808="","",VLOOKUP(G808,WMS!$E$3:$G$2500,2,FALSE))</f>
        <v/>
      </c>
      <c r="R808" s="36" t="str">
        <f>IF(G808="","",VLOOKUP(G808,WMS!$E$3:$G$2500,3,FALSE))</f>
        <v/>
      </c>
      <c r="S808" s="37" t="str">
        <f>IF(R808="","",VLOOKUP(R808,CUSTOMS!$E$3:$N$2500,2,FALSE))</f>
        <v/>
      </c>
      <c r="T808" s="38" t="str">
        <f>IF(R808="","",VLOOKUP(R808,CUSTOMS!$E$3:$N$2500,3,FALSE))</f>
        <v/>
      </c>
      <c r="U808" s="39" t="str">
        <f t="shared" si="95"/>
        <v/>
      </c>
      <c r="V808" s="39" t="str">
        <f>IF(R808="","",VLOOKUP(R808,CUSTOMS!$E$3:$N$2500,5,FALSE))</f>
        <v/>
      </c>
      <c r="W808" s="40" t="str">
        <f>IF(R808="","",VLOOKUP(R808,CUSTOMS!$E$3:$N$2500,6,FALSE))</f>
        <v/>
      </c>
      <c r="X808" s="40" t="str">
        <f t="shared" si="96"/>
        <v/>
      </c>
      <c r="Y808" s="39" t="str">
        <f>IF(R808="","",VLOOKUP(R808,CUSTOMS!$E$3:$N$2500,8,FALSE))</f>
        <v/>
      </c>
      <c r="Z808" s="39" t="str">
        <f>IF(R808="","",VLOOKUP(R808,CUSTOMS!$E$3:$N$2500,9,FALSE))</f>
        <v/>
      </c>
      <c r="AA808" s="39" t="str">
        <f>IF(R808="","",VLOOKUP(R808,CUSTOMS!$E$3:$N$2500,10,FALSE))</f>
        <v/>
      </c>
      <c r="AB808" s="40" t="str">
        <f>IF(R808="","",VLOOKUP(G808,WMS!$E$3:$T$2500,15,FALSE))</f>
        <v/>
      </c>
      <c r="AC808" s="40" t="str">
        <f t="shared" si="97"/>
        <v/>
      </c>
      <c r="AD808" s="37" t="str">
        <f>IF(S808="","",VLOOKUP(S808,海关监管条件!$A$1:$B$2000,2,FALSE))</f>
        <v/>
      </c>
    </row>
    <row r="809" spans="7:30">
      <c r="G809" s="22" t="str">
        <f t="shared" si="91"/>
        <v/>
      </c>
      <c r="H809" s="23" t="str">
        <f>IF(G809="","",VLOOKUP(G809,WMS!$E$3:$Q$2500,7,FALSE))</f>
        <v/>
      </c>
      <c r="I809" s="23" t="str">
        <f>IF(G809="","",VLOOKUP(G809,WMS!$E$3:$Q$2500,8,FALSE))</f>
        <v/>
      </c>
      <c r="J809" s="23" t="str">
        <f>IF(G809="","",VLOOKUP(G809,WMS!$E$3:$Q$2500,13,FALSE))</f>
        <v/>
      </c>
      <c r="K809" s="29" t="str">
        <f t="shared" si="92"/>
        <v/>
      </c>
      <c r="N809" s="30" t="str">
        <f>IF(G809="","",VLOOKUP(G809,WMS!$E$3:$U$2500,17,0))</f>
        <v/>
      </c>
      <c r="O809" s="31" t="str">
        <f t="shared" si="93"/>
        <v/>
      </c>
      <c r="P809" s="31" t="str">
        <f t="shared" si="94"/>
        <v/>
      </c>
      <c r="Q809" s="36" t="str">
        <f>IF(G809="","",VLOOKUP(G809,WMS!$E$3:$G$2500,2,FALSE))</f>
        <v/>
      </c>
      <c r="R809" s="36" t="str">
        <f>IF(G809="","",VLOOKUP(G809,WMS!$E$3:$G$2500,3,FALSE))</f>
        <v/>
      </c>
      <c r="S809" s="37" t="str">
        <f>IF(R809="","",VLOOKUP(R809,CUSTOMS!$E$3:$N$2500,2,FALSE))</f>
        <v/>
      </c>
      <c r="T809" s="38" t="str">
        <f>IF(R809="","",VLOOKUP(R809,CUSTOMS!$E$3:$N$2500,3,FALSE))</f>
        <v/>
      </c>
      <c r="U809" s="39" t="str">
        <f t="shared" si="95"/>
        <v/>
      </c>
      <c r="V809" s="39" t="str">
        <f>IF(R809="","",VLOOKUP(R809,CUSTOMS!$E$3:$N$2500,5,FALSE))</f>
        <v/>
      </c>
      <c r="W809" s="40" t="str">
        <f>IF(R809="","",VLOOKUP(R809,CUSTOMS!$E$3:$N$2500,6,FALSE))</f>
        <v/>
      </c>
      <c r="X809" s="40" t="str">
        <f t="shared" si="96"/>
        <v/>
      </c>
      <c r="Y809" s="39" t="str">
        <f>IF(R809="","",VLOOKUP(R809,CUSTOMS!$E$3:$N$2500,8,FALSE))</f>
        <v/>
      </c>
      <c r="Z809" s="39" t="str">
        <f>IF(R809="","",VLOOKUP(R809,CUSTOMS!$E$3:$N$2500,9,FALSE))</f>
        <v/>
      </c>
      <c r="AA809" s="39" t="str">
        <f>IF(R809="","",VLOOKUP(R809,CUSTOMS!$E$3:$N$2500,10,FALSE))</f>
        <v/>
      </c>
      <c r="AB809" s="40" t="str">
        <f>IF(R809="","",VLOOKUP(G809,WMS!$E$3:$T$2500,15,FALSE))</f>
        <v/>
      </c>
      <c r="AC809" s="40" t="str">
        <f t="shared" si="97"/>
        <v/>
      </c>
      <c r="AD809" s="37" t="str">
        <f>IF(S809="","",VLOOKUP(S809,海关监管条件!$A$1:$B$2000,2,FALSE))</f>
        <v/>
      </c>
    </row>
    <row r="810" spans="7:30">
      <c r="G810" s="22" t="str">
        <f t="shared" si="91"/>
        <v/>
      </c>
      <c r="H810" s="23" t="str">
        <f>IF(G810="","",VLOOKUP(G810,WMS!$E$3:$Q$2500,7,FALSE))</f>
        <v/>
      </c>
      <c r="I810" s="23" t="str">
        <f>IF(G810="","",VLOOKUP(G810,WMS!$E$3:$Q$2500,8,FALSE))</f>
        <v/>
      </c>
      <c r="J810" s="23" t="str">
        <f>IF(G810="","",VLOOKUP(G810,WMS!$E$3:$Q$2500,13,FALSE))</f>
        <v/>
      </c>
      <c r="K810" s="29" t="str">
        <f t="shared" si="92"/>
        <v/>
      </c>
      <c r="N810" s="30" t="str">
        <f>IF(G810="","",VLOOKUP(G810,WMS!$E$3:$U$2500,17,0))</f>
        <v/>
      </c>
      <c r="O810" s="31" t="str">
        <f t="shared" si="93"/>
        <v/>
      </c>
      <c r="P810" s="31" t="str">
        <f t="shared" si="94"/>
        <v/>
      </c>
      <c r="Q810" s="36" t="str">
        <f>IF(G810="","",VLOOKUP(G810,WMS!$E$3:$G$2500,2,FALSE))</f>
        <v/>
      </c>
      <c r="R810" s="36" t="str">
        <f>IF(G810="","",VLOOKUP(G810,WMS!$E$3:$G$2500,3,FALSE))</f>
        <v/>
      </c>
      <c r="S810" s="37" t="str">
        <f>IF(R810="","",VLOOKUP(R810,CUSTOMS!$E$3:$N$2500,2,FALSE))</f>
        <v/>
      </c>
      <c r="T810" s="38" t="str">
        <f>IF(R810="","",VLOOKUP(R810,CUSTOMS!$E$3:$N$2500,3,FALSE))</f>
        <v/>
      </c>
      <c r="U810" s="39" t="str">
        <f t="shared" si="95"/>
        <v/>
      </c>
      <c r="V810" s="39" t="str">
        <f>IF(R810="","",VLOOKUP(R810,CUSTOMS!$E$3:$N$2500,5,FALSE))</f>
        <v/>
      </c>
      <c r="W810" s="40" t="str">
        <f>IF(R810="","",VLOOKUP(R810,CUSTOMS!$E$3:$N$2500,6,FALSE))</f>
        <v/>
      </c>
      <c r="X810" s="40" t="str">
        <f t="shared" si="96"/>
        <v/>
      </c>
      <c r="Y810" s="39" t="str">
        <f>IF(R810="","",VLOOKUP(R810,CUSTOMS!$E$3:$N$2500,8,FALSE))</f>
        <v/>
      </c>
      <c r="Z810" s="39" t="str">
        <f>IF(R810="","",VLOOKUP(R810,CUSTOMS!$E$3:$N$2500,9,FALSE))</f>
        <v/>
      </c>
      <c r="AA810" s="39" t="str">
        <f>IF(R810="","",VLOOKUP(R810,CUSTOMS!$E$3:$N$2500,10,FALSE))</f>
        <v/>
      </c>
      <c r="AB810" s="40" t="str">
        <f>IF(R810="","",VLOOKUP(G810,WMS!$E$3:$T$2500,15,FALSE))</f>
        <v/>
      </c>
      <c r="AC810" s="40" t="str">
        <f t="shared" si="97"/>
        <v/>
      </c>
      <c r="AD810" s="37" t="str">
        <f>IF(S810="","",VLOOKUP(S810,海关监管条件!$A$1:$B$2000,2,FALSE))</f>
        <v/>
      </c>
    </row>
    <row r="811" spans="7:30">
      <c r="G811" s="22" t="str">
        <f t="shared" si="91"/>
        <v/>
      </c>
      <c r="H811" s="23" t="str">
        <f>IF(G811="","",VLOOKUP(G811,WMS!$E$3:$Q$2500,7,FALSE))</f>
        <v/>
      </c>
      <c r="I811" s="23" t="str">
        <f>IF(G811="","",VLOOKUP(G811,WMS!$E$3:$Q$2500,8,FALSE))</f>
        <v/>
      </c>
      <c r="J811" s="23" t="str">
        <f>IF(G811="","",VLOOKUP(G811,WMS!$E$3:$Q$2500,13,FALSE))</f>
        <v/>
      </c>
      <c r="K811" s="29" t="str">
        <f t="shared" si="92"/>
        <v/>
      </c>
      <c r="N811" s="30" t="str">
        <f>IF(G811="","",VLOOKUP(G811,WMS!$E$3:$U$2500,17,0))</f>
        <v/>
      </c>
      <c r="O811" s="31" t="str">
        <f t="shared" si="93"/>
        <v/>
      </c>
      <c r="P811" s="31" t="str">
        <f t="shared" si="94"/>
        <v/>
      </c>
      <c r="Q811" s="36" t="str">
        <f>IF(G811="","",VLOOKUP(G811,WMS!$E$3:$G$2500,2,FALSE))</f>
        <v/>
      </c>
      <c r="R811" s="36" t="str">
        <f>IF(G811="","",VLOOKUP(G811,WMS!$E$3:$G$2500,3,FALSE))</f>
        <v/>
      </c>
      <c r="S811" s="37" t="str">
        <f>IF(R811="","",VLOOKUP(R811,CUSTOMS!$E$3:$N$2500,2,FALSE))</f>
        <v/>
      </c>
      <c r="T811" s="38" t="str">
        <f>IF(R811="","",VLOOKUP(R811,CUSTOMS!$E$3:$N$2500,3,FALSE))</f>
        <v/>
      </c>
      <c r="U811" s="39" t="str">
        <f t="shared" si="95"/>
        <v/>
      </c>
      <c r="V811" s="39" t="str">
        <f>IF(R811="","",VLOOKUP(R811,CUSTOMS!$E$3:$N$2500,5,FALSE))</f>
        <v/>
      </c>
      <c r="W811" s="40" t="str">
        <f>IF(R811="","",VLOOKUP(R811,CUSTOMS!$E$3:$N$2500,6,FALSE))</f>
        <v/>
      </c>
      <c r="X811" s="40" t="str">
        <f t="shared" si="96"/>
        <v/>
      </c>
      <c r="Y811" s="39" t="str">
        <f>IF(R811="","",VLOOKUP(R811,CUSTOMS!$E$3:$N$2500,8,FALSE))</f>
        <v/>
      </c>
      <c r="Z811" s="39" t="str">
        <f>IF(R811="","",VLOOKUP(R811,CUSTOMS!$E$3:$N$2500,9,FALSE))</f>
        <v/>
      </c>
      <c r="AA811" s="39" t="str">
        <f>IF(R811="","",VLOOKUP(R811,CUSTOMS!$E$3:$N$2500,10,FALSE))</f>
        <v/>
      </c>
      <c r="AB811" s="40" t="str">
        <f>IF(R811="","",VLOOKUP(G811,WMS!$E$3:$T$2500,15,FALSE))</f>
        <v/>
      </c>
      <c r="AC811" s="40" t="str">
        <f t="shared" si="97"/>
        <v/>
      </c>
      <c r="AD811" s="37" t="str">
        <f>IF(S811="","",VLOOKUP(S811,海关监管条件!$A$1:$B$2000,2,FALSE))</f>
        <v/>
      </c>
    </row>
    <row r="812" spans="7:30">
      <c r="G812" s="22" t="str">
        <f t="shared" si="91"/>
        <v/>
      </c>
      <c r="H812" s="23" t="str">
        <f>IF(G812="","",VLOOKUP(G812,WMS!$E$3:$Q$2500,7,FALSE))</f>
        <v/>
      </c>
      <c r="I812" s="23" t="str">
        <f>IF(G812="","",VLOOKUP(G812,WMS!$E$3:$Q$2500,8,FALSE))</f>
        <v/>
      </c>
      <c r="J812" s="23" t="str">
        <f>IF(G812="","",VLOOKUP(G812,WMS!$E$3:$Q$2500,13,FALSE))</f>
        <v/>
      </c>
      <c r="K812" s="29" t="str">
        <f t="shared" si="92"/>
        <v/>
      </c>
      <c r="N812" s="30" t="str">
        <f>IF(G812="","",VLOOKUP(G812,WMS!$E$3:$U$2500,17,0))</f>
        <v/>
      </c>
      <c r="O812" s="31" t="str">
        <f t="shared" si="93"/>
        <v/>
      </c>
      <c r="P812" s="31" t="str">
        <f t="shared" si="94"/>
        <v/>
      </c>
      <c r="Q812" s="36" t="str">
        <f>IF(G812="","",VLOOKUP(G812,WMS!$E$3:$G$2500,2,FALSE))</f>
        <v/>
      </c>
      <c r="R812" s="36" t="str">
        <f>IF(G812="","",VLOOKUP(G812,WMS!$E$3:$G$2500,3,FALSE))</f>
        <v/>
      </c>
      <c r="S812" s="37" t="str">
        <f>IF(R812="","",VLOOKUP(R812,CUSTOMS!$E$3:$N$2500,2,FALSE))</f>
        <v/>
      </c>
      <c r="T812" s="38" t="str">
        <f>IF(R812="","",VLOOKUP(R812,CUSTOMS!$E$3:$N$2500,3,FALSE))</f>
        <v/>
      </c>
      <c r="U812" s="39" t="str">
        <f t="shared" si="95"/>
        <v/>
      </c>
      <c r="V812" s="39" t="str">
        <f>IF(R812="","",VLOOKUP(R812,CUSTOMS!$E$3:$N$2500,5,FALSE))</f>
        <v/>
      </c>
      <c r="W812" s="40" t="str">
        <f>IF(R812="","",VLOOKUP(R812,CUSTOMS!$E$3:$N$2500,6,FALSE))</f>
        <v/>
      </c>
      <c r="X812" s="40" t="str">
        <f t="shared" si="96"/>
        <v/>
      </c>
      <c r="Y812" s="39" t="str">
        <f>IF(R812="","",VLOOKUP(R812,CUSTOMS!$E$3:$N$2500,8,FALSE))</f>
        <v/>
      </c>
      <c r="Z812" s="39" t="str">
        <f>IF(R812="","",VLOOKUP(R812,CUSTOMS!$E$3:$N$2500,9,FALSE))</f>
        <v/>
      </c>
      <c r="AA812" s="39" t="str">
        <f>IF(R812="","",VLOOKUP(R812,CUSTOMS!$E$3:$N$2500,10,FALSE))</f>
        <v/>
      </c>
      <c r="AB812" s="40" t="str">
        <f>IF(R812="","",VLOOKUP(G812,WMS!$E$3:$T$2500,15,FALSE))</f>
        <v/>
      </c>
      <c r="AC812" s="40" t="str">
        <f t="shared" si="97"/>
        <v/>
      </c>
      <c r="AD812" s="37" t="str">
        <f>IF(S812="","",VLOOKUP(S812,海关监管条件!$A$1:$B$2000,2,FALSE))</f>
        <v/>
      </c>
    </row>
    <row r="813" spans="7:30">
      <c r="G813" s="22" t="str">
        <f t="shared" si="91"/>
        <v/>
      </c>
      <c r="H813" s="23" t="str">
        <f>IF(G813="","",VLOOKUP(G813,WMS!$E$3:$Q$2500,7,FALSE))</f>
        <v/>
      </c>
      <c r="I813" s="23" t="str">
        <f>IF(G813="","",VLOOKUP(G813,WMS!$E$3:$Q$2500,8,FALSE))</f>
        <v/>
      </c>
      <c r="J813" s="23" t="str">
        <f>IF(G813="","",VLOOKUP(G813,WMS!$E$3:$Q$2500,13,FALSE))</f>
        <v/>
      </c>
      <c r="K813" s="29" t="str">
        <f t="shared" si="92"/>
        <v/>
      </c>
      <c r="N813" s="30" t="str">
        <f>IF(G813="","",VLOOKUP(G813,WMS!$E$3:$U$2500,17,0))</f>
        <v/>
      </c>
      <c r="O813" s="31" t="str">
        <f t="shared" si="93"/>
        <v/>
      </c>
      <c r="P813" s="31" t="str">
        <f t="shared" si="94"/>
        <v/>
      </c>
      <c r="Q813" s="36" t="str">
        <f>IF(G813="","",VLOOKUP(G813,WMS!$E$3:$G$2500,2,FALSE))</f>
        <v/>
      </c>
      <c r="R813" s="36" t="str">
        <f>IF(G813="","",VLOOKUP(G813,WMS!$E$3:$G$2500,3,FALSE))</f>
        <v/>
      </c>
      <c r="S813" s="37" t="str">
        <f>IF(R813="","",VLOOKUP(R813,CUSTOMS!$E$3:$N$2500,2,FALSE))</f>
        <v/>
      </c>
      <c r="T813" s="38" t="str">
        <f>IF(R813="","",VLOOKUP(R813,CUSTOMS!$E$3:$N$2500,3,FALSE))</f>
        <v/>
      </c>
      <c r="U813" s="39" t="str">
        <f t="shared" si="95"/>
        <v/>
      </c>
      <c r="V813" s="39" t="str">
        <f>IF(R813="","",VLOOKUP(R813,CUSTOMS!$E$3:$N$2500,5,FALSE))</f>
        <v/>
      </c>
      <c r="W813" s="40" t="str">
        <f>IF(R813="","",VLOOKUP(R813,CUSTOMS!$E$3:$N$2500,6,FALSE))</f>
        <v/>
      </c>
      <c r="X813" s="40" t="str">
        <f t="shared" si="96"/>
        <v/>
      </c>
      <c r="Y813" s="39" t="str">
        <f>IF(R813="","",VLOOKUP(R813,CUSTOMS!$E$3:$N$2500,8,FALSE))</f>
        <v/>
      </c>
      <c r="Z813" s="39" t="str">
        <f>IF(R813="","",VLOOKUP(R813,CUSTOMS!$E$3:$N$2500,9,FALSE))</f>
        <v/>
      </c>
      <c r="AA813" s="39" t="str">
        <f>IF(R813="","",VLOOKUP(R813,CUSTOMS!$E$3:$N$2500,10,FALSE))</f>
        <v/>
      </c>
      <c r="AB813" s="40" t="str">
        <f>IF(R813="","",VLOOKUP(G813,WMS!$E$3:$T$2500,15,FALSE))</f>
        <v/>
      </c>
      <c r="AC813" s="40" t="str">
        <f t="shared" si="97"/>
        <v/>
      </c>
      <c r="AD813" s="37" t="str">
        <f>IF(S813="","",VLOOKUP(S813,海关监管条件!$A$1:$B$2000,2,FALSE))</f>
        <v/>
      </c>
    </row>
    <row r="814" spans="7:30">
      <c r="G814" s="22" t="str">
        <f t="shared" si="91"/>
        <v/>
      </c>
      <c r="H814" s="23" t="str">
        <f>IF(G814="","",VLOOKUP(G814,WMS!$E$3:$Q$2500,7,FALSE))</f>
        <v/>
      </c>
      <c r="I814" s="23" t="str">
        <f>IF(G814="","",VLOOKUP(G814,WMS!$E$3:$Q$2500,8,FALSE))</f>
        <v/>
      </c>
      <c r="J814" s="23" t="str">
        <f>IF(G814="","",VLOOKUP(G814,WMS!$E$3:$Q$2500,13,FALSE))</f>
        <v/>
      </c>
      <c r="K814" s="29" t="str">
        <f t="shared" si="92"/>
        <v/>
      </c>
      <c r="N814" s="30" t="str">
        <f>IF(G814="","",VLOOKUP(G814,WMS!$E$3:$U$2500,17,0))</f>
        <v/>
      </c>
      <c r="O814" s="31" t="str">
        <f t="shared" si="93"/>
        <v/>
      </c>
      <c r="P814" s="31" t="str">
        <f t="shared" si="94"/>
        <v/>
      </c>
      <c r="Q814" s="36" t="str">
        <f>IF(G814="","",VLOOKUP(G814,WMS!$E$3:$G$2500,2,FALSE))</f>
        <v/>
      </c>
      <c r="R814" s="36" t="str">
        <f>IF(G814="","",VLOOKUP(G814,WMS!$E$3:$G$2500,3,FALSE))</f>
        <v/>
      </c>
      <c r="S814" s="37" t="str">
        <f>IF(R814="","",VLOOKUP(R814,CUSTOMS!$E$3:$N$2500,2,FALSE))</f>
        <v/>
      </c>
      <c r="T814" s="38" t="str">
        <f>IF(R814="","",VLOOKUP(R814,CUSTOMS!$E$3:$N$2500,3,FALSE))</f>
        <v/>
      </c>
      <c r="U814" s="39" t="str">
        <f t="shared" si="95"/>
        <v/>
      </c>
      <c r="V814" s="39" t="str">
        <f>IF(R814="","",VLOOKUP(R814,CUSTOMS!$E$3:$N$2500,5,FALSE))</f>
        <v/>
      </c>
      <c r="W814" s="40" t="str">
        <f>IF(R814="","",VLOOKUP(R814,CUSTOMS!$E$3:$N$2500,6,FALSE))</f>
        <v/>
      </c>
      <c r="X814" s="40" t="str">
        <f t="shared" si="96"/>
        <v/>
      </c>
      <c r="Y814" s="39" t="str">
        <f>IF(R814="","",VLOOKUP(R814,CUSTOMS!$E$3:$N$2500,8,FALSE))</f>
        <v/>
      </c>
      <c r="Z814" s="39" t="str">
        <f>IF(R814="","",VLOOKUP(R814,CUSTOMS!$E$3:$N$2500,9,FALSE))</f>
        <v/>
      </c>
      <c r="AA814" s="39" t="str">
        <f>IF(R814="","",VLOOKUP(R814,CUSTOMS!$E$3:$N$2500,10,FALSE))</f>
        <v/>
      </c>
      <c r="AB814" s="40" t="str">
        <f>IF(R814="","",VLOOKUP(G814,WMS!$E$3:$T$2500,15,FALSE))</f>
        <v/>
      </c>
      <c r="AC814" s="40" t="str">
        <f t="shared" si="97"/>
        <v/>
      </c>
      <c r="AD814" s="37" t="str">
        <f>IF(S814="","",VLOOKUP(S814,海关监管条件!$A$1:$B$2000,2,FALSE))</f>
        <v/>
      </c>
    </row>
    <row r="815" spans="7:30">
      <c r="G815" s="22" t="str">
        <f t="shared" si="91"/>
        <v/>
      </c>
      <c r="H815" s="23" t="str">
        <f>IF(G815="","",VLOOKUP(G815,WMS!$E$3:$Q$2500,7,FALSE))</f>
        <v/>
      </c>
      <c r="I815" s="23" t="str">
        <f>IF(G815="","",VLOOKUP(G815,WMS!$E$3:$Q$2500,8,FALSE))</f>
        <v/>
      </c>
      <c r="J815" s="23" t="str">
        <f>IF(G815="","",VLOOKUP(G815,WMS!$E$3:$Q$2500,13,FALSE))</f>
        <v/>
      </c>
      <c r="K815" s="29" t="str">
        <f t="shared" si="92"/>
        <v/>
      </c>
      <c r="N815" s="30" t="str">
        <f>IF(G815="","",VLOOKUP(G815,WMS!$E$3:$U$2500,17,0))</f>
        <v/>
      </c>
      <c r="O815" s="31" t="str">
        <f t="shared" si="93"/>
        <v/>
      </c>
      <c r="P815" s="31" t="str">
        <f t="shared" si="94"/>
        <v/>
      </c>
      <c r="Q815" s="36" t="str">
        <f>IF(G815="","",VLOOKUP(G815,WMS!$E$3:$G$2500,2,FALSE))</f>
        <v/>
      </c>
      <c r="R815" s="36" t="str">
        <f>IF(G815="","",VLOOKUP(G815,WMS!$E$3:$G$2500,3,FALSE))</f>
        <v/>
      </c>
      <c r="S815" s="37" t="str">
        <f>IF(R815="","",VLOOKUP(R815,CUSTOMS!$E$3:$N$2500,2,FALSE))</f>
        <v/>
      </c>
      <c r="T815" s="38" t="str">
        <f>IF(R815="","",VLOOKUP(R815,CUSTOMS!$E$3:$N$2500,3,FALSE))</f>
        <v/>
      </c>
      <c r="U815" s="39" t="str">
        <f t="shared" si="95"/>
        <v/>
      </c>
      <c r="V815" s="39" t="str">
        <f>IF(R815="","",VLOOKUP(R815,CUSTOMS!$E$3:$N$2500,5,FALSE))</f>
        <v/>
      </c>
      <c r="W815" s="40" t="str">
        <f>IF(R815="","",VLOOKUP(R815,CUSTOMS!$E$3:$N$2500,6,FALSE))</f>
        <v/>
      </c>
      <c r="X815" s="40" t="str">
        <f t="shared" si="96"/>
        <v/>
      </c>
      <c r="Y815" s="39" t="str">
        <f>IF(R815="","",VLOOKUP(R815,CUSTOMS!$E$3:$N$2500,8,FALSE))</f>
        <v/>
      </c>
      <c r="Z815" s="39" t="str">
        <f>IF(R815="","",VLOOKUP(R815,CUSTOMS!$E$3:$N$2500,9,FALSE))</f>
        <v/>
      </c>
      <c r="AA815" s="39" t="str">
        <f>IF(R815="","",VLOOKUP(R815,CUSTOMS!$E$3:$N$2500,10,FALSE))</f>
        <v/>
      </c>
      <c r="AB815" s="40" t="str">
        <f>IF(R815="","",VLOOKUP(G815,WMS!$E$3:$T$2500,15,FALSE))</f>
        <v/>
      </c>
      <c r="AC815" s="40" t="str">
        <f t="shared" si="97"/>
        <v/>
      </c>
      <c r="AD815" s="37" t="str">
        <f>IF(S815="","",VLOOKUP(S815,海关监管条件!$A$1:$B$2000,2,FALSE))</f>
        <v/>
      </c>
    </row>
    <row r="816" spans="7:30">
      <c r="G816" s="22" t="str">
        <f t="shared" si="91"/>
        <v/>
      </c>
      <c r="H816" s="23" t="str">
        <f>IF(G816="","",VLOOKUP(G816,WMS!$E$3:$Q$2500,7,FALSE))</f>
        <v/>
      </c>
      <c r="I816" s="23" t="str">
        <f>IF(G816="","",VLOOKUP(G816,WMS!$E$3:$Q$2500,8,FALSE))</f>
        <v/>
      </c>
      <c r="J816" s="23" t="str">
        <f>IF(G816="","",VLOOKUP(G816,WMS!$E$3:$Q$2500,13,FALSE))</f>
        <v/>
      </c>
      <c r="K816" s="29" t="str">
        <f t="shared" si="92"/>
        <v/>
      </c>
      <c r="N816" s="30" t="str">
        <f>IF(G816="","",VLOOKUP(G816,WMS!$E$3:$U$2500,17,0))</f>
        <v/>
      </c>
      <c r="O816" s="31" t="str">
        <f t="shared" si="93"/>
        <v/>
      </c>
      <c r="P816" s="31" t="str">
        <f t="shared" si="94"/>
        <v/>
      </c>
      <c r="Q816" s="36" t="str">
        <f>IF(G816="","",VLOOKUP(G816,WMS!$E$3:$G$2500,2,FALSE))</f>
        <v/>
      </c>
      <c r="R816" s="36" t="str">
        <f>IF(G816="","",VLOOKUP(G816,WMS!$E$3:$G$2500,3,FALSE))</f>
        <v/>
      </c>
      <c r="S816" s="37" t="str">
        <f>IF(R816="","",VLOOKUP(R816,CUSTOMS!$E$3:$N$2500,2,FALSE))</f>
        <v/>
      </c>
      <c r="T816" s="38" t="str">
        <f>IF(R816="","",VLOOKUP(R816,CUSTOMS!$E$3:$N$2500,3,FALSE))</f>
        <v/>
      </c>
      <c r="U816" s="39" t="str">
        <f t="shared" si="95"/>
        <v/>
      </c>
      <c r="V816" s="39" t="str">
        <f>IF(R816="","",VLOOKUP(R816,CUSTOMS!$E$3:$N$2500,5,FALSE))</f>
        <v/>
      </c>
      <c r="W816" s="40" t="str">
        <f>IF(R816="","",VLOOKUP(R816,CUSTOMS!$E$3:$N$2500,6,FALSE))</f>
        <v/>
      </c>
      <c r="X816" s="40" t="str">
        <f t="shared" si="96"/>
        <v/>
      </c>
      <c r="Y816" s="39" t="str">
        <f>IF(R816="","",VLOOKUP(R816,CUSTOMS!$E$3:$N$2500,8,FALSE))</f>
        <v/>
      </c>
      <c r="Z816" s="39" t="str">
        <f>IF(R816="","",VLOOKUP(R816,CUSTOMS!$E$3:$N$2500,9,FALSE))</f>
        <v/>
      </c>
      <c r="AA816" s="39" t="str">
        <f>IF(R816="","",VLOOKUP(R816,CUSTOMS!$E$3:$N$2500,10,FALSE))</f>
        <v/>
      </c>
      <c r="AB816" s="40" t="str">
        <f>IF(R816="","",VLOOKUP(G816,WMS!$E$3:$T$2500,15,FALSE))</f>
        <v/>
      </c>
      <c r="AC816" s="40" t="str">
        <f t="shared" si="97"/>
        <v/>
      </c>
      <c r="AD816" s="37" t="str">
        <f>IF(S816="","",VLOOKUP(S816,海关监管条件!$A$1:$B$2000,2,FALSE))</f>
        <v/>
      </c>
    </row>
    <row r="817" spans="7:30">
      <c r="G817" s="22" t="str">
        <f t="shared" si="91"/>
        <v/>
      </c>
      <c r="H817" s="23" t="str">
        <f>IF(G817="","",VLOOKUP(G817,WMS!$E$3:$Q$2500,7,FALSE))</f>
        <v/>
      </c>
      <c r="I817" s="23" t="str">
        <f>IF(G817="","",VLOOKUP(G817,WMS!$E$3:$Q$2500,8,FALSE))</f>
        <v/>
      </c>
      <c r="J817" s="23" t="str">
        <f>IF(G817="","",VLOOKUP(G817,WMS!$E$3:$Q$2500,13,FALSE))</f>
        <v/>
      </c>
      <c r="K817" s="29" t="str">
        <f t="shared" si="92"/>
        <v/>
      </c>
      <c r="N817" s="30" t="str">
        <f>IF(G817="","",VLOOKUP(G817,WMS!$E$3:$U$2500,17,0))</f>
        <v/>
      </c>
      <c r="O817" s="31" t="str">
        <f t="shared" si="93"/>
        <v/>
      </c>
      <c r="P817" s="31" t="str">
        <f t="shared" si="94"/>
        <v/>
      </c>
      <c r="Q817" s="36" t="str">
        <f>IF(G817="","",VLOOKUP(G817,WMS!$E$3:$G$2500,2,FALSE))</f>
        <v/>
      </c>
      <c r="R817" s="36" t="str">
        <f>IF(G817="","",VLOOKUP(G817,WMS!$E$3:$G$2500,3,FALSE))</f>
        <v/>
      </c>
      <c r="S817" s="37" t="str">
        <f>IF(R817="","",VLOOKUP(R817,CUSTOMS!$E$3:$N$2500,2,FALSE))</f>
        <v/>
      </c>
      <c r="T817" s="38" t="str">
        <f>IF(R817="","",VLOOKUP(R817,CUSTOMS!$E$3:$N$2500,3,FALSE))</f>
        <v/>
      </c>
      <c r="U817" s="39" t="str">
        <f t="shared" si="95"/>
        <v/>
      </c>
      <c r="V817" s="39" t="str">
        <f>IF(R817="","",VLOOKUP(R817,CUSTOMS!$E$3:$N$2500,5,FALSE))</f>
        <v/>
      </c>
      <c r="W817" s="40" t="str">
        <f>IF(R817="","",VLOOKUP(R817,CUSTOMS!$E$3:$N$2500,6,FALSE))</f>
        <v/>
      </c>
      <c r="X817" s="40" t="str">
        <f t="shared" si="96"/>
        <v/>
      </c>
      <c r="Y817" s="39" t="str">
        <f>IF(R817="","",VLOOKUP(R817,CUSTOMS!$E$3:$N$2500,8,FALSE))</f>
        <v/>
      </c>
      <c r="Z817" s="39" t="str">
        <f>IF(R817="","",VLOOKUP(R817,CUSTOMS!$E$3:$N$2500,9,FALSE))</f>
        <v/>
      </c>
      <c r="AA817" s="39" t="str">
        <f>IF(R817="","",VLOOKUP(R817,CUSTOMS!$E$3:$N$2500,10,FALSE))</f>
        <v/>
      </c>
      <c r="AB817" s="40" t="str">
        <f>IF(R817="","",VLOOKUP(G817,WMS!$E$3:$T$2500,15,FALSE))</f>
        <v/>
      </c>
      <c r="AC817" s="40" t="str">
        <f t="shared" si="97"/>
        <v/>
      </c>
      <c r="AD817" s="37" t="str">
        <f>IF(S817="","",VLOOKUP(S817,海关监管条件!$A$1:$B$2000,2,FALSE))</f>
        <v/>
      </c>
    </row>
    <row r="818" spans="7:30">
      <c r="G818" s="22" t="str">
        <f t="shared" si="91"/>
        <v/>
      </c>
      <c r="H818" s="23" t="str">
        <f>IF(G818="","",VLOOKUP(G818,WMS!$E$3:$Q$2500,7,FALSE))</f>
        <v/>
      </c>
      <c r="I818" s="23" t="str">
        <f>IF(G818="","",VLOOKUP(G818,WMS!$E$3:$Q$2500,8,FALSE))</f>
        <v/>
      </c>
      <c r="J818" s="23" t="str">
        <f>IF(G818="","",VLOOKUP(G818,WMS!$E$3:$Q$2500,13,FALSE))</f>
        <v/>
      </c>
      <c r="K818" s="29" t="str">
        <f t="shared" si="92"/>
        <v/>
      </c>
      <c r="N818" s="30" t="str">
        <f>IF(G818="","",VLOOKUP(G818,WMS!$E$3:$U$2500,17,0))</f>
        <v/>
      </c>
      <c r="O818" s="31" t="str">
        <f t="shared" si="93"/>
        <v/>
      </c>
      <c r="P818" s="31" t="str">
        <f t="shared" si="94"/>
        <v/>
      </c>
      <c r="Q818" s="36" t="str">
        <f>IF(G818="","",VLOOKUP(G818,WMS!$E$3:$G$2500,2,FALSE))</f>
        <v/>
      </c>
      <c r="R818" s="36" t="str">
        <f>IF(G818="","",VLOOKUP(G818,WMS!$E$3:$G$2500,3,FALSE))</f>
        <v/>
      </c>
      <c r="S818" s="37" t="str">
        <f>IF(R818="","",VLOOKUP(R818,CUSTOMS!$E$3:$N$2500,2,FALSE))</f>
        <v/>
      </c>
      <c r="T818" s="38" t="str">
        <f>IF(R818="","",VLOOKUP(R818,CUSTOMS!$E$3:$N$2500,3,FALSE))</f>
        <v/>
      </c>
      <c r="U818" s="39" t="str">
        <f t="shared" si="95"/>
        <v/>
      </c>
      <c r="V818" s="39" t="str">
        <f>IF(R818="","",VLOOKUP(R818,CUSTOMS!$E$3:$N$2500,5,FALSE))</f>
        <v/>
      </c>
      <c r="W818" s="40" t="str">
        <f>IF(R818="","",VLOOKUP(R818,CUSTOMS!$E$3:$N$2500,6,FALSE))</f>
        <v/>
      </c>
      <c r="X818" s="40" t="str">
        <f t="shared" si="96"/>
        <v/>
      </c>
      <c r="Y818" s="39" t="str">
        <f>IF(R818="","",VLOOKUP(R818,CUSTOMS!$E$3:$N$2500,8,FALSE))</f>
        <v/>
      </c>
      <c r="Z818" s="39" t="str">
        <f>IF(R818="","",VLOOKUP(R818,CUSTOMS!$E$3:$N$2500,9,FALSE))</f>
        <v/>
      </c>
      <c r="AA818" s="39" t="str">
        <f>IF(R818="","",VLOOKUP(R818,CUSTOMS!$E$3:$N$2500,10,FALSE))</f>
        <v/>
      </c>
      <c r="AB818" s="40" t="str">
        <f>IF(R818="","",VLOOKUP(G818,WMS!$E$3:$T$2500,15,FALSE))</f>
        <v/>
      </c>
      <c r="AC818" s="40" t="str">
        <f t="shared" si="97"/>
        <v/>
      </c>
      <c r="AD818" s="37" t="str">
        <f>IF(S818="","",VLOOKUP(S818,海关监管条件!$A$1:$B$2000,2,FALSE))</f>
        <v/>
      </c>
    </row>
    <row r="819" spans="7:30">
      <c r="G819" s="22" t="str">
        <f t="shared" si="91"/>
        <v/>
      </c>
      <c r="H819" s="23" t="str">
        <f>IF(G819="","",VLOOKUP(G819,WMS!$E$3:$Q$2500,7,FALSE))</f>
        <v/>
      </c>
      <c r="I819" s="23" t="str">
        <f>IF(G819="","",VLOOKUP(G819,WMS!$E$3:$Q$2500,8,FALSE))</f>
        <v/>
      </c>
      <c r="J819" s="23" t="str">
        <f>IF(G819="","",VLOOKUP(G819,WMS!$E$3:$Q$2500,13,FALSE))</f>
        <v/>
      </c>
      <c r="K819" s="29" t="str">
        <f t="shared" si="92"/>
        <v/>
      </c>
      <c r="N819" s="30" t="str">
        <f>IF(G819="","",VLOOKUP(G819,WMS!$E$3:$U$2500,17,0))</f>
        <v/>
      </c>
      <c r="O819" s="31" t="str">
        <f t="shared" si="93"/>
        <v/>
      </c>
      <c r="P819" s="31" t="str">
        <f t="shared" si="94"/>
        <v/>
      </c>
      <c r="Q819" s="36" t="str">
        <f>IF(G819="","",VLOOKUP(G819,WMS!$E$3:$G$2500,2,FALSE))</f>
        <v/>
      </c>
      <c r="R819" s="36" t="str">
        <f>IF(G819="","",VLOOKUP(G819,WMS!$E$3:$G$2500,3,FALSE))</f>
        <v/>
      </c>
      <c r="S819" s="37" t="str">
        <f>IF(R819="","",VLOOKUP(R819,CUSTOMS!$E$3:$N$2500,2,FALSE))</f>
        <v/>
      </c>
      <c r="T819" s="38" t="str">
        <f>IF(R819="","",VLOOKUP(R819,CUSTOMS!$E$3:$N$2500,3,FALSE))</f>
        <v/>
      </c>
      <c r="U819" s="39" t="str">
        <f t="shared" si="95"/>
        <v/>
      </c>
      <c r="V819" s="39" t="str">
        <f>IF(R819="","",VLOOKUP(R819,CUSTOMS!$E$3:$N$2500,5,FALSE))</f>
        <v/>
      </c>
      <c r="W819" s="40" t="str">
        <f>IF(R819="","",VLOOKUP(R819,CUSTOMS!$E$3:$N$2500,6,FALSE))</f>
        <v/>
      </c>
      <c r="X819" s="40" t="str">
        <f t="shared" si="96"/>
        <v/>
      </c>
      <c r="Y819" s="39" t="str">
        <f>IF(R819="","",VLOOKUP(R819,CUSTOMS!$E$3:$N$2500,8,FALSE))</f>
        <v/>
      </c>
      <c r="Z819" s="39" t="str">
        <f>IF(R819="","",VLOOKUP(R819,CUSTOMS!$E$3:$N$2500,9,FALSE))</f>
        <v/>
      </c>
      <c r="AA819" s="39" t="str">
        <f>IF(R819="","",VLOOKUP(R819,CUSTOMS!$E$3:$N$2500,10,FALSE))</f>
        <v/>
      </c>
      <c r="AB819" s="40" t="str">
        <f>IF(R819="","",VLOOKUP(G819,WMS!$E$3:$T$2500,15,FALSE))</f>
        <v/>
      </c>
      <c r="AC819" s="40" t="str">
        <f t="shared" si="97"/>
        <v/>
      </c>
      <c r="AD819" s="37" t="str">
        <f>IF(S819="","",VLOOKUP(S819,海关监管条件!$A$1:$B$2000,2,FALSE))</f>
        <v/>
      </c>
    </row>
    <row r="820" spans="7:30">
      <c r="G820" s="22" t="str">
        <f t="shared" si="91"/>
        <v/>
      </c>
      <c r="H820" s="23" t="str">
        <f>IF(G820="","",VLOOKUP(G820,WMS!$E$3:$Q$2500,7,FALSE))</f>
        <v/>
      </c>
      <c r="I820" s="23" t="str">
        <f>IF(G820="","",VLOOKUP(G820,WMS!$E$3:$Q$2500,8,FALSE))</f>
        <v/>
      </c>
      <c r="J820" s="23" t="str">
        <f>IF(G820="","",VLOOKUP(G820,WMS!$E$3:$Q$2500,13,FALSE))</f>
        <v/>
      </c>
      <c r="K820" s="29" t="str">
        <f t="shared" si="92"/>
        <v/>
      </c>
      <c r="N820" s="30" t="str">
        <f>IF(G820="","",VLOOKUP(G820,WMS!$E$3:$U$2500,17,0))</f>
        <v/>
      </c>
      <c r="O820" s="31" t="str">
        <f t="shared" si="93"/>
        <v/>
      </c>
      <c r="P820" s="31" t="str">
        <f t="shared" si="94"/>
        <v/>
      </c>
      <c r="Q820" s="36" t="str">
        <f>IF(G820="","",VLOOKUP(G820,WMS!$E$3:$G$2500,2,FALSE))</f>
        <v/>
      </c>
      <c r="R820" s="36" t="str">
        <f>IF(G820="","",VLOOKUP(G820,WMS!$E$3:$G$2500,3,FALSE))</f>
        <v/>
      </c>
      <c r="S820" s="37" t="str">
        <f>IF(R820="","",VLOOKUP(R820,CUSTOMS!$E$3:$N$2500,2,FALSE))</f>
        <v/>
      </c>
      <c r="T820" s="38" t="str">
        <f>IF(R820="","",VLOOKUP(R820,CUSTOMS!$E$3:$N$2500,3,FALSE))</f>
        <v/>
      </c>
      <c r="U820" s="39" t="str">
        <f t="shared" si="95"/>
        <v/>
      </c>
      <c r="V820" s="39" t="str">
        <f>IF(R820="","",VLOOKUP(R820,CUSTOMS!$E$3:$N$2500,5,FALSE))</f>
        <v/>
      </c>
      <c r="W820" s="40" t="str">
        <f>IF(R820="","",VLOOKUP(R820,CUSTOMS!$E$3:$N$2500,6,FALSE))</f>
        <v/>
      </c>
      <c r="X820" s="40" t="str">
        <f t="shared" si="96"/>
        <v/>
      </c>
      <c r="Y820" s="39" t="str">
        <f>IF(R820="","",VLOOKUP(R820,CUSTOMS!$E$3:$N$2500,8,FALSE))</f>
        <v/>
      </c>
      <c r="Z820" s="39" t="str">
        <f>IF(R820="","",VLOOKUP(R820,CUSTOMS!$E$3:$N$2500,9,FALSE))</f>
        <v/>
      </c>
      <c r="AA820" s="39" t="str">
        <f>IF(R820="","",VLOOKUP(R820,CUSTOMS!$E$3:$N$2500,10,FALSE))</f>
        <v/>
      </c>
      <c r="AB820" s="40" t="str">
        <f>IF(R820="","",VLOOKUP(G820,WMS!$E$3:$T$2500,15,FALSE))</f>
        <v/>
      </c>
      <c r="AC820" s="40" t="str">
        <f t="shared" si="97"/>
        <v/>
      </c>
      <c r="AD820" s="37" t="str">
        <f>IF(S820="","",VLOOKUP(S820,海关监管条件!$A$1:$B$2000,2,FALSE))</f>
        <v/>
      </c>
    </row>
    <row r="821" spans="7:30">
      <c r="G821" s="22" t="str">
        <f t="shared" si="91"/>
        <v/>
      </c>
      <c r="H821" s="23" t="str">
        <f>IF(G821="","",VLOOKUP(G821,WMS!$E$3:$Q$2500,7,FALSE))</f>
        <v/>
      </c>
      <c r="I821" s="23" t="str">
        <f>IF(G821="","",VLOOKUP(G821,WMS!$E$3:$Q$2500,8,FALSE))</f>
        <v/>
      </c>
      <c r="J821" s="23" t="str">
        <f>IF(G821="","",VLOOKUP(G821,WMS!$E$3:$Q$2500,13,FALSE))</f>
        <v/>
      </c>
      <c r="K821" s="29" t="str">
        <f t="shared" si="92"/>
        <v/>
      </c>
      <c r="N821" s="30" t="str">
        <f>IF(G821="","",VLOOKUP(G821,WMS!$E$3:$U$2500,17,0))</f>
        <v/>
      </c>
      <c r="O821" s="31" t="str">
        <f t="shared" si="93"/>
        <v/>
      </c>
      <c r="P821" s="31" t="str">
        <f t="shared" si="94"/>
        <v/>
      </c>
      <c r="Q821" s="36" t="str">
        <f>IF(G821="","",VLOOKUP(G821,WMS!$E$3:$G$2500,2,FALSE))</f>
        <v/>
      </c>
      <c r="R821" s="36" t="str">
        <f>IF(G821="","",VLOOKUP(G821,WMS!$E$3:$G$2500,3,FALSE))</f>
        <v/>
      </c>
      <c r="S821" s="37" t="str">
        <f>IF(R821="","",VLOOKUP(R821,CUSTOMS!$E$3:$N$2500,2,FALSE))</f>
        <v/>
      </c>
      <c r="T821" s="38" t="str">
        <f>IF(R821="","",VLOOKUP(R821,CUSTOMS!$E$3:$N$2500,3,FALSE))</f>
        <v/>
      </c>
      <c r="U821" s="39" t="str">
        <f t="shared" si="95"/>
        <v/>
      </c>
      <c r="V821" s="39" t="str">
        <f>IF(R821="","",VLOOKUP(R821,CUSTOMS!$E$3:$N$2500,5,FALSE))</f>
        <v/>
      </c>
      <c r="W821" s="40" t="str">
        <f>IF(R821="","",VLOOKUP(R821,CUSTOMS!$E$3:$N$2500,6,FALSE))</f>
        <v/>
      </c>
      <c r="X821" s="40" t="str">
        <f t="shared" si="96"/>
        <v/>
      </c>
      <c r="Y821" s="39" t="str">
        <f>IF(R821="","",VLOOKUP(R821,CUSTOMS!$E$3:$N$2500,8,FALSE))</f>
        <v/>
      </c>
      <c r="Z821" s="39" t="str">
        <f>IF(R821="","",VLOOKUP(R821,CUSTOMS!$E$3:$N$2500,9,FALSE))</f>
        <v/>
      </c>
      <c r="AA821" s="39" t="str">
        <f>IF(R821="","",VLOOKUP(R821,CUSTOMS!$E$3:$N$2500,10,FALSE))</f>
        <v/>
      </c>
      <c r="AB821" s="40" t="str">
        <f>IF(R821="","",VLOOKUP(G821,WMS!$E$3:$T$2500,15,FALSE))</f>
        <v/>
      </c>
      <c r="AC821" s="40" t="str">
        <f t="shared" si="97"/>
        <v/>
      </c>
      <c r="AD821" s="37" t="str">
        <f>IF(S821="","",VLOOKUP(S821,海关监管条件!$A$1:$B$2000,2,FALSE))</f>
        <v/>
      </c>
    </row>
    <row r="822" spans="7:30">
      <c r="G822" s="22" t="str">
        <f t="shared" si="91"/>
        <v/>
      </c>
      <c r="H822" s="23" t="str">
        <f>IF(G822="","",VLOOKUP(G822,WMS!$E$3:$Q$2500,7,FALSE))</f>
        <v/>
      </c>
      <c r="I822" s="23" t="str">
        <f>IF(G822="","",VLOOKUP(G822,WMS!$E$3:$Q$2500,8,FALSE))</f>
        <v/>
      </c>
      <c r="J822" s="23" t="str">
        <f>IF(G822="","",VLOOKUP(G822,WMS!$E$3:$Q$2500,13,FALSE))</f>
        <v/>
      </c>
      <c r="K822" s="29" t="str">
        <f t="shared" si="92"/>
        <v/>
      </c>
      <c r="N822" s="30" t="str">
        <f>IF(G822="","",VLOOKUP(G822,WMS!$E$3:$U$2500,17,0))</f>
        <v/>
      </c>
      <c r="O822" s="31" t="str">
        <f t="shared" si="93"/>
        <v/>
      </c>
      <c r="P822" s="31" t="str">
        <f t="shared" si="94"/>
        <v/>
      </c>
      <c r="Q822" s="36" t="str">
        <f>IF(G822="","",VLOOKUP(G822,WMS!$E$3:$G$2500,2,FALSE))</f>
        <v/>
      </c>
      <c r="R822" s="36" t="str">
        <f>IF(G822="","",VLOOKUP(G822,WMS!$E$3:$G$2500,3,FALSE))</f>
        <v/>
      </c>
      <c r="S822" s="37" t="str">
        <f>IF(R822="","",VLOOKUP(R822,CUSTOMS!$E$3:$N$2500,2,FALSE))</f>
        <v/>
      </c>
      <c r="T822" s="38" t="str">
        <f>IF(R822="","",VLOOKUP(R822,CUSTOMS!$E$3:$N$2500,3,FALSE))</f>
        <v/>
      </c>
      <c r="U822" s="39" t="str">
        <f t="shared" si="95"/>
        <v/>
      </c>
      <c r="V822" s="39" t="str">
        <f>IF(R822="","",VLOOKUP(R822,CUSTOMS!$E$3:$N$2500,5,FALSE))</f>
        <v/>
      </c>
      <c r="W822" s="40" t="str">
        <f>IF(R822="","",VLOOKUP(R822,CUSTOMS!$E$3:$N$2500,6,FALSE))</f>
        <v/>
      </c>
      <c r="X822" s="40" t="str">
        <f t="shared" si="96"/>
        <v/>
      </c>
      <c r="Y822" s="39" t="str">
        <f>IF(R822="","",VLOOKUP(R822,CUSTOMS!$E$3:$N$2500,8,FALSE))</f>
        <v/>
      </c>
      <c r="Z822" s="39" t="str">
        <f>IF(R822="","",VLOOKUP(R822,CUSTOMS!$E$3:$N$2500,9,FALSE))</f>
        <v/>
      </c>
      <c r="AA822" s="39" t="str">
        <f>IF(R822="","",VLOOKUP(R822,CUSTOMS!$E$3:$N$2500,10,FALSE))</f>
        <v/>
      </c>
      <c r="AB822" s="40" t="str">
        <f>IF(R822="","",VLOOKUP(G822,WMS!$E$3:$T$2500,15,FALSE))</f>
        <v/>
      </c>
      <c r="AC822" s="40" t="str">
        <f t="shared" si="97"/>
        <v/>
      </c>
      <c r="AD822" s="37" t="str">
        <f>IF(S822="","",VLOOKUP(S822,海关监管条件!$A$1:$B$2000,2,FALSE))</f>
        <v/>
      </c>
    </row>
    <row r="823" spans="7:30">
      <c r="G823" s="22" t="str">
        <f t="shared" si="91"/>
        <v/>
      </c>
      <c r="H823" s="23" t="str">
        <f>IF(G823="","",VLOOKUP(G823,WMS!$E$3:$Q$2500,7,FALSE))</f>
        <v/>
      </c>
      <c r="I823" s="23" t="str">
        <f>IF(G823="","",VLOOKUP(G823,WMS!$E$3:$Q$2500,8,FALSE))</f>
        <v/>
      </c>
      <c r="J823" s="23" t="str">
        <f>IF(G823="","",VLOOKUP(G823,WMS!$E$3:$Q$2500,13,FALSE))</f>
        <v/>
      </c>
      <c r="K823" s="29" t="str">
        <f t="shared" si="92"/>
        <v/>
      </c>
      <c r="N823" s="30" t="str">
        <f>IF(G823="","",VLOOKUP(G823,WMS!$E$3:$U$2500,17,0))</f>
        <v/>
      </c>
      <c r="O823" s="31" t="str">
        <f t="shared" si="93"/>
        <v/>
      </c>
      <c r="P823" s="31" t="str">
        <f t="shared" si="94"/>
        <v/>
      </c>
      <c r="Q823" s="36" t="str">
        <f>IF(G823="","",VLOOKUP(G823,WMS!$E$3:$G$2500,2,FALSE))</f>
        <v/>
      </c>
      <c r="R823" s="36" t="str">
        <f>IF(G823="","",VLOOKUP(G823,WMS!$E$3:$G$2500,3,FALSE))</f>
        <v/>
      </c>
      <c r="S823" s="37" t="str">
        <f>IF(R823="","",VLOOKUP(R823,CUSTOMS!$E$3:$N$2500,2,FALSE))</f>
        <v/>
      </c>
      <c r="T823" s="38" t="str">
        <f>IF(R823="","",VLOOKUP(R823,CUSTOMS!$E$3:$N$2500,3,FALSE))</f>
        <v/>
      </c>
      <c r="U823" s="39" t="str">
        <f t="shared" si="95"/>
        <v/>
      </c>
      <c r="V823" s="39" t="str">
        <f>IF(R823="","",VLOOKUP(R823,CUSTOMS!$E$3:$N$2500,5,FALSE))</f>
        <v/>
      </c>
      <c r="W823" s="40" t="str">
        <f>IF(R823="","",VLOOKUP(R823,CUSTOMS!$E$3:$N$2500,6,FALSE))</f>
        <v/>
      </c>
      <c r="X823" s="40" t="str">
        <f t="shared" si="96"/>
        <v/>
      </c>
      <c r="Y823" s="39" t="str">
        <f>IF(R823="","",VLOOKUP(R823,CUSTOMS!$E$3:$N$2500,8,FALSE))</f>
        <v/>
      </c>
      <c r="Z823" s="39" t="str">
        <f>IF(R823="","",VLOOKUP(R823,CUSTOMS!$E$3:$N$2500,9,FALSE))</f>
        <v/>
      </c>
      <c r="AA823" s="39" t="str">
        <f>IF(R823="","",VLOOKUP(R823,CUSTOMS!$E$3:$N$2500,10,FALSE))</f>
        <v/>
      </c>
      <c r="AB823" s="40" t="str">
        <f>IF(R823="","",VLOOKUP(G823,WMS!$E$3:$T$2500,15,FALSE))</f>
        <v/>
      </c>
      <c r="AC823" s="40" t="str">
        <f t="shared" si="97"/>
        <v/>
      </c>
      <c r="AD823" s="37" t="str">
        <f>IF(S823="","",VLOOKUP(S823,海关监管条件!$A$1:$B$2000,2,FALSE))</f>
        <v/>
      </c>
    </row>
    <row r="824" spans="7:30">
      <c r="G824" s="22" t="str">
        <f t="shared" si="91"/>
        <v/>
      </c>
      <c r="H824" s="23" t="str">
        <f>IF(G824="","",VLOOKUP(G824,WMS!$E$3:$Q$2500,7,FALSE))</f>
        <v/>
      </c>
      <c r="I824" s="23" t="str">
        <f>IF(G824="","",VLOOKUP(G824,WMS!$E$3:$Q$2500,8,FALSE))</f>
        <v/>
      </c>
      <c r="J824" s="23" t="str">
        <f>IF(G824="","",VLOOKUP(G824,WMS!$E$3:$Q$2500,13,FALSE))</f>
        <v/>
      </c>
      <c r="K824" s="29" t="str">
        <f t="shared" si="92"/>
        <v/>
      </c>
      <c r="N824" s="30" t="str">
        <f>IF(G824="","",VLOOKUP(G824,WMS!$E$3:$U$2500,17,0))</f>
        <v/>
      </c>
      <c r="O824" s="31" t="str">
        <f t="shared" si="93"/>
        <v/>
      </c>
      <c r="P824" s="31" t="str">
        <f t="shared" si="94"/>
        <v/>
      </c>
      <c r="Q824" s="36" t="str">
        <f>IF(G824="","",VLOOKUP(G824,WMS!$E$3:$G$2500,2,FALSE))</f>
        <v/>
      </c>
      <c r="R824" s="36" t="str">
        <f>IF(G824="","",VLOOKUP(G824,WMS!$E$3:$G$2500,3,FALSE))</f>
        <v/>
      </c>
      <c r="S824" s="37" t="str">
        <f>IF(R824="","",VLOOKUP(R824,CUSTOMS!$E$3:$N$2500,2,FALSE))</f>
        <v/>
      </c>
      <c r="T824" s="38" t="str">
        <f>IF(R824="","",VLOOKUP(R824,CUSTOMS!$E$3:$N$2500,3,FALSE))</f>
        <v/>
      </c>
      <c r="U824" s="39" t="str">
        <f t="shared" si="95"/>
        <v/>
      </c>
      <c r="V824" s="39" t="str">
        <f>IF(R824="","",VLOOKUP(R824,CUSTOMS!$E$3:$N$2500,5,FALSE))</f>
        <v/>
      </c>
      <c r="W824" s="40" t="str">
        <f>IF(R824="","",VLOOKUP(R824,CUSTOMS!$E$3:$N$2500,6,FALSE))</f>
        <v/>
      </c>
      <c r="X824" s="40" t="str">
        <f t="shared" si="96"/>
        <v/>
      </c>
      <c r="Y824" s="39" t="str">
        <f>IF(R824="","",VLOOKUP(R824,CUSTOMS!$E$3:$N$2500,8,FALSE))</f>
        <v/>
      </c>
      <c r="Z824" s="39" t="str">
        <f>IF(R824="","",VLOOKUP(R824,CUSTOMS!$E$3:$N$2500,9,FALSE))</f>
        <v/>
      </c>
      <c r="AA824" s="39" t="str">
        <f>IF(R824="","",VLOOKUP(R824,CUSTOMS!$E$3:$N$2500,10,FALSE))</f>
        <v/>
      </c>
      <c r="AB824" s="40" t="str">
        <f>IF(R824="","",VLOOKUP(G824,WMS!$E$3:$T$2500,15,FALSE))</f>
        <v/>
      </c>
      <c r="AC824" s="40" t="str">
        <f t="shared" si="97"/>
        <v/>
      </c>
      <c r="AD824" s="37" t="str">
        <f>IF(S824="","",VLOOKUP(S824,海关监管条件!$A$1:$B$2000,2,FALSE))</f>
        <v/>
      </c>
    </row>
    <row r="825" spans="7:30">
      <c r="G825" s="22" t="str">
        <f t="shared" si="91"/>
        <v/>
      </c>
      <c r="H825" s="23" t="str">
        <f>IF(G825="","",VLOOKUP(G825,WMS!$E$3:$Q$2500,7,FALSE))</f>
        <v/>
      </c>
      <c r="I825" s="23" t="str">
        <f>IF(G825="","",VLOOKUP(G825,WMS!$E$3:$Q$2500,8,FALSE))</f>
        <v/>
      </c>
      <c r="J825" s="23" t="str">
        <f>IF(G825="","",VLOOKUP(G825,WMS!$E$3:$Q$2500,13,FALSE))</f>
        <v/>
      </c>
      <c r="K825" s="29" t="str">
        <f t="shared" si="92"/>
        <v/>
      </c>
      <c r="N825" s="30" t="str">
        <f>IF(G825="","",VLOOKUP(G825,WMS!$E$3:$U$2500,17,0))</f>
        <v/>
      </c>
      <c r="O825" s="31" t="str">
        <f t="shared" si="93"/>
        <v/>
      </c>
      <c r="P825" s="31" t="str">
        <f t="shared" si="94"/>
        <v/>
      </c>
      <c r="Q825" s="36" t="str">
        <f>IF(G825="","",VLOOKUP(G825,WMS!$E$3:$G$2500,2,FALSE))</f>
        <v/>
      </c>
      <c r="R825" s="36" t="str">
        <f>IF(G825="","",VLOOKUP(G825,WMS!$E$3:$G$2500,3,FALSE))</f>
        <v/>
      </c>
      <c r="S825" s="37" t="str">
        <f>IF(R825="","",VLOOKUP(R825,CUSTOMS!$E$3:$N$2500,2,FALSE))</f>
        <v/>
      </c>
      <c r="T825" s="38" t="str">
        <f>IF(R825="","",VLOOKUP(R825,CUSTOMS!$E$3:$N$2500,3,FALSE))</f>
        <v/>
      </c>
      <c r="U825" s="39" t="str">
        <f t="shared" si="95"/>
        <v/>
      </c>
      <c r="V825" s="39" t="str">
        <f>IF(R825="","",VLOOKUP(R825,CUSTOMS!$E$3:$N$2500,5,FALSE))</f>
        <v/>
      </c>
      <c r="W825" s="40" t="str">
        <f>IF(R825="","",VLOOKUP(R825,CUSTOMS!$E$3:$N$2500,6,FALSE))</f>
        <v/>
      </c>
      <c r="X825" s="40" t="str">
        <f t="shared" si="96"/>
        <v/>
      </c>
      <c r="Y825" s="39" t="str">
        <f>IF(R825="","",VLOOKUP(R825,CUSTOMS!$E$3:$N$2500,8,FALSE))</f>
        <v/>
      </c>
      <c r="Z825" s="39" t="str">
        <f>IF(R825="","",VLOOKUP(R825,CUSTOMS!$E$3:$N$2500,9,FALSE))</f>
        <v/>
      </c>
      <c r="AA825" s="39" t="str">
        <f>IF(R825="","",VLOOKUP(R825,CUSTOMS!$E$3:$N$2500,10,FALSE))</f>
        <v/>
      </c>
      <c r="AB825" s="40" t="str">
        <f>IF(R825="","",VLOOKUP(G825,WMS!$E$3:$T$2500,15,FALSE))</f>
        <v/>
      </c>
      <c r="AC825" s="40" t="str">
        <f t="shared" si="97"/>
        <v/>
      </c>
      <c r="AD825" s="37" t="str">
        <f>IF(S825="","",VLOOKUP(S825,海关监管条件!$A$1:$B$2000,2,FALSE))</f>
        <v/>
      </c>
    </row>
    <row r="826" spans="7:30">
      <c r="G826" s="22" t="str">
        <f t="shared" si="91"/>
        <v/>
      </c>
      <c r="H826" s="23" t="str">
        <f>IF(G826="","",VLOOKUP(G826,WMS!$E$3:$Q$2500,7,FALSE))</f>
        <v/>
      </c>
      <c r="I826" s="23" t="str">
        <f>IF(G826="","",VLOOKUP(G826,WMS!$E$3:$Q$2500,8,FALSE))</f>
        <v/>
      </c>
      <c r="J826" s="23" t="str">
        <f>IF(G826="","",VLOOKUP(G826,WMS!$E$3:$Q$2500,13,FALSE))</f>
        <v/>
      </c>
      <c r="K826" s="29" t="str">
        <f t="shared" si="92"/>
        <v/>
      </c>
      <c r="N826" s="30" t="str">
        <f>IF(G826="","",VLOOKUP(G826,WMS!$E$3:$U$2500,17,0))</f>
        <v/>
      </c>
      <c r="O826" s="31" t="str">
        <f t="shared" si="93"/>
        <v/>
      </c>
      <c r="P826" s="31" t="str">
        <f t="shared" si="94"/>
        <v/>
      </c>
      <c r="Q826" s="36" t="str">
        <f>IF(G826="","",VLOOKUP(G826,WMS!$E$3:$G$2500,2,FALSE))</f>
        <v/>
      </c>
      <c r="R826" s="36" t="str">
        <f>IF(G826="","",VLOOKUP(G826,WMS!$E$3:$G$2500,3,FALSE))</f>
        <v/>
      </c>
      <c r="S826" s="37" t="str">
        <f>IF(R826="","",VLOOKUP(R826,CUSTOMS!$E$3:$N$2500,2,FALSE))</f>
        <v/>
      </c>
      <c r="T826" s="38" t="str">
        <f>IF(R826="","",VLOOKUP(R826,CUSTOMS!$E$3:$N$2500,3,FALSE))</f>
        <v/>
      </c>
      <c r="U826" s="39" t="str">
        <f t="shared" si="95"/>
        <v/>
      </c>
      <c r="V826" s="39" t="str">
        <f>IF(R826="","",VLOOKUP(R826,CUSTOMS!$E$3:$N$2500,5,FALSE))</f>
        <v/>
      </c>
      <c r="W826" s="40" t="str">
        <f>IF(R826="","",VLOOKUP(R826,CUSTOMS!$E$3:$N$2500,6,FALSE))</f>
        <v/>
      </c>
      <c r="X826" s="40" t="str">
        <f t="shared" si="96"/>
        <v/>
      </c>
      <c r="Y826" s="39" t="str">
        <f>IF(R826="","",VLOOKUP(R826,CUSTOMS!$E$3:$N$2500,8,FALSE))</f>
        <v/>
      </c>
      <c r="Z826" s="39" t="str">
        <f>IF(R826="","",VLOOKUP(R826,CUSTOMS!$E$3:$N$2500,9,FALSE))</f>
        <v/>
      </c>
      <c r="AA826" s="39" t="str">
        <f>IF(R826="","",VLOOKUP(R826,CUSTOMS!$E$3:$N$2500,10,FALSE))</f>
        <v/>
      </c>
      <c r="AB826" s="40" t="str">
        <f>IF(R826="","",VLOOKUP(G826,WMS!$E$3:$T$2500,15,FALSE))</f>
        <v/>
      </c>
      <c r="AC826" s="40" t="str">
        <f t="shared" si="97"/>
        <v/>
      </c>
      <c r="AD826" s="37" t="str">
        <f>IF(S826="","",VLOOKUP(S826,海关监管条件!$A$1:$B$2000,2,FALSE))</f>
        <v/>
      </c>
    </row>
    <row r="827" spans="7:30">
      <c r="G827" s="22" t="str">
        <f t="shared" si="91"/>
        <v/>
      </c>
      <c r="H827" s="23" t="str">
        <f>IF(G827="","",VLOOKUP(G827,WMS!$E$3:$Q$2500,7,FALSE))</f>
        <v/>
      </c>
      <c r="I827" s="23" t="str">
        <f>IF(G827="","",VLOOKUP(G827,WMS!$E$3:$Q$2500,8,FALSE))</f>
        <v/>
      </c>
      <c r="J827" s="23" t="str">
        <f>IF(G827="","",VLOOKUP(G827,WMS!$E$3:$Q$2500,13,FALSE))</f>
        <v/>
      </c>
      <c r="K827" s="29" t="str">
        <f t="shared" si="92"/>
        <v/>
      </c>
      <c r="N827" s="30" t="str">
        <f>IF(G827="","",VLOOKUP(G827,WMS!$E$3:$U$2500,17,0))</f>
        <v/>
      </c>
      <c r="O827" s="31" t="str">
        <f t="shared" si="93"/>
        <v/>
      </c>
      <c r="P827" s="31" t="str">
        <f t="shared" si="94"/>
        <v/>
      </c>
      <c r="Q827" s="36" t="str">
        <f>IF(G827="","",VLOOKUP(G827,WMS!$E$3:$G$2500,2,FALSE))</f>
        <v/>
      </c>
      <c r="R827" s="36" t="str">
        <f>IF(G827="","",VLOOKUP(G827,WMS!$E$3:$G$2500,3,FALSE))</f>
        <v/>
      </c>
      <c r="S827" s="37" t="str">
        <f>IF(R827="","",VLOOKUP(R827,CUSTOMS!$E$3:$N$2500,2,FALSE))</f>
        <v/>
      </c>
      <c r="T827" s="38" t="str">
        <f>IF(R827="","",VLOOKUP(R827,CUSTOMS!$E$3:$N$2500,3,FALSE))</f>
        <v/>
      </c>
      <c r="U827" s="39" t="str">
        <f t="shared" si="95"/>
        <v/>
      </c>
      <c r="V827" s="39" t="str">
        <f>IF(R827="","",VLOOKUP(R827,CUSTOMS!$E$3:$N$2500,5,FALSE))</f>
        <v/>
      </c>
      <c r="W827" s="40" t="str">
        <f>IF(R827="","",VLOOKUP(R827,CUSTOMS!$E$3:$N$2500,6,FALSE))</f>
        <v/>
      </c>
      <c r="X827" s="40" t="str">
        <f t="shared" si="96"/>
        <v/>
      </c>
      <c r="Y827" s="39" t="str">
        <f>IF(R827="","",VLOOKUP(R827,CUSTOMS!$E$3:$N$2500,8,FALSE))</f>
        <v/>
      </c>
      <c r="Z827" s="39" t="str">
        <f>IF(R827="","",VLOOKUP(R827,CUSTOMS!$E$3:$N$2500,9,FALSE))</f>
        <v/>
      </c>
      <c r="AA827" s="39" t="str">
        <f>IF(R827="","",VLOOKUP(R827,CUSTOMS!$E$3:$N$2500,10,FALSE))</f>
        <v/>
      </c>
      <c r="AB827" s="40" t="str">
        <f>IF(R827="","",VLOOKUP(G827,WMS!$E$3:$T$2500,15,FALSE))</f>
        <v/>
      </c>
      <c r="AC827" s="40" t="str">
        <f t="shared" si="97"/>
        <v/>
      </c>
      <c r="AD827" s="37" t="str">
        <f>IF(S827="","",VLOOKUP(S827,海关监管条件!$A$1:$B$2000,2,FALSE))</f>
        <v/>
      </c>
    </row>
    <row r="828" spans="7:30">
      <c r="G828" s="22" t="str">
        <f t="shared" si="91"/>
        <v/>
      </c>
      <c r="H828" s="23" t="str">
        <f>IF(G828="","",VLOOKUP(G828,WMS!$E$3:$Q$2500,7,FALSE))</f>
        <v/>
      </c>
      <c r="I828" s="23" t="str">
        <f>IF(G828="","",VLOOKUP(G828,WMS!$E$3:$Q$2500,8,FALSE))</f>
        <v/>
      </c>
      <c r="J828" s="23" t="str">
        <f>IF(G828="","",VLOOKUP(G828,WMS!$E$3:$Q$2500,13,FALSE))</f>
        <v/>
      </c>
      <c r="K828" s="29" t="str">
        <f t="shared" si="92"/>
        <v/>
      </c>
      <c r="N828" s="30" t="str">
        <f>IF(G828="","",VLOOKUP(G828,WMS!$E$3:$U$2500,17,0))</f>
        <v/>
      </c>
      <c r="O828" s="31" t="str">
        <f t="shared" si="93"/>
        <v/>
      </c>
      <c r="P828" s="31" t="str">
        <f t="shared" si="94"/>
        <v/>
      </c>
      <c r="Q828" s="36" t="str">
        <f>IF(G828="","",VLOOKUP(G828,WMS!$E$3:$G$2500,2,FALSE))</f>
        <v/>
      </c>
      <c r="R828" s="36" t="str">
        <f>IF(G828="","",VLOOKUP(G828,WMS!$E$3:$G$2500,3,FALSE))</f>
        <v/>
      </c>
      <c r="S828" s="37" t="str">
        <f>IF(R828="","",VLOOKUP(R828,CUSTOMS!$E$3:$N$2500,2,FALSE))</f>
        <v/>
      </c>
      <c r="T828" s="38" t="str">
        <f>IF(R828="","",VLOOKUP(R828,CUSTOMS!$E$3:$N$2500,3,FALSE))</f>
        <v/>
      </c>
      <c r="U828" s="39" t="str">
        <f t="shared" si="95"/>
        <v/>
      </c>
      <c r="V828" s="39" t="str">
        <f>IF(R828="","",VLOOKUP(R828,CUSTOMS!$E$3:$N$2500,5,FALSE))</f>
        <v/>
      </c>
      <c r="W828" s="40" t="str">
        <f>IF(R828="","",VLOOKUP(R828,CUSTOMS!$E$3:$N$2500,6,FALSE))</f>
        <v/>
      </c>
      <c r="X828" s="40" t="str">
        <f t="shared" si="96"/>
        <v/>
      </c>
      <c r="Y828" s="39" t="str">
        <f>IF(R828="","",VLOOKUP(R828,CUSTOMS!$E$3:$N$2500,8,FALSE))</f>
        <v/>
      </c>
      <c r="Z828" s="39" t="str">
        <f>IF(R828="","",VLOOKUP(R828,CUSTOMS!$E$3:$N$2500,9,FALSE))</f>
        <v/>
      </c>
      <c r="AA828" s="39" t="str">
        <f>IF(R828="","",VLOOKUP(R828,CUSTOMS!$E$3:$N$2500,10,FALSE))</f>
        <v/>
      </c>
      <c r="AB828" s="40" t="str">
        <f>IF(R828="","",VLOOKUP(G828,WMS!$E$3:$T$2500,15,FALSE))</f>
        <v/>
      </c>
      <c r="AC828" s="40" t="str">
        <f t="shared" si="97"/>
        <v/>
      </c>
      <c r="AD828" s="37" t="str">
        <f>IF(S828="","",VLOOKUP(S828,海关监管条件!$A$1:$B$2000,2,FALSE))</f>
        <v/>
      </c>
    </row>
    <row r="829" spans="7:30">
      <c r="G829" s="22" t="str">
        <f t="shared" si="91"/>
        <v/>
      </c>
      <c r="H829" s="23" t="str">
        <f>IF(G829="","",VLOOKUP(G829,WMS!$E$3:$Q$2500,7,FALSE))</f>
        <v/>
      </c>
      <c r="I829" s="23" t="str">
        <f>IF(G829="","",VLOOKUP(G829,WMS!$E$3:$Q$2500,8,FALSE))</f>
        <v/>
      </c>
      <c r="J829" s="23" t="str">
        <f>IF(G829="","",VLOOKUP(G829,WMS!$E$3:$Q$2500,13,FALSE))</f>
        <v/>
      </c>
      <c r="K829" s="29" t="str">
        <f t="shared" si="92"/>
        <v/>
      </c>
      <c r="N829" s="30" t="str">
        <f>IF(G829="","",VLOOKUP(G829,WMS!$E$3:$U$2500,17,0))</f>
        <v/>
      </c>
      <c r="O829" s="31" t="str">
        <f t="shared" si="93"/>
        <v/>
      </c>
      <c r="P829" s="31" t="str">
        <f t="shared" si="94"/>
        <v/>
      </c>
      <c r="Q829" s="36" t="str">
        <f>IF(G829="","",VLOOKUP(G829,WMS!$E$3:$G$2500,2,FALSE))</f>
        <v/>
      </c>
      <c r="R829" s="36" t="str">
        <f>IF(G829="","",VLOOKUP(G829,WMS!$E$3:$G$2500,3,FALSE))</f>
        <v/>
      </c>
      <c r="S829" s="37" t="str">
        <f>IF(R829="","",VLOOKUP(R829,CUSTOMS!$E$3:$N$2500,2,FALSE))</f>
        <v/>
      </c>
      <c r="T829" s="38" t="str">
        <f>IF(R829="","",VLOOKUP(R829,CUSTOMS!$E$3:$N$2500,3,FALSE))</f>
        <v/>
      </c>
      <c r="U829" s="39" t="str">
        <f t="shared" si="95"/>
        <v/>
      </c>
      <c r="V829" s="39" t="str">
        <f>IF(R829="","",VLOOKUP(R829,CUSTOMS!$E$3:$N$2500,5,FALSE))</f>
        <v/>
      </c>
      <c r="W829" s="40" t="str">
        <f>IF(R829="","",VLOOKUP(R829,CUSTOMS!$E$3:$N$2500,6,FALSE))</f>
        <v/>
      </c>
      <c r="X829" s="40" t="str">
        <f t="shared" si="96"/>
        <v/>
      </c>
      <c r="Y829" s="39" t="str">
        <f>IF(R829="","",VLOOKUP(R829,CUSTOMS!$E$3:$N$2500,8,FALSE))</f>
        <v/>
      </c>
      <c r="Z829" s="39" t="str">
        <f>IF(R829="","",VLOOKUP(R829,CUSTOMS!$E$3:$N$2500,9,FALSE))</f>
        <v/>
      </c>
      <c r="AA829" s="39" t="str">
        <f>IF(R829="","",VLOOKUP(R829,CUSTOMS!$E$3:$N$2500,10,FALSE))</f>
        <v/>
      </c>
      <c r="AB829" s="40" t="str">
        <f>IF(R829="","",VLOOKUP(G829,WMS!$E$3:$T$2500,15,FALSE))</f>
        <v/>
      </c>
      <c r="AC829" s="40" t="str">
        <f t="shared" si="97"/>
        <v/>
      </c>
      <c r="AD829" s="37" t="str">
        <f>IF(S829="","",VLOOKUP(S829,海关监管条件!$A$1:$B$2000,2,FALSE))</f>
        <v/>
      </c>
    </row>
    <row r="830" spans="7:30">
      <c r="G830" s="22" t="str">
        <f t="shared" si="91"/>
        <v/>
      </c>
      <c r="H830" s="23" t="str">
        <f>IF(G830="","",VLOOKUP(G830,WMS!$E$3:$Q$2500,7,FALSE))</f>
        <v/>
      </c>
      <c r="I830" s="23" t="str">
        <f>IF(G830="","",VLOOKUP(G830,WMS!$E$3:$Q$2500,8,FALSE))</f>
        <v/>
      </c>
      <c r="J830" s="23" t="str">
        <f>IF(G830="","",VLOOKUP(G830,WMS!$E$3:$Q$2500,13,FALSE))</f>
        <v/>
      </c>
      <c r="K830" s="29" t="str">
        <f t="shared" si="92"/>
        <v/>
      </c>
      <c r="N830" s="30" t="str">
        <f>IF(G830="","",VLOOKUP(G830,WMS!$E$3:$U$2500,17,0))</f>
        <v/>
      </c>
      <c r="O830" s="31" t="str">
        <f t="shared" si="93"/>
        <v/>
      </c>
      <c r="P830" s="31" t="str">
        <f t="shared" si="94"/>
        <v/>
      </c>
      <c r="Q830" s="36" t="str">
        <f>IF(G830="","",VLOOKUP(G830,WMS!$E$3:$G$2500,2,FALSE))</f>
        <v/>
      </c>
      <c r="R830" s="36" t="str">
        <f>IF(G830="","",VLOOKUP(G830,WMS!$E$3:$G$2500,3,FALSE))</f>
        <v/>
      </c>
      <c r="S830" s="37" t="str">
        <f>IF(R830="","",VLOOKUP(R830,CUSTOMS!$E$3:$N$2500,2,FALSE))</f>
        <v/>
      </c>
      <c r="T830" s="38" t="str">
        <f>IF(R830="","",VLOOKUP(R830,CUSTOMS!$E$3:$N$2500,3,FALSE))</f>
        <v/>
      </c>
      <c r="U830" s="39" t="str">
        <f t="shared" si="95"/>
        <v/>
      </c>
      <c r="V830" s="39" t="str">
        <f>IF(R830="","",VLOOKUP(R830,CUSTOMS!$E$3:$N$2500,5,FALSE))</f>
        <v/>
      </c>
      <c r="W830" s="40" t="str">
        <f>IF(R830="","",VLOOKUP(R830,CUSTOMS!$E$3:$N$2500,6,FALSE))</f>
        <v/>
      </c>
      <c r="X830" s="40" t="str">
        <f t="shared" si="96"/>
        <v/>
      </c>
      <c r="Y830" s="39" t="str">
        <f>IF(R830="","",VLOOKUP(R830,CUSTOMS!$E$3:$N$2500,8,FALSE))</f>
        <v/>
      </c>
      <c r="Z830" s="39" t="str">
        <f>IF(R830="","",VLOOKUP(R830,CUSTOMS!$E$3:$N$2500,9,FALSE))</f>
        <v/>
      </c>
      <c r="AA830" s="39" t="str">
        <f>IF(R830="","",VLOOKUP(R830,CUSTOMS!$E$3:$N$2500,10,FALSE))</f>
        <v/>
      </c>
      <c r="AB830" s="40" t="str">
        <f>IF(R830="","",VLOOKUP(G830,WMS!$E$3:$T$2500,15,FALSE))</f>
        <v/>
      </c>
      <c r="AC830" s="40" t="str">
        <f t="shared" si="97"/>
        <v/>
      </c>
      <c r="AD830" s="37" t="str">
        <f>IF(S830="","",VLOOKUP(S830,海关监管条件!$A$1:$B$2000,2,FALSE))</f>
        <v/>
      </c>
    </row>
    <row r="831" spans="7:30">
      <c r="G831" s="22" t="str">
        <f t="shared" si="91"/>
        <v/>
      </c>
      <c r="H831" s="23" t="str">
        <f>IF(G831="","",VLOOKUP(G831,WMS!$E$3:$Q$2500,7,FALSE))</f>
        <v/>
      </c>
      <c r="I831" s="23" t="str">
        <f>IF(G831="","",VLOOKUP(G831,WMS!$E$3:$Q$2500,8,FALSE))</f>
        <v/>
      </c>
      <c r="J831" s="23" t="str">
        <f>IF(G831="","",VLOOKUP(G831,WMS!$E$3:$Q$2500,13,FALSE))</f>
        <v/>
      </c>
      <c r="K831" s="29" t="str">
        <f t="shared" si="92"/>
        <v/>
      </c>
      <c r="N831" s="30" t="str">
        <f>IF(G831="","",VLOOKUP(G831,WMS!$E$3:$U$2500,17,0))</f>
        <v/>
      </c>
      <c r="O831" s="31" t="str">
        <f t="shared" si="93"/>
        <v/>
      </c>
      <c r="P831" s="31" t="str">
        <f t="shared" si="94"/>
        <v/>
      </c>
      <c r="Q831" s="36" t="str">
        <f>IF(G831="","",VLOOKUP(G831,WMS!$E$3:$G$2500,2,FALSE))</f>
        <v/>
      </c>
      <c r="R831" s="36" t="str">
        <f>IF(G831="","",VLOOKUP(G831,WMS!$E$3:$G$2500,3,FALSE))</f>
        <v/>
      </c>
      <c r="S831" s="37" t="str">
        <f>IF(R831="","",VLOOKUP(R831,CUSTOMS!$E$3:$N$2500,2,FALSE))</f>
        <v/>
      </c>
      <c r="T831" s="38" t="str">
        <f>IF(R831="","",VLOOKUP(R831,CUSTOMS!$E$3:$N$2500,3,FALSE))</f>
        <v/>
      </c>
      <c r="U831" s="39" t="str">
        <f t="shared" si="95"/>
        <v/>
      </c>
      <c r="V831" s="39" t="str">
        <f>IF(R831="","",VLOOKUP(R831,CUSTOMS!$E$3:$N$2500,5,FALSE))</f>
        <v/>
      </c>
      <c r="W831" s="40" t="str">
        <f>IF(R831="","",VLOOKUP(R831,CUSTOMS!$E$3:$N$2500,6,FALSE))</f>
        <v/>
      </c>
      <c r="X831" s="40" t="str">
        <f t="shared" si="96"/>
        <v/>
      </c>
      <c r="Y831" s="39" t="str">
        <f>IF(R831="","",VLOOKUP(R831,CUSTOMS!$E$3:$N$2500,8,FALSE))</f>
        <v/>
      </c>
      <c r="Z831" s="39" t="str">
        <f>IF(R831="","",VLOOKUP(R831,CUSTOMS!$E$3:$N$2500,9,FALSE))</f>
        <v/>
      </c>
      <c r="AA831" s="39" t="str">
        <f>IF(R831="","",VLOOKUP(R831,CUSTOMS!$E$3:$N$2500,10,FALSE))</f>
        <v/>
      </c>
      <c r="AB831" s="40" t="str">
        <f>IF(R831="","",VLOOKUP(G831,WMS!$E$3:$T$2500,15,FALSE))</f>
        <v/>
      </c>
      <c r="AC831" s="40" t="str">
        <f t="shared" si="97"/>
        <v/>
      </c>
      <c r="AD831" s="37" t="str">
        <f>IF(S831="","",VLOOKUP(S831,海关监管条件!$A$1:$B$2000,2,FALSE))</f>
        <v/>
      </c>
    </row>
    <row r="832" spans="7:30">
      <c r="G832" s="22" t="str">
        <f t="shared" si="91"/>
        <v/>
      </c>
      <c r="H832" s="23" t="str">
        <f>IF(G832="","",VLOOKUP(G832,WMS!$E$3:$Q$2500,7,FALSE))</f>
        <v/>
      </c>
      <c r="I832" s="23" t="str">
        <f>IF(G832="","",VLOOKUP(G832,WMS!$E$3:$Q$2500,8,FALSE))</f>
        <v/>
      </c>
      <c r="J832" s="23" t="str">
        <f>IF(G832="","",VLOOKUP(G832,WMS!$E$3:$Q$2500,13,FALSE))</f>
        <v/>
      </c>
      <c r="K832" s="29" t="str">
        <f t="shared" si="92"/>
        <v/>
      </c>
      <c r="N832" s="30" t="str">
        <f>IF(G832="","",VLOOKUP(G832,WMS!$E$3:$U$2500,17,0))</f>
        <v/>
      </c>
      <c r="O832" s="31" t="str">
        <f t="shared" si="93"/>
        <v/>
      </c>
      <c r="P832" s="31" t="str">
        <f t="shared" si="94"/>
        <v/>
      </c>
      <c r="Q832" s="36" t="str">
        <f>IF(G832="","",VLOOKUP(G832,WMS!$E$3:$G$2500,2,FALSE))</f>
        <v/>
      </c>
      <c r="R832" s="36" t="str">
        <f>IF(G832="","",VLOOKUP(G832,WMS!$E$3:$G$2500,3,FALSE))</f>
        <v/>
      </c>
      <c r="S832" s="37" t="str">
        <f>IF(R832="","",VLOOKUP(R832,CUSTOMS!$E$3:$N$2500,2,FALSE))</f>
        <v/>
      </c>
      <c r="T832" s="38" t="str">
        <f>IF(R832="","",VLOOKUP(R832,CUSTOMS!$E$3:$N$2500,3,FALSE))</f>
        <v/>
      </c>
      <c r="U832" s="39" t="str">
        <f t="shared" si="95"/>
        <v/>
      </c>
      <c r="V832" s="39" t="str">
        <f>IF(R832="","",VLOOKUP(R832,CUSTOMS!$E$3:$N$2500,5,FALSE))</f>
        <v/>
      </c>
      <c r="W832" s="40" t="str">
        <f>IF(R832="","",VLOOKUP(R832,CUSTOMS!$E$3:$N$2500,6,FALSE))</f>
        <v/>
      </c>
      <c r="X832" s="40" t="str">
        <f t="shared" si="96"/>
        <v/>
      </c>
      <c r="Y832" s="39" t="str">
        <f>IF(R832="","",VLOOKUP(R832,CUSTOMS!$E$3:$N$2500,8,FALSE))</f>
        <v/>
      </c>
      <c r="Z832" s="39" t="str">
        <f>IF(R832="","",VLOOKUP(R832,CUSTOMS!$E$3:$N$2500,9,FALSE))</f>
        <v/>
      </c>
      <c r="AA832" s="39" t="str">
        <f>IF(R832="","",VLOOKUP(R832,CUSTOMS!$E$3:$N$2500,10,FALSE))</f>
        <v/>
      </c>
      <c r="AB832" s="40" t="str">
        <f>IF(R832="","",VLOOKUP(G832,WMS!$E$3:$T$2500,15,FALSE))</f>
        <v/>
      </c>
      <c r="AC832" s="40" t="str">
        <f t="shared" si="97"/>
        <v/>
      </c>
      <c r="AD832" s="37" t="str">
        <f>IF(S832="","",VLOOKUP(S832,海关监管条件!$A$1:$B$2000,2,FALSE))</f>
        <v/>
      </c>
    </row>
    <row r="833" spans="7:30">
      <c r="G833" s="22" t="str">
        <f t="shared" si="91"/>
        <v/>
      </c>
      <c r="H833" s="23" t="str">
        <f>IF(G833="","",VLOOKUP(G833,WMS!$E$3:$Q$2500,7,FALSE))</f>
        <v/>
      </c>
      <c r="I833" s="23" t="str">
        <f>IF(G833="","",VLOOKUP(G833,WMS!$E$3:$Q$2500,8,FALSE))</f>
        <v/>
      </c>
      <c r="J833" s="23" t="str">
        <f>IF(G833="","",VLOOKUP(G833,WMS!$E$3:$Q$2500,13,FALSE))</f>
        <v/>
      </c>
      <c r="K833" s="29" t="str">
        <f t="shared" si="92"/>
        <v/>
      </c>
      <c r="N833" s="30" t="str">
        <f>IF(G833="","",VLOOKUP(G833,WMS!$E$3:$U$2500,17,0))</f>
        <v/>
      </c>
      <c r="O833" s="31" t="str">
        <f t="shared" si="93"/>
        <v/>
      </c>
      <c r="P833" s="31" t="str">
        <f t="shared" si="94"/>
        <v/>
      </c>
      <c r="Q833" s="36" t="str">
        <f>IF(G833="","",VLOOKUP(G833,WMS!$E$3:$G$2500,2,FALSE))</f>
        <v/>
      </c>
      <c r="R833" s="36" t="str">
        <f>IF(G833="","",VLOOKUP(G833,WMS!$E$3:$G$2500,3,FALSE))</f>
        <v/>
      </c>
      <c r="S833" s="37" t="str">
        <f>IF(R833="","",VLOOKUP(R833,CUSTOMS!$E$3:$N$2500,2,FALSE))</f>
        <v/>
      </c>
      <c r="T833" s="38" t="str">
        <f>IF(R833="","",VLOOKUP(R833,CUSTOMS!$E$3:$N$2500,3,FALSE))</f>
        <v/>
      </c>
      <c r="U833" s="39" t="str">
        <f t="shared" si="95"/>
        <v/>
      </c>
      <c r="V833" s="39" t="str">
        <f>IF(R833="","",VLOOKUP(R833,CUSTOMS!$E$3:$N$2500,5,FALSE))</f>
        <v/>
      </c>
      <c r="W833" s="40" t="str">
        <f>IF(R833="","",VLOOKUP(R833,CUSTOMS!$E$3:$N$2500,6,FALSE))</f>
        <v/>
      </c>
      <c r="X833" s="40" t="str">
        <f t="shared" si="96"/>
        <v/>
      </c>
      <c r="Y833" s="39" t="str">
        <f>IF(R833="","",VLOOKUP(R833,CUSTOMS!$E$3:$N$2500,8,FALSE))</f>
        <v/>
      </c>
      <c r="Z833" s="39" t="str">
        <f>IF(R833="","",VLOOKUP(R833,CUSTOMS!$E$3:$N$2500,9,FALSE))</f>
        <v/>
      </c>
      <c r="AA833" s="39" t="str">
        <f>IF(R833="","",VLOOKUP(R833,CUSTOMS!$E$3:$N$2500,10,FALSE))</f>
        <v/>
      </c>
      <c r="AB833" s="40" t="str">
        <f>IF(R833="","",VLOOKUP(G833,WMS!$E$3:$T$2500,15,FALSE))</f>
        <v/>
      </c>
      <c r="AC833" s="40" t="str">
        <f t="shared" si="97"/>
        <v/>
      </c>
      <c r="AD833" s="37" t="str">
        <f>IF(S833="","",VLOOKUP(S833,海关监管条件!$A$1:$B$2000,2,FALSE))</f>
        <v/>
      </c>
    </row>
    <row r="834" spans="7:30">
      <c r="G834" s="22" t="str">
        <f t="shared" si="91"/>
        <v/>
      </c>
      <c r="H834" s="23" t="str">
        <f>IF(G834="","",VLOOKUP(G834,WMS!$E$3:$Q$2500,7,FALSE))</f>
        <v/>
      </c>
      <c r="I834" s="23" t="str">
        <f>IF(G834="","",VLOOKUP(G834,WMS!$E$3:$Q$2500,8,FALSE))</f>
        <v/>
      </c>
      <c r="J834" s="23" t="str">
        <f>IF(G834="","",VLOOKUP(G834,WMS!$E$3:$Q$2500,13,FALSE))</f>
        <v/>
      </c>
      <c r="K834" s="29" t="str">
        <f t="shared" si="92"/>
        <v/>
      </c>
      <c r="N834" s="30" t="str">
        <f>IF(G834="","",VLOOKUP(G834,WMS!$E$3:$U$2500,17,0))</f>
        <v/>
      </c>
      <c r="O834" s="31" t="str">
        <f t="shared" si="93"/>
        <v/>
      </c>
      <c r="P834" s="31" t="str">
        <f t="shared" si="94"/>
        <v/>
      </c>
      <c r="Q834" s="36" t="str">
        <f>IF(G834="","",VLOOKUP(G834,WMS!$E$3:$G$2500,2,FALSE))</f>
        <v/>
      </c>
      <c r="R834" s="36" t="str">
        <f>IF(G834="","",VLOOKUP(G834,WMS!$E$3:$G$2500,3,FALSE))</f>
        <v/>
      </c>
      <c r="S834" s="37" t="str">
        <f>IF(R834="","",VLOOKUP(R834,CUSTOMS!$E$3:$N$2500,2,FALSE))</f>
        <v/>
      </c>
      <c r="T834" s="38" t="str">
        <f>IF(R834="","",VLOOKUP(R834,CUSTOMS!$E$3:$N$2500,3,FALSE))</f>
        <v/>
      </c>
      <c r="U834" s="39" t="str">
        <f t="shared" si="95"/>
        <v/>
      </c>
      <c r="V834" s="39" t="str">
        <f>IF(R834="","",VLOOKUP(R834,CUSTOMS!$E$3:$N$2500,5,FALSE))</f>
        <v/>
      </c>
      <c r="W834" s="40" t="str">
        <f>IF(R834="","",VLOOKUP(R834,CUSTOMS!$E$3:$N$2500,6,FALSE))</f>
        <v/>
      </c>
      <c r="X834" s="40" t="str">
        <f t="shared" si="96"/>
        <v/>
      </c>
      <c r="Y834" s="39" t="str">
        <f>IF(R834="","",VLOOKUP(R834,CUSTOMS!$E$3:$N$2500,8,FALSE))</f>
        <v/>
      </c>
      <c r="Z834" s="39" t="str">
        <f>IF(R834="","",VLOOKUP(R834,CUSTOMS!$E$3:$N$2500,9,FALSE))</f>
        <v/>
      </c>
      <c r="AA834" s="39" t="str">
        <f>IF(R834="","",VLOOKUP(R834,CUSTOMS!$E$3:$N$2500,10,FALSE))</f>
        <v/>
      </c>
      <c r="AB834" s="40" t="str">
        <f>IF(R834="","",VLOOKUP(G834,WMS!$E$3:$T$2500,15,FALSE))</f>
        <v/>
      </c>
      <c r="AC834" s="40" t="str">
        <f t="shared" si="97"/>
        <v/>
      </c>
      <c r="AD834" s="37" t="str">
        <f>IF(S834="","",VLOOKUP(S834,海关监管条件!$A$1:$B$2000,2,FALSE))</f>
        <v/>
      </c>
    </row>
    <row r="835" spans="7:30">
      <c r="G835" s="22" t="str">
        <f t="shared" si="91"/>
        <v/>
      </c>
      <c r="H835" s="23" t="str">
        <f>IF(G835="","",VLOOKUP(G835,WMS!$E$3:$Q$2500,7,FALSE))</f>
        <v/>
      </c>
      <c r="I835" s="23" t="str">
        <f>IF(G835="","",VLOOKUP(G835,WMS!$E$3:$Q$2500,8,FALSE))</f>
        <v/>
      </c>
      <c r="J835" s="23" t="str">
        <f>IF(G835="","",VLOOKUP(G835,WMS!$E$3:$Q$2500,13,FALSE))</f>
        <v/>
      </c>
      <c r="K835" s="29" t="str">
        <f t="shared" si="92"/>
        <v/>
      </c>
      <c r="N835" s="30" t="str">
        <f>IF(G835="","",VLOOKUP(G835,WMS!$E$3:$U$2500,17,0))</f>
        <v/>
      </c>
      <c r="O835" s="31" t="str">
        <f t="shared" si="93"/>
        <v/>
      </c>
      <c r="P835" s="31" t="str">
        <f t="shared" si="94"/>
        <v/>
      </c>
      <c r="Q835" s="36" t="str">
        <f>IF(G835="","",VLOOKUP(G835,WMS!$E$3:$G$2500,2,FALSE))</f>
        <v/>
      </c>
      <c r="R835" s="36" t="str">
        <f>IF(G835="","",VLOOKUP(G835,WMS!$E$3:$G$2500,3,FALSE))</f>
        <v/>
      </c>
      <c r="S835" s="37" t="str">
        <f>IF(R835="","",VLOOKUP(R835,CUSTOMS!$E$3:$N$2500,2,FALSE))</f>
        <v/>
      </c>
      <c r="T835" s="38" t="str">
        <f>IF(R835="","",VLOOKUP(R835,CUSTOMS!$E$3:$N$2500,3,FALSE))</f>
        <v/>
      </c>
      <c r="U835" s="39" t="str">
        <f t="shared" si="95"/>
        <v/>
      </c>
      <c r="V835" s="39" t="str">
        <f>IF(R835="","",VLOOKUP(R835,CUSTOMS!$E$3:$N$2500,5,FALSE))</f>
        <v/>
      </c>
      <c r="W835" s="40" t="str">
        <f>IF(R835="","",VLOOKUP(R835,CUSTOMS!$E$3:$N$2500,6,FALSE))</f>
        <v/>
      </c>
      <c r="X835" s="40" t="str">
        <f t="shared" si="96"/>
        <v/>
      </c>
      <c r="Y835" s="39" t="str">
        <f>IF(R835="","",VLOOKUP(R835,CUSTOMS!$E$3:$N$2500,8,FALSE))</f>
        <v/>
      </c>
      <c r="Z835" s="39" t="str">
        <f>IF(R835="","",VLOOKUP(R835,CUSTOMS!$E$3:$N$2500,9,FALSE))</f>
        <v/>
      </c>
      <c r="AA835" s="39" t="str">
        <f>IF(R835="","",VLOOKUP(R835,CUSTOMS!$E$3:$N$2500,10,FALSE))</f>
        <v/>
      </c>
      <c r="AB835" s="40" t="str">
        <f>IF(R835="","",VLOOKUP(G835,WMS!$E$3:$T$2500,15,FALSE))</f>
        <v/>
      </c>
      <c r="AC835" s="40" t="str">
        <f t="shared" si="97"/>
        <v/>
      </c>
      <c r="AD835" s="37" t="str">
        <f>IF(S835="","",VLOOKUP(S835,海关监管条件!$A$1:$B$2000,2,FALSE))</f>
        <v/>
      </c>
    </row>
    <row r="836" spans="7:30">
      <c r="G836" s="22" t="str">
        <f t="shared" si="91"/>
        <v/>
      </c>
      <c r="H836" s="23" t="str">
        <f>IF(G836="","",VLOOKUP(G836,WMS!$E$3:$Q$2500,7,FALSE))</f>
        <v/>
      </c>
      <c r="I836" s="23" t="str">
        <f>IF(G836="","",VLOOKUP(G836,WMS!$E$3:$Q$2500,8,FALSE))</f>
        <v/>
      </c>
      <c r="J836" s="23" t="str">
        <f>IF(G836="","",VLOOKUP(G836,WMS!$E$3:$Q$2500,13,FALSE))</f>
        <v/>
      </c>
      <c r="K836" s="29" t="str">
        <f t="shared" si="92"/>
        <v/>
      </c>
      <c r="N836" s="30" t="str">
        <f>IF(G836="","",VLOOKUP(G836,WMS!$E$3:$U$2500,17,0))</f>
        <v/>
      </c>
      <c r="O836" s="31" t="str">
        <f t="shared" si="93"/>
        <v/>
      </c>
      <c r="P836" s="31" t="str">
        <f t="shared" si="94"/>
        <v/>
      </c>
      <c r="Q836" s="36" t="str">
        <f>IF(G836="","",VLOOKUP(G836,WMS!$E$3:$G$2500,2,FALSE))</f>
        <v/>
      </c>
      <c r="R836" s="36" t="str">
        <f>IF(G836="","",VLOOKUP(G836,WMS!$E$3:$G$2500,3,FALSE))</f>
        <v/>
      </c>
      <c r="S836" s="37" t="str">
        <f>IF(R836="","",VLOOKUP(R836,CUSTOMS!$E$3:$N$2500,2,FALSE))</f>
        <v/>
      </c>
      <c r="T836" s="38" t="str">
        <f>IF(R836="","",VLOOKUP(R836,CUSTOMS!$E$3:$N$2500,3,FALSE))</f>
        <v/>
      </c>
      <c r="U836" s="39" t="str">
        <f t="shared" si="95"/>
        <v/>
      </c>
      <c r="V836" s="39" t="str">
        <f>IF(R836="","",VLOOKUP(R836,CUSTOMS!$E$3:$N$2500,5,FALSE))</f>
        <v/>
      </c>
      <c r="W836" s="40" t="str">
        <f>IF(R836="","",VLOOKUP(R836,CUSTOMS!$E$3:$N$2500,6,FALSE))</f>
        <v/>
      </c>
      <c r="X836" s="40" t="str">
        <f t="shared" si="96"/>
        <v/>
      </c>
      <c r="Y836" s="39" t="str">
        <f>IF(R836="","",VLOOKUP(R836,CUSTOMS!$E$3:$N$2500,8,FALSE))</f>
        <v/>
      </c>
      <c r="Z836" s="39" t="str">
        <f>IF(R836="","",VLOOKUP(R836,CUSTOMS!$E$3:$N$2500,9,FALSE))</f>
        <v/>
      </c>
      <c r="AA836" s="39" t="str">
        <f>IF(R836="","",VLOOKUP(R836,CUSTOMS!$E$3:$N$2500,10,FALSE))</f>
        <v/>
      </c>
      <c r="AB836" s="40" t="str">
        <f>IF(R836="","",VLOOKUP(G836,WMS!$E$3:$T$2500,15,FALSE))</f>
        <v/>
      </c>
      <c r="AC836" s="40" t="str">
        <f t="shared" si="97"/>
        <v/>
      </c>
      <c r="AD836" s="37" t="str">
        <f>IF(S836="","",VLOOKUP(S836,海关监管条件!$A$1:$B$2000,2,FALSE))</f>
        <v/>
      </c>
    </row>
    <row r="837" spans="7:30">
      <c r="G837" s="22" t="str">
        <f t="shared" si="91"/>
        <v/>
      </c>
      <c r="H837" s="23" t="str">
        <f>IF(G837="","",VLOOKUP(G837,WMS!$E$3:$Q$2500,7,FALSE))</f>
        <v/>
      </c>
      <c r="I837" s="23" t="str">
        <f>IF(G837="","",VLOOKUP(G837,WMS!$E$3:$Q$2500,8,FALSE))</f>
        <v/>
      </c>
      <c r="J837" s="23" t="str">
        <f>IF(G837="","",VLOOKUP(G837,WMS!$E$3:$Q$2500,13,FALSE))</f>
        <v/>
      </c>
      <c r="K837" s="29" t="str">
        <f t="shared" si="92"/>
        <v/>
      </c>
      <c r="N837" s="30" t="str">
        <f>IF(G837="","",VLOOKUP(G837,WMS!$E$3:$U$2500,17,0))</f>
        <v/>
      </c>
      <c r="O837" s="31" t="str">
        <f t="shared" si="93"/>
        <v/>
      </c>
      <c r="P837" s="31" t="str">
        <f t="shared" si="94"/>
        <v/>
      </c>
      <c r="Q837" s="36" t="str">
        <f>IF(G837="","",VLOOKUP(G837,WMS!$E$3:$G$2500,2,FALSE))</f>
        <v/>
      </c>
      <c r="R837" s="36" t="str">
        <f>IF(G837="","",VLOOKUP(G837,WMS!$E$3:$G$2500,3,FALSE))</f>
        <v/>
      </c>
      <c r="S837" s="37" t="str">
        <f>IF(R837="","",VLOOKUP(R837,CUSTOMS!$E$3:$N$2500,2,FALSE))</f>
        <v/>
      </c>
      <c r="T837" s="38" t="str">
        <f>IF(R837="","",VLOOKUP(R837,CUSTOMS!$E$3:$N$2500,3,FALSE))</f>
        <v/>
      </c>
      <c r="U837" s="39" t="str">
        <f t="shared" si="95"/>
        <v/>
      </c>
      <c r="V837" s="39" t="str">
        <f>IF(R837="","",VLOOKUP(R837,CUSTOMS!$E$3:$N$2500,5,FALSE))</f>
        <v/>
      </c>
      <c r="W837" s="40" t="str">
        <f>IF(R837="","",VLOOKUP(R837,CUSTOMS!$E$3:$N$2500,6,FALSE))</f>
        <v/>
      </c>
      <c r="X837" s="40" t="str">
        <f t="shared" si="96"/>
        <v/>
      </c>
      <c r="Y837" s="39" t="str">
        <f>IF(R837="","",VLOOKUP(R837,CUSTOMS!$E$3:$N$2500,8,FALSE))</f>
        <v/>
      </c>
      <c r="Z837" s="39" t="str">
        <f>IF(R837="","",VLOOKUP(R837,CUSTOMS!$E$3:$N$2500,9,FALSE))</f>
        <v/>
      </c>
      <c r="AA837" s="39" t="str">
        <f>IF(R837="","",VLOOKUP(R837,CUSTOMS!$E$3:$N$2500,10,FALSE))</f>
        <v/>
      </c>
      <c r="AB837" s="40" t="str">
        <f>IF(R837="","",VLOOKUP(G837,WMS!$E$3:$T$2500,15,FALSE))</f>
        <v/>
      </c>
      <c r="AC837" s="40" t="str">
        <f t="shared" si="97"/>
        <v/>
      </c>
      <c r="AD837" s="37" t="str">
        <f>IF(S837="","",VLOOKUP(S837,海关监管条件!$A$1:$B$2000,2,FALSE))</f>
        <v/>
      </c>
    </row>
    <row r="838" spans="7:30">
      <c r="G838" s="22" t="str">
        <f t="shared" si="91"/>
        <v/>
      </c>
      <c r="H838" s="23" t="str">
        <f>IF(G838="","",VLOOKUP(G838,WMS!$E$3:$Q$2500,7,FALSE))</f>
        <v/>
      </c>
      <c r="I838" s="23" t="str">
        <f>IF(G838="","",VLOOKUP(G838,WMS!$E$3:$Q$2500,8,FALSE))</f>
        <v/>
      </c>
      <c r="J838" s="23" t="str">
        <f>IF(G838="","",VLOOKUP(G838,WMS!$E$3:$Q$2500,13,FALSE))</f>
        <v/>
      </c>
      <c r="K838" s="29" t="str">
        <f t="shared" si="92"/>
        <v/>
      </c>
      <c r="N838" s="30" t="str">
        <f>IF(G838="","",VLOOKUP(G838,WMS!$E$3:$U$2500,17,0))</f>
        <v/>
      </c>
      <c r="O838" s="31" t="str">
        <f t="shared" si="93"/>
        <v/>
      </c>
      <c r="P838" s="31" t="str">
        <f t="shared" si="94"/>
        <v/>
      </c>
      <c r="Q838" s="36" t="str">
        <f>IF(G838="","",VLOOKUP(G838,WMS!$E$3:$G$2500,2,FALSE))</f>
        <v/>
      </c>
      <c r="R838" s="36" t="str">
        <f>IF(G838="","",VLOOKUP(G838,WMS!$E$3:$G$2500,3,FALSE))</f>
        <v/>
      </c>
      <c r="S838" s="37" t="str">
        <f>IF(R838="","",VLOOKUP(R838,CUSTOMS!$E$3:$N$2500,2,FALSE))</f>
        <v/>
      </c>
      <c r="T838" s="38" t="str">
        <f>IF(R838="","",VLOOKUP(R838,CUSTOMS!$E$3:$N$2500,3,FALSE))</f>
        <v/>
      </c>
      <c r="U838" s="39" t="str">
        <f t="shared" si="95"/>
        <v/>
      </c>
      <c r="V838" s="39" t="str">
        <f>IF(R838="","",VLOOKUP(R838,CUSTOMS!$E$3:$N$2500,5,FALSE))</f>
        <v/>
      </c>
      <c r="W838" s="40" t="str">
        <f>IF(R838="","",VLOOKUP(R838,CUSTOMS!$E$3:$N$2500,6,FALSE))</f>
        <v/>
      </c>
      <c r="X838" s="40" t="str">
        <f t="shared" si="96"/>
        <v/>
      </c>
      <c r="Y838" s="39" t="str">
        <f>IF(R838="","",VLOOKUP(R838,CUSTOMS!$E$3:$N$2500,8,FALSE))</f>
        <v/>
      </c>
      <c r="Z838" s="39" t="str">
        <f>IF(R838="","",VLOOKUP(R838,CUSTOMS!$E$3:$N$2500,9,FALSE))</f>
        <v/>
      </c>
      <c r="AA838" s="39" t="str">
        <f>IF(R838="","",VLOOKUP(R838,CUSTOMS!$E$3:$N$2500,10,FALSE))</f>
        <v/>
      </c>
      <c r="AB838" s="40" t="str">
        <f>IF(R838="","",VLOOKUP(G838,WMS!$E$3:$T$2500,15,FALSE))</f>
        <v/>
      </c>
      <c r="AC838" s="40" t="str">
        <f t="shared" si="97"/>
        <v/>
      </c>
      <c r="AD838" s="37" t="str">
        <f>IF(S838="","",VLOOKUP(S838,海关监管条件!$A$1:$B$2000,2,FALSE))</f>
        <v/>
      </c>
    </row>
    <row r="839" spans="7:30">
      <c r="G839" s="22" t="str">
        <f t="shared" si="91"/>
        <v/>
      </c>
      <c r="H839" s="23" t="str">
        <f>IF(G839="","",VLOOKUP(G839,WMS!$E$3:$Q$2500,7,FALSE))</f>
        <v/>
      </c>
      <c r="I839" s="23" t="str">
        <f>IF(G839="","",VLOOKUP(G839,WMS!$E$3:$Q$2500,8,FALSE))</f>
        <v/>
      </c>
      <c r="J839" s="23" t="str">
        <f>IF(G839="","",VLOOKUP(G839,WMS!$E$3:$Q$2500,13,FALSE))</f>
        <v/>
      </c>
      <c r="K839" s="29" t="str">
        <f t="shared" si="92"/>
        <v/>
      </c>
      <c r="N839" s="30" t="str">
        <f>IF(G839="","",VLOOKUP(G839,WMS!$E$3:$U$2500,17,0))</f>
        <v/>
      </c>
      <c r="O839" s="31" t="str">
        <f t="shared" si="93"/>
        <v/>
      </c>
      <c r="P839" s="31" t="str">
        <f t="shared" si="94"/>
        <v/>
      </c>
      <c r="Q839" s="36" t="str">
        <f>IF(G839="","",VLOOKUP(G839,WMS!$E$3:$G$2500,2,FALSE))</f>
        <v/>
      </c>
      <c r="R839" s="36" t="str">
        <f>IF(G839="","",VLOOKUP(G839,WMS!$E$3:$G$2500,3,FALSE))</f>
        <v/>
      </c>
      <c r="S839" s="37" t="str">
        <f>IF(R839="","",VLOOKUP(R839,CUSTOMS!$E$3:$N$2500,2,FALSE))</f>
        <v/>
      </c>
      <c r="T839" s="38" t="str">
        <f>IF(R839="","",VLOOKUP(R839,CUSTOMS!$E$3:$N$2500,3,FALSE))</f>
        <v/>
      </c>
      <c r="U839" s="39" t="str">
        <f t="shared" si="95"/>
        <v/>
      </c>
      <c r="V839" s="39" t="str">
        <f>IF(R839="","",VLOOKUP(R839,CUSTOMS!$E$3:$N$2500,5,FALSE))</f>
        <v/>
      </c>
      <c r="W839" s="40" t="str">
        <f>IF(R839="","",VLOOKUP(R839,CUSTOMS!$E$3:$N$2500,6,FALSE))</f>
        <v/>
      </c>
      <c r="X839" s="40" t="str">
        <f t="shared" si="96"/>
        <v/>
      </c>
      <c r="Y839" s="39" t="str">
        <f>IF(R839="","",VLOOKUP(R839,CUSTOMS!$E$3:$N$2500,8,FALSE))</f>
        <v/>
      </c>
      <c r="Z839" s="39" t="str">
        <f>IF(R839="","",VLOOKUP(R839,CUSTOMS!$E$3:$N$2500,9,FALSE))</f>
        <v/>
      </c>
      <c r="AA839" s="39" t="str">
        <f>IF(R839="","",VLOOKUP(R839,CUSTOMS!$E$3:$N$2500,10,FALSE))</f>
        <v/>
      </c>
      <c r="AB839" s="40" t="str">
        <f>IF(R839="","",VLOOKUP(G839,WMS!$E$3:$T$2500,15,FALSE))</f>
        <v/>
      </c>
      <c r="AC839" s="40" t="str">
        <f t="shared" si="97"/>
        <v/>
      </c>
      <c r="AD839" s="37" t="str">
        <f>IF(S839="","",VLOOKUP(S839,海关监管条件!$A$1:$B$2000,2,FALSE))</f>
        <v/>
      </c>
    </row>
    <row r="840" spans="7:30">
      <c r="G840" s="22" t="str">
        <f t="shared" si="91"/>
        <v/>
      </c>
      <c r="H840" s="23" t="str">
        <f>IF(G840="","",VLOOKUP(G840,WMS!$E$3:$Q$2500,7,FALSE))</f>
        <v/>
      </c>
      <c r="I840" s="23" t="str">
        <f>IF(G840="","",VLOOKUP(G840,WMS!$E$3:$Q$2500,8,FALSE))</f>
        <v/>
      </c>
      <c r="J840" s="23" t="str">
        <f>IF(G840="","",VLOOKUP(G840,WMS!$E$3:$Q$2500,13,FALSE))</f>
        <v/>
      </c>
      <c r="K840" s="29" t="str">
        <f t="shared" si="92"/>
        <v/>
      </c>
      <c r="N840" s="30" t="str">
        <f>IF(G840="","",VLOOKUP(G840,WMS!$E$3:$U$2500,17,0))</f>
        <v/>
      </c>
      <c r="O840" s="31" t="str">
        <f t="shared" si="93"/>
        <v/>
      </c>
      <c r="P840" s="31" t="str">
        <f t="shared" si="94"/>
        <v/>
      </c>
      <c r="Q840" s="36" t="str">
        <f>IF(G840="","",VLOOKUP(G840,WMS!$E$3:$G$2500,2,FALSE))</f>
        <v/>
      </c>
      <c r="R840" s="36" t="str">
        <f>IF(G840="","",VLOOKUP(G840,WMS!$E$3:$G$2500,3,FALSE))</f>
        <v/>
      </c>
      <c r="S840" s="37" t="str">
        <f>IF(R840="","",VLOOKUP(R840,CUSTOMS!$E$3:$N$2500,2,FALSE))</f>
        <v/>
      </c>
      <c r="T840" s="38" t="str">
        <f>IF(R840="","",VLOOKUP(R840,CUSTOMS!$E$3:$N$2500,3,FALSE))</f>
        <v/>
      </c>
      <c r="U840" s="39" t="str">
        <f t="shared" si="95"/>
        <v/>
      </c>
      <c r="V840" s="39" t="str">
        <f>IF(R840="","",VLOOKUP(R840,CUSTOMS!$E$3:$N$2500,5,FALSE))</f>
        <v/>
      </c>
      <c r="W840" s="40" t="str">
        <f>IF(R840="","",VLOOKUP(R840,CUSTOMS!$E$3:$N$2500,6,FALSE))</f>
        <v/>
      </c>
      <c r="X840" s="40" t="str">
        <f t="shared" si="96"/>
        <v/>
      </c>
      <c r="Y840" s="39" t="str">
        <f>IF(R840="","",VLOOKUP(R840,CUSTOMS!$E$3:$N$2500,8,FALSE))</f>
        <v/>
      </c>
      <c r="Z840" s="39" t="str">
        <f>IF(R840="","",VLOOKUP(R840,CUSTOMS!$E$3:$N$2500,9,FALSE))</f>
        <v/>
      </c>
      <c r="AA840" s="39" t="str">
        <f>IF(R840="","",VLOOKUP(R840,CUSTOMS!$E$3:$N$2500,10,FALSE))</f>
        <v/>
      </c>
      <c r="AB840" s="40" t="str">
        <f>IF(R840="","",VLOOKUP(G840,WMS!$E$3:$T$2500,15,FALSE))</f>
        <v/>
      </c>
      <c r="AC840" s="40" t="str">
        <f t="shared" si="97"/>
        <v/>
      </c>
      <c r="AD840" s="37" t="str">
        <f>IF(S840="","",VLOOKUP(S840,海关监管条件!$A$1:$B$2000,2,FALSE))</f>
        <v/>
      </c>
    </row>
    <row r="841" spans="7:30">
      <c r="G841" s="22" t="str">
        <f t="shared" si="91"/>
        <v/>
      </c>
      <c r="H841" s="23" t="str">
        <f>IF(G841="","",VLOOKUP(G841,WMS!$E$3:$Q$2500,7,FALSE))</f>
        <v/>
      </c>
      <c r="I841" s="23" t="str">
        <f>IF(G841="","",VLOOKUP(G841,WMS!$E$3:$Q$2500,8,FALSE))</f>
        <v/>
      </c>
      <c r="J841" s="23" t="str">
        <f>IF(G841="","",VLOOKUP(G841,WMS!$E$3:$Q$2500,13,FALSE))</f>
        <v/>
      </c>
      <c r="K841" s="29" t="str">
        <f t="shared" si="92"/>
        <v/>
      </c>
      <c r="N841" s="30" t="str">
        <f>IF(G841="","",VLOOKUP(G841,WMS!$E$3:$U$2500,17,0))</f>
        <v/>
      </c>
      <c r="O841" s="31" t="str">
        <f t="shared" si="93"/>
        <v/>
      </c>
      <c r="P841" s="31" t="str">
        <f t="shared" si="94"/>
        <v/>
      </c>
      <c r="Q841" s="36" t="str">
        <f>IF(G841="","",VLOOKUP(G841,WMS!$E$3:$G$2500,2,FALSE))</f>
        <v/>
      </c>
      <c r="R841" s="36" t="str">
        <f>IF(G841="","",VLOOKUP(G841,WMS!$E$3:$G$2500,3,FALSE))</f>
        <v/>
      </c>
      <c r="S841" s="37" t="str">
        <f>IF(R841="","",VLOOKUP(R841,CUSTOMS!$E$3:$N$2500,2,FALSE))</f>
        <v/>
      </c>
      <c r="T841" s="38" t="str">
        <f>IF(R841="","",VLOOKUP(R841,CUSTOMS!$E$3:$N$2500,3,FALSE))</f>
        <v/>
      </c>
      <c r="U841" s="39" t="str">
        <f t="shared" si="95"/>
        <v/>
      </c>
      <c r="V841" s="39" t="str">
        <f>IF(R841="","",VLOOKUP(R841,CUSTOMS!$E$3:$N$2500,5,FALSE))</f>
        <v/>
      </c>
      <c r="W841" s="40" t="str">
        <f>IF(R841="","",VLOOKUP(R841,CUSTOMS!$E$3:$N$2500,6,FALSE))</f>
        <v/>
      </c>
      <c r="X841" s="40" t="str">
        <f t="shared" si="96"/>
        <v/>
      </c>
      <c r="Y841" s="39" t="str">
        <f>IF(R841="","",VLOOKUP(R841,CUSTOMS!$E$3:$N$2500,8,FALSE))</f>
        <v/>
      </c>
      <c r="Z841" s="39" t="str">
        <f>IF(R841="","",VLOOKUP(R841,CUSTOMS!$E$3:$N$2500,9,FALSE))</f>
        <v/>
      </c>
      <c r="AA841" s="39" t="str">
        <f>IF(R841="","",VLOOKUP(R841,CUSTOMS!$E$3:$N$2500,10,FALSE))</f>
        <v/>
      </c>
      <c r="AB841" s="40" t="str">
        <f>IF(R841="","",VLOOKUP(G841,WMS!$E$3:$T$2500,15,FALSE))</f>
        <v/>
      </c>
      <c r="AC841" s="40" t="str">
        <f t="shared" si="97"/>
        <v/>
      </c>
      <c r="AD841" s="37" t="str">
        <f>IF(S841="","",VLOOKUP(S841,海关监管条件!$A$1:$B$2000,2,FALSE))</f>
        <v/>
      </c>
    </row>
    <row r="842" spans="7:30">
      <c r="G842" s="22" t="str">
        <f t="shared" si="91"/>
        <v/>
      </c>
      <c r="H842" s="23" t="str">
        <f>IF(G842="","",VLOOKUP(G842,WMS!$E$3:$Q$2500,7,FALSE))</f>
        <v/>
      </c>
      <c r="I842" s="23" t="str">
        <f>IF(G842="","",VLOOKUP(G842,WMS!$E$3:$Q$2500,8,FALSE))</f>
        <v/>
      </c>
      <c r="J842" s="23" t="str">
        <f>IF(G842="","",VLOOKUP(G842,WMS!$E$3:$Q$2500,13,FALSE))</f>
        <v/>
      </c>
      <c r="K842" s="29" t="str">
        <f t="shared" si="92"/>
        <v/>
      </c>
      <c r="N842" s="30" t="str">
        <f>IF(G842="","",VLOOKUP(G842,WMS!$E$3:$U$2500,17,0))</f>
        <v/>
      </c>
      <c r="O842" s="31" t="str">
        <f t="shared" si="93"/>
        <v/>
      </c>
      <c r="P842" s="31" t="str">
        <f t="shared" si="94"/>
        <v/>
      </c>
      <c r="Q842" s="36" t="str">
        <f>IF(G842="","",VLOOKUP(G842,WMS!$E$3:$G$2500,2,FALSE))</f>
        <v/>
      </c>
      <c r="R842" s="36" t="str">
        <f>IF(G842="","",VLOOKUP(G842,WMS!$E$3:$G$2500,3,FALSE))</f>
        <v/>
      </c>
      <c r="S842" s="37" t="str">
        <f>IF(R842="","",VLOOKUP(R842,CUSTOMS!$E$3:$N$2500,2,FALSE))</f>
        <v/>
      </c>
      <c r="T842" s="38" t="str">
        <f>IF(R842="","",VLOOKUP(R842,CUSTOMS!$E$3:$N$2500,3,FALSE))</f>
        <v/>
      </c>
      <c r="U842" s="39" t="str">
        <f t="shared" si="95"/>
        <v/>
      </c>
      <c r="V842" s="39" t="str">
        <f>IF(R842="","",VLOOKUP(R842,CUSTOMS!$E$3:$N$2500,5,FALSE))</f>
        <v/>
      </c>
      <c r="W842" s="40" t="str">
        <f>IF(R842="","",VLOOKUP(R842,CUSTOMS!$E$3:$N$2500,6,FALSE))</f>
        <v/>
      </c>
      <c r="X842" s="40" t="str">
        <f t="shared" si="96"/>
        <v/>
      </c>
      <c r="Y842" s="39" t="str">
        <f>IF(R842="","",VLOOKUP(R842,CUSTOMS!$E$3:$N$2500,8,FALSE))</f>
        <v/>
      </c>
      <c r="Z842" s="39" t="str">
        <f>IF(R842="","",VLOOKUP(R842,CUSTOMS!$E$3:$N$2500,9,FALSE))</f>
        <v/>
      </c>
      <c r="AA842" s="39" t="str">
        <f>IF(R842="","",VLOOKUP(R842,CUSTOMS!$E$3:$N$2500,10,FALSE))</f>
        <v/>
      </c>
      <c r="AB842" s="40" t="str">
        <f>IF(R842="","",VLOOKUP(G842,WMS!$E$3:$T$2500,15,FALSE))</f>
        <v/>
      </c>
      <c r="AC842" s="40" t="str">
        <f t="shared" si="97"/>
        <v/>
      </c>
      <c r="AD842" s="37" t="str">
        <f>IF(S842="","",VLOOKUP(S842,海关监管条件!$A$1:$B$2000,2,FALSE))</f>
        <v/>
      </c>
    </row>
    <row r="843" spans="7:30">
      <c r="G843" s="22" t="str">
        <f t="shared" si="91"/>
        <v/>
      </c>
      <c r="H843" s="23" t="str">
        <f>IF(G843="","",VLOOKUP(G843,WMS!$E$3:$Q$2500,7,FALSE))</f>
        <v/>
      </c>
      <c r="I843" s="23" t="str">
        <f>IF(G843="","",VLOOKUP(G843,WMS!$E$3:$Q$2500,8,FALSE))</f>
        <v/>
      </c>
      <c r="J843" s="23" t="str">
        <f>IF(G843="","",VLOOKUP(G843,WMS!$E$3:$Q$2500,13,FALSE))</f>
        <v/>
      </c>
      <c r="K843" s="29" t="str">
        <f t="shared" si="92"/>
        <v/>
      </c>
      <c r="N843" s="30" t="str">
        <f>IF(G843="","",VLOOKUP(G843,WMS!$E$3:$U$2500,17,0))</f>
        <v/>
      </c>
      <c r="O843" s="31" t="str">
        <f t="shared" si="93"/>
        <v/>
      </c>
      <c r="P843" s="31" t="str">
        <f t="shared" si="94"/>
        <v/>
      </c>
      <c r="Q843" s="36" t="str">
        <f>IF(G843="","",VLOOKUP(G843,WMS!$E$3:$G$2500,2,FALSE))</f>
        <v/>
      </c>
      <c r="R843" s="36" t="str">
        <f>IF(G843="","",VLOOKUP(G843,WMS!$E$3:$G$2500,3,FALSE))</f>
        <v/>
      </c>
      <c r="S843" s="37" t="str">
        <f>IF(R843="","",VLOOKUP(R843,CUSTOMS!$E$3:$N$2500,2,FALSE))</f>
        <v/>
      </c>
      <c r="T843" s="38" t="str">
        <f>IF(R843="","",VLOOKUP(R843,CUSTOMS!$E$3:$N$2500,3,FALSE))</f>
        <v/>
      </c>
      <c r="U843" s="39" t="str">
        <f t="shared" si="95"/>
        <v/>
      </c>
      <c r="V843" s="39" t="str">
        <f>IF(R843="","",VLOOKUP(R843,CUSTOMS!$E$3:$N$2500,5,FALSE))</f>
        <v/>
      </c>
      <c r="W843" s="40" t="str">
        <f>IF(R843="","",VLOOKUP(R843,CUSTOMS!$E$3:$N$2500,6,FALSE))</f>
        <v/>
      </c>
      <c r="X843" s="40" t="str">
        <f t="shared" si="96"/>
        <v/>
      </c>
      <c r="Y843" s="39" t="str">
        <f>IF(R843="","",VLOOKUP(R843,CUSTOMS!$E$3:$N$2500,8,FALSE))</f>
        <v/>
      </c>
      <c r="Z843" s="39" t="str">
        <f>IF(R843="","",VLOOKUP(R843,CUSTOMS!$E$3:$N$2500,9,FALSE))</f>
        <v/>
      </c>
      <c r="AA843" s="39" t="str">
        <f>IF(R843="","",VLOOKUP(R843,CUSTOMS!$E$3:$N$2500,10,FALSE))</f>
        <v/>
      </c>
      <c r="AB843" s="40" t="str">
        <f>IF(R843="","",VLOOKUP(G843,WMS!$E$3:$T$2500,15,FALSE))</f>
        <v/>
      </c>
      <c r="AC843" s="40" t="str">
        <f t="shared" si="97"/>
        <v/>
      </c>
      <c r="AD843" s="37" t="str">
        <f>IF(S843="","",VLOOKUP(S843,海关监管条件!$A$1:$B$2000,2,FALSE))</f>
        <v/>
      </c>
    </row>
    <row r="844" spans="7:30">
      <c r="G844" s="22" t="str">
        <f t="shared" si="91"/>
        <v/>
      </c>
      <c r="H844" s="23" t="str">
        <f>IF(G844="","",VLOOKUP(G844,WMS!$E$3:$Q$2500,7,FALSE))</f>
        <v/>
      </c>
      <c r="I844" s="23" t="str">
        <f>IF(G844="","",VLOOKUP(G844,WMS!$E$3:$Q$2500,8,FALSE))</f>
        <v/>
      </c>
      <c r="J844" s="23" t="str">
        <f>IF(G844="","",VLOOKUP(G844,WMS!$E$3:$Q$2500,13,FALSE))</f>
        <v/>
      </c>
      <c r="K844" s="29" t="str">
        <f t="shared" si="92"/>
        <v/>
      </c>
      <c r="N844" s="30" t="str">
        <f>IF(G844="","",VLOOKUP(G844,WMS!$E$3:$U$2500,17,0))</f>
        <v/>
      </c>
      <c r="O844" s="31" t="str">
        <f t="shared" si="93"/>
        <v/>
      </c>
      <c r="P844" s="31" t="str">
        <f t="shared" si="94"/>
        <v/>
      </c>
      <c r="Q844" s="36" t="str">
        <f>IF(G844="","",VLOOKUP(G844,WMS!$E$3:$G$2500,2,FALSE))</f>
        <v/>
      </c>
      <c r="R844" s="36" t="str">
        <f>IF(G844="","",VLOOKUP(G844,WMS!$E$3:$G$2500,3,FALSE))</f>
        <v/>
      </c>
      <c r="S844" s="37" t="str">
        <f>IF(R844="","",VLOOKUP(R844,CUSTOMS!$E$3:$N$2500,2,FALSE))</f>
        <v/>
      </c>
      <c r="T844" s="38" t="str">
        <f>IF(R844="","",VLOOKUP(R844,CUSTOMS!$E$3:$N$2500,3,FALSE))</f>
        <v/>
      </c>
      <c r="U844" s="39" t="str">
        <f t="shared" si="95"/>
        <v/>
      </c>
      <c r="V844" s="39" t="str">
        <f>IF(R844="","",VLOOKUP(R844,CUSTOMS!$E$3:$N$2500,5,FALSE))</f>
        <v/>
      </c>
      <c r="W844" s="40" t="str">
        <f>IF(R844="","",VLOOKUP(R844,CUSTOMS!$E$3:$N$2500,6,FALSE))</f>
        <v/>
      </c>
      <c r="X844" s="40" t="str">
        <f t="shared" si="96"/>
        <v/>
      </c>
      <c r="Y844" s="39" t="str">
        <f>IF(R844="","",VLOOKUP(R844,CUSTOMS!$E$3:$N$2500,8,FALSE))</f>
        <v/>
      </c>
      <c r="Z844" s="39" t="str">
        <f>IF(R844="","",VLOOKUP(R844,CUSTOMS!$E$3:$N$2500,9,FALSE))</f>
        <v/>
      </c>
      <c r="AA844" s="39" t="str">
        <f>IF(R844="","",VLOOKUP(R844,CUSTOMS!$E$3:$N$2500,10,FALSE))</f>
        <v/>
      </c>
      <c r="AB844" s="40" t="str">
        <f>IF(R844="","",VLOOKUP(G844,WMS!$E$3:$T$2500,15,FALSE))</f>
        <v/>
      </c>
      <c r="AC844" s="40" t="str">
        <f t="shared" si="97"/>
        <v/>
      </c>
      <c r="AD844" s="37" t="str">
        <f>IF(S844="","",VLOOKUP(S844,海关监管条件!$A$1:$B$2000,2,FALSE))</f>
        <v/>
      </c>
    </row>
    <row r="845" spans="7:30">
      <c r="G845" s="22" t="str">
        <f t="shared" si="91"/>
        <v/>
      </c>
      <c r="H845" s="23" t="str">
        <f>IF(G845="","",VLOOKUP(G845,WMS!$E$3:$Q$2500,7,FALSE))</f>
        <v/>
      </c>
      <c r="I845" s="23" t="str">
        <f>IF(G845="","",VLOOKUP(G845,WMS!$E$3:$Q$2500,8,FALSE))</f>
        <v/>
      </c>
      <c r="J845" s="23" t="str">
        <f>IF(G845="","",VLOOKUP(G845,WMS!$E$3:$Q$2500,13,FALSE))</f>
        <v/>
      </c>
      <c r="K845" s="29" t="str">
        <f t="shared" si="92"/>
        <v/>
      </c>
      <c r="N845" s="30" t="str">
        <f>IF(G845="","",VLOOKUP(G845,WMS!$E$3:$U$2500,17,0))</f>
        <v/>
      </c>
      <c r="O845" s="31" t="str">
        <f t="shared" si="93"/>
        <v/>
      </c>
      <c r="P845" s="31" t="str">
        <f t="shared" si="94"/>
        <v/>
      </c>
      <c r="Q845" s="36" t="str">
        <f>IF(G845="","",VLOOKUP(G845,WMS!$E$3:$G$2500,2,FALSE))</f>
        <v/>
      </c>
      <c r="R845" s="36" t="str">
        <f>IF(G845="","",VLOOKUP(G845,WMS!$E$3:$G$2500,3,FALSE))</f>
        <v/>
      </c>
      <c r="S845" s="37" t="str">
        <f>IF(R845="","",VLOOKUP(R845,CUSTOMS!$E$3:$N$2500,2,FALSE))</f>
        <v/>
      </c>
      <c r="T845" s="38" t="str">
        <f>IF(R845="","",VLOOKUP(R845,CUSTOMS!$E$3:$N$2500,3,FALSE))</f>
        <v/>
      </c>
      <c r="U845" s="39" t="str">
        <f t="shared" si="95"/>
        <v/>
      </c>
      <c r="V845" s="39" t="str">
        <f>IF(R845="","",VLOOKUP(R845,CUSTOMS!$E$3:$N$2500,5,FALSE))</f>
        <v/>
      </c>
      <c r="W845" s="40" t="str">
        <f>IF(R845="","",VLOOKUP(R845,CUSTOMS!$E$3:$N$2500,6,FALSE))</f>
        <v/>
      </c>
      <c r="X845" s="40" t="str">
        <f t="shared" si="96"/>
        <v/>
      </c>
      <c r="Y845" s="39" t="str">
        <f>IF(R845="","",VLOOKUP(R845,CUSTOMS!$E$3:$N$2500,8,FALSE))</f>
        <v/>
      </c>
      <c r="Z845" s="39" t="str">
        <f>IF(R845="","",VLOOKUP(R845,CUSTOMS!$E$3:$N$2500,9,FALSE))</f>
        <v/>
      </c>
      <c r="AA845" s="39" t="str">
        <f>IF(R845="","",VLOOKUP(R845,CUSTOMS!$E$3:$N$2500,10,FALSE))</f>
        <v/>
      </c>
      <c r="AB845" s="40" t="str">
        <f>IF(R845="","",VLOOKUP(G845,WMS!$E$3:$T$2500,15,FALSE))</f>
        <v/>
      </c>
      <c r="AC845" s="40" t="str">
        <f t="shared" si="97"/>
        <v/>
      </c>
      <c r="AD845" s="37" t="str">
        <f>IF(S845="","",VLOOKUP(S845,海关监管条件!$A$1:$B$2000,2,FALSE))</f>
        <v/>
      </c>
    </row>
    <row r="846" spans="7:30">
      <c r="G846" s="22" t="str">
        <f t="shared" si="91"/>
        <v/>
      </c>
      <c r="H846" s="23" t="str">
        <f>IF(G846="","",VLOOKUP(G846,WMS!$E$3:$Q$2500,7,FALSE))</f>
        <v/>
      </c>
      <c r="I846" s="23" t="str">
        <f>IF(G846="","",VLOOKUP(G846,WMS!$E$3:$Q$2500,8,FALSE))</f>
        <v/>
      </c>
      <c r="J846" s="23" t="str">
        <f>IF(G846="","",VLOOKUP(G846,WMS!$E$3:$Q$2500,13,FALSE))</f>
        <v/>
      </c>
      <c r="K846" s="29" t="str">
        <f t="shared" si="92"/>
        <v/>
      </c>
      <c r="N846" s="30" t="str">
        <f>IF(G846="","",VLOOKUP(G846,WMS!$E$3:$U$2500,17,0))</f>
        <v/>
      </c>
      <c r="O846" s="31" t="str">
        <f t="shared" si="93"/>
        <v/>
      </c>
      <c r="P846" s="31" t="str">
        <f t="shared" si="94"/>
        <v/>
      </c>
      <c r="Q846" s="36" t="str">
        <f>IF(G846="","",VLOOKUP(G846,WMS!$E$3:$G$2500,2,FALSE))</f>
        <v/>
      </c>
      <c r="R846" s="36" t="str">
        <f>IF(G846="","",VLOOKUP(G846,WMS!$E$3:$G$2500,3,FALSE))</f>
        <v/>
      </c>
      <c r="S846" s="37" t="str">
        <f>IF(R846="","",VLOOKUP(R846,CUSTOMS!$E$3:$N$2500,2,FALSE))</f>
        <v/>
      </c>
      <c r="T846" s="38" t="str">
        <f>IF(R846="","",VLOOKUP(R846,CUSTOMS!$E$3:$N$2500,3,FALSE))</f>
        <v/>
      </c>
      <c r="U846" s="39" t="str">
        <f t="shared" si="95"/>
        <v/>
      </c>
      <c r="V846" s="39" t="str">
        <f>IF(R846="","",VLOOKUP(R846,CUSTOMS!$E$3:$N$2500,5,FALSE))</f>
        <v/>
      </c>
      <c r="W846" s="40" t="str">
        <f>IF(R846="","",VLOOKUP(R846,CUSTOMS!$E$3:$N$2500,6,FALSE))</f>
        <v/>
      </c>
      <c r="X846" s="40" t="str">
        <f t="shared" si="96"/>
        <v/>
      </c>
      <c r="Y846" s="39" t="str">
        <f>IF(R846="","",VLOOKUP(R846,CUSTOMS!$E$3:$N$2500,8,FALSE))</f>
        <v/>
      </c>
      <c r="Z846" s="39" t="str">
        <f>IF(R846="","",VLOOKUP(R846,CUSTOMS!$E$3:$N$2500,9,FALSE))</f>
        <v/>
      </c>
      <c r="AA846" s="39" t="str">
        <f>IF(R846="","",VLOOKUP(R846,CUSTOMS!$E$3:$N$2500,10,FALSE))</f>
        <v/>
      </c>
      <c r="AB846" s="40" t="str">
        <f>IF(R846="","",VLOOKUP(G846,WMS!$E$3:$T$2500,15,FALSE))</f>
        <v/>
      </c>
      <c r="AC846" s="40" t="str">
        <f t="shared" si="97"/>
        <v/>
      </c>
      <c r="AD846" s="37" t="str">
        <f>IF(S846="","",VLOOKUP(S846,海关监管条件!$A$1:$B$2000,2,FALSE))</f>
        <v/>
      </c>
    </row>
    <row r="847" spans="7:30">
      <c r="G847" s="22" t="str">
        <f t="shared" si="91"/>
        <v/>
      </c>
      <c r="H847" s="23" t="str">
        <f>IF(G847="","",VLOOKUP(G847,WMS!$E$3:$Q$2500,7,FALSE))</f>
        <v/>
      </c>
      <c r="I847" s="23" t="str">
        <f>IF(G847="","",VLOOKUP(G847,WMS!$E$3:$Q$2500,8,FALSE))</f>
        <v/>
      </c>
      <c r="J847" s="23" t="str">
        <f>IF(G847="","",VLOOKUP(G847,WMS!$E$3:$Q$2500,13,FALSE))</f>
        <v/>
      </c>
      <c r="K847" s="29" t="str">
        <f t="shared" si="92"/>
        <v/>
      </c>
      <c r="N847" s="30" t="str">
        <f>IF(G847="","",VLOOKUP(G847,WMS!$E$3:$U$2500,17,0))</f>
        <v/>
      </c>
      <c r="O847" s="31" t="str">
        <f t="shared" si="93"/>
        <v/>
      </c>
      <c r="P847" s="31" t="str">
        <f t="shared" si="94"/>
        <v/>
      </c>
      <c r="Q847" s="36" t="str">
        <f>IF(G847="","",VLOOKUP(G847,WMS!$E$3:$G$2500,2,FALSE))</f>
        <v/>
      </c>
      <c r="R847" s="36" t="str">
        <f>IF(G847="","",VLOOKUP(G847,WMS!$E$3:$G$2500,3,FALSE))</f>
        <v/>
      </c>
      <c r="S847" s="37" t="str">
        <f>IF(R847="","",VLOOKUP(R847,CUSTOMS!$E$3:$N$2500,2,FALSE))</f>
        <v/>
      </c>
      <c r="T847" s="38" t="str">
        <f>IF(R847="","",VLOOKUP(R847,CUSTOMS!$E$3:$N$2500,3,FALSE))</f>
        <v/>
      </c>
      <c r="U847" s="39" t="str">
        <f t="shared" si="95"/>
        <v/>
      </c>
      <c r="V847" s="39" t="str">
        <f>IF(R847="","",VLOOKUP(R847,CUSTOMS!$E$3:$N$2500,5,FALSE))</f>
        <v/>
      </c>
      <c r="W847" s="40" t="str">
        <f>IF(R847="","",VLOOKUP(R847,CUSTOMS!$E$3:$N$2500,6,FALSE))</f>
        <v/>
      </c>
      <c r="X847" s="40" t="str">
        <f t="shared" si="96"/>
        <v/>
      </c>
      <c r="Y847" s="39" t="str">
        <f>IF(R847="","",VLOOKUP(R847,CUSTOMS!$E$3:$N$2500,8,FALSE))</f>
        <v/>
      </c>
      <c r="Z847" s="39" t="str">
        <f>IF(R847="","",VLOOKUP(R847,CUSTOMS!$E$3:$N$2500,9,FALSE))</f>
        <v/>
      </c>
      <c r="AA847" s="39" t="str">
        <f>IF(R847="","",VLOOKUP(R847,CUSTOMS!$E$3:$N$2500,10,FALSE))</f>
        <v/>
      </c>
      <c r="AB847" s="40" t="str">
        <f>IF(R847="","",VLOOKUP(G847,WMS!$E$3:$T$2500,15,FALSE))</f>
        <v/>
      </c>
      <c r="AC847" s="40" t="str">
        <f t="shared" si="97"/>
        <v/>
      </c>
      <c r="AD847" s="37" t="str">
        <f>IF(S847="","",VLOOKUP(S847,海关监管条件!$A$1:$B$2000,2,FALSE))</f>
        <v/>
      </c>
    </row>
    <row r="848" spans="7:30">
      <c r="G848" s="22" t="str">
        <f t="shared" si="91"/>
        <v/>
      </c>
      <c r="H848" s="23" t="str">
        <f>IF(G848="","",VLOOKUP(G848,WMS!$E$3:$Q$2500,7,FALSE))</f>
        <v/>
      </c>
      <c r="I848" s="23" t="str">
        <f>IF(G848="","",VLOOKUP(G848,WMS!$E$3:$Q$2500,8,FALSE))</f>
        <v/>
      </c>
      <c r="J848" s="23" t="str">
        <f>IF(G848="","",VLOOKUP(G848,WMS!$E$3:$Q$2500,13,FALSE))</f>
        <v/>
      </c>
      <c r="K848" s="29" t="str">
        <f t="shared" si="92"/>
        <v/>
      </c>
      <c r="N848" s="30" t="str">
        <f>IF(G848="","",VLOOKUP(G848,WMS!$E$3:$U$2500,17,0))</f>
        <v/>
      </c>
      <c r="O848" s="31" t="str">
        <f t="shared" si="93"/>
        <v/>
      </c>
      <c r="P848" s="31" t="str">
        <f t="shared" si="94"/>
        <v/>
      </c>
      <c r="Q848" s="36" t="str">
        <f>IF(G848="","",VLOOKUP(G848,WMS!$E$3:$G$2500,2,FALSE))</f>
        <v/>
      </c>
      <c r="R848" s="36" t="str">
        <f>IF(G848="","",VLOOKUP(G848,WMS!$E$3:$G$2500,3,FALSE))</f>
        <v/>
      </c>
      <c r="S848" s="37" t="str">
        <f>IF(R848="","",VLOOKUP(R848,CUSTOMS!$E$3:$N$2500,2,FALSE))</f>
        <v/>
      </c>
      <c r="T848" s="38" t="str">
        <f>IF(R848="","",VLOOKUP(R848,CUSTOMS!$E$3:$N$2500,3,FALSE))</f>
        <v/>
      </c>
      <c r="U848" s="39" t="str">
        <f t="shared" si="95"/>
        <v/>
      </c>
      <c r="V848" s="39" t="str">
        <f>IF(R848="","",VLOOKUP(R848,CUSTOMS!$E$3:$N$2500,5,FALSE))</f>
        <v/>
      </c>
      <c r="W848" s="40" t="str">
        <f>IF(R848="","",VLOOKUP(R848,CUSTOMS!$E$3:$N$2500,6,FALSE))</f>
        <v/>
      </c>
      <c r="X848" s="40" t="str">
        <f t="shared" si="96"/>
        <v/>
      </c>
      <c r="Y848" s="39" t="str">
        <f>IF(R848="","",VLOOKUP(R848,CUSTOMS!$E$3:$N$2500,8,FALSE))</f>
        <v/>
      </c>
      <c r="Z848" s="39" t="str">
        <f>IF(R848="","",VLOOKUP(R848,CUSTOMS!$E$3:$N$2500,9,FALSE))</f>
        <v/>
      </c>
      <c r="AA848" s="39" t="str">
        <f>IF(R848="","",VLOOKUP(R848,CUSTOMS!$E$3:$N$2500,10,FALSE))</f>
        <v/>
      </c>
      <c r="AB848" s="40" t="str">
        <f>IF(R848="","",VLOOKUP(G848,WMS!$E$3:$T$2500,15,FALSE))</f>
        <v/>
      </c>
      <c r="AC848" s="40" t="str">
        <f t="shared" si="97"/>
        <v/>
      </c>
      <c r="AD848" s="37" t="str">
        <f>IF(S848="","",VLOOKUP(S848,海关监管条件!$A$1:$B$2000,2,FALSE))</f>
        <v/>
      </c>
    </row>
    <row r="849" spans="7:30">
      <c r="G849" s="22" t="str">
        <f t="shared" si="91"/>
        <v/>
      </c>
      <c r="H849" s="23" t="str">
        <f>IF(G849="","",VLOOKUP(G849,WMS!$E$3:$Q$2500,7,FALSE))</f>
        <v/>
      </c>
      <c r="I849" s="23" t="str">
        <f>IF(G849="","",VLOOKUP(G849,WMS!$E$3:$Q$2500,8,FALSE))</f>
        <v/>
      </c>
      <c r="J849" s="23" t="str">
        <f>IF(G849="","",VLOOKUP(G849,WMS!$E$3:$Q$2500,13,FALSE))</f>
        <v/>
      </c>
      <c r="K849" s="29" t="str">
        <f t="shared" si="92"/>
        <v/>
      </c>
      <c r="N849" s="30" t="str">
        <f>IF(G849="","",VLOOKUP(G849,WMS!$E$3:$U$2500,17,0))</f>
        <v/>
      </c>
      <c r="O849" s="31" t="str">
        <f t="shared" si="93"/>
        <v/>
      </c>
      <c r="P849" s="31" t="str">
        <f t="shared" si="94"/>
        <v/>
      </c>
      <c r="Q849" s="36" t="str">
        <f>IF(G849="","",VLOOKUP(G849,WMS!$E$3:$G$2500,2,FALSE))</f>
        <v/>
      </c>
      <c r="R849" s="36" t="str">
        <f>IF(G849="","",VLOOKUP(G849,WMS!$E$3:$G$2500,3,FALSE))</f>
        <v/>
      </c>
      <c r="S849" s="37" t="str">
        <f>IF(R849="","",VLOOKUP(R849,CUSTOMS!$E$3:$N$2500,2,FALSE))</f>
        <v/>
      </c>
      <c r="T849" s="38" t="str">
        <f>IF(R849="","",VLOOKUP(R849,CUSTOMS!$E$3:$N$2500,3,FALSE))</f>
        <v/>
      </c>
      <c r="U849" s="39" t="str">
        <f t="shared" si="95"/>
        <v/>
      </c>
      <c r="V849" s="39" t="str">
        <f>IF(R849="","",VLOOKUP(R849,CUSTOMS!$E$3:$N$2500,5,FALSE))</f>
        <v/>
      </c>
      <c r="W849" s="40" t="str">
        <f>IF(R849="","",VLOOKUP(R849,CUSTOMS!$E$3:$N$2500,6,FALSE))</f>
        <v/>
      </c>
      <c r="X849" s="40" t="str">
        <f t="shared" si="96"/>
        <v/>
      </c>
      <c r="Y849" s="39" t="str">
        <f>IF(R849="","",VLOOKUP(R849,CUSTOMS!$E$3:$N$2500,8,FALSE))</f>
        <v/>
      </c>
      <c r="Z849" s="39" t="str">
        <f>IF(R849="","",VLOOKUP(R849,CUSTOMS!$E$3:$N$2500,9,FALSE))</f>
        <v/>
      </c>
      <c r="AA849" s="39" t="str">
        <f>IF(R849="","",VLOOKUP(R849,CUSTOMS!$E$3:$N$2500,10,FALSE))</f>
        <v/>
      </c>
      <c r="AB849" s="40" t="str">
        <f>IF(R849="","",VLOOKUP(G849,WMS!$E$3:$T$2500,15,FALSE))</f>
        <v/>
      </c>
      <c r="AC849" s="40" t="str">
        <f t="shared" si="97"/>
        <v/>
      </c>
      <c r="AD849" s="37" t="str">
        <f>IF(S849="","",VLOOKUP(S849,海关监管条件!$A$1:$B$2000,2,FALSE))</f>
        <v/>
      </c>
    </row>
    <row r="850" spans="7:30">
      <c r="G850" s="22" t="str">
        <f t="shared" si="91"/>
        <v/>
      </c>
      <c r="H850" s="23" t="str">
        <f>IF(G850="","",VLOOKUP(G850,WMS!$E$3:$Q$2500,7,FALSE))</f>
        <v/>
      </c>
      <c r="I850" s="23" t="str">
        <f>IF(G850="","",VLOOKUP(G850,WMS!$E$3:$Q$2500,8,FALSE))</f>
        <v/>
      </c>
      <c r="J850" s="23" t="str">
        <f>IF(G850="","",VLOOKUP(G850,WMS!$E$3:$Q$2500,13,FALSE))</f>
        <v/>
      </c>
      <c r="K850" s="29" t="str">
        <f t="shared" si="92"/>
        <v/>
      </c>
      <c r="N850" s="30" t="str">
        <f>IF(G850="","",VLOOKUP(G850,WMS!$E$3:$U$2500,17,0))</f>
        <v/>
      </c>
      <c r="O850" s="31" t="str">
        <f t="shared" si="93"/>
        <v/>
      </c>
      <c r="P850" s="31" t="str">
        <f t="shared" si="94"/>
        <v/>
      </c>
      <c r="Q850" s="36" t="str">
        <f>IF(G850="","",VLOOKUP(G850,WMS!$E$3:$G$2500,2,FALSE))</f>
        <v/>
      </c>
      <c r="R850" s="36" t="str">
        <f>IF(G850="","",VLOOKUP(G850,WMS!$E$3:$G$2500,3,FALSE))</f>
        <v/>
      </c>
      <c r="S850" s="37" t="str">
        <f>IF(R850="","",VLOOKUP(R850,CUSTOMS!$E$3:$N$2500,2,FALSE))</f>
        <v/>
      </c>
      <c r="T850" s="38" t="str">
        <f>IF(R850="","",VLOOKUP(R850,CUSTOMS!$E$3:$N$2500,3,FALSE))</f>
        <v/>
      </c>
      <c r="U850" s="39" t="str">
        <f t="shared" si="95"/>
        <v/>
      </c>
      <c r="V850" s="39" t="str">
        <f>IF(R850="","",VLOOKUP(R850,CUSTOMS!$E$3:$N$2500,5,FALSE))</f>
        <v/>
      </c>
      <c r="W850" s="40" t="str">
        <f>IF(R850="","",VLOOKUP(R850,CUSTOMS!$E$3:$N$2500,6,FALSE))</f>
        <v/>
      </c>
      <c r="X850" s="40" t="str">
        <f t="shared" si="96"/>
        <v/>
      </c>
      <c r="Y850" s="39" t="str">
        <f>IF(R850="","",VLOOKUP(R850,CUSTOMS!$E$3:$N$2500,8,FALSE))</f>
        <v/>
      </c>
      <c r="Z850" s="39" t="str">
        <f>IF(R850="","",VLOOKUP(R850,CUSTOMS!$E$3:$N$2500,9,FALSE))</f>
        <v/>
      </c>
      <c r="AA850" s="39" t="str">
        <f>IF(R850="","",VLOOKUP(R850,CUSTOMS!$E$3:$N$2500,10,FALSE))</f>
        <v/>
      </c>
      <c r="AB850" s="40" t="str">
        <f>IF(R850="","",VLOOKUP(G850,WMS!$E$3:$T$2500,15,FALSE))</f>
        <v/>
      </c>
      <c r="AC850" s="40" t="str">
        <f t="shared" si="97"/>
        <v/>
      </c>
      <c r="AD850" s="37" t="str">
        <f>IF(S850="","",VLOOKUP(S850,海关监管条件!$A$1:$B$2000,2,FALSE))</f>
        <v/>
      </c>
    </row>
    <row r="851" spans="7:30">
      <c r="G851" s="22" t="str">
        <f t="shared" si="91"/>
        <v/>
      </c>
      <c r="H851" s="23" t="str">
        <f>IF(G851="","",VLOOKUP(G851,WMS!$E$3:$Q$2500,7,FALSE))</f>
        <v/>
      </c>
      <c r="I851" s="23" t="str">
        <f>IF(G851="","",VLOOKUP(G851,WMS!$E$3:$Q$2500,8,FALSE))</f>
        <v/>
      </c>
      <c r="J851" s="23" t="str">
        <f>IF(G851="","",VLOOKUP(G851,WMS!$E$3:$Q$2500,13,FALSE))</f>
        <v/>
      </c>
      <c r="K851" s="29" t="str">
        <f t="shared" si="92"/>
        <v/>
      </c>
      <c r="N851" s="30" t="str">
        <f>IF(G851="","",VLOOKUP(G851,WMS!$E$3:$U$2500,17,0))</f>
        <v/>
      </c>
      <c r="O851" s="31" t="str">
        <f t="shared" si="93"/>
        <v/>
      </c>
      <c r="P851" s="31" t="str">
        <f t="shared" si="94"/>
        <v/>
      </c>
      <c r="Q851" s="36" t="str">
        <f>IF(G851="","",VLOOKUP(G851,WMS!$E$3:$G$2500,2,FALSE))</f>
        <v/>
      </c>
      <c r="R851" s="36" t="str">
        <f>IF(G851="","",VLOOKUP(G851,WMS!$E$3:$G$2500,3,FALSE))</f>
        <v/>
      </c>
      <c r="S851" s="37" t="str">
        <f>IF(R851="","",VLOOKUP(R851,CUSTOMS!$E$3:$N$2500,2,FALSE))</f>
        <v/>
      </c>
      <c r="T851" s="38" t="str">
        <f>IF(R851="","",VLOOKUP(R851,CUSTOMS!$E$3:$N$2500,3,FALSE))</f>
        <v/>
      </c>
      <c r="U851" s="39" t="str">
        <f t="shared" si="95"/>
        <v/>
      </c>
      <c r="V851" s="39" t="str">
        <f>IF(R851="","",VLOOKUP(R851,CUSTOMS!$E$3:$N$2500,5,FALSE))</f>
        <v/>
      </c>
      <c r="W851" s="40" t="str">
        <f>IF(R851="","",VLOOKUP(R851,CUSTOMS!$E$3:$N$2500,6,FALSE))</f>
        <v/>
      </c>
      <c r="X851" s="40" t="str">
        <f t="shared" si="96"/>
        <v/>
      </c>
      <c r="Y851" s="39" t="str">
        <f>IF(R851="","",VLOOKUP(R851,CUSTOMS!$E$3:$N$2500,8,FALSE))</f>
        <v/>
      </c>
      <c r="Z851" s="39" t="str">
        <f>IF(R851="","",VLOOKUP(R851,CUSTOMS!$E$3:$N$2500,9,FALSE))</f>
        <v/>
      </c>
      <c r="AA851" s="39" t="str">
        <f>IF(R851="","",VLOOKUP(R851,CUSTOMS!$E$3:$N$2500,10,FALSE))</f>
        <v/>
      </c>
      <c r="AB851" s="40" t="str">
        <f>IF(R851="","",VLOOKUP(G851,WMS!$E$3:$T$2500,15,FALSE))</f>
        <v/>
      </c>
      <c r="AC851" s="40" t="str">
        <f t="shared" si="97"/>
        <v/>
      </c>
      <c r="AD851" s="37" t="str">
        <f>IF(S851="","",VLOOKUP(S851,海关监管条件!$A$1:$B$2000,2,FALSE))</f>
        <v/>
      </c>
    </row>
    <row r="852" spans="7:30">
      <c r="G852" s="22" t="str">
        <f t="shared" si="91"/>
        <v/>
      </c>
      <c r="H852" s="23" t="str">
        <f>IF(G852="","",VLOOKUP(G852,WMS!$E$3:$Q$2500,7,FALSE))</f>
        <v/>
      </c>
      <c r="I852" s="23" t="str">
        <f>IF(G852="","",VLOOKUP(G852,WMS!$E$3:$Q$2500,8,FALSE))</f>
        <v/>
      </c>
      <c r="J852" s="23" t="str">
        <f>IF(G852="","",VLOOKUP(G852,WMS!$E$3:$Q$2500,13,FALSE))</f>
        <v/>
      </c>
      <c r="K852" s="29" t="str">
        <f t="shared" si="92"/>
        <v/>
      </c>
      <c r="N852" s="30" t="str">
        <f>IF(G852="","",VLOOKUP(G852,WMS!$E$3:$U$2500,17,0))</f>
        <v/>
      </c>
      <c r="O852" s="31" t="str">
        <f t="shared" si="93"/>
        <v/>
      </c>
      <c r="P852" s="31" t="str">
        <f t="shared" si="94"/>
        <v/>
      </c>
      <c r="Q852" s="36" t="str">
        <f>IF(G852="","",VLOOKUP(G852,WMS!$E$3:$G$2500,2,FALSE))</f>
        <v/>
      </c>
      <c r="R852" s="36" t="str">
        <f>IF(G852="","",VLOOKUP(G852,WMS!$E$3:$G$2500,3,FALSE))</f>
        <v/>
      </c>
      <c r="S852" s="37" t="str">
        <f>IF(R852="","",VLOOKUP(R852,CUSTOMS!$E$3:$N$2500,2,FALSE))</f>
        <v/>
      </c>
      <c r="T852" s="38" t="str">
        <f>IF(R852="","",VLOOKUP(R852,CUSTOMS!$E$3:$N$2500,3,FALSE))</f>
        <v/>
      </c>
      <c r="U852" s="39" t="str">
        <f t="shared" si="95"/>
        <v/>
      </c>
      <c r="V852" s="39" t="str">
        <f>IF(R852="","",VLOOKUP(R852,CUSTOMS!$E$3:$N$2500,5,FALSE))</f>
        <v/>
      </c>
      <c r="W852" s="40" t="str">
        <f>IF(R852="","",VLOOKUP(R852,CUSTOMS!$E$3:$N$2500,6,FALSE))</f>
        <v/>
      </c>
      <c r="X852" s="40" t="str">
        <f t="shared" si="96"/>
        <v/>
      </c>
      <c r="Y852" s="39" t="str">
        <f>IF(R852="","",VLOOKUP(R852,CUSTOMS!$E$3:$N$2500,8,FALSE))</f>
        <v/>
      </c>
      <c r="Z852" s="39" t="str">
        <f>IF(R852="","",VLOOKUP(R852,CUSTOMS!$E$3:$N$2500,9,FALSE))</f>
        <v/>
      </c>
      <c r="AA852" s="39" t="str">
        <f>IF(R852="","",VLOOKUP(R852,CUSTOMS!$E$3:$N$2500,10,FALSE))</f>
        <v/>
      </c>
      <c r="AB852" s="40" t="str">
        <f>IF(R852="","",VLOOKUP(G852,WMS!$E$3:$T$2500,15,FALSE))</f>
        <v/>
      </c>
      <c r="AC852" s="40" t="str">
        <f t="shared" si="97"/>
        <v/>
      </c>
      <c r="AD852" s="37" t="str">
        <f>IF(S852="","",VLOOKUP(S852,海关监管条件!$A$1:$B$2000,2,FALSE))</f>
        <v/>
      </c>
    </row>
    <row r="853" spans="7:30">
      <c r="G853" s="22" t="str">
        <f t="shared" si="91"/>
        <v/>
      </c>
      <c r="H853" s="23" t="str">
        <f>IF(G853="","",VLOOKUP(G853,WMS!$E$3:$Q$2500,7,FALSE))</f>
        <v/>
      </c>
      <c r="I853" s="23" t="str">
        <f>IF(G853="","",VLOOKUP(G853,WMS!$E$3:$Q$2500,8,FALSE))</f>
        <v/>
      </c>
      <c r="J853" s="23" t="str">
        <f>IF(G853="","",VLOOKUP(G853,WMS!$E$3:$Q$2500,13,FALSE))</f>
        <v/>
      </c>
      <c r="K853" s="29" t="str">
        <f t="shared" si="92"/>
        <v/>
      </c>
      <c r="N853" s="30" t="str">
        <f>IF(G853="","",VLOOKUP(G853,WMS!$E$3:$U$2500,17,0))</f>
        <v/>
      </c>
      <c r="O853" s="31" t="str">
        <f t="shared" si="93"/>
        <v/>
      </c>
      <c r="P853" s="31" t="str">
        <f t="shared" si="94"/>
        <v/>
      </c>
      <c r="Q853" s="36" t="str">
        <f>IF(G853="","",VLOOKUP(G853,WMS!$E$3:$G$2500,2,FALSE))</f>
        <v/>
      </c>
      <c r="R853" s="36" t="str">
        <f>IF(G853="","",VLOOKUP(G853,WMS!$E$3:$G$2500,3,FALSE))</f>
        <v/>
      </c>
      <c r="S853" s="37" t="str">
        <f>IF(R853="","",VLOOKUP(R853,CUSTOMS!$E$3:$N$2500,2,FALSE))</f>
        <v/>
      </c>
      <c r="T853" s="38" t="str">
        <f>IF(R853="","",VLOOKUP(R853,CUSTOMS!$E$3:$N$2500,3,FALSE))</f>
        <v/>
      </c>
      <c r="U853" s="39" t="str">
        <f t="shared" si="95"/>
        <v/>
      </c>
      <c r="V853" s="39" t="str">
        <f>IF(R853="","",VLOOKUP(R853,CUSTOMS!$E$3:$N$2500,5,FALSE))</f>
        <v/>
      </c>
      <c r="W853" s="40" t="str">
        <f>IF(R853="","",VLOOKUP(R853,CUSTOMS!$E$3:$N$2500,6,FALSE))</f>
        <v/>
      </c>
      <c r="X853" s="40" t="str">
        <f t="shared" si="96"/>
        <v/>
      </c>
      <c r="Y853" s="39" t="str">
        <f>IF(R853="","",VLOOKUP(R853,CUSTOMS!$E$3:$N$2500,8,FALSE))</f>
        <v/>
      </c>
      <c r="Z853" s="39" t="str">
        <f>IF(R853="","",VLOOKUP(R853,CUSTOMS!$E$3:$N$2500,9,FALSE))</f>
        <v/>
      </c>
      <c r="AA853" s="39" t="str">
        <f>IF(R853="","",VLOOKUP(R853,CUSTOMS!$E$3:$N$2500,10,FALSE))</f>
        <v/>
      </c>
      <c r="AB853" s="40" t="str">
        <f>IF(R853="","",VLOOKUP(G853,WMS!$E$3:$T$2500,15,FALSE))</f>
        <v/>
      </c>
      <c r="AC853" s="40" t="str">
        <f t="shared" si="97"/>
        <v/>
      </c>
      <c r="AD853" s="37" t="str">
        <f>IF(S853="","",VLOOKUP(S853,海关监管条件!$A$1:$B$2000,2,FALSE))</f>
        <v/>
      </c>
    </row>
    <row r="854" spans="7:30">
      <c r="G854" s="22" t="str">
        <f t="shared" si="91"/>
        <v/>
      </c>
      <c r="H854" s="23" t="str">
        <f>IF(G854="","",VLOOKUP(G854,WMS!$E$3:$Q$2500,7,FALSE))</f>
        <v/>
      </c>
      <c r="I854" s="23" t="str">
        <f>IF(G854="","",VLOOKUP(G854,WMS!$E$3:$Q$2500,8,FALSE))</f>
        <v/>
      </c>
      <c r="J854" s="23" t="str">
        <f>IF(G854="","",VLOOKUP(G854,WMS!$E$3:$Q$2500,13,FALSE))</f>
        <v/>
      </c>
      <c r="K854" s="29" t="str">
        <f t="shared" si="92"/>
        <v/>
      </c>
      <c r="N854" s="30" t="str">
        <f>IF(G854="","",VLOOKUP(G854,WMS!$E$3:$U$2500,17,0))</f>
        <v/>
      </c>
      <c r="O854" s="31" t="str">
        <f t="shared" si="93"/>
        <v/>
      </c>
      <c r="P854" s="31" t="str">
        <f t="shared" si="94"/>
        <v/>
      </c>
      <c r="Q854" s="36" t="str">
        <f>IF(G854="","",VLOOKUP(G854,WMS!$E$3:$G$2500,2,FALSE))</f>
        <v/>
      </c>
      <c r="R854" s="36" t="str">
        <f>IF(G854="","",VLOOKUP(G854,WMS!$E$3:$G$2500,3,FALSE))</f>
        <v/>
      </c>
      <c r="S854" s="37" t="str">
        <f>IF(R854="","",VLOOKUP(R854,CUSTOMS!$E$3:$N$2500,2,FALSE))</f>
        <v/>
      </c>
      <c r="T854" s="38" t="str">
        <f>IF(R854="","",VLOOKUP(R854,CUSTOMS!$E$3:$N$2500,3,FALSE))</f>
        <v/>
      </c>
      <c r="U854" s="39" t="str">
        <f t="shared" si="95"/>
        <v/>
      </c>
      <c r="V854" s="39" t="str">
        <f>IF(R854="","",VLOOKUP(R854,CUSTOMS!$E$3:$N$2500,5,FALSE))</f>
        <v/>
      </c>
      <c r="W854" s="40" t="str">
        <f>IF(R854="","",VLOOKUP(R854,CUSTOMS!$E$3:$N$2500,6,FALSE))</f>
        <v/>
      </c>
      <c r="X854" s="40" t="str">
        <f t="shared" si="96"/>
        <v/>
      </c>
      <c r="Y854" s="39" t="str">
        <f>IF(R854="","",VLOOKUP(R854,CUSTOMS!$E$3:$N$2500,8,FALSE))</f>
        <v/>
      </c>
      <c r="Z854" s="39" t="str">
        <f>IF(R854="","",VLOOKUP(R854,CUSTOMS!$E$3:$N$2500,9,FALSE))</f>
        <v/>
      </c>
      <c r="AA854" s="39" t="str">
        <f>IF(R854="","",VLOOKUP(R854,CUSTOMS!$E$3:$N$2500,10,FALSE))</f>
        <v/>
      </c>
      <c r="AB854" s="40" t="str">
        <f>IF(R854="","",VLOOKUP(G854,WMS!$E$3:$T$2500,15,FALSE))</f>
        <v/>
      </c>
      <c r="AC854" s="40" t="str">
        <f t="shared" si="97"/>
        <v/>
      </c>
      <c r="AD854" s="37" t="str">
        <f>IF(S854="","",VLOOKUP(S854,海关监管条件!$A$1:$B$2000,2,FALSE))</f>
        <v/>
      </c>
    </row>
    <row r="855" spans="7:30">
      <c r="G855" s="22" t="str">
        <f t="shared" si="91"/>
        <v/>
      </c>
      <c r="H855" s="23" t="str">
        <f>IF(G855="","",VLOOKUP(G855,WMS!$E$3:$Q$2500,7,FALSE))</f>
        <v/>
      </c>
      <c r="I855" s="23" t="str">
        <f>IF(G855="","",VLOOKUP(G855,WMS!$E$3:$Q$2500,8,FALSE))</f>
        <v/>
      </c>
      <c r="J855" s="23" t="str">
        <f>IF(G855="","",VLOOKUP(G855,WMS!$E$3:$Q$2500,13,FALSE))</f>
        <v/>
      </c>
      <c r="K855" s="29" t="str">
        <f t="shared" si="92"/>
        <v/>
      </c>
      <c r="N855" s="30" t="str">
        <f>IF(G855="","",VLOOKUP(G855,WMS!$E$3:$U$2500,17,0))</f>
        <v/>
      </c>
      <c r="O855" s="31" t="str">
        <f t="shared" si="93"/>
        <v/>
      </c>
      <c r="P855" s="31" t="str">
        <f t="shared" si="94"/>
        <v/>
      </c>
      <c r="Q855" s="36" t="str">
        <f>IF(G855="","",VLOOKUP(G855,WMS!$E$3:$G$2500,2,FALSE))</f>
        <v/>
      </c>
      <c r="R855" s="36" t="str">
        <f>IF(G855="","",VLOOKUP(G855,WMS!$E$3:$G$2500,3,FALSE))</f>
        <v/>
      </c>
      <c r="S855" s="37" t="str">
        <f>IF(R855="","",VLOOKUP(R855,CUSTOMS!$E$3:$N$2500,2,FALSE))</f>
        <v/>
      </c>
      <c r="T855" s="38" t="str">
        <f>IF(R855="","",VLOOKUP(R855,CUSTOMS!$E$3:$N$2500,3,FALSE))</f>
        <v/>
      </c>
      <c r="U855" s="39" t="str">
        <f t="shared" si="95"/>
        <v/>
      </c>
      <c r="V855" s="39" t="str">
        <f>IF(R855="","",VLOOKUP(R855,CUSTOMS!$E$3:$N$2500,5,FALSE))</f>
        <v/>
      </c>
      <c r="W855" s="40" t="str">
        <f>IF(R855="","",VLOOKUP(R855,CUSTOMS!$E$3:$N$2500,6,FALSE))</f>
        <v/>
      </c>
      <c r="X855" s="40" t="str">
        <f t="shared" si="96"/>
        <v/>
      </c>
      <c r="Y855" s="39" t="str">
        <f>IF(R855="","",VLOOKUP(R855,CUSTOMS!$E$3:$N$2500,8,FALSE))</f>
        <v/>
      </c>
      <c r="Z855" s="39" t="str">
        <f>IF(R855="","",VLOOKUP(R855,CUSTOMS!$E$3:$N$2500,9,FALSE))</f>
        <v/>
      </c>
      <c r="AA855" s="39" t="str">
        <f>IF(R855="","",VLOOKUP(R855,CUSTOMS!$E$3:$N$2500,10,FALSE))</f>
        <v/>
      </c>
      <c r="AB855" s="40" t="str">
        <f>IF(R855="","",VLOOKUP(G855,WMS!$E$3:$T$2500,15,FALSE))</f>
        <v/>
      </c>
      <c r="AC855" s="40" t="str">
        <f t="shared" si="97"/>
        <v/>
      </c>
      <c r="AD855" s="37" t="str">
        <f>IF(S855="","",VLOOKUP(S855,海关监管条件!$A$1:$B$2000,2,FALSE))</f>
        <v/>
      </c>
    </row>
    <row r="856" spans="7:30">
      <c r="G856" s="22" t="str">
        <f t="shared" si="91"/>
        <v/>
      </c>
      <c r="H856" s="23" t="str">
        <f>IF(G856="","",VLOOKUP(G856,WMS!$E$3:$Q$2500,7,FALSE))</f>
        <v/>
      </c>
      <c r="I856" s="23" t="str">
        <f>IF(G856="","",VLOOKUP(G856,WMS!$E$3:$Q$2500,8,FALSE))</f>
        <v/>
      </c>
      <c r="J856" s="23" t="str">
        <f>IF(G856="","",VLOOKUP(G856,WMS!$E$3:$Q$2500,13,FALSE))</f>
        <v/>
      </c>
      <c r="K856" s="29" t="str">
        <f t="shared" si="92"/>
        <v/>
      </c>
      <c r="N856" s="30" t="str">
        <f>IF(G856="","",VLOOKUP(G856,WMS!$E$3:$U$2500,17,0))</f>
        <v/>
      </c>
      <c r="O856" s="31" t="str">
        <f t="shared" si="93"/>
        <v/>
      </c>
      <c r="P856" s="31" t="str">
        <f t="shared" si="94"/>
        <v/>
      </c>
      <c r="Q856" s="36" t="str">
        <f>IF(G856="","",VLOOKUP(G856,WMS!$E$3:$G$2500,2,FALSE))</f>
        <v/>
      </c>
      <c r="R856" s="36" t="str">
        <f>IF(G856="","",VLOOKUP(G856,WMS!$E$3:$G$2500,3,FALSE))</f>
        <v/>
      </c>
      <c r="S856" s="37" t="str">
        <f>IF(R856="","",VLOOKUP(R856,CUSTOMS!$E$3:$N$2500,2,FALSE))</f>
        <v/>
      </c>
      <c r="T856" s="38" t="str">
        <f>IF(R856="","",VLOOKUP(R856,CUSTOMS!$E$3:$N$2500,3,FALSE))</f>
        <v/>
      </c>
      <c r="U856" s="39" t="str">
        <f t="shared" si="95"/>
        <v/>
      </c>
      <c r="V856" s="39" t="str">
        <f>IF(R856="","",VLOOKUP(R856,CUSTOMS!$E$3:$N$2500,5,FALSE))</f>
        <v/>
      </c>
      <c r="W856" s="40" t="str">
        <f>IF(R856="","",VLOOKUP(R856,CUSTOMS!$E$3:$N$2500,6,FALSE))</f>
        <v/>
      </c>
      <c r="X856" s="40" t="str">
        <f t="shared" si="96"/>
        <v/>
      </c>
      <c r="Y856" s="39" t="str">
        <f>IF(R856="","",VLOOKUP(R856,CUSTOMS!$E$3:$N$2500,8,FALSE))</f>
        <v/>
      </c>
      <c r="Z856" s="39" t="str">
        <f>IF(R856="","",VLOOKUP(R856,CUSTOMS!$E$3:$N$2500,9,FALSE))</f>
        <v/>
      </c>
      <c r="AA856" s="39" t="str">
        <f>IF(R856="","",VLOOKUP(R856,CUSTOMS!$E$3:$N$2500,10,FALSE))</f>
        <v/>
      </c>
      <c r="AB856" s="40" t="str">
        <f>IF(R856="","",VLOOKUP(G856,WMS!$E$3:$T$2500,15,FALSE))</f>
        <v/>
      </c>
      <c r="AC856" s="40" t="str">
        <f t="shared" si="97"/>
        <v/>
      </c>
      <c r="AD856" s="37" t="str">
        <f>IF(S856="","",VLOOKUP(S856,海关监管条件!$A$1:$B$2000,2,FALSE))</f>
        <v/>
      </c>
    </row>
    <row r="857" spans="7:30">
      <c r="G857" s="22" t="str">
        <f t="shared" si="91"/>
        <v/>
      </c>
      <c r="H857" s="23" t="str">
        <f>IF(G857="","",VLOOKUP(G857,WMS!$E$3:$Q$2500,7,FALSE))</f>
        <v/>
      </c>
      <c r="I857" s="23" t="str">
        <f>IF(G857="","",VLOOKUP(G857,WMS!$E$3:$Q$2500,8,FALSE))</f>
        <v/>
      </c>
      <c r="J857" s="23" t="str">
        <f>IF(G857="","",VLOOKUP(G857,WMS!$E$3:$Q$2500,13,FALSE))</f>
        <v/>
      </c>
      <c r="K857" s="29" t="str">
        <f t="shared" si="92"/>
        <v/>
      </c>
      <c r="N857" s="30" t="str">
        <f>IF(G857="","",VLOOKUP(G857,WMS!$E$3:$U$2500,17,0))</f>
        <v/>
      </c>
      <c r="O857" s="31" t="str">
        <f t="shared" si="93"/>
        <v/>
      </c>
      <c r="P857" s="31" t="str">
        <f t="shared" si="94"/>
        <v/>
      </c>
      <c r="Q857" s="36" t="str">
        <f>IF(G857="","",VLOOKUP(G857,WMS!$E$3:$G$2500,2,FALSE))</f>
        <v/>
      </c>
      <c r="R857" s="36" t="str">
        <f>IF(G857="","",VLOOKUP(G857,WMS!$E$3:$G$2500,3,FALSE))</f>
        <v/>
      </c>
      <c r="S857" s="37" t="str">
        <f>IF(R857="","",VLOOKUP(R857,CUSTOMS!$E$3:$N$2500,2,FALSE))</f>
        <v/>
      </c>
      <c r="T857" s="38" t="str">
        <f>IF(R857="","",VLOOKUP(R857,CUSTOMS!$E$3:$N$2500,3,FALSE))</f>
        <v/>
      </c>
      <c r="U857" s="39" t="str">
        <f t="shared" si="95"/>
        <v/>
      </c>
      <c r="V857" s="39" t="str">
        <f>IF(R857="","",VLOOKUP(R857,CUSTOMS!$E$3:$N$2500,5,FALSE))</f>
        <v/>
      </c>
      <c r="W857" s="40" t="str">
        <f>IF(R857="","",VLOOKUP(R857,CUSTOMS!$E$3:$N$2500,6,FALSE))</f>
        <v/>
      </c>
      <c r="X857" s="40" t="str">
        <f t="shared" si="96"/>
        <v/>
      </c>
      <c r="Y857" s="39" t="str">
        <f>IF(R857="","",VLOOKUP(R857,CUSTOMS!$E$3:$N$2500,8,FALSE))</f>
        <v/>
      </c>
      <c r="Z857" s="39" t="str">
        <f>IF(R857="","",VLOOKUP(R857,CUSTOMS!$E$3:$N$2500,9,FALSE))</f>
        <v/>
      </c>
      <c r="AA857" s="39" t="str">
        <f>IF(R857="","",VLOOKUP(R857,CUSTOMS!$E$3:$N$2500,10,FALSE))</f>
        <v/>
      </c>
      <c r="AB857" s="40" t="str">
        <f>IF(R857="","",VLOOKUP(G857,WMS!$E$3:$T$2500,15,FALSE))</f>
        <v/>
      </c>
      <c r="AC857" s="40" t="str">
        <f t="shared" si="97"/>
        <v/>
      </c>
      <c r="AD857" s="37" t="str">
        <f>IF(S857="","",VLOOKUP(S857,海关监管条件!$A$1:$B$2000,2,FALSE))</f>
        <v/>
      </c>
    </row>
    <row r="858" spans="7:30">
      <c r="G858" s="22" t="str">
        <f t="shared" si="91"/>
        <v/>
      </c>
      <c r="H858" s="23" t="str">
        <f>IF(G858="","",VLOOKUP(G858,WMS!$E$3:$Q$2500,7,FALSE))</f>
        <v/>
      </c>
      <c r="I858" s="23" t="str">
        <f>IF(G858="","",VLOOKUP(G858,WMS!$E$3:$Q$2500,8,FALSE))</f>
        <v/>
      </c>
      <c r="J858" s="23" t="str">
        <f>IF(G858="","",VLOOKUP(G858,WMS!$E$3:$Q$2500,13,FALSE))</f>
        <v/>
      </c>
      <c r="K858" s="29" t="str">
        <f t="shared" si="92"/>
        <v/>
      </c>
      <c r="N858" s="30" t="str">
        <f>IF(G858="","",VLOOKUP(G858,WMS!$E$3:$U$2500,17,0))</f>
        <v/>
      </c>
      <c r="O858" s="31" t="str">
        <f t="shared" si="93"/>
        <v/>
      </c>
      <c r="P858" s="31" t="str">
        <f t="shared" si="94"/>
        <v/>
      </c>
      <c r="Q858" s="36" t="str">
        <f>IF(G858="","",VLOOKUP(G858,WMS!$E$3:$G$2500,2,FALSE))</f>
        <v/>
      </c>
      <c r="R858" s="36" t="str">
        <f>IF(G858="","",VLOOKUP(G858,WMS!$E$3:$G$2500,3,FALSE))</f>
        <v/>
      </c>
      <c r="S858" s="37" t="str">
        <f>IF(R858="","",VLOOKUP(R858,CUSTOMS!$E$3:$N$2500,2,FALSE))</f>
        <v/>
      </c>
      <c r="T858" s="38" t="str">
        <f>IF(R858="","",VLOOKUP(R858,CUSTOMS!$E$3:$N$2500,3,FALSE))</f>
        <v/>
      </c>
      <c r="U858" s="39" t="str">
        <f t="shared" si="95"/>
        <v/>
      </c>
      <c r="V858" s="39" t="str">
        <f>IF(R858="","",VLOOKUP(R858,CUSTOMS!$E$3:$N$2500,5,FALSE))</f>
        <v/>
      </c>
      <c r="W858" s="40" t="str">
        <f>IF(R858="","",VLOOKUP(R858,CUSTOMS!$E$3:$N$2500,6,FALSE))</f>
        <v/>
      </c>
      <c r="X858" s="40" t="str">
        <f t="shared" si="96"/>
        <v/>
      </c>
      <c r="Y858" s="39" t="str">
        <f>IF(R858="","",VLOOKUP(R858,CUSTOMS!$E$3:$N$2500,8,FALSE))</f>
        <v/>
      </c>
      <c r="Z858" s="39" t="str">
        <f>IF(R858="","",VLOOKUP(R858,CUSTOMS!$E$3:$N$2500,9,FALSE))</f>
        <v/>
      </c>
      <c r="AA858" s="39" t="str">
        <f>IF(R858="","",VLOOKUP(R858,CUSTOMS!$E$3:$N$2500,10,FALSE))</f>
        <v/>
      </c>
      <c r="AB858" s="40" t="str">
        <f>IF(R858="","",VLOOKUP(G858,WMS!$E$3:$T$2500,15,FALSE))</f>
        <v/>
      </c>
      <c r="AC858" s="40" t="str">
        <f t="shared" si="97"/>
        <v/>
      </c>
      <c r="AD858" s="37" t="str">
        <f>IF(S858="","",VLOOKUP(S858,海关监管条件!$A$1:$B$2000,2,FALSE))</f>
        <v/>
      </c>
    </row>
    <row r="859" spans="7:30">
      <c r="G859" s="22" t="str">
        <f t="shared" si="91"/>
        <v/>
      </c>
      <c r="H859" s="23" t="str">
        <f>IF(G859="","",VLOOKUP(G859,WMS!$E$3:$Q$2500,7,FALSE))</f>
        <v/>
      </c>
      <c r="I859" s="23" t="str">
        <f>IF(G859="","",VLOOKUP(G859,WMS!$E$3:$Q$2500,8,FALSE))</f>
        <v/>
      </c>
      <c r="J859" s="23" t="str">
        <f>IF(G859="","",VLOOKUP(G859,WMS!$E$3:$Q$2500,13,FALSE))</f>
        <v/>
      </c>
      <c r="K859" s="29" t="str">
        <f t="shared" si="92"/>
        <v/>
      </c>
      <c r="N859" s="30" t="str">
        <f>IF(G859="","",VLOOKUP(G859,WMS!$E$3:$U$2500,17,0))</f>
        <v/>
      </c>
      <c r="O859" s="31" t="str">
        <f t="shared" si="93"/>
        <v/>
      </c>
      <c r="P859" s="31" t="str">
        <f t="shared" si="94"/>
        <v/>
      </c>
      <c r="Q859" s="36" t="str">
        <f>IF(G859="","",VLOOKUP(G859,WMS!$E$3:$G$2500,2,FALSE))</f>
        <v/>
      </c>
      <c r="R859" s="36" t="str">
        <f>IF(G859="","",VLOOKUP(G859,WMS!$E$3:$G$2500,3,FALSE))</f>
        <v/>
      </c>
      <c r="S859" s="37" t="str">
        <f>IF(R859="","",VLOOKUP(R859,CUSTOMS!$E$3:$N$2500,2,FALSE))</f>
        <v/>
      </c>
      <c r="T859" s="38" t="str">
        <f>IF(R859="","",VLOOKUP(R859,CUSTOMS!$E$3:$N$2500,3,FALSE))</f>
        <v/>
      </c>
      <c r="U859" s="39" t="str">
        <f t="shared" si="95"/>
        <v/>
      </c>
      <c r="V859" s="39" t="str">
        <f>IF(R859="","",VLOOKUP(R859,CUSTOMS!$E$3:$N$2500,5,FALSE))</f>
        <v/>
      </c>
      <c r="W859" s="40" t="str">
        <f>IF(R859="","",VLOOKUP(R859,CUSTOMS!$E$3:$N$2500,6,FALSE))</f>
        <v/>
      </c>
      <c r="X859" s="40" t="str">
        <f t="shared" si="96"/>
        <v/>
      </c>
      <c r="Y859" s="39" t="str">
        <f>IF(R859="","",VLOOKUP(R859,CUSTOMS!$E$3:$N$2500,8,FALSE))</f>
        <v/>
      </c>
      <c r="Z859" s="39" t="str">
        <f>IF(R859="","",VLOOKUP(R859,CUSTOMS!$E$3:$N$2500,9,FALSE))</f>
        <v/>
      </c>
      <c r="AA859" s="39" t="str">
        <f>IF(R859="","",VLOOKUP(R859,CUSTOMS!$E$3:$N$2500,10,FALSE))</f>
        <v/>
      </c>
      <c r="AB859" s="40" t="str">
        <f>IF(R859="","",VLOOKUP(G859,WMS!$E$3:$T$2500,15,FALSE))</f>
        <v/>
      </c>
      <c r="AC859" s="40" t="str">
        <f t="shared" si="97"/>
        <v/>
      </c>
      <c r="AD859" s="37" t="str">
        <f>IF(S859="","",VLOOKUP(S859,海关监管条件!$A$1:$B$2000,2,FALSE))</f>
        <v/>
      </c>
    </row>
    <row r="860" spans="7:30">
      <c r="G860" s="22" t="str">
        <f t="shared" si="91"/>
        <v/>
      </c>
      <c r="H860" s="23" t="str">
        <f>IF(G860="","",VLOOKUP(G860,WMS!$E$3:$Q$2500,7,FALSE))</f>
        <v/>
      </c>
      <c r="I860" s="23" t="str">
        <f>IF(G860="","",VLOOKUP(G860,WMS!$E$3:$Q$2500,8,FALSE))</f>
        <v/>
      </c>
      <c r="J860" s="23" t="str">
        <f>IF(G860="","",VLOOKUP(G860,WMS!$E$3:$Q$2500,13,FALSE))</f>
        <v/>
      </c>
      <c r="K860" s="29" t="str">
        <f t="shared" si="92"/>
        <v/>
      </c>
      <c r="N860" s="30" t="str">
        <f>IF(G860="","",VLOOKUP(G860,WMS!$E$3:$U$2500,17,0))</f>
        <v/>
      </c>
      <c r="O860" s="31" t="str">
        <f t="shared" si="93"/>
        <v/>
      </c>
      <c r="P860" s="31" t="str">
        <f t="shared" si="94"/>
        <v/>
      </c>
      <c r="Q860" s="36" t="str">
        <f>IF(G860="","",VLOOKUP(G860,WMS!$E$3:$G$2500,2,FALSE))</f>
        <v/>
      </c>
      <c r="R860" s="36" t="str">
        <f>IF(G860="","",VLOOKUP(G860,WMS!$E$3:$G$2500,3,FALSE))</f>
        <v/>
      </c>
      <c r="S860" s="37" t="str">
        <f>IF(R860="","",VLOOKUP(R860,CUSTOMS!$E$3:$N$2500,2,FALSE))</f>
        <v/>
      </c>
      <c r="T860" s="38" t="str">
        <f>IF(R860="","",VLOOKUP(R860,CUSTOMS!$E$3:$N$2500,3,FALSE))</f>
        <v/>
      </c>
      <c r="U860" s="39" t="str">
        <f t="shared" si="95"/>
        <v/>
      </c>
      <c r="V860" s="39" t="str">
        <f>IF(R860="","",VLOOKUP(R860,CUSTOMS!$E$3:$N$2500,5,FALSE))</f>
        <v/>
      </c>
      <c r="W860" s="40" t="str">
        <f>IF(R860="","",VLOOKUP(R860,CUSTOMS!$E$3:$N$2500,6,FALSE))</f>
        <v/>
      </c>
      <c r="X860" s="40" t="str">
        <f t="shared" si="96"/>
        <v/>
      </c>
      <c r="Y860" s="39" t="str">
        <f>IF(R860="","",VLOOKUP(R860,CUSTOMS!$E$3:$N$2500,8,FALSE))</f>
        <v/>
      </c>
      <c r="Z860" s="39" t="str">
        <f>IF(R860="","",VLOOKUP(R860,CUSTOMS!$E$3:$N$2500,9,FALSE))</f>
        <v/>
      </c>
      <c r="AA860" s="39" t="str">
        <f>IF(R860="","",VLOOKUP(R860,CUSTOMS!$E$3:$N$2500,10,FALSE))</f>
        <v/>
      </c>
      <c r="AB860" s="40" t="str">
        <f>IF(R860="","",VLOOKUP(G860,WMS!$E$3:$T$2500,15,FALSE))</f>
        <v/>
      </c>
      <c r="AC860" s="40" t="str">
        <f t="shared" si="97"/>
        <v/>
      </c>
      <c r="AD860" s="37" t="str">
        <f>IF(S860="","",VLOOKUP(S860,海关监管条件!$A$1:$B$2000,2,FALSE))</f>
        <v/>
      </c>
    </row>
    <row r="861" spans="7:30">
      <c r="G861" s="22" t="str">
        <f t="shared" si="91"/>
        <v/>
      </c>
      <c r="H861" s="23" t="str">
        <f>IF(G861="","",VLOOKUP(G861,WMS!$E$3:$Q$2500,7,FALSE))</f>
        <v/>
      </c>
      <c r="I861" s="23" t="str">
        <f>IF(G861="","",VLOOKUP(G861,WMS!$E$3:$Q$2500,8,FALSE))</f>
        <v/>
      </c>
      <c r="J861" s="23" t="str">
        <f>IF(G861="","",VLOOKUP(G861,WMS!$E$3:$Q$2500,13,FALSE))</f>
        <v/>
      </c>
      <c r="K861" s="29" t="str">
        <f t="shared" si="92"/>
        <v/>
      </c>
      <c r="N861" s="30" t="str">
        <f>IF(G861="","",VLOOKUP(G861,WMS!$E$3:$U$2500,17,0))</f>
        <v/>
      </c>
      <c r="O861" s="31" t="str">
        <f t="shared" si="93"/>
        <v/>
      </c>
      <c r="P861" s="31" t="str">
        <f t="shared" si="94"/>
        <v/>
      </c>
      <c r="Q861" s="36" t="str">
        <f>IF(G861="","",VLOOKUP(G861,WMS!$E$3:$G$2500,2,FALSE))</f>
        <v/>
      </c>
      <c r="R861" s="36" t="str">
        <f>IF(G861="","",VLOOKUP(G861,WMS!$E$3:$G$2500,3,FALSE))</f>
        <v/>
      </c>
      <c r="S861" s="37" t="str">
        <f>IF(R861="","",VLOOKUP(R861,CUSTOMS!$E$3:$N$2500,2,FALSE))</f>
        <v/>
      </c>
      <c r="T861" s="38" t="str">
        <f>IF(R861="","",VLOOKUP(R861,CUSTOMS!$E$3:$N$2500,3,FALSE))</f>
        <v/>
      </c>
      <c r="U861" s="39" t="str">
        <f t="shared" si="95"/>
        <v/>
      </c>
      <c r="V861" s="39" t="str">
        <f>IF(R861="","",VLOOKUP(R861,CUSTOMS!$E$3:$N$2500,5,FALSE))</f>
        <v/>
      </c>
      <c r="W861" s="40" t="str">
        <f>IF(R861="","",VLOOKUP(R861,CUSTOMS!$E$3:$N$2500,6,FALSE))</f>
        <v/>
      </c>
      <c r="X861" s="40" t="str">
        <f t="shared" si="96"/>
        <v/>
      </c>
      <c r="Y861" s="39" t="str">
        <f>IF(R861="","",VLOOKUP(R861,CUSTOMS!$E$3:$N$2500,8,FALSE))</f>
        <v/>
      </c>
      <c r="Z861" s="39" t="str">
        <f>IF(R861="","",VLOOKUP(R861,CUSTOMS!$E$3:$N$2500,9,FALSE))</f>
        <v/>
      </c>
      <c r="AA861" s="39" t="str">
        <f>IF(R861="","",VLOOKUP(R861,CUSTOMS!$E$3:$N$2500,10,FALSE))</f>
        <v/>
      </c>
      <c r="AB861" s="40" t="str">
        <f>IF(R861="","",VLOOKUP(G861,WMS!$E$3:$T$2500,15,FALSE))</f>
        <v/>
      </c>
      <c r="AC861" s="40" t="str">
        <f t="shared" si="97"/>
        <v/>
      </c>
      <c r="AD861" s="37" t="str">
        <f>IF(S861="","",VLOOKUP(S861,海关监管条件!$A$1:$B$2000,2,FALSE))</f>
        <v/>
      </c>
    </row>
    <row r="862" spans="7:30">
      <c r="G862" s="22" t="str">
        <f t="shared" si="91"/>
        <v/>
      </c>
      <c r="H862" s="23" t="str">
        <f>IF(G862="","",VLOOKUP(G862,WMS!$E$3:$Q$2500,7,FALSE))</f>
        <v/>
      </c>
      <c r="I862" s="23" t="str">
        <f>IF(G862="","",VLOOKUP(G862,WMS!$E$3:$Q$2500,8,FALSE))</f>
        <v/>
      </c>
      <c r="J862" s="23" t="str">
        <f>IF(G862="","",VLOOKUP(G862,WMS!$E$3:$Q$2500,13,FALSE))</f>
        <v/>
      </c>
      <c r="K862" s="29" t="str">
        <f t="shared" si="92"/>
        <v/>
      </c>
      <c r="N862" s="30" t="str">
        <f>IF(G862="","",VLOOKUP(G862,WMS!$E$3:$U$2500,17,0))</f>
        <v/>
      </c>
      <c r="O862" s="31" t="str">
        <f t="shared" si="93"/>
        <v/>
      </c>
      <c r="P862" s="31" t="str">
        <f t="shared" si="94"/>
        <v/>
      </c>
      <c r="Q862" s="36" t="str">
        <f>IF(G862="","",VLOOKUP(G862,WMS!$E$3:$G$2500,2,FALSE))</f>
        <v/>
      </c>
      <c r="R862" s="36" t="str">
        <f>IF(G862="","",VLOOKUP(G862,WMS!$E$3:$G$2500,3,FALSE))</f>
        <v/>
      </c>
      <c r="S862" s="37" t="str">
        <f>IF(R862="","",VLOOKUP(R862,CUSTOMS!$E$3:$N$2500,2,FALSE))</f>
        <v/>
      </c>
      <c r="T862" s="38" t="str">
        <f>IF(R862="","",VLOOKUP(R862,CUSTOMS!$E$3:$N$2500,3,FALSE))</f>
        <v/>
      </c>
      <c r="U862" s="39" t="str">
        <f t="shared" si="95"/>
        <v/>
      </c>
      <c r="V862" s="39" t="str">
        <f>IF(R862="","",VLOOKUP(R862,CUSTOMS!$E$3:$N$2500,5,FALSE))</f>
        <v/>
      </c>
      <c r="W862" s="40" t="str">
        <f>IF(R862="","",VLOOKUP(R862,CUSTOMS!$E$3:$N$2500,6,FALSE))</f>
        <v/>
      </c>
      <c r="X862" s="40" t="str">
        <f t="shared" si="96"/>
        <v/>
      </c>
      <c r="Y862" s="39" t="str">
        <f>IF(R862="","",VLOOKUP(R862,CUSTOMS!$E$3:$N$2500,8,FALSE))</f>
        <v/>
      </c>
      <c r="Z862" s="39" t="str">
        <f>IF(R862="","",VLOOKUP(R862,CUSTOMS!$E$3:$N$2500,9,FALSE))</f>
        <v/>
      </c>
      <c r="AA862" s="39" t="str">
        <f>IF(R862="","",VLOOKUP(R862,CUSTOMS!$E$3:$N$2500,10,FALSE))</f>
        <v/>
      </c>
      <c r="AB862" s="40" t="str">
        <f>IF(R862="","",VLOOKUP(G862,WMS!$E$3:$T$2500,15,FALSE))</f>
        <v/>
      </c>
      <c r="AC862" s="40" t="str">
        <f t="shared" si="97"/>
        <v/>
      </c>
      <c r="AD862" s="37" t="str">
        <f>IF(S862="","",VLOOKUP(S862,海关监管条件!$A$1:$B$2000,2,FALSE))</f>
        <v/>
      </c>
    </row>
    <row r="863" spans="7:30">
      <c r="G863" s="22" t="str">
        <f t="shared" si="91"/>
        <v/>
      </c>
      <c r="H863" s="23" t="str">
        <f>IF(G863="","",VLOOKUP(G863,WMS!$E$3:$Q$2500,7,FALSE))</f>
        <v/>
      </c>
      <c r="I863" s="23" t="str">
        <f>IF(G863="","",VLOOKUP(G863,WMS!$E$3:$Q$2500,8,FALSE))</f>
        <v/>
      </c>
      <c r="J863" s="23" t="str">
        <f>IF(G863="","",VLOOKUP(G863,WMS!$E$3:$Q$2500,13,FALSE))</f>
        <v/>
      </c>
      <c r="K863" s="29" t="str">
        <f t="shared" si="92"/>
        <v/>
      </c>
      <c r="N863" s="30" t="str">
        <f>IF(G863="","",VLOOKUP(G863,WMS!$E$3:$U$2500,17,0))</f>
        <v/>
      </c>
      <c r="O863" s="31" t="str">
        <f t="shared" si="93"/>
        <v/>
      </c>
      <c r="P863" s="31" t="str">
        <f t="shared" si="94"/>
        <v/>
      </c>
      <c r="Q863" s="36" t="str">
        <f>IF(G863="","",VLOOKUP(G863,WMS!$E$3:$G$2500,2,FALSE))</f>
        <v/>
      </c>
      <c r="R863" s="36" t="str">
        <f>IF(G863="","",VLOOKUP(G863,WMS!$E$3:$G$2500,3,FALSE))</f>
        <v/>
      </c>
      <c r="S863" s="37" t="str">
        <f>IF(R863="","",VLOOKUP(R863,CUSTOMS!$E$3:$N$2500,2,FALSE))</f>
        <v/>
      </c>
      <c r="T863" s="38" t="str">
        <f>IF(R863="","",VLOOKUP(R863,CUSTOMS!$E$3:$N$2500,3,FALSE))</f>
        <v/>
      </c>
      <c r="U863" s="39" t="str">
        <f t="shared" si="95"/>
        <v/>
      </c>
      <c r="V863" s="39" t="str">
        <f>IF(R863="","",VLOOKUP(R863,CUSTOMS!$E$3:$N$2500,5,FALSE))</f>
        <v/>
      </c>
      <c r="W863" s="40" t="str">
        <f>IF(R863="","",VLOOKUP(R863,CUSTOMS!$E$3:$N$2500,6,FALSE))</f>
        <v/>
      </c>
      <c r="X863" s="40" t="str">
        <f t="shared" si="96"/>
        <v/>
      </c>
      <c r="Y863" s="39" t="str">
        <f>IF(R863="","",VLOOKUP(R863,CUSTOMS!$E$3:$N$2500,8,FALSE))</f>
        <v/>
      </c>
      <c r="Z863" s="39" t="str">
        <f>IF(R863="","",VLOOKUP(R863,CUSTOMS!$E$3:$N$2500,9,FALSE))</f>
        <v/>
      </c>
      <c r="AA863" s="39" t="str">
        <f>IF(R863="","",VLOOKUP(R863,CUSTOMS!$E$3:$N$2500,10,FALSE))</f>
        <v/>
      </c>
      <c r="AB863" s="40" t="str">
        <f>IF(R863="","",VLOOKUP(G863,WMS!$E$3:$T$2500,15,FALSE))</f>
        <v/>
      </c>
      <c r="AC863" s="40" t="str">
        <f t="shared" si="97"/>
        <v/>
      </c>
      <c r="AD863" s="37" t="str">
        <f>IF(S863="","",VLOOKUP(S863,海关监管条件!$A$1:$B$2000,2,FALSE))</f>
        <v/>
      </c>
    </row>
    <row r="864" spans="7:30">
      <c r="G864" s="22" t="str">
        <f t="shared" si="91"/>
        <v/>
      </c>
      <c r="H864" s="23" t="str">
        <f>IF(G864="","",VLOOKUP(G864,WMS!$E$3:$Q$2500,7,FALSE))</f>
        <v/>
      </c>
      <c r="I864" s="23" t="str">
        <f>IF(G864="","",VLOOKUP(G864,WMS!$E$3:$Q$2500,8,FALSE))</f>
        <v/>
      </c>
      <c r="J864" s="23" t="str">
        <f>IF(G864="","",VLOOKUP(G864,WMS!$E$3:$Q$2500,13,FALSE))</f>
        <v/>
      </c>
      <c r="K864" s="29" t="str">
        <f t="shared" si="92"/>
        <v/>
      </c>
      <c r="N864" s="30" t="str">
        <f>IF(G864="","",VLOOKUP(G864,WMS!$E$3:$U$2500,17,0))</f>
        <v/>
      </c>
      <c r="O864" s="31" t="str">
        <f t="shared" si="93"/>
        <v/>
      </c>
      <c r="P864" s="31" t="str">
        <f t="shared" si="94"/>
        <v/>
      </c>
      <c r="Q864" s="36" t="str">
        <f>IF(G864="","",VLOOKUP(G864,WMS!$E$3:$G$2500,2,FALSE))</f>
        <v/>
      </c>
      <c r="R864" s="36" t="str">
        <f>IF(G864="","",VLOOKUP(G864,WMS!$E$3:$G$2500,3,FALSE))</f>
        <v/>
      </c>
      <c r="S864" s="37" t="str">
        <f>IF(R864="","",VLOOKUP(R864,CUSTOMS!$E$3:$N$2500,2,FALSE))</f>
        <v/>
      </c>
      <c r="T864" s="38" t="str">
        <f>IF(R864="","",VLOOKUP(R864,CUSTOMS!$E$3:$N$2500,3,FALSE))</f>
        <v/>
      </c>
      <c r="U864" s="39" t="str">
        <f t="shared" si="95"/>
        <v/>
      </c>
      <c r="V864" s="39" t="str">
        <f>IF(R864="","",VLOOKUP(R864,CUSTOMS!$E$3:$N$2500,5,FALSE))</f>
        <v/>
      </c>
      <c r="W864" s="40" t="str">
        <f>IF(R864="","",VLOOKUP(R864,CUSTOMS!$E$3:$N$2500,6,FALSE))</f>
        <v/>
      </c>
      <c r="X864" s="40" t="str">
        <f t="shared" si="96"/>
        <v/>
      </c>
      <c r="Y864" s="39" t="str">
        <f>IF(R864="","",VLOOKUP(R864,CUSTOMS!$E$3:$N$2500,8,FALSE))</f>
        <v/>
      </c>
      <c r="Z864" s="39" t="str">
        <f>IF(R864="","",VLOOKUP(R864,CUSTOMS!$E$3:$N$2500,9,FALSE))</f>
        <v/>
      </c>
      <c r="AA864" s="39" t="str">
        <f>IF(R864="","",VLOOKUP(R864,CUSTOMS!$E$3:$N$2500,10,FALSE))</f>
        <v/>
      </c>
      <c r="AB864" s="40" t="str">
        <f>IF(R864="","",VLOOKUP(G864,WMS!$E$3:$T$2500,15,FALSE))</f>
        <v/>
      </c>
      <c r="AC864" s="40" t="str">
        <f t="shared" si="97"/>
        <v/>
      </c>
      <c r="AD864" s="37" t="str">
        <f>IF(S864="","",VLOOKUP(S864,海关监管条件!$A$1:$B$2000,2,FALSE))</f>
        <v/>
      </c>
    </row>
    <row r="865" spans="7:30">
      <c r="G865" s="22" t="str">
        <f t="shared" ref="G865:G928" si="98">IF(F865="","",D865&amp;"/"&amp;E865&amp;"/"&amp;F865)</f>
        <v/>
      </c>
      <c r="H865" s="23" t="str">
        <f>IF(G865="","",VLOOKUP(G865,WMS!$E$3:$Q$2500,7,FALSE))</f>
        <v/>
      </c>
      <c r="I865" s="23" t="str">
        <f>IF(G865="","",VLOOKUP(G865,WMS!$E$3:$Q$2500,8,FALSE))</f>
        <v/>
      </c>
      <c r="J865" s="23" t="str">
        <f>IF(G865="","",VLOOKUP(G865,WMS!$E$3:$Q$2500,13,FALSE))</f>
        <v/>
      </c>
      <c r="K865" s="29" t="str">
        <f t="shared" ref="K865:K928" si="99">IF(M865="","",EXACT(H865,M865/L865))</f>
        <v/>
      </c>
      <c r="N865" s="30" t="str">
        <f>IF(G865="","",VLOOKUP(G865,WMS!$E$3:$U$2500,17,0))</f>
        <v/>
      </c>
      <c r="O865" s="31" t="str">
        <f t="shared" ref="O865:O928" si="100">IF(L865="","",I865*L865)</f>
        <v/>
      </c>
      <c r="P865" s="31" t="str">
        <f t="shared" ref="P865:P928" si="101">IF(L865="","",J865*L865)</f>
        <v/>
      </c>
      <c r="Q865" s="36" t="str">
        <f>IF(G865="","",VLOOKUP(G865,WMS!$E$3:$G$2500,2,FALSE))</f>
        <v/>
      </c>
      <c r="R865" s="36" t="str">
        <f>IF(G865="","",VLOOKUP(G865,WMS!$E$3:$G$2500,3,FALSE))</f>
        <v/>
      </c>
      <c r="S865" s="37" t="str">
        <f>IF(R865="","",VLOOKUP(R865,CUSTOMS!$E$3:$N$2500,2,FALSE))</f>
        <v/>
      </c>
      <c r="T865" s="38" t="str">
        <f>IF(R865="","",VLOOKUP(R865,CUSTOMS!$E$3:$N$2500,3,FALSE))</f>
        <v/>
      </c>
      <c r="U865" s="39" t="str">
        <f t="shared" ref="U865:U928" si="102">IF(V865="","",IF(V865="千克",M865*AB865,M865))</f>
        <v/>
      </c>
      <c r="V865" s="39" t="str">
        <f>IF(R865="","",VLOOKUP(R865,CUSTOMS!$E$3:$N$2500,5,FALSE))</f>
        <v/>
      </c>
      <c r="W865" s="40" t="str">
        <f>IF(R865="","",VLOOKUP(R865,CUSTOMS!$E$3:$N$2500,6,FALSE))</f>
        <v/>
      </c>
      <c r="X865" s="40" t="str">
        <f t="shared" ref="X865:X928" si="103">IF(W865="","",U865*W865)</f>
        <v/>
      </c>
      <c r="Y865" s="39" t="str">
        <f>IF(R865="","",VLOOKUP(R865,CUSTOMS!$E$3:$N$2500,8,FALSE))</f>
        <v/>
      </c>
      <c r="Z865" s="39" t="str">
        <f>IF(R865="","",VLOOKUP(R865,CUSTOMS!$E$3:$N$2500,9,FALSE))</f>
        <v/>
      </c>
      <c r="AA865" s="39" t="str">
        <f>IF(R865="","",VLOOKUP(R865,CUSTOMS!$E$3:$N$2500,10,FALSE))</f>
        <v/>
      </c>
      <c r="AB865" s="40" t="str">
        <f>IF(R865="","",VLOOKUP(G865,WMS!$E$3:$T$2500,15,FALSE))</f>
        <v/>
      </c>
      <c r="AC865" s="40" t="str">
        <f t="shared" ref="AC865:AC928" si="104">IF(AB865="","",M865*AB865)</f>
        <v/>
      </c>
      <c r="AD865" s="37" t="str">
        <f>IF(S865="","",VLOOKUP(S865,海关监管条件!$A$1:$B$2000,2,FALSE))</f>
        <v/>
      </c>
    </row>
    <row r="866" spans="7:30">
      <c r="G866" s="22" t="str">
        <f t="shared" si="98"/>
        <v/>
      </c>
      <c r="H866" s="23" t="str">
        <f>IF(G866="","",VLOOKUP(G866,WMS!$E$3:$Q$2500,7,FALSE))</f>
        <v/>
      </c>
      <c r="I866" s="23" t="str">
        <f>IF(G866="","",VLOOKUP(G866,WMS!$E$3:$Q$2500,8,FALSE))</f>
        <v/>
      </c>
      <c r="J866" s="23" t="str">
        <f>IF(G866="","",VLOOKUP(G866,WMS!$E$3:$Q$2500,13,FALSE))</f>
        <v/>
      </c>
      <c r="K866" s="29" t="str">
        <f t="shared" si="99"/>
        <v/>
      </c>
      <c r="N866" s="30" t="str">
        <f>IF(G866="","",VLOOKUP(G866,WMS!$E$3:$U$2500,17,0))</f>
        <v/>
      </c>
      <c r="O866" s="31" t="str">
        <f t="shared" si="100"/>
        <v/>
      </c>
      <c r="P866" s="31" t="str">
        <f t="shared" si="101"/>
        <v/>
      </c>
      <c r="Q866" s="36" t="str">
        <f>IF(G866="","",VLOOKUP(G866,WMS!$E$3:$G$2500,2,FALSE))</f>
        <v/>
      </c>
      <c r="R866" s="36" t="str">
        <f>IF(G866="","",VLOOKUP(G866,WMS!$E$3:$G$2500,3,FALSE))</f>
        <v/>
      </c>
      <c r="S866" s="37" t="str">
        <f>IF(R866="","",VLOOKUP(R866,CUSTOMS!$E$3:$N$2500,2,FALSE))</f>
        <v/>
      </c>
      <c r="T866" s="38" t="str">
        <f>IF(R866="","",VLOOKUP(R866,CUSTOMS!$E$3:$N$2500,3,FALSE))</f>
        <v/>
      </c>
      <c r="U866" s="39" t="str">
        <f t="shared" si="102"/>
        <v/>
      </c>
      <c r="V866" s="39" t="str">
        <f>IF(R866="","",VLOOKUP(R866,CUSTOMS!$E$3:$N$2500,5,FALSE))</f>
        <v/>
      </c>
      <c r="W866" s="40" t="str">
        <f>IF(R866="","",VLOOKUP(R866,CUSTOMS!$E$3:$N$2500,6,FALSE))</f>
        <v/>
      </c>
      <c r="X866" s="40" t="str">
        <f t="shared" si="103"/>
        <v/>
      </c>
      <c r="Y866" s="39" t="str">
        <f>IF(R866="","",VLOOKUP(R866,CUSTOMS!$E$3:$N$2500,8,FALSE))</f>
        <v/>
      </c>
      <c r="Z866" s="39" t="str">
        <f>IF(R866="","",VLOOKUP(R866,CUSTOMS!$E$3:$N$2500,9,FALSE))</f>
        <v/>
      </c>
      <c r="AA866" s="39" t="str">
        <f>IF(R866="","",VLOOKUP(R866,CUSTOMS!$E$3:$N$2500,10,FALSE))</f>
        <v/>
      </c>
      <c r="AB866" s="40" t="str">
        <f>IF(R866="","",VLOOKUP(G866,WMS!$E$3:$T$2500,15,FALSE))</f>
        <v/>
      </c>
      <c r="AC866" s="40" t="str">
        <f t="shared" si="104"/>
        <v/>
      </c>
      <c r="AD866" s="37" t="str">
        <f>IF(S866="","",VLOOKUP(S866,海关监管条件!$A$1:$B$2000,2,FALSE))</f>
        <v/>
      </c>
    </row>
    <row r="867" spans="7:30">
      <c r="G867" s="22" t="str">
        <f t="shared" si="98"/>
        <v/>
      </c>
      <c r="H867" s="23" t="str">
        <f>IF(G867="","",VLOOKUP(G867,WMS!$E$3:$Q$2500,7,FALSE))</f>
        <v/>
      </c>
      <c r="I867" s="23" t="str">
        <f>IF(G867="","",VLOOKUP(G867,WMS!$E$3:$Q$2500,8,FALSE))</f>
        <v/>
      </c>
      <c r="J867" s="23" t="str">
        <f>IF(G867="","",VLOOKUP(G867,WMS!$E$3:$Q$2500,13,FALSE))</f>
        <v/>
      </c>
      <c r="K867" s="29" t="str">
        <f t="shared" si="99"/>
        <v/>
      </c>
      <c r="N867" s="30" t="str">
        <f>IF(G867="","",VLOOKUP(G867,WMS!$E$3:$U$2500,17,0))</f>
        <v/>
      </c>
      <c r="O867" s="31" t="str">
        <f t="shared" si="100"/>
        <v/>
      </c>
      <c r="P867" s="31" t="str">
        <f t="shared" si="101"/>
        <v/>
      </c>
      <c r="Q867" s="36" t="str">
        <f>IF(G867="","",VLOOKUP(G867,WMS!$E$3:$G$2500,2,FALSE))</f>
        <v/>
      </c>
      <c r="R867" s="36" t="str">
        <f>IF(G867="","",VLOOKUP(G867,WMS!$E$3:$G$2500,3,FALSE))</f>
        <v/>
      </c>
      <c r="S867" s="37" t="str">
        <f>IF(R867="","",VLOOKUP(R867,CUSTOMS!$E$3:$N$2500,2,FALSE))</f>
        <v/>
      </c>
      <c r="T867" s="38" t="str">
        <f>IF(R867="","",VLOOKUP(R867,CUSTOMS!$E$3:$N$2500,3,FALSE))</f>
        <v/>
      </c>
      <c r="U867" s="39" t="str">
        <f t="shared" si="102"/>
        <v/>
      </c>
      <c r="V867" s="39" t="str">
        <f>IF(R867="","",VLOOKUP(R867,CUSTOMS!$E$3:$N$2500,5,FALSE))</f>
        <v/>
      </c>
      <c r="W867" s="40" t="str">
        <f>IF(R867="","",VLOOKUP(R867,CUSTOMS!$E$3:$N$2500,6,FALSE))</f>
        <v/>
      </c>
      <c r="X867" s="40" t="str">
        <f t="shared" si="103"/>
        <v/>
      </c>
      <c r="Y867" s="39" t="str">
        <f>IF(R867="","",VLOOKUP(R867,CUSTOMS!$E$3:$N$2500,8,FALSE))</f>
        <v/>
      </c>
      <c r="Z867" s="39" t="str">
        <f>IF(R867="","",VLOOKUP(R867,CUSTOMS!$E$3:$N$2500,9,FALSE))</f>
        <v/>
      </c>
      <c r="AA867" s="39" t="str">
        <f>IF(R867="","",VLOOKUP(R867,CUSTOMS!$E$3:$N$2500,10,FALSE))</f>
        <v/>
      </c>
      <c r="AB867" s="40" t="str">
        <f>IF(R867="","",VLOOKUP(G867,WMS!$E$3:$T$2500,15,FALSE))</f>
        <v/>
      </c>
      <c r="AC867" s="40" t="str">
        <f t="shared" si="104"/>
        <v/>
      </c>
      <c r="AD867" s="37" t="str">
        <f>IF(S867="","",VLOOKUP(S867,海关监管条件!$A$1:$B$2000,2,FALSE))</f>
        <v/>
      </c>
    </row>
    <row r="868" spans="7:30">
      <c r="G868" s="22" t="str">
        <f t="shared" si="98"/>
        <v/>
      </c>
      <c r="H868" s="23" t="str">
        <f>IF(G868="","",VLOOKUP(G868,WMS!$E$3:$Q$2500,7,FALSE))</f>
        <v/>
      </c>
      <c r="I868" s="23" t="str">
        <f>IF(G868="","",VLOOKUP(G868,WMS!$E$3:$Q$2500,8,FALSE))</f>
        <v/>
      </c>
      <c r="J868" s="23" t="str">
        <f>IF(G868="","",VLOOKUP(G868,WMS!$E$3:$Q$2500,13,FALSE))</f>
        <v/>
      </c>
      <c r="K868" s="29" t="str">
        <f t="shared" si="99"/>
        <v/>
      </c>
      <c r="N868" s="30" t="str">
        <f>IF(G868="","",VLOOKUP(G868,WMS!$E$3:$U$2500,17,0))</f>
        <v/>
      </c>
      <c r="O868" s="31" t="str">
        <f t="shared" si="100"/>
        <v/>
      </c>
      <c r="P868" s="31" t="str">
        <f t="shared" si="101"/>
        <v/>
      </c>
      <c r="Q868" s="36" t="str">
        <f>IF(G868="","",VLOOKUP(G868,WMS!$E$3:$G$2500,2,FALSE))</f>
        <v/>
      </c>
      <c r="R868" s="36" t="str">
        <f>IF(G868="","",VLOOKUP(G868,WMS!$E$3:$G$2500,3,FALSE))</f>
        <v/>
      </c>
      <c r="S868" s="37" t="str">
        <f>IF(R868="","",VLOOKUP(R868,CUSTOMS!$E$3:$N$2500,2,FALSE))</f>
        <v/>
      </c>
      <c r="T868" s="38" t="str">
        <f>IF(R868="","",VLOOKUP(R868,CUSTOMS!$E$3:$N$2500,3,FALSE))</f>
        <v/>
      </c>
      <c r="U868" s="39" t="str">
        <f t="shared" si="102"/>
        <v/>
      </c>
      <c r="V868" s="39" t="str">
        <f>IF(R868="","",VLOOKUP(R868,CUSTOMS!$E$3:$N$2500,5,FALSE))</f>
        <v/>
      </c>
      <c r="W868" s="40" t="str">
        <f>IF(R868="","",VLOOKUP(R868,CUSTOMS!$E$3:$N$2500,6,FALSE))</f>
        <v/>
      </c>
      <c r="X868" s="40" t="str">
        <f t="shared" si="103"/>
        <v/>
      </c>
      <c r="Y868" s="39" t="str">
        <f>IF(R868="","",VLOOKUP(R868,CUSTOMS!$E$3:$N$2500,8,FALSE))</f>
        <v/>
      </c>
      <c r="Z868" s="39" t="str">
        <f>IF(R868="","",VLOOKUP(R868,CUSTOMS!$E$3:$N$2500,9,FALSE))</f>
        <v/>
      </c>
      <c r="AA868" s="39" t="str">
        <f>IF(R868="","",VLOOKUP(R868,CUSTOMS!$E$3:$N$2500,10,FALSE))</f>
        <v/>
      </c>
      <c r="AB868" s="40" t="str">
        <f>IF(R868="","",VLOOKUP(G868,WMS!$E$3:$T$2500,15,FALSE))</f>
        <v/>
      </c>
      <c r="AC868" s="40" t="str">
        <f t="shared" si="104"/>
        <v/>
      </c>
      <c r="AD868" s="37" t="str">
        <f>IF(S868="","",VLOOKUP(S868,海关监管条件!$A$1:$B$2000,2,FALSE))</f>
        <v/>
      </c>
    </row>
    <row r="869" spans="7:30">
      <c r="G869" s="22" t="str">
        <f t="shared" si="98"/>
        <v/>
      </c>
      <c r="H869" s="23" t="str">
        <f>IF(G869="","",VLOOKUP(G869,WMS!$E$3:$Q$2500,7,FALSE))</f>
        <v/>
      </c>
      <c r="I869" s="23" t="str">
        <f>IF(G869="","",VLOOKUP(G869,WMS!$E$3:$Q$2500,8,FALSE))</f>
        <v/>
      </c>
      <c r="J869" s="23" t="str">
        <f>IF(G869="","",VLOOKUP(G869,WMS!$E$3:$Q$2500,13,FALSE))</f>
        <v/>
      </c>
      <c r="K869" s="29" t="str">
        <f t="shared" si="99"/>
        <v/>
      </c>
      <c r="N869" s="30" t="str">
        <f>IF(G869="","",VLOOKUP(G869,WMS!$E$3:$U$2500,17,0))</f>
        <v/>
      </c>
      <c r="O869" s="31" t="str">
        <f t="shared" si="100"/>
        <v/>
      </c>
      <c r="P869" s="31" t="str">
        <f t="shared" si="101"/>
        <v/>
      </c>
      <c r="Q869" s="36" t="str">
        <f>IF(G869="","",VLOOKUP(G869,WMS!$E$3:$G$2500,2,FALSE))</f>
        <v/>
      </c>
      <c r="R869" s="36" t="str">
        <f>IF(G869="","",VLOOKUP(G869,WMS!$E$3:$G$2500,3,FALSE))</f>
        <v/>
      </c>
      <c r="S869" s="37" t="str">
        <f>IF(R869="","",VLOOKUP(R869,CUSTOMS!$E$3:$N$2500,2,FALSE))</f>
        <v/>
      </c>
      <c r="T869" s="38" t="str">
        <f>IF(R869="","",VLOOKUP(R869,CUSTOMS!$E$3:$N$2500,3,FALSE))</f>
        <v/>
      </c>
      <c r="U869" s="39" t="str">
        <f t="shared" si="102"/>
        <v/>
      </c>
      <c r="V869" s="39" t="str">
        <f>IF(R869="","",VLOOKUP(R869,CUSTOMS!$E$3:$N$2500,5,FALSE))</f>
        <v/>
      </c>
      <c r="W869" s="40" t="str">
        <f>IF(R869="","",VLOOKUP(R869,CUSTOMS!$E$3:$N$2500,6,FALSE))</f>
        <v/>
      </c>
      <c r="X869" s="40" t="str">
        <f t="shared" si="103"/>
        <v/>
      </c>
      <c r="Y869" s="39" t="str">
        <f>IF(R869="","",VLOOKUP(R869,CUSTOMS!$E$3:$N$2500,8,FALSE))</f>
        <v/>
      </c>
      <c r="Z869" s="39" t="str">
        <f>IF(R869="","",VLOOKUP(R869,CUSTOMS!$E$3:$N$2500,9,FALSE))</f>
        <v/>
      </c>
      <c r="AA869" s="39" t="str">
        <f>IF(R869="","",VLOOKUP(R869,CUSTOMS!$E$3:$N$2500,10,FALSE))</f>
        <v/>
      </c>
      <c r="AB869" s="40" t="str">
        <f>IF(R869="","",VLOOKUP(G869,WMS!$E$3:$T$2500,15,FALSE))</f>
        <v/>
      </c>
      <c r="AC869" s="40" t="str">
        <f t="shared" si="104"/>
        <v/>
      </c>
      <c r="AD869" s="37" t="str">
        <f>IF(S869="","",VLOOKUP(S869,海关监管条件!$A$1:$B$2000,2,FALSE))</f>
        <v/>
      </c>
    </row>
    <row r="870" spans="7:30">
      <c r="G870" s="22" t="str">
        <f t="shared" si="98"/>
        <v/>
      </c>
      <c r="H870" s="23" t="str">
        <f>IF(G870="","",VLOOKUP(G870,WMS!$E$3:$Q$2500,7,FALSE))</f>
        <v/>
      </c>
      <c r="I870" s="23" t="str">
        <f>IF(G870="","",VLOOKUP(G870,WMS!$E$3:$Q$2500,8,FALSE))</f>
        <v/>
      </c>
      <c r="J870" s="23" t="str">
        <f>IF(G870="","",VLOOKUP(G870,WMS!$E$3:$Q$2500,13,FALSE))</f>
        <v/>
      </c>
      <c r="K870" s="29" t="str">
        <f t="shared" si="99"/>
        <v/>
      </c>
      <c r="N870" s="30" t="str">
        <f>IF(G870="","",VLOOKUP(G870,WMS!$E$3:$U$2500,17,0))</f>
        <v/>
      </c>
      <c r="O870" s="31" t="str">
        <f t="shared" si="100"/>
        <v/>
      </c>
      <c r="P870" s="31" t="str">
        <f t="shared" si="101"/>
        <v/>
      </c>
      <c r="Q870" s="36" t="str">
        <f>IF(G870="","",VLOOKUP(G870,WMS!$E$3:$G$2500,2,FALSE))</f>
        <v/>
      </c>
      <c r="R870" s="36" t="str">
        <f>IF(G870="","",VLOOKUP(G870,WMS!$E$3:$G$2500,3,FALSE))</f>
        <v/>
      </c>
      <c r="S870" s="37" t="str">
        <f>IF(R870="","",VLOOKUP(R870,CUSTOMS!$E$3:$N$2500,2,FALSE))</f>
        <v/>
      </c>
      <c r="T870" s="38" t="str">
        <f>IF(R870="","",VLOOKUP(R870,CUSTOMS!$E$3:$N$2500,3,FALSE))</f>
        <v/>
      </c>
      <c r="U870" s="39" t="str">
        <f t="shared" si="102"/>
        <v/>
      </c>
      <c r="V870" s="39" t="str">
        <f>IF(R870="","",VLOOKUP(R870,CUSTOMS!$E$3:$N$2500,5,FALSE))</f>
        <v/>
      </c>
      <c r="W870" s="40" t="str">
        <f>IF(R870="","",VLOOKUP(R870,CUSTOMS!$E$3:$N$2500,6,FALSE))</f>
        <v/>
      </c>
      <c r="X870" s="40" t="str">
        <f t="shared" si="103"/>
        <v/>
      </c>
      <c r="Y870" s="39" t="str">
        <f>IF(R870="","",VLOOKUP(R870,CUSTOMS!$E$3:$N$2500,8,FALSE))</f>
        <v/>
      </c>
      <c r="Z870" s="39" t="str">
        <f>IF(R870="","",VLOOKUP(R870,CUSTOMS!$E$3:$N$2500,9,FALSE))</f>
        <v/>
      </c>
      <c r="AA870" s="39" t="str">
        <f>IF(R870="","",VLOOKUP(R870,CUSTOMS!$E$3:$N$2500,10,FALSE))</f>
        <v/>
      </c>
      <c r="AB870" s="40" t="str">
        <f>IF(R870="","",VLOOKUP(G870,WMS!$E$3:$T$2500,15,FALSE))</f>
        <v/>
      </c>
      <c r="AC870" s="40" t="str">
        <f t="shared" si="104"/>
        <v/>
      </c>
      <c r="AD870" s="37" t="str">
        <f>IF(S870="","",VLOOKUP(S870,海关监管条件!$A$1:$B$2000,2,FALSE))</f>
        <v/>
      </c>
    </row>
    <row r="871" spans="7:30">
      <c r="G871" s="22" t="str">
        <f t="shared" si="98"/>
        <v/>
      </c>
      <c r="H871" s="23" t="str">
        <f>IF(G871="","",VLOOKUP(G871,WMS!$E$3:$Q$2500,7,FALSE))</f>
        <v/>
      </c>
      <c r="I871" s="23" t="str">
        <f>IF(G871="","",VLOOKUP(G871,WMS!$E$3:$Q$2500,8,FALSE))</f>
        <v/>
      </c>
      <c r="J871" s="23" t="str">
        <f>IF(G871="","",VLOOKUP(G871,WMS!$E$3:$Q$2500,13,FALSE))</f>
        <v/>
      </c>
      <c r="K871" s="29" t="str">
        <f t="shared" si="99"/>
        <v/>
      </c>
      <c r="N871" s="30" t="str">
        <f>IF(G871="","",VLOOKUP(G871,WMS!$E$3:$U$2500,17,0))</f>
        <v/>
      </c>
      <c r="O871" s="31" t="str">
        <f t="shared" si="100"/>
        <v/>
      </c>
      <c r="P871" s="31" t="str">
        <f t="shared" si="101"/>
        <v/>
      </c>
      <c r="Q871" s="36" t="str">
        <f>IF(G871="","",VLOOKUP(G871,WMS!$E$3:$G$2500,2,FALSE))</f>
        <v/>
      </c>
      <c r="R871" s="36" t="str">
        <f>IF(G871="","",VLOOKUP(G871,WMS!$E$3:$G$2500,3,FALSE))</f>
        <v/>
      </c>
      <c r="S871" s="37" t="str">
        <f>IF(R871="","",VLOOKUP(R871,CUSTOMS!$E$3:$N$2500,2,FALSE))</f>
        <v/>
      </c>
      <c r="T871" s="38" t="str">
        <f>IF(R871="","",VLOOKUP(R871,CUSTOMS!$E$3:$N$2500,3,FALSE))</f>
        <v/>
      </c>
      <c r="U871" s="39" t="str">
        <f t="shared" si="102"/>
        <v/>
      </c>
      <c r="V871" s="39" t="str">
        <f>IF(R871="","",VLOOKUP(R871,CUSTOMS!$E$3:$N$2500,5,FALSE))</f>
        <v/>
      </c>
      <c r="W871" s="40" t="str">
        <f>IF(R871="","",VLOOKUP(R871,CUSTOMS!$E$3:$N$2500,6,FALSE))</f>
        <v/>
      </c>
      <c r="X871" s="40" t="str">
        <f t="shared" si="103"/>
        <v/>
      </c>
      <c r="Y871" s="39" t="str">
        <f>IF(R871="","",VLOOKUP(R871,CUSTOMS!$E$3:$N$2500,8,FALSE))</f>
        <v/>
      </c>
      <c r="Z871" s="39" t="str">
        <f>IF(R871="","",VLOOKUP(R871,CUSTOMS!$E$3:$N$2500,9,FALSE))</f>
        <v/>
      </c>
      <c r="AA871" s="39" t="str">
        <f>IF(R871="","",VLOOKUP(R871,CUSTOMS!$E$3:$N$2500,10,FALSE))</f>
        <v/>
      </c>
      <c r="AB871" s="40" t="str">
        <f>IF(R871="","",VLOOKUP(G871,WMS!$E$3:$T$2500,15,FALSE))</f>
        <v/>
      </c>
      <c r="AC871" s="40" t="str">
        <f t="shared" si="104"/>
        <v/>
      </c>
      <c r="AD871" s="37" t="str">
        <f>IF(S871="","",VLOOKUP(S871,海关监管条件!$A$1:$B$2000,2,FALSE))</f>
        <v/>
      </c>
    </row>
    <row r="872" spans="7:30">
      <c r="G872" s="22" t="str">
        <f t="shared" si="98"/>
        <v/>
      </c>
      <c r="H872" s="23" t="str">
        <f>IF(G872="","",VLOOKUP(G872,WMS!$E$3:$Q$2500,7,FALSE))</f>
        <v/>
      </c>
      <c r="I872" s="23" t="str">
        <f>IF(G872="","",VLOOKUP(G872,WMS!$E$3:$Q$2500,8,FALSE))</f>
        <v/>
      </c>
      <c r="J872" s="23" t="str">
        <f>IF(G872="","",VLOOKUP(G872,WMS!$E$3:$Q$2500,13,FALSE))</f>
        <v/>
      </c>
      <c r="K872" s="29" t="str">
        <f t="shared" si="99"/>
        <v/>
      </c>
      <c r="N872" s="30" t="str">
        <f>IF(G872="","",VLOOKUP(G872,WMS!$E$3:$U$2500,17,0))</f>
        <v/>
      </c>
      <c r="O872" s="31" t="str">
        <f t="shared" si="100"/>
        <v/>
      </c>
      <c r="P872" s="31" t="str">
        <f t="shared" si="101"/>
        <v/>
      </c>
      <c r="Q872" s="36" t="str">
        <f>IF(G872="","",VLOOKUP(G872,WMS!$E$3:$G$2500,2,FALSE))</f>
        <v/>
      </c>
      <c r="R872" s="36" t="str">
        <f>IF(G872="","",VLOOKUP(G872,WMS!$E$3:$G$2500,3,FALSE))</f>
        <v/>
      </c>
      <c r="S872" s="37" t="str">
        <f>IF(R872="","",VLOOKUP(R872,CUSTOMS!$E$3:$N$2500,2,FALSE))</f>
        <v/>
      </c>
      <c r="T872" s="38" t="str">
        <f>IF(R872="","",VLOOKUP(R872,CUSTOMS!$E$3:$N$2500,3,FALSE))</f>
        <v/>
      </c>
      <c r="U872" s="39" t="str">
        <f t="shared" si="102"/>
        <v/>
      </c>
      <c r="V872" s="39" t="str">
        <f>IF(R872="","",VLOOKUP(R872,CUSTOMS!$E$3:$N$2500,5,FALSE))</f>
        <v/>
      </c>
      <c r="W872" s="40" t="str">
        <f>IF(R872="","",VLOOKUP(R872,CUSTOMS!$E$3:$N$2500,6,FALSE))</f>
        <v/>
      </c>
      <c r="X872" s="40" t="str">
        <f t="shared" si="103"/>
        <v/>
      </c>
      <c r="Y872" s="39" t="str">
        <f>IF(R872="","",VLOOKUP(R872,CUSTOMS!$E$3:$N$2500,8,FALSE))</f>
        <v/>
      </c>
      <c r="Z872" s="39" t="str">
        <f>IF(R872="","",VLOOKUP(R872,CUSTOMS!$E$3:$N$2500,9,FALSE))</f>
        <v/>
      </c>
      <c r="AA872" s="39" t="str">
        <f>IF(R872="","",VLOOKUP(R872,CUSTOMS!$E$3:$N$2500,10,FALSE))</f>
        <v/>
      </c>
      <c r="AB872" s="40" t="str">
        <f>IF(R872="","",VLOOKUP(G872,WMS!$E$3:$T$2500,15,FALSE))</f>
        <v/>
      </c>
      <c r="AC872" s="40" t="str">
        <f t="shared" si="104"/>
        <v/>
      </c>
      <c r="AD872" s="37" t="str">
        <f>IF(S872="","",VLOOKUP(S872,海关监管条件!$A$1:$B$2000,2,FALSE))</f>
        <v/>
      </c>
    </row>
    <row r="873" spans="7:30">
      <c r="G873" s="22" t="str">
        <f t="shared" si="98"/>
        <v/>
      </c>
      <c r="H873" s="23" t="str">
        <f>IF(G873="","",VLOOKUP(G873,WMS!$E$3:$Q$2500,7,FALSE))</f>
        <v/>
      </c>
      <c r="I873" s="23" t="str">
        <f>IF(G873="","",VLOOKUP(G873,WMS!$E$3:$Q$2500,8,FALSE))</f>
        <v/>
      </c>
      <c r="J873" s="23" t="str">
        <f>IF(G873="","",VLOOKUP(G873,WMS!$E$3:$Q$2500,13,FALSE))</f>
        <v/>
      </c>
      <c r="K873" s="29" t="str">
        <f t="shared" si="99"/>
        <v/>
      </c>
      <c r="N873" s="30" t="str">
        <f>IF(G873="","",VLOOKUP(G873,WMS!$E$3:$U$2500,17,0))</f>
        <v/>
      </c>
      <c r="O873" s="31" t="str">
        <f t="shared" si="100"/>
        <v/>
      </c>
      <c r="P873" s="31" t="str">
        <f t="shared" si="101"/>
        <v/>
      </c>
      <c r="Q873" s="36" t="str">
        <f>IF(G873="","",VLOOKUP(G873,WMS!$E$3:$G$2500,2,FALSE))</f>
        <v/>
      </c>
      <c r="R873" s="36" t="str">
        <f>IF(G873="","",VLOOKUP(G873,WMS!$E$3:$G$2500,3,FALSE))</f>
        <v/>
      </c>
      <c r="S873" s="37" t="str">
        <f>IF(R873="","",VLOOKUP(R873,CUSTOMS!$E$3:$N$2500,2,FALSE))</f>
        <v/>
      </c>
      <c r="T873" s="38" t="str">
        <f>IF(R873="","",VLOOKUP(R873,CUSTOMS!$E$3:$N$2500,3,FALSE))</f>
        <v/>
      </c>
      <c r="U873" s="39" t="str">
        <f t="shared" si="102"/>
        <v/>
      </c>
      <c r="V873" s="39" t="str">
        <f>IF(R873="","",VLOOKUP(R873,CUSTOMS!$E$3:$N$2500,5,FALSE))</f>
        <v/>
      </c>
      <c r="W873" s="40" t="str">
        <f>IF(R873="","",VLOOKUP(R873,CUSTOMS!$E$3:$N$2500,6,FALSE))</f>
        <v/>
      </c>
      <c r="X873" s="40" t="str">
        <f t="shared" si="103"/>
        <v/>
      </c>
      <c r="Y873" s="39" t="str">
        <f>IF(R873="","",VLOOKUP(R873,CUSTOMS!$E$3:$N$2500,8,FALSE))</f>
        <v/>
      </c>
      <c r="Z873" s="39" t="str">
        <f>IF(R873="","",VLOOKUP(R873,CUSTOMS!$E$3:$N$2500,9,FALSE))</f>
        <v/>
      </c>
      <c r="AA873" s="39" t="str">
        <f>IF(R873="","",VLOOKUP(R873,CUSTOMS!$E$3:$N$2500,10,FALSE))</f>
        <v/>
      </c>
      <c r="AB873" s="40" t="str">
        <f>IF(R873="","",VLOOKUP(G873,WMS!$E$3:$T$2500,15,FALSE))</f>
        <v/>
      </c>
      <c r="AC873" s="40" t="str">
        <f t="shared" si="104"/>
        <v/>
      </c>
      <c r="AD873" s="37" t="str">
        <f>IF(S873="","",VLOOKUP(S873,海关监管条件!$A$1:$B$2000,2,FALSE))</f>
        <v/>
      </c>
    </row>
    <row r="874" spans="7:30">
      <c r="G874" s="22" t="str">
        <f t="shared" si="98"/>
        <v/>
      </c>
      <c r="H874" s="23" t="str">
        <f>IF(G874="","",VLOOKUP(G874,WMS!$E$3:$Q$2500,7,FALSE))</f>
        <v/>
      </c>
      <c r="I874" s="23" t="str">
        <f>IF(G874="","",VLOOKUP(G874,WMS!$E$3:$Q$2500,8,FALSE))</f>
        <v/>
      </c>
      <c r="J874" s="23" t="str">
        <f>IF(G874="","",VLOOKUP(G874,WMS!$E$3:$Q$2500,13,FALSE))</f>
        <v/>
      </c>
      <c r="K874" s="29" t="str">
        <f t="shared" si="99"/>
        <v/>
      </c>
      <c r="N874" s="30" t="str">
        <f>IF(G874="","",VLOOKUP(G874,WMS!$E$3:$U$2500,17,0))</f>
        <v/>
      </c>
      <c r="O874" s="31" t="str">
        <f t="shared" si="100"/>
        <v/>
      </c>
      <c r="P874" s="31" t="str">
        <f t="shared" si="101"/>
        <v/>
      </c>
      <c r="Q874" s="36" t="str">
        <f>IF(G874="","",VLOOKUP(G874,WMS!$E$3:$G$2500,2,FALSE))</f>
        <v/>
      </c>
      <c r="R874" s="36" t="str">
        <f>IF(G874="","",VLOOKUP(G874,WMS!$E$3:$G$2500,3,FALSE))</f>
        <v/>
      </c>
      <c r="S874" s="37" t="str">
        <f>IF(R874="","",VLOOKUP(R874,CUSTOMS!$E$3:$N$2500,2,FALSE))</f>
        <v/>
      </c>
      <c r="T874" s="38" t="str">
        <f>IF(R874="","",VLOOKUP(R874,CUSTOMS!$E$3:$N$2500,3,FALSE))</f>
        <v/>
      </c>
      <c r="U874" s="39" t="str">
        <f t="shared" si="102"/>
        <v/>
      </c>
      <c r="V874" s="39" t="str">
        <f>IF(R874="","",VLOOKUP(R874,CUSTOMS!$E$3:$N$2500,5,FALSE))</f>
        <v/>
      </c>
      <c r="W874" s="40" t="str">
        <f>IF(R874="","",VLOOKUP(R874,CUSTOMS!$E$3:$N$2500,6,FALSE))</f>
        <v/>
      </c>
      <c r="X874" s="40" t="str">
        <f t="shared" si="103"/>
        <v/>
      </c>
      <c r="Y874" s="39" t="str">
        <f>IF(R874="","",VLOOKUP(R874,CUSTOMS!$E$3:$N$2500,8,FALSE))</f>
        <v/>
      </c>
      <c r="Z874" s="39" t="str">
        <f>IF(R874="","",VLOOKUP(R874,CUSTOMS!$E$3:$N$2500,9,FALSE))</f>
        <v/>
      </c>
      <c r="AA874" s="39" t="str">
        <f>IF(R874="","",VLOOKUP(R874,CUSTOMS!$E$3:$N$2500,10,FALSE))</f>
        <v/>
      </c>
      <c r="AB874" s="40" t="str">
        <f>IF(R874="","",VLOOKUP(G874,WMS!$E$3:$T$2500,15,FALSE))</f>
        <v/>
      </c>
      <c r="AC874" s="40" t="str">
        <f t="shared" si="104"/>
        <v/>
      </c>
      <c r="AD874" s="37" t="str">
        <f>IF(S874="","",VLOOKUP(S874,海关监管条件!$A$1:$B$2000,2,FALSE))</f>
        <v/>
      </c>
    </row>
    <row r="875" spans="7:30">
      <c r="G875" s="22" t="str">
        <f t="shared" si="98"/>
        <v/>
      </c>
      <c r="H875" s="23" t="str">
        <f>IF(G875="","",VLOOKUP(G875,WMS!$E$3:$Q$2500,7,FALSE))</f>
        <v/>
      </c>
      <c r="I875" s="23" t="str">
        <f>IF(G875="","",VLOOKUP(G875,WMS!$E$3:$Q$2500,8,FALSE))</f>
        <v/>
      </c>
      <c r="J875" s="23" t="str">
        <f>IF(G875="","",VLOOKUP(G875,WMS!$E$3:$Q$2500,13,FALSE))</f>
        <v/>
      </c>
      <c r="K875" s="29" t="str">
        <f t="shared" si="99"/>
        <v/>
      </c>
      <c r="N875" s="30" t="str">
        <f>IF(G875="","",VLOOKUP(G875,WMS!$E$3:$U$2500,17,0))</f>
        <v/>
      </c>
      <c r="O875" s="31" t="str">
        <f t="shared" si="100"/>
        <v/>
      </c>
      <c r="P875" s="31" t="str">
        <f t="shared" si="101"/>
        <v/>
      </c>
      <c r="Q875" s="36" t="str">
        <f>IF(G875="","",VLOOKUP(G875,WMS!$E$3:$G$2500,2,FALSE))</f>
        <v/>
      </c>
      <c r="R875" s="36" t="str">
        <f>IF(G875="","",VLOOKUP(G875,WMS!$E$3:$G$2500,3,FALSE))</f>
        <v/>
      </c>
      <c r="S875" s="37" t="str">
        <f>IF(R875="","",VLOOKUP(R875,CUSTOMS!$E$3:$N$2500,2,FALSE))</f>
        <v/>
      </c>
      <c r="T875" s="38" t="str">
        <f>IF(R875="","",VLOOKUP(R875,CUSTOMS!$E$3:$N$2500,3,FALSE))</f>
        <v/>
      </c>
      <c r="U875" s="39" t="str">
        <f t="shared" si="102"/>
        <v/>
      </c>
      <c r="V875" s="39" t="str">
        <f>IF(R875="","",VLOOKUP(R875,CUSTOMS!$E$3:$N$2500,5,FALSE))</f>
        <v/>
      </c>
      <c r="W875" s="40" t="str">
        <f>IF(R875="","",VLOOKUP(R875,CUSTOMS!$E$3:$N$2500,6,FALSE))</f>
        <v/>
      </c>
      <c r="X875" s="40" t="str">
        <f t="shared" si="103"/>
        <v/>
      </c>
      <c r="Y875" s="39" t="str">
        <f>IF(R875="","",VLOOKUP(R875,CUSTOMS!$E$3:$N$2500,8,FALSE))</f>
        <v/>
      </c>
      <c r="Z875" s="39" t="str">
        <f>IF(R875="","",VLOOKUP(R875,CUSTOMS!$E$3:$N$2500,9,FALSE))</f>
        <v/>
      </c>
      <c r="AA875" s="39" t="str">
        <f>IF(R875="","",VLOOKUP(R875,CUSTOMS!$E$3:$N$2500,10,FALSE))</f>
        <v/>
      </c>
      <c r="AB875" s="40" t="str">
        <f>IF(R875="","",VLOOKUP(G875,WMS!$E$3:$T$2500,15,FALSE))</f>
        <v/>
      </c>
      <c r="AC875" s="40" t="str">
        <f t="shared" si="104"/>
        <v/>
      </c>
      <c r="AD875" s="37" t="str">
        <f>IF(S875="","",VLOOKUP(S875,海关监管条件!$A$1:$B$2000,2,FALSE))</f>
        <v/>
      </c>
    </row>
    <row r="876" spans="7:30">
      <c r="G876" s="22" t="str">
        <f t="shared" si="98"/>
        <v/>
      </c>
      <c r="H876" s="23" t="str">
        <f>IF(G876="","",VLOOKUP(G876,WMS!$E$3:$Q$2500,7,FALSE))</f>
        <v/>
      </c>
      <c r="I876" s="23" t="str">
        <f>IF(G876="","",VLOOKUP(G876,WMS!$E$3:$Q$2500,8,FALSE))</f>
        <v/>
      </c>
      <c r="J876" s="23" t="str">
        <f>IF(G876="","",VLOOKUP(G876,WMS!$E$3:$Q$2500,13,FALSE))</f>
        <v/>
      </c>
      <c r="K876" s="29" t="str">
        <f t="shared" si="99"/>
        <v/>
      </c>
      <c r="N876" s="30" t="str">
        <f>IF(G876="","",VLOOKUP(G876,WMS!$E$3:$U$2500,17,0))</f>
        <v/>
      </c>
      <c r="O876" s="31" t="str">
        <f t="shared" si="100"/>
        <v/>
      </c>
      <c r="P876" s="31" t="str">
        <f t="shared" si="101"/>
        <v/>
      </c>
      <c r="Q876" s="36" t="str">
        <f>IF(G876="","",VLOOKUP(G876,WMS!$E$3:$G$2500,2,FALSE))</f>
        <v/>
      </c>
      <c r="R876" s="36" t="str">
        <f>IF(G876="","",VLOOKUP(G876,WMS!$E$3:$G$2500,3,FALSE))</f>
        <v/>
      </c>
      <c r="S876" s="37" t="str">
        <f>IF(R876="","",VLOOKUP(R876,CUSTOMS!$E$3:$N$2500,2,FALSE))</f>
        <v/>
      </c>
      <c r="T876" s="38" t="str">
        <f>IF(R876="","",VLOOKUP(R876,CUSTOMS!$E$3:$N$2500,3,FALSE))</f>
        <v/>
      </c>
      <c r="U876" s="39" t="str">
        <f t="shared" si="102"/>
        <v/>
      </c>
      <c r="V876" s="39" t="str">
        <f>IF(R876="","",VLOOKUP(R876,CUSTOMS!$E$3:$N$2500,5,FALSE))</f>
        <v/>
      </c>
      <c r="W876" s="40" t="str">
        <f>IF(R876="","",VLOOKUP(R876,CUSTOMS!$E$3:$N$2500,6,FALSE))</f>
        <v/>
      </c>
      <c r="X876" s="40" t="str">
        <f t="shared" si="103"/>
        <v/>
      </c>
      <c r="Y876" s="39" t="str">
        <f>IF(R876="","",VLOOKUP(R876,CUSTOMS!$E$3:$N$2500,8,FALSE))</f>
        <v/>
      </c>
      <c r="Z876" s="39" t="str">
        <f>IF(R876="","",VLOOKUP(R876,CUSTOMS!$E$3:$N$2500,9,FALSE))</f>
        <v/>
      </c>
      <c r="AA876" s="39" t="str">
        <f>IF(R876="","",VLOOKUP(R876,CUSTOMS!$E$3:$N$2500,10,FALSE))</f>
        <v/>
      </c>
      <c r="AB876" s="40" t="str">
        <f>IF(R876="","",VLOOKUP(G876,WMS!$E$3:$T$2500,15,FALSE))</f>
        <v/>
      </c>
      <c r="AC876" s="40" t="str">
        <f t="shared" si="104"/>
        <v/>
      </c>
      <c r="AD876" s="37" t="str">
        <f>IF(S876="","",VLOOKUP(S876,海关监管条件!$A$1:$B$2000,2,FALSE))</f>
        <v/>
      </c>
    </row>
    <row r="877" spans="7:30">
      <c r="G877" s="22" t="str">
        <f t="shared" si="98"/>
        <v/>
      </c>
      <c r="H877" s="23" t="str">
        <f>IF(G877="","",VLOOKUP(G877,WMS!$E$3:$Q$2500,7,FALSE))</f>
        <v/>
      </c>
      <c r="I877" s="23" t="str">
        <f>IF(G877="","",VLOOKUP(G877,WMS!$E$3:$Q$2500,8,FALSE))</f>
        <v/>
      </c>
      <c r="J877" s="23" t="str">
        <f>IF(G877="","",VLOOKUP(G877,WMS!$E$3:$Q$2500,13,FALSE))</f>
        <v/>
      </c>
      <c r="K877" s="29" t="str">
        <f t="shared" si="99"/>
        <v/>
      </c>
      <c r="N877" s="30" t="str">
        <f>IF(G877="","",VLOOKUP(G877,WMS!$E$3:$U$2500,17,0))</f>
        <v/>
      </c>
      <c r="O877" s="31" t="str">
        <f t="shared" si="100"/>
        <v/>
      </c>
      <c r="P877" s="31" t="str">
        <f t="shared" si="101"/>
        <v/>
      </c>
      <c r="Q877" s="36" t="str">
        <f>IF(G877="","",VLOOKUP(G877,WMS!$E$3:$G$2500,2,FALSE))</f>
        <v/>
      </c>
      <c r="R877" s="36" t="str">
        <f>IF(G877="","",VLOOKUP(G877,WMS!$E$3:$G$2500,3,FALSE))</f>
        <v/>
      </c>
      <c r="S877" s="37" t="str">
        <f>IF(R877="","",VLOOKUP(R877,CUSTOMS!$E$3:$N$2500,2,FALSE))</f>
        <v/>
      </c>
      <c r="T877" s="38" t="str">
        <f>IF(R877="","",VLOOKUP(R877,CUSTOMS!$E$3:$N$2500,3,FALSE))</f>
        <v/>
      </c>
      <c r="U877" s="39" t="str">
        <f t="shared" si="102"/>
        <v/>
      </c>
      <c r="V877" s="39" t="str">
        <f>IF(R877="","",VLOOKUP(R877,CUSTOMS!$E$3:$N$2500,5,FALSE))</f>
        <v/>
      </c>
      <c r="W877" s="40" t="str">
        <f>IF(R877="","",VLOOKUP(R877,CUSTOMS!$E$3:$N$2500,6,FALSE))</f>
        <v/>
      </c>
      <c r="X877" s="40" t="str">
        <f t="shared" si="103"/>
        <v/>
      </c>
      <c r="Y877" s="39" t="str">
        <f>IF(R877="","",VLOOKUP(R877,CUSTOMS!$E$3:$N$2500,8,FALSE))</f>
        <v/>
      </c>
      <c r="Z877" s="39" t="str">
        <f>IF(R877="","",VLOOKUP(R877,CUSTOMS!$E$3:$N$2500,9,FALSE))</f>
        <v/>
      </c>
      <c r="AA877" s="39" t="str">
        <f>IF(R877="","",VLOOKUP(R877,CUSTOMS!$E$3:$N$2500,10,FALSE))</f>
        <v/>
      </c>
      <c r="AB877" s="40" t="str">
        <f>IF(R877="","",VLOOKUP(G877,WMS!$E$3:$T$2500,15,FALSE))</f>
        <v/>
      </c>
      <c r="AC877" s="40" t="str">
        <f t="shared" si="104"/>
        <v/>
      </c>
      <c r="AD877" s="37" t="str">
        <f>IF(S877="","",VLOOKUP(S877,海关监管条件!$A$1:$B$2000,2,FALSE))</f>
        <v/>
      </c>
    </row>
    <row r="878" spans="7:30">
      <c r="G878" s="22" t="str">
        <f t="shared" si="98"/>
        <v/>
      </c>
      <c r="H878" s="23" t="str">
        <f>IF(G878="","",VLOOKUP(G878,WMS!$E$3:$Q$2500,7,FALSE))</f>
        <v/>
      </c>
      <c r="I878" s="23" t="str">
        <f>IF(G878="","",VLOOKUP(G878,WMS!$E$3:$Q$2500,8,FALSE))</f>
        <v/>
      </c>
      <c r="J878" s="23" t="str">
        <f>IF(G878="","",VLOOKUP(G878,WMS!$E$3:$Q$2500,13,FALSE))</f>
        <v/>
      </c>
      <c r="K878" s="29" t="str">
        <f t="shared" si="99"/>
        <v/>
      </c>
      <c r="N878" s="30" t="str">
        <f>IF(G878="","",VLOOKUP(G878,WMS!$E$3:$U$2500,17,0))</f>
        <v/>
      </c>
      <c r="O878" s="31" t="str">
        <f t="shared" si="100"/>
        <v/>
      </c>
      <c r="P878" s="31" t="str">
        <f t="shared" si="101"/>
        <v/>
      </c>
      <c r="Q878" s="36" t="str">
        <f>IF(G878="","",VLOOKUP(G878,WMS!$E$3:$G$2500,2,FALSE))</f>
        <v/>
      </c>
      <c r="R878" s="36" t="str">
        <f>IF(G878="","",VLOOKUP(G878,WMS!$E$3:$G$2500,3,FALSE))</f>
        <v/>
      </c>
      <c r="S878" s="37" t="str">
        <f>IF(R878="","",VLOOKUP(R878,CUSTOMS!$E$3:$N$2500,2,FALSE))</f>
        <v/>
      </c>
      <c r="T878" s="38" t="str">
        <f>IF(R878="","",VLOOKUP(R878,CUSTOMS!$E$3:$N$2500,3,FALSE))</f>
        <v/>
      </c>
      <c r="U878" s="39" t="str">
        <f t="shared" si="102"/>
        <v/>
      </c>
      <c r="V878" s="39" t="str">
        <f>IF(R878="","",VLOOKUP(R878,CUSTOMS!$E$3:$N$2500,5,FALSE))</f>
        <v/>
      </c>
      <c r="W878" s="40" t="str">
        <f>IF(R878="","",VLOOKUP(R878,CUSTOMS!$E$3:$N$2500,6,FALSE))</f>
        <v/>
      </c>
      <c r="X878" s="40" t="str">
        <f t="shared" si="103"/>
        <v/>
      </c>
      <c r="Y878" s="39" t="str">
        <f>IF(R878="","",VLOOKUP(R878,CUSTOMS!$E$3:$N$2500,8,FALSE))</f>
        <v/>
      </c>
      <c r="Z878" s="39" t="str">
        <f>IF(R878="","",VLOOKUP(R878,CUSTOMS!$E$3:$N$2500,9,FALSE))</f>
        <v/>
      </c>
      <c r="AA878" s="39" t="str">
        <f>IF(R878="","",VLOOKUP(R878,CUSTOMS!$E$3:$N$2500,10,FALSE))</f>
        <v/>
      </c>
      <c r="AB878" s="40" t="str">
        <f>IF(R878="","",VLOOKUP(G878,WMS!$E$3:$T$2500,15,FALSE))</f>
        <v/>
      </c>
      <c r="AC878" s="40" t="str">
        <f t="shared" si="104"/>
        <v/>
      </c>
      <c r="AD878" s="37" t="str">
        <f>IF(S878="","",VLOOKUP(S878,海关监管条件!$A$1:$B$2000,2,FALSE))</f>
        <v/>
      </c>
    </row>
    <row r="879" spans="7:30">
      <c r="G879" s="22" t="str">
        <f t="shared" si="98"/>
        <v/>
      </c>
      <c r="H879" s="23" t="str">
        <f>IF(G879="","",VLOOKUP(G879,WMS!$E$3:$Q$2500,7,FALSE))</f>
        <v/>
      </c>
      <c r="I879" s="23" t="str">
        <f>IF(G879="","",VLOOKUP(G879,WMS!$E$3:$Q$2500,8,FALSE))</f>
        <v/>
      </c>
      <c r="J879" s="23" t="str">
        <f>IF(G879="","",VLOOKUP(G879,WMS!$E$3:$Q$2500,13,FALSE))</f>
        <v/>
      </c>
      <c r="K879" s="29" t="str">
        <f t="shared" si="99"/>
        <v/>
      </c>
      <c r="N879" s="30" t="str">
        <f>IF(G879="","",VLOOKUP(G879,WMS!$E$3:$U$2500,17,0))</f>
        <v/>
      </c>
      <c r="O879" s="31" t="str">
        <f t="shared" si="100"/>
        <v/>
      </c>
      <c r="P879" s="31" t="str">
        <f t="shared" si="101"/>
        <v/>
      </c>
      <c r="Q879" s="36" t="str">
        <f>IF(G879="","",VLOOKUP(G879,WMS!$E$3:$G$2500,2,FALSE))</f>
        <v/>
      </c>
      <c r="R879" s="36" t="str">
        <f>IF(G879="","",VLOOKUP(G879,WMS!$E$3:$G$2500,3,FALSE))</f>
        <v/>
      </c>
      <c r="S879" s="37" t="str">
        <f>IF(R879="","",VLOOKUP(R879,CUSTOMS!$E$3:$N$2500,2,FALSE))</f>
        <v/>
      </c>
      <c r="T879" s="38" t="str">
        <f>IF(R879="","",VLOOKUP(R879,CUSTOMS!$E$3:$N$2500,3,FALSE))</f>
        <v/>
      </c>
      <c r="U879" s="39" t="str">
        <f t="shared" si="102"/>
        <v/>
      </c>
      <c r="V879" s="39" t="str">
        <f>IF(R879="","",VLOOKUP(R879,CUSTOMS!$E$3:$N$2500,5,FALSE))</f>
        <v/>
      </c>
      <c r="W879" s="40" t="str">
        <f>IF(R879="","",VLOOKUP(R879,CUSTOMS!$E$3:$N$2500,6,FALSE))</f>
        <v/>
      </c>
      <c r="X879" s="40" t="str">
        <f t="shared" si="103"/>
        <v/>
      </c>
      <c r="Y879" s="39" t="str">
        <f>IF(R879="","",VLOOKUP(R879,CUSTOMS!$E$3:$N$2500,8,FALSE))</f>
        <v/>
      </c>
      <c r="Z879" s="39" t="str">
        <f>IF(R879="","",VLOOKUP(R879,CUSTOMS!$E$3:$N$2500,9,FALSE))</f>
        <v/>
      </c>
      <c r="AA879" s="39" t="str">
        <f>IF(R879="","",VLOOKUP(R879,CUSTOMS!$E$3:$N$2500,10,FALSE))</f>
        <v/>
      </c>
      <c r="AB879" s="40" t="str">
        <f>IF(R879="","",VLOOKUP(G879,WMS!$E$3:$T$2500,15,FALSE))</f>
        <v/>
      </c>
      <c r="AC879" s="40" t="str">
        <f t="shared" si="104"/>
        <v/>
      </c>
      <c r="AD879" s="37" t="str">
        <f>IF(S879="","",VLOOKUP(S879,海关监管条件!$A$1:$B$2000,2,FALSE))</f>
        <v/>
      </c>
    </row>
    <row r="880" spans="7:30">
      <c r="G880" s="22" t="str">
        <f t="shared" si="98"/>
        <v/>
      </c>
      <c r="H880" s="23" t="str">
        <f>IF(G880="","",VLOOKUP(G880,WMS!$E$3:$Q$2500,7,FALSE))</f>
        <v/>
      </c>
      <c r="I880" s="23" t="str">
        <f>IF(G880="","",VLOOKUP(G880,WMS!$E$3:$Q$2500,8,FALSE))</f>
        <v/>
      </c>
      <c r="J880" s="23" t="str">
        <f>IF(G880="","",VLOOKUP(G880,WMS!$E$3:$Q$2500,13,FALSE))</f>
        <v/>
      </c>
      <c r="K880" s="29" t="str">
        <f t="shared" si="99"/>
        <v/>
      </c>
      <c r="N880" s="30" t="str">
        <f>IF(G880="","",VLOOKUP(G880,WMS!$E$3:$U$2500,17,0))</f>
        <v/>
      </c>
      <c r="O880" s="31" t="str">
        <f t="shared" si="100"/>
        <v/>
      </c>
      <c r="P880" s="31" t="str">
        <f t="shared" si="101"/>
        <v/>
      </c>
      <c r="Q880" s="36" t="str">
        <f>IF(G880="","",VLOOKUP(G880,WMS!$E$3:$G$2500,2,FALSE))</f>
        <v/>
      </c>
      <c r="R880" s="36" t="str">
        <f>IF(G880="","",VLOOKUP(G880,WMS!$E$3:$G$2500,3,FALSE))</f>
        <v/>
      </c>
      <c r="S880" s="37" t="str">
        <f>IF(R880="","",VLOOKUP(R880,CUSTOMS!$E$3:$N$2500,2,FALSE))</f>
        <v/>
      </c>
      <c r="T880" s="38" t="str">
        <f>IF(R880="","",VLOOKUP(R880,CUSTOMS!$E$3:$N$2500,3,FALSE))</f>
        <v/>
      </c>
      <c r="U880" s="39" t="str">
        <f t="shared" si="102"/>
        <v/>
      </c>
      <c r="V880" s="39" t="str">
        <f>IF(R880="","",VLOOKUP(R880,CUSTOMS!$E$3:$N$2500,5,FALSE))</f>
        <v/>
      </c>
      <c r="W880" s="40" t="str">
        <f>IF(R880="","",VLOOKUP(R880,CUSTOMS!$E$3:$N$2500,6,FALSE))</f>
        <v/>
      </c>
      <c r="X880" s="40" t="str">
        <f t="shared" si="103"/>
        <v/>
      </c>
      <c r="Y880" s="39" t="str">
        <f>IF(R880="","",VLOOKUP(R880,CUSTOMS!$E$3:$N$2500,8,FALSE))</f>
        <v/>
      </c>
      <c r="Z880" s="39" t="str">
        <f>IF(R880="","",VLOOKUP(R880,CUSTOMS!$E$3:$N$2500,9,FALSE))</f>
        <v/>
      </c>
      <c r="AA880" s="39" t="str">
        <f>IF(R880="","",VLOOKUP(R880,CUSTOMS!$E$3:$N$2500,10,FALSE))</f>
        <v/>
      </c>
      <c r="AB880" s="40" t="str">
        <f>IF(R880="","",VLOOKUP(G880,WMS!$E$3:$T$2500,15,FALSE))</f>
        <v/>
      </c>
      <c r="AC880" s="40" t="str">
        <f t="shared" si="104"/>
        <v/>
      </c>
      <c r="AD880" s="37" t="str">
        <f>IF(S880="","",VLOOKUP(S880,海关监管条件!$A$1:$B$2000,2,FALSE))</f>
        <v/>
      </c>
    </row>
    <row r="881" spans="7:30">
      <c r="G881" s="22" t="str">
        <f t="shared" si="98"/>
        <v/>
      </c>
      <c r="H881" s="23" t="str">
        <f>IF(G881="","",VLOOKUP(G881,WMS!$E$3:$Q$2500,7,FALSE))</f>
        <v/>
      </c>
      <c r="I881" s="23" t="str">
        <f>IF(G881="","",VLOOKUP(G881,WMS!$E$3:$Q$2500,8,FALSE))</f>
        <v/>
      </c>
      <c r="J881" s="23" t="str">
        <f>IF(G881="","",VLOOKUP(G881,WMS!$E$3:$Q$2500,13,FALSE))</f>
        <v/>
      </c>
      <c r="K881" s="29" t="str">
        <f t="shared" si="99"/>
        <v/>
      </c>
      <c r="N881" s="30" t="str">
        <f>IF(G881="","",VLOOKUP(G881,WMS!$E$3:$U$2500,17,0))</f>
        <v/>
      </c>
      <c r="O881" s="31" t="str">
        <f t="shared" si="100"/>
        <v/>
      </c>
      <c r="P881" s="31" t="str">
        <f t="shared" si="101"/>
        <v/>
      </c>
      <c r="Q881" s="36" t="str">
        <f>IF(G881="","",VLOOKUP(G881,WMS!$E$3:$G$2500,2,FALSE))</f>
        <v/>
      </c>
      <c r="R881" s="36" t="str">
        <f>IF(G881="","",VLOOKUP(G881,WMS!$E$3:$G$2500,3,FALSE))</f>
        <v/>
      </c>
      <c r="S881" s="37" t="str">
        <f>IF(R881="","",VLOOKUP(R881,CUSTOMS!$E$3:$N$2500,2,FALSE))</f>
        <v/>
      </c>
      <c r="T881" s="38" t="str">
        <f>IF(R881="","",VLOOKUP(R881,CUSTOMS!$E$3:$N$2500,3,FALSE))</f>
        <v/>
      </c>
      <c r="U881" s="39" t="str">
        <f t="shared" si="102"/>
        <v/>
      </c>
      <c r="V881" s="39" t="str">
        <f>IF(R881="","",VLOOKUP(R881,CUSTOMS!$E$3:$N$2500,5,FALSE))</f>
        <v/>
      </c>
      <c r="W881" s="40" t="str">
        <f>IF(R881="","",VLOOKUP(R881,CUSTOMS!$E$3:$N$2500,6,FALSE))</f>
        <v/>
      </c>
      <c r="X881" s="40" t="str">
        <f t="shared" si="103"/>
        <v/>
      </c>
      <c r="Y881" s="39" t="str">
        <f>IF(R881="","",VLOOKUP(R881,CUSTOMS!$E$3:$N$2500,8,FALSE))</f>
        <v/>
      </c>
      <c r="Z881" s="39" t="str">
        <f>IF(R881="","",VLOOKUP(R881,CUSTOMS!$E$3:$N$2500,9,FALSE))</f>
        <v/>
      </c>
      <c r="AA881" s="39" t="str">
        <f>IF(R881="","",VLOOKUP(R881,CUSTOMS!$E$3:$N$2500,10,FALSE))</f>
        <v/>
      </c>
      <c r="AB881" s="40" t="str">
        <f>IF(R881="","",VLOOKUP(G881,WMS!$E$3:$T$2500,15,FALSE))</f>
        <v/>
      </c>
      <c r="AC881" s="40" t="str">
        <f t="shared" si="104"/>
        <v/>
      </c>
      <c r="AD881" s="37" t="str">
        <f>IF(S881="","",VLOOKUP(S881,海关监管条件!$A$1:$B$2000,2,FALSE))</f>
        <v/>
      </c>
    </row>
    <row r="882" spans="7:30">
      <c r="G882" s="22" t="str">
        <f t="shared" si="98"/>
        <v/>
      </c>
      <c r="H882" s="23" t="str">
        <f>IF(G882="","",VLOOKUP(G882,WMS!$E$3:$Q$2500,7,FALSE))</f>
        <v/>
      </c>
      <c r="I882" s="23" t="str">
        <f>IF(G882="","",VLOOKUP(G882,WMS!$E$3:$Q$2500,8,FALSE))</f>
        <v/>
      </c>
      <c r="J882" s="23" t="str">
        <f>IF(G882="","",VLOOKUP(G882,WMS!$E$3:$Q$2500,13,FALSE))</f>
        <v/>
      </c>
      <c r="K882" s="29" t="str">
        <f t="shared" si="99"/>
        <v/>
      </c>
      <c r="N882" s="30" t="str">
        <f>IF(G882="","",VLOOKUP(G882,WMS!$E$3:$U$2500,17,0))</f>
        <v/>
      </c>
      <c r="O882" s="31" t="str">
        <f t="shared" si="100"/>
        <v/>
      </c>
      <c r="P882" s="31" t="str">
        <f t="shared" si="101"/>
        <v/>
      </c>
      <c r="Q882" s="36" t="str">
        <f>IF(G882="","",VLOOKUP(G882,WMS!$E$3:$G$2500,2,FALSE))</f>
        <v/>
      </c>
      <c r="R882" s="36" t="str">
        <f>IF(G882="","",VLOOKUP(G882,WMS!$E$3:$G$2500,3,FALSE))</f>
        <v/>
      </c>
      <c r="S882" s="37" t="str">
        <f>IF(R882="","",VLOOKUP(R882,CUSTOMS!$E$3:$N$2500,2,FALSE))</f>
        <v/>
      </c>
      <c r="T882" s="38" t="str">
        <f>IF(R882="","",VLOOKUP(R882,CUSTOMS!$E$3:$N$2500,3,FALSE))</f>
        <v/>
      </c>
      <c r="U882" s="39" t="str">
        <f t="shared" si="102"/>
        <v/>
      </c>
      <c r="V882" s="39" t="str">
        <f>IF(R882="","",VLOOKUP(R882,CUSTOMS!$E$3:$N$2500,5,FALSE))</f>
        <v/>
      </c>
      <c r="W882" s="40" t="str">
        <f>IF(R882="","",VLOOKUP(R882,CUSTOMS!$E$3:$N$2500,6,FALSE))</f>
        <v/>
      </c>
      <c r="X882" s="40" t="str">
        <f t="shared" si="103"/>
        <v/>
      </c>
      <c r="Y882" s="39" t="str">
        <f>IF(R882="","",VLOOKUP(R882,CUSTOMS!$E$3:$N$2500,8,FALSE))</f>
        <v/>
      </c>
      <c r="Z882" s="39" t="str">
        <f>IF(R882="","",VLOOKUP(R882,CUSTOMS!$E$3:$N$2500,9,FALSE))</f>
        <v/>
      </c>
      <c r="AA882" s="39" t="str">
        <f>IF(R882="","",VLOOKUP(R882,CUSTOMS!$E$3:$N$2500,10,FALSE))</f>
        <v/>
      </c>
      <c r="AB882" s="40" t="str">
        <f>IF(R882="","",VLOOKUP(G882,WMS!$E$3:$T$2500,15,FALSE))</f>
        <v/>
      </c>
      <c r="AC882" s="40" t="str">
        <f t="shared" si="104"/>
        <v/>
      </c>
      <c r="AD882" s="37" t="str">
        <f>IF(S882="","",VLOOKUP(S882,海关监管条件!$A$1:$B$2000,2,FALSE))</f>
        <v/>
      </c>
    </row>
    <row r="883" spans="7:30">
      <c r="G883" s="22" t="str">
        <f t="shared" si="98"/>
        <v/>
      </c>
      <c r="H883" s="23" t="str">
        <f>IF(G883="","",VLOOKUP(G883,WMS!$E$3:$Q$2500,7,FALSE))</f>
        <v/>
      </c>
      <c r="I883" s="23" t="str">
        <f>IF(G883="","",VLOOKUP(G883,WMS!$E$3:$Q$2500,8,FALSE))</f>
        <v/>
      </c>
      <c r="J883" s="23" t="str">
        <f>IF(G883="","",VLOOKUP(G883,WMS!$E$3:$Q$2500,13,FALSE))</f>
        <v/>
      </c>
      <c r="K883" s="29" t="str">
        <f t="shared" si="99"/>
        <v/>
      </c>
      <c r="N883" s="30" t="str">
        <f>IF(G883="","",VLOOKUP(G883,WMS!$E$3:$U$2500,17,0))</f>
        <v/>
      </c>
      <c r="O883" s="31" t="str">
        <f t="shared" si="100"/>
        <v/>
      </c>
      <c r="P883" s="31" t="str">
        <f t="shared" si="101"/>
        <v/>
      </c>
      <c r="Q883" s="36" t="str">
        <f>IF(G883="","",VLOOKUP(G883,WMS!$E$3:$G$2500,2,FALSE))</f>
        <v/>
      </c>
      <c r="R883" s="36" t="str">
        <f>IF(G883="","",VLOOKUP(G883,WMS!$E$3:$G$2500,3,FALSE))</f>
        <v/>
      </c>
      <c r="S883" s="37" t="str">
        <f>IF(R883="","",VLOOKUP(R883,CUSTOMS!$E$3:$N$2500,2,FALSE))</f>
        <v/>
      </c>
      <c r="T883" s="38" t="str">
        <f>IF(R883="","",VLOOKUP(R883,CUSTOMS!$E$3:$N$2500,3,FALSE))</f>
        <v/>
      </c>
      <c r="U883" s="39" t="str">
        <f t="shared" si="102"/>
        <v/>
      </c>
      <c r="V883" s="39" t="str">
        <f>IF(R883="","",VLOOKUP(R883,CUSTOMS!$E$3:$N$2500,5,FALSE))</f>
        <v/>
      </c>
      <c r="W883" s="40" t="str">
        <f>IF(R883="","",VLOOKUP(R883,CUSTOMS!$E$3:$N$2500,6,FALSE))</f>
        <v/>
      </c>
      <c r="X883" s="40" t="str">
        <f t="shared" si="103"/>
        <v/>
      </c>
      <c r="Y883" s="39" t="str">
        <f>IF(R883="","",VLOOKUP(R883,CUSTOMS!$E$3:$N$2500,8,FALSE))</f>
        <v/>
      </c>
      <c r="Z883" s="39" t="str">
        <f>IF(R883="","",VLOOKUP(R883,CUSTOMS!$E$3:$N$2500,9,FALSE))</f>
        <v/>
      </c>
      <c r="AA883" s="39" t="str">
        <f>IF(R883="","",VLOOKUP(R883,CUSTOMS!$E$3:$N$2500,10,FALSE))</f>
        <v/>
      </c>
      <c r="AB883" s="40" t="str">
        <f>IF(R883="","",VLOOKUP(G883,WMS!$E$3:$T$2500,15,FALSE))</f>
        <v/>
      </c>
      <c r="AC883" s="40" t="str">
        <f t="shared" si="104"/>
        <v/>
      </c>
      <c r="AD883" s="37" t="str">
        <f>IF(S883="","",VLOOKUP(S883,海关监管条件!$A$1:$B$2000,2,FALSE))</f>
        <v/>
      </c>
    </row>
    <row r="884" spans="7:30">
      <c r="G884" s="22" t="str">
        <f t="shared" si="98"/>
        <v/>
      </c>
      <c r="H884" s="23" t="str">
        <f>IF(G884="","",VLOOKUP(G884,WMS!$E$3:$Q$2500,7,FALSE))</f>
        <v/>
      </c>
      <c r="I884" s="23" t="str">
        <f>IF(G884="","",VLOOKUP(G884,WMS!$E$3:$Q$2500,8,FALSE))</f>
        <v/>
      </c>
      <c r="J884" s="23" t="str">
        <f>IF(G884="","",VLOOKUP(G884,WMS!$E$3:$Q$2500,13,FALSE))</f>
        <v/>
      </c>
      <c r="K884" s="29" t="str">
        <f t="shared" si="99"/>
        <v/>
      </c>
      <c r="N884" s="30" t="str">
        <f>IF(G884="","",VLOOKUP(G884,WMS!$E$3:$U$2500,17,0))</f>
        <v/>
      </c>
      <c r="O884" s="31" t="str">
        <f t="shared" si="100"/>
        <v/>
      </c>
      <c r="P884" s="31" t="str">
        <f t="shared" si="101"/>
        <v/>
      </c>
      <c r="Q884" s="36" t="str">
        <f>IF(G884="","",VLOOKUP(G884,WMS!$E$3:$G$2500,2,FALSE))</f>
        <v/>
      </c>
      <c r="R884" s="36" t="str">
        <f>IF(G884="","",VLOOKUP(G884,WMS!$E$3:$G$2500,3,FALSE))</f>
        <v/>
      </c>
      <c r="S884" s="37" t="str">
        <f>IF(R884="","",VLOOKUP(R884,CUSTOMS!$E$3:$N$2500,2,FALSE))</f>
        <v/>
      </c>
      <c r="T884" s="38" t="str">
        <f>IF(R884="","",VLOOKUP(R884,CUSTOMS!$E$3:$N$2500,3,FALSE))</f>
        <v/>
      </c>
      <c r="U884" s="39" t="str">
        <f t="shared" si="102"/>
        <v/>
      </c>
      <c r="V884" s="39" t="str">
        <f>IF(R884="","",VLOOKUP(R884,CUSTOMS!$E$3:$N$2500,5,FALSE))</f>
        <v/>
      </c>
      <c r="W884" s="40" t="str">
        <f>IF(R884="","",VLOOKUP(R884,CUSTOMS!$E$3:$N$2500,6,FALSE))</f>
        <v/>
      </c>
      <c r="X884" s="40" t="str">
        <f t="shared" si="103"/>
        <v/>
      </c>
      <c r="Y884" s="39" t="str">
        <f>IF(R884="","",VLOOKUP(R884,CUSTOMS!$E$3:$N$2500,8,FALSE))</f>
        <v/>
      </c>
      <c r="Z884" s="39" t="str">
        <f>IF(R884="","",VLOOKUP(R884,CUSTOMS!$E$3:$N$2500,9,FALSE))</f>
        <v/>
      </c>
      <c r="AA884" s="39" t="str">
        <f>IF(R884="","",VLOOKUP(R884,CUSTOMS!$E$3:$N$2500,10,FALSE))</f>
        <v/>
      </c>
      <c r="AB884" s="40" t="str">
        <f>IF(R884="","",VLOOKUP(G884,WMS!$E$3:$T$2500,15,FALSE))</f>
        <v/>
      </c>
      <c r="AC884" s="40" t="str">
        <f t="shared" si="104"/>
        <v/>
      </c>
      <c r="AD884" s="37" t="str">
        <f>IF(S884="","",VLOOKUP(S884,海关监管条件!$A$1:$B$2000,2,FALSE))</f>
        <v/>
      </c>
    </row>
    <row r="885" spans="7:30">
      <c r="G885" s="22" t="str">
        <f t="shared" si="98"/>
        <v/>
      </c>
      <c r="H885" s="23" t="str">
        <f>IF(G885="","",VLOOKUP(G885,WMS!$E$3:$Q$2500,7,FALSE))</f>
        <v/>
      </c>
      <c r="I885" s="23" t="str">
        <f>IF(G885="","",VLOOKUP(G885,WMS!$E$3:$Q$2500,8,FALSE))</f>
        <v/>
      </c>
      <c r="J885" s="23" t="str">
        <f>IF(G885="","",VLOOKUP(G885,WMS!$E$3:$Q$2500,13,FALSE))</f>
        <v/>
      </c>
      <c r="K885" s="29" t="str">
        <f t="shared" si="99"/>
        <v/>
      </c>
      <c r="N885" s="30" t="str">
        <f>IF(G885="","",VLOOKUP(G885,WMS!$E$3:$U$2500,17,0))</f>
        <v/>
      </c>
      <c r="O885" s="31" t="str">
        <f t="shared" si="100"/>
        <v/>
      </c>
      <c r="P885" s="31" t="str">
        <f t="shared" si="101"/>
        <v/>
      </c>
      <c r="Q885" s="36" t="str">
        <f>IF(G885="","",VLOOKUP(G885,WMS!$E$3:$G$2500,2,FALSE))</f>
        <v/>
      </c>
      <c r="R885" s="36" t="str">
        <f>IF(G885="","",VLOOKUP(G885,WMS!$E$3:$G$2500,3,FALSE))</f>
        <v/>
      </c>
      <c r="S885" s="37" t="str">
        <f>IF(R885="","",VLOOKUP(R885,CUSTOMS!$E$3:$N$2500,2,FALSE))</f>
        <v/>
      </c>
      <c r="T885" s="38" t="str">
        <f>IF(R885="","",VLOOKUP(R885,CUSTOMS!$E$3:$N$2500,3,FALSE))</f>
        <v/>
      </c>
      <c r="U885" s="39" t="str">
        <f t="shared" si="102"/>
        <v/>
      </c>
      <c r="V885" s="39" t="str">
        <f>IF(R885="","",VLOOKUP(R885,CUSTOMS!$E$3:$N$2500,5,FALSE))</f>
        <v/>
      </c>
      <c r="W885" s="40" t="str">
        <f>IF(R885="","",VLOOKUP(R885,CUSTOMS!$E$3:$N$2500,6,FALSE))</f>
        <v/>
      </c>
      <c r="X885" s="40" t="str">
        <f t="shared" si="103"/>
        <v/>
      </c>
      <c r="Y885" s="39" t="str">
        <f>IF(R885="","",VLOOKUP(R885,CUSTOMS!$E$3:$N$2500,8,FALSE))</f>
        <v/>
      </c>
      <c r="Z885" s="39" t="str">
        <f>IF(R885="","",VLOOKUP(R885,CUSTOMS!$E$3:$N$2500,9,FALSE))</f>
        <v/>
      </c>
      <c r="AA885" s="39" t="str">
        <f>IF(R885="","",VLOOKUP(R885,CUSTOMS!$E$3:$N$2500,10,FALSE))</f>
        <v/>
      </c>
      <c r="AB885" s="40" t="str">
        <f>IF(R885="","",VLOOKUP(G885,WMS!$E$3:$T$2500,15,FALSE))</f>
        <v/>
      </c>
      <c r="AC885" s="40" t="str">
        <f t="shared" si="104"/>
        <v/>
      </c>
      <c r="AD885" s="37" t="str">
        <f>IF(S885="","",VLOOKUP(S885,海关监管条件!$A$1:$B$2000,2,FALSE))</f>
        <v/>
      </c>
    </row>
    <row r="886" spans="7:30">
      <c r="G886" s="22" t="str">
        <f t="shared" si="98"/>
        <v/>
      </c>
      <c r="H886" s="23" t="str">
        <f>IF(G886="","",VLOOKUP(G886,WMS!$E$3:$Q$2500,7,FALSE))</f>
        <v/>
      </c>
      <c r="I886" s="23" t="str">
        <f>IF(G886="","",VLOOKUP(G886,WMS!$E$3:$Q$2500,8,FALSE))</f>
        <v/>
      </c>
      <c r="J886" s="23" t="str">
        <f>IF(G886="","",VLOOKUP(G886,WMS!$E$3:$Q$2500,13,FALSE))</f>
        <v/>
      </c>
      <c r="K886" s="29" t="str">
        <f t="shared" si="99"/>
        <v/>
      </c>
      <c r="N886" s="30" t="str">
        <f>IF(G886="","",VLOOKUP(G886,WMS!$E$3:$U$2500,17,0))</f>
        <v/>
      </c>
      <c r="O886" s="31" t="str">
        <f t="shared" si="100"/>
        <v/>
      </c>
      <c r="P886" s="31" t="str">
        <f t="shared" si="101"/>
        <v/>
      </c>
      <c r="Q886" s="36" t="str">
        <f>IF(G886="","",VLOOKUP(G886,WMS!$E$3:$G$2500,2,FALSE))</f>
        <v/>
      </c>
      <c r="R886" s="36" t="str">
        <f>IF(G886="","",VLOOKUP(G886,WMS!$E$3:$G$2500,3,FALSE))</f>
        <v/>
      </c>
      <c r="S886" s="37" t="str">
        <f>IF(R886="","",VLOOKUP(R886,CUSTOMS!$E$3:$N$2500,2,FALSE))</f>
        <v/>
      </c>
      <c r="T886" s="38" t="str">
        <f>IF(R886="","",VLOOKUP(R886,CUSTOMS!$E$3:$N$2500,3,FALSE))</f>
        <v/>
      </c>
      <c r="U886" s="39" t="str">
        <f t="shared" si="102"/>
        <v/>
      </c>
      <c r="V886" s="39" t="str">
        <f>IF(R886="","",VLOOKUP(R886,CUSTOMS!$E$3:$N$2500,5,FALSE))</f>
        <v/>
      </c>
      <c r="W886" s="40" t="str">
        <f>IF(R886="","",VLOOKUP(R886,CUSTOMS!$E$3:$N$2500,6,FALSE))</f>
        <v/>
      </c>
      <c r="X886" s="40" t="str">
        <f t="shared" si="103"/>
        <v/>
      </c>
      <c r="Y886" s="39" t="str">
        <f>IF(R886="","",VLOOKUP(R886,CUSTOMS!$E$3:$N$2500,8,FALSE))</f>
        <v/>
      </c>
      <c r="Z886" s="39" t="str">
        <f>IF(R886="","",VLOOKUP(R886,CUSTOMS!$E$3:$N$2500,9,FALSE))</f>
        <v/>
      </c>
      <c r="AA886" s="39" t="str">
        <f>IF(R886="","",VLOOKUP(R886,CUSTOMS!$E$3:$N$2500,10,FALSE))</f>
        <v/>
      </c>
      <c r="AB886" s="40" t="str">
        <f>IF(R886="","",VLOOKUP(G886,WMS!$E$3:$T$2500,15,FALSE))</f>
        <v/>
      </c>
      <c r="AC886" s="40" t="str">
        <f t="shared" si="104"/>
        <v/>
      </c>
      <c r="AD886" s="37" t="str">
        <f>IF(S886="","",VLOOKUP(S886,海关监管条件!$A$1:$B$2000,2,FALSE))</f>
        <v/>
      </c>
    </row>
    <row r="887" spans="7:30">
      <c r="G887" s="22" t="str">
        <f t="shared" si="98"/>
        <v/>
      </c>
      <c r="H887" s="23" t="str">
        <f>IF(G887="","",VLOOKUP(G887,WMS!$E$3:$Q$2500,7,FALSE))</f>
        <v/>
      </c>
      <c r="I887" s="23" t="str">
        <f>IF(G887="","",VLOOKUP(G887,WMS!$E$3:$Q$2500,8,FALSE))</f>
        <v/>
      </c>
      <c r="J887" s="23" t="str">
        <f>IF(G887="","",VLOOKUP(G887,WMS!$E$3:$Q$2500,13,FALSE))</f>
        <v/>
      </c>
      <c r="K887" s="29" t="str">
        <f t="shared" si="99"/>
        <v/>
      </c>
      <c r="N887" s="30" t="str">
        <f>IF(G887="","",VLOOKUP(G887,WMS!$E$3:$U$2500,17,0))</f>
        <v/>
      </c>
      <c r="O887" s="31" t="str">
        <f t="shared" si="100"/>
        <v/>
      </c>
      <c r="P887" s="31" t="str">
        <f t="shared" si="101"/>
        <v/>
      </c>
      <c r="Q887" s="36" t="str">
        <f>IF(G887="","",VLOOKUP(G887,WMS!$E$3:$G$2500,2,FALSE))</f>
        <v/>
      </c>
      <c r="R887" s="36" t="str">
        <f>IF(G887="","",VLOOKUP(G887,WMS!$E$3:$G$2500,3,FALSE))</f>
        <v/>
      </c>
      <c r="S887" s="37" t="str">
        <f>IF(R887="","",VLOOKUP(R887,CUSTOMS!$E$3:$N$2500,2,FALSE))</f>
        <v/>
      </c>
      <c r="T887" s="38" t="str">
        <f>IF(R887="","",VLOOKUP(R887,CUSTOMS!$E$3:$N$2500,3,FALSE))</f>
        <v/>
      </c>
      <c r="U887" s="39" t="str">
        <f t="shared" si="102"/>
        <v/>
      </c>
      <c r="V887" s="39" t="str">
        <f>IF(R887="","",VLOOKUP(R887,CUSTOMS!$E$3:$N$2500,5,FALSE))</f>
        <v/>
      </c>
      <c r="W887" s="40" t="str">
        <f>IF(R887="","",VLOOKUP(R887,CUSTOMS!$E$3:$N$2500,6,FALSE))</f>
        <v/>
      </c>
      <c r="X887" s="40" t="str">
        <f t="shared" si="103"/>
        <v/>
      </c>
      <c r="Y887" s="39" t="str">
        <f>IF(R887="","",VLOOKUP(R887,CUSTOMS!$E$3:$N$2500,8,FALSE))</f>
        <v/>
      </c>
      <c r="Z887" s="39" t="str">
        <f>IF(R887="","",VLOOKUP(R887,CUSTOMS!$E$3:$N$2500,9,FALSE))</f>
        <v/>
      </c>
      <c r="AA887" s="39" t="str">
        <f>IF(R887="","",VLOOKUP(R887,CUSTOMS!$E$3:$N$2500,10,FALSE))</f>
        <v/>
      </c>
      <c r="AB887" s="40" t="str">
        <f>IF(R887="","",VLOOKUP(G887,WMS!$E$3:$T$2500,15,FALSE))</f>
        <v/>
      </c>
      <c r="AC887" s="40" t="str">
        <f t="shared" si="104"/>
        <v/>
      </c>
      <c r="AD887" s="37" t="str">
        <f>IF(S887="","",VLOOKUP(S887,海关监管条件!$A$1:$B$2000,2,FALSE))</f>
        <v/>
      </c>
    </row>
    <row r="888" spans="7:30">
      <c r="G888" s="22" t="str">
        <f t="shared" si="98"/>
        <v/>
      </c>
      <c r="H888" s="23" t="str">
        <f>IF(G888="","",VLOOKUP(G888,WMS!$E$3:$Q$2500,7,FALSE))</f>
        <v/>
      </c>
      <c r="I888" s="23" t="str">
        <f>IF(G888="","",VLOOKUP(G888,WMS!$E$3:$Q$2500,8,FALSE))</f>
        <v/>
      </c>
      <c r="J888" s="23" t="str">
        <f>IF(G888="","",VLOOKUP(G888,WMS!$E$3:$Q$2500,13,FALSE))</f>
        <v/>
      </c>
      <c r="K888" s="29" t="str">
        <f t="shared" si="99"/>
        <v/>
      </c>
      <c r="N888" s="30" t="str">
        <f>IF(G888="","",VLOOKUP(G888,WMS!$E$3:$U$2500,17,0))</f>
        <v/>
      </c>
      <c r="O888" s="31" t="str">
        <f t="shared" si="100"/>
        <v/>
      </c>
      <c r="P888" s="31" t="str">
        <f t="shared" si="101"/>
        <v/>
      </c>
      <c r="Q888" s="36" t="str">
        <f>IF(G888="","",VLOOKUP(G888,WMS!$E$3:$G$2500,2,FALSE))</f>
        <v/>
      </c>
      <c r="R888" s="36" t="str">
        <f>IF(G888="","",VLOOKUP(G888,WMS!$E$3:$G$2500,3,FALSE))</f>
        <v/>
      </c>
      <c r="S888" s="37" t="str">
        <f>IF(R888="","",VLOOKUP(R888,CUSTOMS!$E$3:$N$2500,2,FALSE))</f>
        <v/>
      </c>
      <c r="T888" s="38" t="str">
        <f>IF(R888="","",VLOOKUP(R888,CUSTOMS!$E$3:$N$2500,3,FALSE))</f>
        <v/>
      </c>
      <c r="U888" s="39" t="str">
        <f t="shared" si="102"/>
        <v/>
      </c>
      <c r="V888" s="39" t="str">
        <f>IF(R888="","",VLOOKUP(R888,CUSTOMS!$E$3:$N$2500,5,FALSE))</f>
        <v/>
      </c>
      <c r="W888" s="40" t="str">
        <f>IF(R888="","",VLOOKUP(R888,CUSTOMS!$E$3:$N$2500,6,FALSE))</f>
        <v/>
      </c>
      <c r="X888" s="40" t="str">
        <f t="shared" si="103"/>
        <v/>
      </c>
      <c r="Y888" s="39" t="str">
        <f>IF(R888="","",VLOOKUP(R888,CUSTOMS!$E$3:$N$2500,8,FALSE))</f>
        <v/>
      </c>
      <c r="Z888" s="39" t="str">
        <f>IF(R888="","",VLOOKUP(R888,CUSTOMS!$E$3:$N$2500,9,FALSE))</f>
        <v/>
      </c>
      <c r="AA888" s="39" t="str">
        <f>IF(R888="","",VLOOKUP(R888,CUSTOMS!$E$3:$N$2500,10,FALSE))</f>
        <v/>
      </c>
      <c r="AB888" s="40" t="str">
        <f>IF(R888="","",VLOOKUP(G888,WMS!$E$3:$T$2500,15,FALSE))</f>
        <v/>
      </c>
      <c r="AC888" s="40" t="str">
        <f t="shared" si="104"/>
        <v/>
      </c>
      <c r="AD888" s="37" t="str">
        <f>IF(S888="","",VLOOKUP(S888,海关监管条件!$A$1:$B$2000,2,FALSE))</f>
        <v/>
      </c>
    </row>
    <row r="889" spans="7:30">
      <c r="G889" s="22" t="str">
        <f t="shared" si="98"/>
        <v/>
      </c>
      <c r="H889" s="23" t="str">
        <f>IF(G889="","",VLOOKUP(G889,WMS!$E$3:$Q$2500,7,FALSE))</f>
        <v/>
      </c>
      <c r="I889" s="23" t="str">
        <f>IF(G889="","",VLOOKUP(G889,WMS!$E$3:$Q$2500,8,FALSE))</f>
        <v/>
      </c>
      <c r="J889" s="23" t="str">
        <f>IF(G889="","",VLOOKUP(G889,WMS!$E$3:$Q$2500,13,FALSE))</f>
        <v/>
      </c>
      <c r="K889" s="29" t="str">
        <f t="shared" si="99"/>
        <v/>
      </c>
      <c r="N889" s="30" t="str">
        <f>IF(G889="","",VLOOKUP(G889,WMS!$E$3:$U$2500,17,0))</f>
        <v/>
      </c>
      <c r="O889" s="31" t="str">
        <f t="shared" si="100"/>
        <v/>
      </c>
      <c r="P889" s="31" t="str">
        <f t="shared" si="101"/>
        <v/>
      </c>
      <c r="Q889" s="36" t="str">
        <f>IF(G889="","",VLOOKUP(G889,WMS!$E$3:$G$2500,2,FALSE))</f>
        <v/>
      </c>
      <c r="R889" s="36" t="str">
        <f>IF(G889="","",VLOOKUP(G889,WMS!$E$3:$G$2500,3,FALSE))</f>
        <v/>
      </c>
      <c r="S889" s="37" t="str">
        <f>IF(R889="","",VLOOKUP(R889,CUSTOMS!$E$3:$N$2500,2,FALSE))</f>
        <v/>
      </c>
      <c r="T889" s="38" t="str">
        <f>IF(R889="","",VLOOKUP(R889,CUSTOMS!$E$3:$N$2500,3,FALSE))</f>
        <v/>
      </c>
      <c r="U889" s="39" t="str">
        <f t="shared" si="102"/>
        <v/>
      </c>
      <c r="V889" s="39" t="str">
        <f>IF(R889="","",VLOOKUP(R889,CUSTOMS!$E$3:$N$2500,5,FALSE))</f>
        <v/>
      </c>
      <c r="W889" s="40" t="str">
        <f>IF(R889="","",VLOOKUP(R889,CUSTOMS!$E$3:$N$2500,6,FALSE))</f>
        <v/>
      </c>
      <c r="X889" s="40" t="str">
        <f t="shared" si="103"/>
        <v/>
      </c>
      <c r="Y889" s="39" t="str">
        <f>IF(R889="","",VLOOKUP(R889,CUSTOMS!$E$3:$N$2500,8,FALSE))</f>
        <v/>
      </c>
      <c r="Z889" s="39" t="str">
        <f>IF(R889="","",VLOOKUP(R889,CUSTOMS!$E$3:$N$2500,9,FALSE))</f>
        <v/>
      </c>
      <c r="AA889" s="39" t="str">
        <f>IF(R889="","",VLOOKUP(R889,CUSTOMS!$E$3:$N$2500,10,FALSE))</f>
        <v/>
      </c>
      <c r="AB889" s="40" t="str">
        <f>IF(R889="","",VLOOKUP(G889,WMS!$E$3:$T$2500,15,FALSE))</f>
        <v/>
      </c>
      <c r="AC889" s="40" t="str">
        <f t="shared" si="104"/>
        <v/>
      </c>
      <c r="AD889" s="37" t="str">
        <f>IF(S889="","",VLOOKUP(S889,海关监管条件!$A$1:$B$2000,2,FALSE))</f>
        <v/>
      </c>
    </row>
    <row r="890" spans="7:30">
      <c r="G890" s="22" t="str">
        <f t="shared" si="98"/>
        <v/>
      </c>
      <c r="H890" s="23" t="str">
        <f>IF(G890="","",VLOOKUP(G890,WMS!$E$3:$Q$2500,7,FALSE))</f>
        <v/>
      </c>
      <c r="I890" s="23" t="str">
        <f>IF(G890="","",VLOOKUP(G890,WMS!$E$3:$Q$2500,8,FALSE))</f>
        <v/>
      </c>
      <c r="J890" s="23" t="str">
        <f>IF(G890="","",VLOOKUP(G890,WMS!$E$3:$Q$2500,13,FALSE))</f>
        <v/>
      </c>
      <c r="K890" s="29" t="str">
        <f t="shared" si="99"/>
        <v/>
      </c>
      <c r="N890" s="30" t="str">
        <f>IF(G890="","",VLOOKUP(G890,WMS!$E$3:$U$2500,17,0))</f>
        <v/>
      </c>
      <c r="O890" s="31" t="str">
        <f t="shared" si="100"/>
        <v/>
      </c>
      <c r="P890" s="31" t="str">
        <f t="shared" si="101"/>
        <v/>
      </c>
      <c r="Q890" s="36" t="str">
        <f>IF(G890="","",VLOOKUP(G890,WMS!$E$3:$G$2500,2,FALSE))</f>
        <v/>
      </c>
      <c r="R890" s="36" t="str">
        <f>IF(G890="","",VLOOKUP(G890,WMS!$E$3:$G$2500,3,FALSE))</f>
        <v/>
      </c>
      <c r="S890" s="37" t="str">
        <f>IF(R890="","",VLOOKUP(R890,CUSTOMS!$E$3:$N$2500,2,FALSE))</f>
        <v/>
      </c>
      <c r="T890" s="38" t="str">
        <f>IF(R890="","",VLOOKUP(R890,CUSTOMS!$E$3:$N$2500,3,FALSE))</f>
        <v/>
      </c>
      <c r="U890" s="39" t="str">
        <f t="shared" si="102"/>
        <v/>
      </c>
      <c r="V890" s="39" t="str">
        <f>IF(R890="","",VLOOKUP(R890,CUSTOMS!$E$3:$N$2500,5,FALSE))</f>
        <v/>
      </c>
      <c r="W890" s="40" t="str">
        <f>IF(R890="","",VLOOKUP(R890,CUSTOMS!$E$3:$N$2500,6,FALSE))</f>
        <v/>
      </c>
      <c r="X890" s="40" t="str">
        <f t="shared" si="103"/>
        <v/>
      </c>
      <c r="Y890" s="39" t="str">
        <f>IF(R890="","",VLOOKUP(R890,CUSTOMS!$E$3:$N$2500,8,FALSE))</f>
        <v/>
      </c>
      <c r="Z890" s="39" t="str">
        <f>IF(R890="","",VLOOKUP(R890,CUSTOMS!$E$3:$N$2500,9,FALSE))</f>
        <v/>
      </c>
      <c r="AA890" s="39" t="str">
        <f>IF(R890="","",VLOOKUP(R890,CUSTOMS!$E$3:$N$2500,10,FALSE))</f>
        <v/>
      </c>
      <c r="AB890" s="40" t="str">
        <f>IF(R890="","",VLOOKUP(G890,WMS!$E$3:$T$2500,15,FALSE))</f>
        <v/>
      </c>
      <c r="AC890" s="40" t="str">
        <f t="shared" si="104"/>
        <v/>
      </c>
      <c r="AD890" s="37" t="str">
        <f>IF(S890="","",VLOOKUP(S890,海关监管条件!$A$1:$B$2000,2,FALSE))</f>
        <v/>
      </c>
    </row>
    <row r="891" spans="7:30">
      <c r="G891" s="22" t="str">
        <f t="shared" si="98"/>
        <v/>
      </c>
      <c r="H891" s="23" t="str">
        <f>IF(G891="","",VLOOKUP(G891,WMS!$E$3:$Q$2500,7,FALSE))</f>
        <v/>
      </c>
      <c r="I891" s="23" t="str">
        <f>IF(G891="","",VLOOKUP(G891,WMS!$E$3:$Q$2500,8,FALSE))</f>
        <v/>
      </c>
      <c r="J891" s="23" t="str">
        <f>IF(G891="","",VLOOKUP(G891,WMS!$E$3:$Q$2500,13,FALSE))</f>
        <v/>
      </c>
      <c r="K891" s="29" t="str">
        <f t="shared" si="99"/>
        <v/>
      </c>
      <c r="N891" s="30" t="str">
        <f>IF(G891="","",VLOOKUP(G891,WMS!$E$3:$U$2500,17,0))</f>
        <v/>
      </c>
      <c r="O891" s="31" t="str">
        <f t="shared" si="100"/>
        <v/>
      </c>
      <c r="P891" s="31" t="str">
        <f t="shared" si="101"/>
        <v/>
      </c>
      <c r="Q891" s="36" t="str">
        <f>IF(G891="","",VLOOKUP(G891,WMS!$E$3:$G$2500,2,FALSE))</f>
        <v/>
      </c>
      <c r="R891" s="36" t="str">
        <f>IF(G891="","",VLOOKUP(G891,WMS!$E$3:$G$2500,3,FALSE))</f>
        <v/>
      </c>
      <c r="S891" s="37" t="str">
        <f>IF(R891="","",VLOOKUP(R891,CUSTOMS!$E$3:$N$2500,2,FALSE))</f>
        <v/>
      </c>
      <c r="T891" s="38" t="str">
        <f>IF(R891="","",VLOOKUP(R891,CUSTOMS!$E$3:$N$2500,3,FALSE))</f>
        <v/>
      </c>
      <c r="U891" s="39" t="str">
        <f t="shared" si="102"/>
        <v/>
      </c>
      <c r="V891" s="39" t="str">
        <f>IF(R891="","",VLOOKUP(R891,CUSTOMS!$E$3:$N$2500,5,FALSE))</f>
        <v/>
      </c>
      <c r="W891" s="40" t="str">
        <f>IF(R891="","",VLOOKUP(R891,CUSTOMS!$E$3:$N$2500,6,FALSE))</f>
        <v/>
      </c>
      <c r="X891" s="40" t="str">
        <f t="shared" si="103"/>
        <v/>
      </c>
      <c r="Y891" s="39" t="str">
        <f>IF(R891="","",VLOOKUP(R891,CUSTOMS!$E$3:$N$2500,8,FALSE))</f>
        <v/>
      </c>
      <c r="Z891" s="39" t="str">
        <f>IF(R891="","",VLOOKUP(R891,CUSTOMS!$E$3:$N$2500,9,FALSE))</f>
        <v/>
      </c>
      <c r="AA891" s="39" t="str">
        <f>IF(R891="","",VLOOKUP(R891,CUSTOMS!$E$3:$N$2500,10,FALSE))</f>
        <v/>
      </c>
      <c r="AB891" s="40" t="str">
        <f>IF(R891="","",VLOOKUP(G891,WMS!$E$3:$T$2500,15,FALSE))</f>
        <v/>
      </c>
      <c r="AC891" s="40" t="str">
        <f t="shared" si="104"/>
        <v/>
      </c>
      <c r="AD891" s="37" t="str">
        <f>IF(S891="","",VLOOKUP(S891,海关监管条件!$A$1:$B$2000,2,FALSE))</f>
        <v/>
      </c>
    </row>
    <row r="892" spans="7:30">
      <c r="G892" s="22" t="str">
        <f t="shared" si="98"/>
        <v/>
      </c>
      <c r="H892" s="23" t="str">
        <f>IF(G892="","",VLOOKUP(G892,WMS!$E$3:$Q$2500,7,FALSE))</f>
        <v/>
      </c>
      <c r="I892" s="23" t="str">
        <f>IF(G892="","",VLOOKUP(G892,WMS!$E$3:$Q$2500,8,FALSE))</f>
        <v/>
      </c>
      <c r="J892" s="23" t="str">
        <f>IF(G892="","",VLOOKUP(G892,WMS!$E$3:$Q$2500,13,FALSE))</f>
        <v/>
      </c>
      <c r="K892" s="29" t="str">
        <f t="shared" si="99"/>
        <v/>
      </c>
      <c r="N892" s="30" t="str">
        <f>IF(G892="","",VLOOKUP(G892,WMS!$E$3:$U$2500,17,0))</f>
        <v/>
      </c>
      <c r="O892" s="31" t="str">
        <f t="shared" si="100"/>
        <v/>
      </c>
      <c r="P892" s="31" t="str">
        <f t="shared" si="101"/>
        <v/>
      </c>
      <c r="Q892" s="36" t="str">
        <f>IF(G892="","",VLOOKUP(G892,WMS!$E$3:$G$2500,2,FALSE))</f>
        <v/>
      </c>
      <c r="R892" s="36" t="str">
        <f>IF(G892="","",VLOOKUP(G892,WMS!$E$3:$G$2500,3,FALSE))</f>
        <v/>
      </c>
      <c r="S892" s="37" t="str">
        <f>IF(R892="","",VLOOKUP(R892,CUSTOMS!$E$3:$N$2500,2,FALSE))</f>
        <v/>
      </c>
      <c r="T892" s="38" t="str">
        <f>IF(R892="","",VLOOKUP(R892,CUSTOMS!$E$3:$N$2500,3,FALSE))</f>
        <v/>
      </c>
      <c r="U892" s="39" t="str">
        <f t="shared" si="102"/>
        <v/>
      </c>
      <c r="V892" s="39" t="str">
        <f>IF(R892="","",VLOOKUP(R892,CUSTOMS!$E$3:$N$2500,5,FALSE))</f>
        <v/>
      </c>
      <c r="W892" s="40" t="str">
        <f>IF(R892="","",VLOOKUP(R892,CUSTOMS!$E$3:$N$2500,6,FALSE))</f>
        <v/>
      </c>
      <c r="X892" s="40" t="str">
        <f t="shared" si="103"/>
        <v/>
      </c>
      <c r="Y892" s="39" t="str">
        <f>IF(R892="","",VLOOKUP(R892,CUSTOMS!$E$3:$N$2500,8,FALSE))</f>
        <v/>
      </c>
      <c r="Z892" s="39" t="str">
        <f>IF(R892="","",VLOOKUP(R892,CUSTOMS!$E$3:$N$2500,9,FALSE))</f>
        <v/>
      </c>
      <c r="AA892" s="39" t="str">
        <f>IF(R892="","",VLOOKUP(R892,CUSTOMS!$E$3:$N$2500,10,FALSE))</f>
        <v/>
      </c>
      <c r="AB892" s="40" t="str">
        <f>IF(R892="","",VLOOKUP(G892,WMS!$E$3:$T$2500,15,FALSE))</f>
        <v/>
      </c>
      <c r="AC892" s="40" t="str">
        <f t="shared" si="104"/>
        <v/>
      </c>
      <c r="AD892" s="37" t="str">
        <f>IF(S892="","",VLOOKUP(S892,海关监管条件!$A$1:$B$2000,2,FALSE))</f>
        <v/>
      </c>
    </row>
    <row r="893" spans="7:30">
      <c r="G893" s="22" t="str">
        <f t="shared" si="98"/>
        <v/>
      </c>
      <c r="H893" s="23" t="str">
        <f>IF(G893="","",VLOOKUP(G893,WMS!$E$3:$Q$2500,7,FALSE))</f>
        <v/>
      </c>
      <c r="I893" s="23" t="str">
        <f>IF(G893="","",VLOOKUP(G893,WMS!$E$3:$Q$2500,8,FALSE))</f>
        <v/>
      </c>
      <c r="J893" s="23" t="str">
        <f>IF(G893="","",VLOOKUP(G893,WMS!$E$3:$Q$2500,13,FALSE))</f>
        <v/>
      </c>
      <c r="K893" s="29" t="str">
        <f t="shared" si="99"/>
        <v/>
      </c>
      <c r="N893" s="30" t="str">
        <f>IF(G893="","",VLOOKUP(G893,WMS!$E$3:$U$2500,17,0))</f>
        <v/>
      </c>
      <c r="O893" s="31" t="str">
        <f t="shared" si="100"/>
        <v/>
      </c>
      <c r="P893" s="31" t="str">
        <f t="shared" si="101"/>
        <v/>
      </c>
      <c r="Q893" s="36" t="str">
        <f>IF(G893="","",VLOOKUP(G893,WMS!$E$3:$G$2500,2,FALSE))</f>
        <v/>
      </c>
      <c r="R893" s="36" t="str">
        <f>IF(G893="","",VLOOKUP(G893,WMS!$E$3:$G$2500,3,FALSE))</f>
        <v/>
      </c>
      <c r="S893" s="37" t="str">
        <f>IF(R893="","",VLOOKUP(R893,CUSTOMS!$E$3:$N$2500,2,FALSE))</f>
        <v/>
      </c>
      <c r="T893" s="38" t="str">
        <f>IF(R893="","",VLOOKUP(R893,CUSTOMS!$E$3:$N$2500,3,FALSE))</f>
        <v/>
      </c>
      <c r="U893" s="39" t="str">
        <f t="shared" si="102"/>
        <v/>
      </c>
      <c r="V893" s="39" t="str">
        <f>IF(R893="","",VLOOKUP(R893,CUSTOMS!$E$3:$N$2500,5,FALSE))</f>
        <v/>
      </c>
      <c r="W893" s="40" t="str">
        <f>IF(R893="","",VLOOKUP(R893,CUSTOMS!$E$3:$N$2500,6,FALSE))</f>
        <v/>
      </c>
      <c r="X893" s="40" t="str">
        <f t="shared" si="103"/>
        <v/>
      </c>
      <c r="Y893" s="39" t="str">
        <f>IF(R893="","",VLOOKUP(R893,CUSTOMS!$E$3:$N$2500,8,FALSE))</f>
        <v/>
      </c>
      <c r="Z893" s="39" t="str">
        <f>IF(R893="","",VLOOKUP(R893,CUSTOMS!$E$3:$N$2500,9,FALSE))</f>
        <v/>
      </c>
      <c r="AA893" s="39" t="str">
        <f>IF(R893="","",VLOOKUP(R893,CUSTOMS!$E$3:$N$2500,10,FALSE))</f>
        <v/>
      </c>
      <c r="AB893" s="40" t="str">
        <f>IF(R893="","",VLOOKUP(G893,WMS!$E$3:$T$2500,15,FALSE))</f>
        <v/>
      </c>
      <c r="AC893" s="40" t="str">
        <f t="shared" si="104"/>
        <v/>
      </c>
      <c r="AD893" s="37" t="str">
        <f>IF(S893="","",VLOOKUP(S893,海关监管条件!$A$1:$B$2000,2,FALSE))</f>
        <v/>
      </c>
    </row>
    <row r="894" spans="7:30">
      <c r="G894" s="22" t="str">
        <f t="shared" si="98"/>
        <v/>
      </c>
      <c r="H894" s="23" t="str">
        <f>IF(G894="","",VLOOKUP(G894,WMS!$E$3:$Q$2500,7,FALSE))</f>
        <v/>
      </c>
      <c r="I894" s="23" t="str">
        <f>IF(G894="","",VLOOKUP(G894,WMS!$E$3:$Q$2500,8,FALSE))</f>
        <v/>
      </c>
      <c r="J894" s="23" t="str">
        <f>IF(G894="","",VLOOKUP(G894,WMS!$E$3:$Q$2500,13,FALSE))</f>
        <v/>
      </c>
      <c r="K894" s="29" t="str">
        <f t="shared" si="99"/>
        <v/>
      </c>
      <c r="N894" s="30" t="str">
        <f>IF(G894="","",VLOOKUP(G894,WMS!$E$3:$U$2500,17,0))</f>
        <v/>
      </c>
      <c r="O894" s="31" t="str">
        <f t="shared" si="100"/>
        <v/>
      </c>
      <c r="P894" s="31" t="str">
        <f t="shared" si="101"/>
        <v/>
      </c>
      <c r="Q894" s="36" t="str">
        <f>IF(G894="","",VLOOKUP(G894,WMS!$E$3:$G$2500,2,FALSE))</f>
        <v/>
      </c>
      <c r="R894" s="36" t="str">
        <f>IF(G894="","",VLOOKUP(G894,WMS!$E$3:$G$2500,3,FALSE))</f>
        <v/>
      </c>
      <c r="S894" s="37" t="str">
        <f>IF(R894="","",VLOOKUP(R894,CUSTOMS!$E$3:$N$2500,2,FALSE))</f>
        <v/>
      </c>
      <c r="T894" s="38" t="str">
        <f>IF(R894="","",VLOOKUP(R894,CUSTOMS!$E$3:$N$2500,3,FALSE))</f>
        <v/>
      </c>
      <c r="U894" s="39" t="str">
        <f t="shared" si="102"/>
        <v/>
      </c>
      <c r="V894" s="39" t="str">
        <f>IF(R894="","",VLOOKUP(R894,CUSTOMS!$E$3:$N$2500,5,FALSE))</f>
        <v/>
      </c>
      <c r="W894" s="40" t="str">
        <f>IF(R894="","",VLOOKUP(R894,CUSTOMS!$E$3:$N$2500,6,FALSE))</f>
        <v/>
      </c>
      <c r="X894" s="40" t="str">
        <f t="shared" si="103"/>
        <v/>
      </c>
      <c r="Y894" s="39" t="str">
        <f>IF(R894="","",VLOOKUP(R894,CUSTOMS!$E$3:$N$2500,8,FALSE))</f>
        <v/>
      </c>
      <c r="Z894" s="39" t="str">
        <f>IF(R894="","",VLOOKUP(R894,CUSTOMS!$E$3:$N$2500,9,FALSE))</f>
        <v/>
      </c>
      <c r="AA894" s="39" t="str">
        <f>IF(R894="","",VLOOKUP(R894,CUSTOMS!$E$3:$N$2500,10,FALSE))</f>
        <v/>
      </c>
      <c r="AB894" s="40" t="str">
        <f>IF(R894="","",VLOOKUP(G894,WMS!$E$3:$T$2500,15,FALSE))</f>
        <v/>
      </c>
      <c r="AC894" s="40" t="str">
        <f t="shared" si="104"/>
        <v/>
      </c>
      <c r="AD894" s="37" t="str">
        <f>IF(S894="","",VLOOKUP(S894,海关监管条件!$A$1:$B$2000,2,FALSE))</f>
        <v/>
      </c>
    </row>
    <row r="895" spans="7:30">
      <c r="G895" s="22" t="str">
        <f t="shared" si="98"/>
        <v/>
      </c>
      <c r="H895" s="23" t="str">
        <f>IF(G895="","",VLOOKUP(G895,WMS!$E$3:$Q$2500,7,FALSE))</f>
        <v/>
      </c>
      <c r="I895" s="23" t="str">
        <f>IF(G895="","",VLOOKUP(G895,WMS!$E$3:$Q$2500,8,FALSE))</f>
        <v/>
      </c>
      <c r="J895" s="23" t="str">
        <f>IF(G895="","",VLOOKUP(G895,WMS!$E$3:$Q$2500,13,FALSE))</f>
        <v/>
      </c>
      <c r="K895" s="29" t="str">
        <f t="shared" si="99"/>
        <v/>
      </c>
      <c r="N895" s="30" t="str">
        <f>IF(G895="","",VLOOKUP(G895,WMS!$E$3:$U$2500,17,0))</f>
        <v/>
      </c>
      <c r="O895" s="31" t="str">
        <f t="shared" si="100"/>
        <v/>
      </c>
      <c r="P895" s="31" t="str">
        <f t="shared" si="101"/>
        <v/>
      </c>
      <c r="Q895" s="36" t="str">
        <f>IF(G895="","",VLOOKUP(G895,WMS!$E$3:$G$2500,2,FALSE))</f>
        <v/>
      </c>
      <c r="R895" s="36" t="str">
        <f>IF(G895="","",VLOOKUP(G895,WMS!$E$3:$G$2500,3,FALSE))</f>
        <v/>
      </c>
      <c r="S895" s="37" t="str">
        <f>IF(R895="","",VLOOKUP(R895,CUSTOMS!$E$3:$N$2500,2,FALSE))</f>
        <v/>
      </c>
      <c r="T895" s="38" t="str">
        <f>IF(R895="","",VLOOKUP(R895,CUSTOMS!$E$3:$N$2500,3,FALSE))</f>
        <v/>
      </c>
      <c r="U895" s="39" t="str">
        <f t="shared" si="102"/>
        <v/>
      </c>
      <c r="V895" s="39" t="str">
        <f>IF(R895="","",VLOOKUP(R895,CUSTOMS!$E$3:$N$2500,5,FALSE))</f>
        <v/>
      </c>
      <c r="W895" s="40" t="str">
        <f>IF(R895="","",VLOOKUP(R895,CUSTOMS!$E$3:$N$2500,6,FALSE))</f>
        <v/>
      </c>
      <c r="X895" s="40" t="str">
        <f t="shared" si="103"/>
        <v/>
      </c>
      <c r="Y895" s="39" t="str">
        <f>IF(R895="","",VLOOKUP(R895,CUSTOMS!$E$3:$N$2500,8,FALSE))</f>
        <v/>
      </c>
      <c r="Z895" s="39" t="str">
        <f>IF(R895="","",VLOOKUP(R895,CUSTOMS!$E$3:$N$2500,9,FALSE))</f>
        <v/>
      </c>
      <c r="AA895" s="39" t="str">
        <f>IF(R895="","",VLOOKUP(R895,CUSTOMS!$E$3:$N$2500,10,FALSE))</f>
        <v/>
      </c>
      <c r="AB895" s="40" t="str">
        <f>IF(R895="","",VLOOKUP(G895,WMS!$E$3:$T$2500,15,FALSE))</f>
        <v/>
      </c>
      <c r="AC895" s="40" t="str">
        <f t="shared" si="104"/>
        <v/>
      </c>
      <c r="AD895" s="37" t="str">
        <f>IF(S895="","",VLOOKUP(S895,海关监管条件!$A$1:$B$2000,2,FALSE))</f>
        <v/>
      </c>
    </row>
    <row r="896" spans="7:30">
      <c r="G896" s="22" t="str">
        <f t="shared" si="98"/>
        <v/>
      </c>
      <c r="H896" s="23" t="str">
        <f>IF(G896="","",VLOOKUP(G896,WMS!$E$3:$Q$2500,7,FALSE))</f>
        <v/>
      </c>
      <c r="I896" s="23" t="str">
        <f>IF(G896="","",VLOOKUP(G896,WMS!$E$3:$Q$2500,8,FALSE))</f>
        <v/>
      </c>
      <c r="J896" s="23" t="str">
        <f>IF(G896="","",VLOOKUP(G896,WMS!$E$3:$Q$2500,13,FALSE))</f>
        <v/>
      </c>
      <c r="K896" s="29" t="str">
        <f t="shared" si="99"/>
        <v/>
      </c>
      <c r="N896" s="30" t="str">
        <f>IF(G896="","",VLOOKUP(G896,WMS!$E$3:$U$2500,17,0))</f>
        <v/>
      </c>
      <c r="O896" s="31" t="str">
        <f t="shared" si="100"/>
        <v/>
      </c>
      <c r="P896" s="31" t="str">
        <f t="shared" si="101"/>
        <v/>
      </c>
      <c r="Q896" s="36" t="str">
        <f>IF(G896="","",VLOOKUP(G896,WMS!$E$3:$G$2500,2,FALSE))</f>
        <v/>
      </c>
      <c r="R896" s="36" t="str">
        <f>IF(G896="","",VLOOKUP(G896,WMS!$E$3:$G$2500,3,FALSE))</f>
        <v/>
      </c>
      <c r="S896" s="37" t="str">
        <f>IF(R896="","",VLOOKUP(R896,CUSTOMS!$E$3:$N$2500,2,FALSE))</f>
        <v/>
      </c>
      <c r="T896" s="38" t="str">
        <f>IF(R896="","",VLOOKUP(R896,CUSTOMS!$E$3:$N$2500,3,FALSE))</f>
        <v/>
      </c>
      <c r="U896" s="39" t="str">
        <f t="shared" si="102"/>
        <v/>
      </c>
      <c r="V896" s="39" t="str">
        <f>IF(R896="","",VLOOKUP(R896,CUSTOMS!$E$3:$N$2500,5,FALSE))</f>
        <v/>
      </c>
      <c r="W896" s="40" t="str">
        <f>IF(R896="","",VLOOKUP(R896,CUSTOMS!$E$3:$N$2500,6,FALSE))</f>
        <v/>
      </c>
      <c r="X896" s="40" t="str">
        <f t="shared" si="103"/>
        <v/>
      </c>
      <c r="Y896" s="39" t="str">
        <f>IF(R896="","",VLOOKUP(R896,CUSTOMS!$E$3:$N$2500,8,FALSE))</f>
        <v/>
      </c>
      <c r="Z896" s="39" t="str">
        <f>IF(R896="","",VLOOKUP(R896,CUSTOMS!$E$3:$N$2500,9,FALSE))</f>
        <v/>
      </c>
      <c r="AA896" s="39" t="str">
        <f>IF(R896="","",VLOOKUP(R896,CUSTOMS!$E$3:$N$2500,10,FALSE))</f>
        <v/>
      </c>
      <c r="AB896" s="40" t="str">
        <f>IF(R896="","",VLOOKUP(G896,WMS!$E$3:$T$2500,15,FALSE))</f>
        <v/>
      </c>
      <c r="AC896" s="40" t="str">
        <f t="shared" si="104"/>
        <v/>
      </c>
      <c r="AD896" s="37" t="str">
        <f>IF(S896="","",VLOOKUP(S896,海关监管条件!$A$1:$B$2000,2,FALSE))</f>
        <v/>
      </c>
    </row>
    <row r="897" spans="7:30">
      <c r="G897" s="22" t="str">
        <f t="shared" si="98"/>
        <v/>
      </c>
      <c r="H897" s="23" t="str">
        <f>IF(G897="","",VLOOKUP(G897,WMS!$E$3:$Q$2500,7,FALSE))</f>
        <v/>
      </c>
      <c r="I897" s="23" t="str">
        <f>IF(G897="","",VLOOKUP(G897,WMS!$E$3:$Q$2500,8,FALSE))</f>
        <v/>
      </c>
      <c r="J897" s="23" t="str">
        <f>IF(G897="","",VLOOKUP(G897,WMS!$E$3:$Q$2500,13,FALSE))</f>
        <v/>
      </c>
      <c r="K897" s="29" t="str">
        <f t="shared" si="99"/>
        <v/>
      </c>
      <c r="N897" s="30" t="str">
        <f>IF(G897="","",VLOOKUP(G897,WMS!$E$3:$U$2500,17,0))</f>
        <v/>
      </c>
      <c r="O897" s="31" t="str">
        <f t="shared" si="100"/>
        <v/>
      </c>
      <c r="P897" s="31" t="str">
        <f t="shared" si="101"/>
        <v/>
      </c>
      <c r="Q897" s="36" t="str">
        <f>IF(G897="","",VLOOKUP(G897,WMS!$E$3:$G$2500,2,FALSE))</f>
        <v/>
      </c>
      <c r="R897" s="36" t="str">
        <f>IF(G897="","",VLOOKUP(G897,WMS!$E$3:$G$2500,3,FALSE))</f>
        <v/>
      </c>
      <c r="S897" s="37" t="str">
        <f>IF(R897="","",VLOOKUP(R897,CUSTOMS!$E$3:$N$2500,2,FALSE))</f>
        <v/>
      </c>
      <c r="T897" s="38" t="str">
        <f>IF(R897="","",VLOOKUP(R897,CUSTOMS!$E$3:$N$2500,3,FALSE))</f>
        <v/>
      </c>
      <c r="U897" s="39" t="str">
        <f t="shared" si="102"/>
        <v/>
      </c>
      <c r="V897" s="39" t="str">
        <f>IF(R897="","",VLOOKUP(R897,CUSTOMS!$E$3:$N$2500,5,FALSE))</f>
        <v/>
      </c>
      <c r="W897" s="40" t="str">
        <f>IF(R897="","",VLOOKUP(R897,CUSTOMS!$E$3:$N$2500,6,FALSE))</f>
        <v/>
      </c>
      <c r="X897" s="40" t="str">
        <f t="shared" si="103"/>
        <v/>
      </c>
      <c r="Y897" s="39" t="str">
        <f>IF(R897="","",VLOOKUP(R897,CUSTOMS!$E$3:$N$2500,8,FALSE))</f>
        <v/>
      </c>
      <c r="Z897" s="39" t="str">
        <f>IF(R897="","",VLOOKUP(R897,CUSTOMS!$E$3:$N$2500,9,FALSE))</f>
        <v/>
      </c>
      <c r="AA897" s="39" t="str">
        <f>IF(R897="","",VLOOKUP(R897,CUSTOMS!$E$3:$N$2500,10,FALSE))</f>
        <v/>
      </c>
      <c r="AB897" s="40" t="str">
        <f>IF(R897="","",VLOOKUP(G897,WMS!$E$3:$T$2500,15,FALSE))</f>
        <v/>
      </c>
      <c r="AC897" s="40" t="str">
        <f t="shared" si="104"/>
        <v/>
      </c>
      <c r="AD897" s="37" t="str">
        <f>IF(S897="","",VLOOKUP(S897,海关监管条件!$A$1:$B$2000,2,FALSE))</f>
        <v/>
      </c>
    </row>
    <row r="898" spans="7:30">
      <c r="G898" s="22" t="str">
        <f t="shared" si="98"/>
        <v/>
      </c>
      <c r="H898" s="23" t="str">
        <f>IF(G898="","",VLOOKUP(G898,WMS!$E$3:$Q$2500,7,FALSE))</f>
        <v/>
      </c>
      <c r="I898" s="23" t="str">
        <f>IF(G898="","",VLOOKUP(G898,WMS!$E$3:$Q$2500,8,FALSE))</f>
        <v/>
      </c>
      <c r="J898" s="23" t="str">
        <f>IF(G898="","",VLOOKUP(G898,WMS!$E$3:$Q$2500,13,FALSE))</f>
        <v/>
      </c>
      <c r="K898" s="29" t="str">
        <f t="shared" si="99"/>
        <v/>
      </c>
      <c r="N898" s="30" t="str">
        <f>IF(G898="","",VLOOKUP(G898,WMS!$E$3:$U$2500,17,0))</f>
        <v/>
      </c>
      <c r="O898" s="31" t="str">
        <f t="shared" si="100"/>
        <v/>
      </c>
      <c r="P898" s="31" t="str">
        <f t="shared" si="101"/>
        <v/>
      </c>
      <c r="Q898" s="36" t="str">
        <f>IF(G898="","",VLOOKUP(G898,WMS!$E$3:$G$2500,2,FALSE))</f>
        <v/>
      </c>
      <c r="R898" s="36" t="str">
        <f>IF(G898="","",VLOOKUP(G898,WMS!$E$3:$G$2500,3,FALSE))</f>
        <v/>
      </c>
      <c r="S898" s="37" t="str">
        <f>IF(R898="","",VLOOKUP(R898,CUSTOMS!$E$3:$N$2500,2,FALSE))</f>
        <v/>
      </c>
      <c r="T898" s="38" t="str">
        <f>IF(R898="","",VLOOKUP(R898,CUSTOMS!$E$3:$N$2500,3,FALSE))</f>
        <v/>
      </c>
      <c r="U898" s="39" t="str">
        <f t="shared" si="102"/>
        <v/>
      </c>
      <c r="V898" s="39" t="str">
        <f>IF(R898="","",VLOOKUP(R898,CUSTOMS!$E$3:$N$2500,5,FALSE))</f>
        <v/>
      </c>
      <c r="W898" s="40" t="str">
        <f>IF(R898="","",VLOOKUP(R898,CUSTOMS!$E$3:$N$2500,6,FALSE))</f>
        <v/>
      </c>
      <c r="X898" s="40" t="str">
        <f t="shared" si="103"/>
        <v/>
      </c>
      <c r="Y898" s="39" t="str">
        <f>IF(R898="","",VLOOKUP(R898,CUSTOMS!$E$3:$N$2500,8,FALSE))</f>
        <v/>
      </c>
      <c r="Z898" s="39" t="str">
        <f>IF(R898="","",VLOOKUP(R898,CUSTOMS!$E$3:$N$2500,9,FALSE))</f>
        <v/>
      </c>
      <c r="AA898" s="39" t="str">
        <f>IF(R898="","",VLOOKUP(R898,CUSTOMS!$E$3:$N$2500,10,FALSE))</f>
        <v/>
      </c>
      <c r="AB898" s="40" t="str">
        <f>IF(R898="","",VLOOKUP(G898,WMS!$E$3:$T$2500,15,FALSE))</f>
        <v/>
      </c>
      <c r="AC898" s="40" t="str">
        <f t="shared" si="104"/>
        <v/>
      </c>
      <c r="AD898" s="37" t="str">
        <f>IF(S898="","",VLOOKUP(S898,海关监管条件!$A$1:$B$2000,2,FALSE))</f>
        <v/>
      </c>
    </row>
    <row r="899" spans="7:30">
      <c r="G899" s="22" t="str">
        <f t="shared" si="98"/>
        <v/>
      </c>
      <c r="H899" s="23" t="str">
        <f>IF(G899="","",VLOOKUP(G899,WMS!$E$3:$Q$2500,7,FALSE))</f>
        <v/>
      </c>
      <c r="I899" s="23" t="str">
        <f>IF(G899="","",VLOOKUP(G899,WMS!$E$3:$Q$2500,8,FALSE))</f>
        <v/>
      </c>
      <c r="J899" s="23" t="str">
        <f>IF(G899="","",VLOOKUP(G899,WMS!$E$3:$Q$2500,13,FALSE))</f>
        <v/>
      </c>
      <c r="K899" s="29" t="str">
        <f t="shared" si="99"/>
        <v/>
      </c>
      <c r="N899" s="30" t="str">
        <f>IF(G899="","",VLOOKUP(G899,WMS!$E$3:$U$2500,17,0))</f>
        <v/>
      </c>
      <c r="O899" s="31" t="str">
        <f t="shared" si="100"/>
        <v/>
      </c>
      <c r="P899" s="31" t="str">
        <f t="shared" si="101"/>
        <v/>
      </c>
      <c r="Q899" s="36" t="str">
        <f>IF(G899="","",VLOOKUP(G899,WMS!$E$3:$G$2500,2,FALSE))</f>
        <v/>
      </c>
      <c r="R899" s="36" t="str">
        <f>IF(G899="","",VLOOKUP(G899,WMS!$E$3:$G$2500,3,FALSE))</f>
        <v/>
      </c>
      <c r="S899" s="37" t="str">
        <f>IF(R899="","",VLOOKUP(R899,CUSTOMS!$E$3:$N$2500,2,FALSE))</f>
        <v/>
      </c>
      <c r="T899" s="38" t="str">
        <f>IF(R899="","",VLOOKUP(R899,CUSTOMS!$E$3:$N$2500,3,FALSE))</f>
        <v/>
      </c>
      <c r="U899" s="39" t="str">
        <f t="shared" si="102"/>
        <v/>
      </c>
      <c r="V899" s="39" t="str">
        <f>IF(R899="","",VLOOKUP(R899,CUSTOMS!$E$3:$N$2500,5,FALSE))</f>
        <v/>
      </c>
      <c r="W899" s="40" t="str">
        <f>IF(R899="","",VLOOKUP(R899,CUSTOMS!$E$3:$N$2500,6,FALSE))</f>
        <v/>
      </c>
      <c r="X899" s="40" t="str">
        <f t="shared" si="103"/>
        <v/>
      </c>
      <c r="Y899" s="39" t="str">
        <f>IF(R899="","",VLOOKUP(R899,CUSTOMS!$E$3:$N$2500,8,FALSE))</f>
        <v/>
      </c>
      <c r="Z899" s="39" t="str">
        <f>IF(R899="","",VLOOKUP(R899,CUSTOMS!$E$3:$N$2500,9,FALSE))</f>
        <v/>
      </c>
      <c r="AA899" s="39" t="str">
        <f>IF(R899="","",VLOOKUP(R899,CUSTOMS!$E$3:$N$2500,10,FALSE))</f>
        <v/>
      </c>
      <c r="AB899" s="40" t="str">
        <f>IF(R899="","",VLOOKUP(G899,WMS!$E$3:$T$2500,15,FALSE))</f>
        <v/>
      </c>
      <c r="AC899" s="40" t="str">
        <f t="shared" si="104"/>
        <v/>
      </c>
      <c r="AD899" s="37" t="str">
        <f>IF(S899="","",VLOOKUP(S899,海关监管条件!$A$1:$B$2000,2,FALSE))</f>
        <v/>
      </c>
    </row>
    <row r="900" spans="7:30">
      <c r="G900" s="22" t="str">
        <f t="shared" si="98"/>
        <v/>
      </c>
      <c r="H900" s="23" t="str">
        <f>IF(G900="","",VLOOKUP(G900,WMS!$E$3:$Q$2500,7,FALSE))</f>
        <v/>
      </c>
      <c r="I900" s="23" t="str">
        <f>IF(G900="","",VLOOKUP(G900,WMS!$E$3:$Q$2500,8,FALSE))</f>
        <v/>
      </c>
      <c r="J900" s="23" t="str">
        <f>IF(G900="","",VLOOKUP(G900,WMS!$E$3:$Q$2500,13,FALSE))</f>
        <v/>
      </c>
      <c r="K900" s="29" t="str">
        <f t="shared" si="99"/>
        <v/>
      </c>
      <c r="N900" s="30" t="str">
        <f>IF(G900="","",VLOOKUP(G900,WMS!$E$3:$U$2500,17,0))</f>
        <v/>
      </c>
      <c r="O900" s="31" t="str">
        <f t="shared" si="100"/>
        <v/>
      </c>
      <c r="P900" s="31" t="str">
        <f t="shared" si="101"/>
        <v/>
      </c>
      <c r="Q900" s="36" t="str">
        <f>IF(G900="","",VLOOKUP(G900,WMS!$E$3:$G$2500,2,FALSE))</f>
        <v/>
      </c>
      <c r="R900" s="36" t="str">
        <f>IF(G900="","",VLOOKUP(G900,WMS!$E$3:$G$2500,3,FALSE))</f>
        <v/>
      </c>
      <c r="S900" s="37" t="str">
        <f>IF(R900="","",VLOOKUP(R900,CUSTOMS!$E$3:$N$2500,2,FALSE))</f>
        <v/>
      </c>
      <c r="T900" s="38" t="str">
        <f>IF(R900="","",VLOOKUP(R900,CUSTOMS!$E$3:$N$2500,3,FALSE))</f>
        <v/>
      </c>
      <c r="U900" s="39" t="str">
        <f t="shared" si="102"/>
        <v/>
      </c>
      <c r="V900" s="39" t="str">
        <f>IF(R900="","",VLOOKUP(R900,CUSTOMS!$E$3:$N$2500,5,FALSE))</f>
        <v/>
      </c>
      <c r="W900" s="40" t="str">
        <f>IF(R900="","",VLOOKUP(R900,CUSTOMS!$E$3:$N$2500,6,FALSE))</f>
        <v/>
      </c>
      <c r="X900" s="40" t="str">
        <f t="shared" si="103"/>
        <v/>
      </c>
      <c r="Y900" s="39" t="str">
        <f>IF(R900="","",VLOOKUP(R900,CUSTOMS!$E$3:$N$2500,8,FALSE))</f>
        <v/>
      </c>
      <c r="Z900" s="39" t="str">
        <f>IF(R900="","",VLOOKUP(R900,CUSTOMS!$E$3:$N$2500,9,FALSE))</f>
        <v/>
      </c>
      <c r="AA900" s="39" t="str">
        <f>IF(R900="","",VLOOKUP(R900,CUSTOMS!$E$3:$N$2500,10,FALSE))</f>
        <v/>
      </c>
      <c r="AB900" s="40" t="str">
        <f>IF(R900="","",VLOOKUP(G900,WMS!$E$3:$T$2500,15,FALSE))</f>
        <v/>
      </c>
      <c r="AC900" s="40" t="str">
        <f t="shared" si="104"/>
        <v/>
      </c>
      <c r="AD900" s="37" t="str">
        <f>IF(S900="","",VLOOKUP(S900,海关监管条件!$A$1:$B$2000,2,FALSE))</f>
        <v/>
      </c>
    </row>
    <row r="901" spans="7:30">
      <c r="G901" s="22" t="str">
        <f t="shared" si="98"/>
        <v/>
      </c>
      <c r="H901" s="23" t="str">
        <f>IF(G901="","",VLOOKUP(G901,WMS!$E$3:$Q$2500,7,FALSE))</f>
        <v/>
      </c>
      <c r="I901" s="23" t="str">
        <f>IF(G901="","",VLOOKUP(G901,WMS!$E$3:$Q$2500,8,FALSE))</f>
        <v/>
      </c>
      <c r="J901" s="23" t="str">
        <f>IF(G901="","",VLOOKUP(G901,WMS!$E$3:$Q$2500,13,FALSE))</f>
        <v/>
      </c>
      <c r="K901" s="29" t="str">
        <f t="shared" si="99"/>
        <v/>
      </c>
      <c r="N901" s="30" t="str">
        <f>IF(G901="","",VLOOKUP(G901,WMS!$E$3:$U$2500,17,0))</f>
        <v/>
      </c>
      <c r="O901" s="31" t="str">
        <f t="shared" si="100"/>
        <v/>
      </c>
      <c r="P901" s="31" t="str">
        <f t="shared" si="101"/>
        <v/>
      </c>
      <c r="Q901" s="36" t="str">
        <f>IF(G901="","",VLOOKUP(G901,WMS!$E$3:$G$2500,2,FALSE))</f>
        <v/>
      </c>
      <c r="R901" s="36" t="str">
        <f>IF(G901="","",VLOOKUP(G901,WMS!$E$3:$G$2500,3,FALSE))</f>
        <v/>
      </c>
      <c r="S901" s="37" t="str">
        <f>IF(R901="","",VLOOKUP(R901,CUSTOMS!$E$3:$N$2500,2,FALSE))</f>
        <v/>
      </c>
      <c r="T901" s="38" t="str">
        <f>IF(R901="","",VLOOKUP(R901,CUSTOMS!$E$3:$N$2500,3,FALSE))</f>
        <v/>
      </c>
      <c r="U901" s="39" t="str">
        <f t="shared" si="102"/>
        <v/>
      </c>
      <c r="V901" s="39" t="str">
        <f>IF(R901="","",VLOOKUP(R901,CUSTOMS!$E$3:$N$2500,5,FALSE))</f>
        <v/>
      </c>
      <c r="W901" s="40" t="str">
        <f>IF(R901="","",VLOOKUP(R901,CUSTOMS!$E$3:$N$2500,6,FALSE))</f>
        <v/>
      </c>
      <c r="X901" s="40" t="str">
        <f t="shared" si="103"/>
        <v/>
      </c>
      <c r="Y901" s="39" t="str">
        <f>IF(R901="","",VLOOKUP(R901,CUSTOMS!$E$3:$N$2500,8,FALSE))</f>
        <v/>
      </c>
      <c r="Z901" s="39" t="str">
        <f>IF(R901="","",VLOOKUP(R901,CUSTOMS!$E$3:$N$2500,9,FALSE))</f>
        <v/>
      </c>
      <c r="AA901" s="39" t="str">
        <f>IF(R901="","",VLOOKUP(R901,CUSTOMS!$E$3:$N$2500,10,FALSE))</f>
        <v/>
      </c>
      <c r="AB901" s="40" t="str">
        <f>IF(R901="","",VLOOKUP(G901,WMS!$E$3:$T$2500,15,FALSE))</f>
        <v/>
      </c>
      <c r="AC901" s="40" t="str">
        <f t="shared" si="104"/>
        <v/>
      </c>
      <c r="AD901" s="37" t="str">
        <f>IF(S901="","",VLOOKUP(S901,海关监管条件!$A$1:$B$2000,2,FALSE))</f>
        <v/>
      </c>
    </row>
    <row r="902" spans="7:30">
      <c r="G902" s="22" t="str">
        <f t="shared" si="98"/>
        <v/>
      </c>
      <c r="H902" s="23" t="str">
        <f>IF(G902="","",VLOOKUP(G902,WMS!$E$3:$Q$2500,7,FALSE))</f>
        <v/>
      </c>
      <c r="I902" s="23" t="str">
        <f>IF(G902="","",VLOOKUP(G902,WMS!$E$3:$Q$2500,8,FALSE))</f>
        <v/>
      </c>
      <c r="J902" s="23" t="str">
        <f>IF(G902="","",VLOOKUP(G902,WMS!$E$3:$Q$2500,13,FALSE))</f>
        <v/>
      </c>
      <c r="K902" s="29" t="str">
        <f t="shared" si="99"/>
        <v/>
      </c>
      <c r="N902" s="30" t="str">
        <f>IF(G902="","",VLOOKUP(G902,WMS!$E$3:$U$2500,17,0))</f>
        <v/>
      </c>
      <c r="O902" s="31" t="str">
        <f t="shared" si="100"/>
        <v/>
      </c>
      <c r="P902" s="31" t="str">
        <f t="shared" si="101"/>
        <v/>
      </c>
      <c r="Q902" s="36" t="str">
        <f>IF(G902="","",VLOOKUP(G902,WMS!$E$3:$G$2500,2,FALSE))</f>
        <v/>
      </c>
      <c r="R902" s="36" t="str">
        <f>IF(G902="","",VLOOKUP(G902,WMS!$E$3:$G$2500,3,FALSE))</f>
        <v/>
      </c>
      <c r="S902" s="37" t="str">
        <f>IF(R902="","",VLOOKUP(R902,CUSTOMS!$E$3:$N$2500,2,FALSE))</f>
        <v/>
      </c>
      <c r="T902" s="38" t="str">
        <f>IF(R902="","",VLOOKUP(R902,CUSTOMS!$E$3:$N$2500,3,FALSE))</f>
        <v/>
      </c>
      <c r="U902" s="39" t="str">
        <f t="shared" si="102"/>
        <v/>
      </c>
      <c r="V902" s="39" t="str">
        <f>IF(R902="","",VLOOKUP(R902,CUSTOMS!$E$3:$N$2500,5,FALSE))</f>
        <v/>
      </c>
      <c r="W902" s="40" t="str">
        <f>IF(R902="","",VLOOKUP(R902,CUSTOMS!$E$3:$N$2500,6,FALSE))</f>
        <v/>
      </c>
      <c r="X902" s="40" t="str">
        <f t="shared" si="103"/>
        <v/>
      </c>
      <c r="Y902" s="39" t="str">
        <f>IF(R902="","",VLOOKUP(R902,CUSTOMS!$E$3:$N$2500,8,FALSE))</f>
        <v/>
      </c>
      <c r="Z902" s="39" t="str">
        <f>IF(R902="","",VLOOKUP(R902,CUSTOMS!$E$3:$N$2500,9,FALSE))</f>
        <v/>
      </c>
      <c r="AA902" s="39" t="str">
        <f>IF(R902="","",VLOOKUP(R902,CUSTOMS!$E$3:$N$2500,10,FALSE))</f>
        <v/>
      </c>
      <c r="AB902" s="40" t="str">
        <f>IF(R902="","",VLOOKUP(G902,WMS!$E$3:$T$2500,15,FALSE))</f>
        <v/>
      </c>
      <c r="AC902" s="40" t="str">
        <f t="shared" si="104"/>
        <v/>
      </c>
      <c r="AD902" s="37" t="str">
        <f>IF(S902="","",VLOOKUP(S902,海关监管条件!$A$1:$B$2000,2,FALSE))</f>
        <v/>
      </c>
    </row>
    <row r="903" spans="7:30">
      <c r="G903" s="22" t="str">
        <f t="shared" si="98"/>
        <v/>
      </c>
      <c r="H903" s="23" t="str">
        <f>IF(G903="","",VLOOKUP(G903,WMS!$E$3:$Q$2500,7,FALSE))</f>
        <v/>
      </c>
      <c r="I903" s="23" t="str">
        <f>IF(G903="","",VLOOKUP(G903,WMS!$E$3:$Q$2500,8,FALSE))</f>
        <v/>
      </c>
      <c r="J903" s="23" t="str">
        <f>IF(G903="","",VLOOKUP(G903,WMS!$E$3:$Q$2500,13,FALSE))</f>
        <v/>
      </c>
      <c r="K903" s="29" t="str">
        <f t="shared" si="99"/>
        <v/>
      </c>
      <c r="N903" s="30" t="str">
        <f>IF(G903="","",VLOOKUP(G903,WMS!$E$3:$U$2500,17,0))</f>
        <v/>
      </c>
      <c r="O903" s="31" t="str">
        <f t="shared" si="100"/>
        <v/>
      </c>
      <c r="P903" s="31" t="str">
        <f t="shared" si="101"/>
        <v/>
      </c>
      <c r="Q903" s="36" t="str">
        <f>IF(G903="","",VLOOKUP(G903,WMS!$E$3:$G$2500,2,FALSE))</f>
        <v/>
      </c>
      <c r="R903" s="36" t="str">
        <f>IF(G903="","",VLOOKUP(G903,WMS!$E$3:$G$2500,3,FALSE))</f>
        <v/>
      </c>
      <c r="S903" s="37" t="str">
        <f>IF(R903="","",VLOOKUP(R903,CUSTOMS!$E$3:$N$2500,2,FALSE))</f>
        <v/>
      </c>
      <c r="T903" s="38" t="str">
        <f>IF(R903="","",VLOOKUP(R903,CUSTOMS!$E$3:$N$2500,3,FALSE))</f>
        <v/>
      </c>
      <c r="U903" s="39" t="str">
        <f t="shared" si="102"/>
        <v/>
      </c>
      <c r="V903" s="39" t="str">
        <f>IF(R903="","",VLOOKUP(R903,CUSTOMS!$E$3:$N$2500,5,FALSE))</f>
        <v/>
      </c>
      <c r="W903" s="40" t="str">
        <f>IF(R903="","",VLOOKUP(R903,CUSTOMS!$E$3:$N$2500,6,FALSE))</f>
        <v/>
      </c>
      <c r="X903" s="40" t="str">
        <f t="shared" si="103"/>
        <v/>
      </c>
      <c r="Y903" s="39" t="str">
        <f>IF(R903="","",VLOOKUP(R903,CUSTOMS!$E$3:$N$2500,8,FALSE))</f>
        <v/>
      </c>
      <c r="Z903" s="39" t="str">
        <f>IF(R903="","",VLOOKUP(R903,CUSTOMS!$E$3:$N$2500,9,FALSE))</f>
        <v/>
      </c>
      <c r="AA903" s="39" t="str">
        <f>IF(R903="","",VLOOKUP(R903,CUSTOMS!$E$3:$N$2500,10,FALSE))</f>
        <v/>
      </c>
      <c r="AB903" s="40" t="str">
        <f>IF(R903="","",VLOOKUP(G903,WMS!$E$3:$T$2500,15,FALSE))</f>
        <v/>
      </c>
      <c r="AC903" s="40" t="str">
        <f t="shared" si="104"/>
        <v/>
      </c>
      <c r="AD903" s="37" t="str">
        <f>IF(S903="","",VLOOKUP(S903,海关监管条件!$A$1:$B$2000,2,FALSE))</f>
        <v/>
      </c>
    </row>
    <row r="904" spans="7:30">
      <c r="G904" s="22" t="str">
        <f t="shared" si="98"/>
        <v/>
      </c>
      <c r="H904" s="23" t="str">
        <f>IF(G904="","",VLOOKUP(G904,WMS!$E$3:$Q$2500,7,FALSE))</f>
        <v/>
      </c>
      <c r="I904" s="23" t="str">
        <f>IF(G904="","",VLOOKUP(G904,WMS!$E$3:$Q$2500,8,FALSE))</f>
        <v/>
      </c>
      <c r="J904" s="23" t="str">
        <f>IF(G904="","",VLOOKUP(G904,WMS!$E$3:$Q$2500,13,FALSE))</f>
        <v/>
      </c>
      <c r="K904" s="29" t="str">
        <f t="shared" si="99"/>
        <v/>
      </c>
      <c r="N904" s="30" t="str">
        <f>IF(G904="","",VLOOKUP(G904,WMS!$E$3:$U$2500,17,0))</f>
        <v/>
      </c>
      <c r="O904" s="31" t="str">
        <f t="shared" si="100"/>
        <v/>
      </c>
      <c r="P904" s="31" t="str">
        <f t="shared" si="101"/>
        <v/>
      </c>
      <c r="Q904" s="36" t="str">
        <f>IF(G904="","",VLOOKUP(G904,WMS!$E$3:$G$2500,2,FALSE))</f>
        <v/>
      </c>
      <c r="R904" s="36" t="str">
        <f>IF(G904="","",VLOOKUP(G904,WMS!$E$3:$G$2500,3,FALSE))</f>
        <v/>
      </c>
      <c r="S904" s="37" t="str">
        <f>IF(R904="","",VLOOKUP(R904,CUSTOMS!$E$3:$N$2500,2,FALSE))</f>
        <v/>
      </c>
      <c r="T904" s="38" t="str">
        <f>IF(R904="","",VLOOKUP(R904,CUSTOMS!$E$3:$N$2500,3,FALSE))</f>
        <v/>
      </c>
      <c r="U904" s="39" t="str">
        <f t="shared" si="102"/>
        <v/>
      </c>
      <c r="V904" s="39" t="str">
        <f>IF(R904="","",VLOOKUP(R904,CUSTOMS!$E$3:$N$2500,5,FALSE))</f>
        <v/>
      </c>
      <c r="W904" s="40" t="str">
        <f>IF(R904="","",VLOOKUP(R904,CUSTOMS!$E$3:$N$2500,6,FALSE))</f>
        <v/>
      </c>
      <c r="X904" s="40" t="str">
        <f t="shared" si="103"/>
        <v/>
      </c>
      <c r="Y904" s="39" t="str">
        <f>IF(R904="","",VLOOKUP(R904,CUSTOMS!$E$3:$N$2500,8,FALSE))</f>
        <v/>
      </c>
      <c r="Z904" s="39" t="str">
        <f>IF(R904="","",VLOOKUP(R904,CUSTOMS!$E$3:$N$2500,9,FALSE))</f>
        <v/>
      </c>
      <c r="AA904" s="39" t="str">
        <f>IF(R904="","",VLOOKUP(R904,CUSTOMS!$E$3:$N$2500,10,FALSE))</f>
        <v/>
      </c>
      <c r="AB904" s="40" t="str">
        <f>IF(R904="","",VLOOKUP(G904,WMS!$E$3:$T$2500,15,FALSE))</f>
        <v/>
      </c>
      <c r="AC904" s="40" t="str">
        <f t="shared" si="104"/>
        <v/>
      </c>
      <c r="AD904" s="37" t="str">
        <f>IF(S904="","",VLOOKUP(S904,海关监管条件!$A$1:$B$2000,2,FALSE))</f>
        <v/>
      </c>
    </row>
    <row r="905" spans="7:30">
      <c r="G905" s="22" t="str">
        <f t="shared" si="98"/>
        <v/>
      </c>
      <c r="H905" s="23" t="str">
        <f>IF(G905="","",VLOOKUP(G905,WMS!$E$3:$Q$2500,7,FALSE))</f>
        <v/>
      </c>
      <c r="I905" s="23" t="str">
        <f>IF(G905="","",VLOOKUP(G905,WMS!$E$3:$Q$2500,8,FALSE))</f>
        <v/>
      </c>
      <c r="J905" s="23" t="str">
        <f>IF(G905="","",VLOOKUP(G905,WMS!$E$3:$Q$2500,13,FALSE))</f>
        <v/>
      </c>
      <c r="K905" s="29" t="str">
        <f t="shared" si="99"/>
        <v/>
      </c>
      <c r="N905" s="30" t="str">
        <f>IF(G905="","",VLOOKUP(G905,WMS!$E$3:$U$2500,17,0))</f>
        <v/>
      </c>
      <c r="O905" s="31" t="str">
        <f t="shared" si="100"/>
        <v/>
      </c>
      <c r="P905" s="31" t="str">
        <f t="shared" si="101"/>
        <v/>
      </c>
      <c r="Q905" s="36" t="str">
        <f>IF(G905="","",VLOOKUP(G905,WMS!$E$3:$G$2500,2,FALSE))</f>
        <v/>
      </c>
      <c r="R905" s="36" t="str">
        <f>IF(G905="","",VLOOKUP(G905,WMS!$E$3:$G$2500,3,FALSE))</f>
        <v/>
      </c>
      <c r="S905" s="37" t="str">
        <f>IF(R905="","",VLOOKUP(R905,CUSTOMS!$E$3:$N$2500,2,FALSE))</f>
        <v/>
      </c>
      <c r="T905" s="38" t="str">
        <f>IF(R905="","",VLOOKUP(R905,CUSTOMS!$E$3:$N$2500,3,FALSE))</f>
        <v/>
      </c>
      <c r="U905" s="39" t="str">
        <f t="shared" si="102"/>
        <v/>
      </c>
      <c r="V905" s="39" t="str">
        <f>IF(R905="","",VLOOKUP(R905,CUSTOMS!$E$3:$N$2500,5,FALSE))</f>
        <v/>
      </c>
      <c r="W905" s="40" t="str">
        <f>IF(R905="","",VLOOKUP(R905,CUSTOMS!$E$3:$N$2500,6,FALSE))</f>
        <v/>
      </c>
      <c r="X905" s="40" t="str">
        <f t="shared" si="103"/>
        <v/>
      </c>
      <c r="Y905" s="39" t="str">
        <f>IF(R905="","",VLOOKUP(R905,CUSTOMS!$E$3:$N$2500,8,FALSE))</f>
        <v/>
      </c>
      <c r="Z905" s="39" t="str">
        <f>IF(R905="","",VLOOKUP(R905,CUSTOMS!$E$3:$N$2500,9,FALSE))</f>
        <v/>
      </c>
      <c r="AA905" s="39" t="str">
        <f>IF(R905="","",VLOOKUP(R905,CUSTOMS!$E$3:$N$2500,10,FALSE))</f>
        <v/>
      </c>
      <c r="AB905" s="40" t="str">
        <f>IF(R905="","",VLOOKUP(G905,WMS!$E$3:$T$2500,15,FALSE))</f>
        <v/>
      </c>
      <c r="AC905" s="40" t="str">
        <f t="shared" si="104"/>
        <v/>
      </c>
      <c r="AD905" s="37" t="str">
        <f>IF(S905="","",VLOOKUP(S905,海关监管条件!$A$1:$B$2000,2,FALSE))</f>
        <v/>
      </c>
    </row>
    <row r="906" spans="7:30">
      <c r="G906" s="22" t="str">
        <f t="shared" si="98"/>
        <v/>
      </c>
      <c r="H906" s="23" t="str">
        <f>IF(G906="","",VLOOKUP(G906,WMS!$E$3:$Q$2500,7,FALSE))</f>
        <v/>
      </c>
      <c r="I906" s="23" t="str">
        <f>IF(G906="","",VLOOKUP(G906,WMS!$E$3:$Q$2500,8,FALSE))</f>
        <v/>
      </c>
      <c r="J906" s="23" t="str">
        <f>IF(G906="","",VLOOKUP(G906,WMS!$E$3:$Q$2500,13,FALSE))</f>
        <v/>
      </c>
      <c r="K906" s="29" t="str">
        <f t="shared" si="99"/>
        <v/>
      </c>
      <c r="N906" s="30" t="str">
        <f>IF(G906="","",VLOOKUP(G906,WMS!$E$3:$U$2500,17,0))</f>
        <v/>
      </c>
      <c r="O906" s="31" t="str">
        <f t="shared" si="100"/>
        <v/>
      </c>
      <c r="P906" s="31" t="str">
        <f t="shared" si="101"/>
        <v/>
      </c>
      <c r="Q906" s="36" t="str">
        <f>IF(G906="","",VLOOKUP(G906,WMS!$E$3:$G$2500,2,FALSE))</f>
        <v/>
      </c>
      <c r="R906" s="36" t="str">
        <f>IF(G906="","",VLOOKUP(G906,WMS!$E$3:$G$2500,3,FALSE))</f>
        <v/>
      </c>
      <c r="S906" s="37" t="str">
        <f>IF(R906="","",VLOOKUP(R906,CUSTOMS!$E$3:$N$2500,2,FALSE))</f>
        <v/>
      </c>
      <c r="T906" s="38" t="str">
        <f>IF(R906="","",VLOOKUP(R906,CUSTOMS!$E$3:$N$2500,3,FALSE))</f>
        <v/>
      </c>
      <c r="U906" s="39" t="str">
        <f t="shared" si="102"/>
        <v/>
      </c>
      <c r="V906" s="39" t="str">
        <f>IF(R906="","",VLOOKUP(R906,CUSTOMS!$E$3:$N$2500,5,FALSE))</f>
        <v/>
      </c>
      <c r="W906" s="40" t="str">
        <f>IF(R906="","",VLOOKUP(R906,CUSTOMS!$E$3:$N$2500,6,FALSE))</f>
        <v/>
      </c>
      <c r="X906" s="40" t="str">
        <f t="shared" si="103"/>
        <v/>
      </c>
      <c r="Y906" s="39" t="str">
        <f>IF(R906="","",VLOOKUP(R906,CUSTOMS!$E$3:$N$2500,8,FALSE))</f>
        <v/>
      </c>
      <c r="Z906" s="39" t="str">
        <f>IF(R906="","",VLOOKUP(R906,CUSTOMS!$E$3:$N$2500,9,FALSE))</f>
        <v/>
      </c>
      <c r="AA906" s="39" t="str">
        <f>IF(R906="","",VLOOKUP(R906,CUSTOMS!$E$3:$N$2500,10,FALSE))</f>
        <v/>
      </c>
      <c r="AB906" s="40" t="str">
        <f>IF(R906="","",VLOOKUP(G906,WMS!$E$3:$T$2500,15,FALSE))</f>
        <v/>
      </c>
      <c r="AC906" s="40" t="str">
        <f t="shared" si="104"/>
        <v/>
      </c>
      <c r="AD906" s="37" t="str">
        <f>IF(S906="","",VLOOKUP(S906,海关监管条件!$A$1:$B$2000,2,FALSE))</f>
        <v/>
      </c>
    </row>
    <row r="907" spans="7:30">
      <c r="G907" s="22" t="str">
        <f t="shared" si="98"/>
        <v/>
      </c>
      <c r="H907" s="23" t="str">
        <f>IF(G907="","",VLOOKUP(G907,WMS!$E$3:$Q$2500,7,FALSE))</f>
        <v/>
      </c>
      <c r="I907" s="23" t="str">
        <f>IF(G907="","",VLOOKUP(G907,WMS!$E$3:$Q$2500,8,FALSE))</f>
        <v/>
      </c>
      <c r="J907" s="23" t="str">
        <f>IF(G907="","",VLOOKUP(G907,WMS!$E$3:$Q$2500,13,FALSE))</f>
        <v/>
      </c>
      <c r="K907" s="29" t="str">
        <f t="shared" si="99"/>
        <v/>
      </c>
      <c r="N907" s="30" t="str">
        <f>IF(G907="","",VLOOKUP(G907,WMS!$E$3:$U$2500,17,0))</f>
        <v/>
      </c>
      <c r="O907" s="31" t="str">
        <f t="shared" si="100"/>
        <v/>
      </c>
      <c r="P907" s="31" t="str">
        <f t="shared" si="101"/>
        <v/>
      </c>
      <c r="Q907" s="36" t="str">
        <f>IF(G907="","",VLOOKUP(G907,WMS!$E$3:$G$2500,2,FALSE))</f>
        <v/>
      </c>
      <c r="R907" s="36" t="str">
        <f>IF(G907="","",VLOOKUP(G907,WMS!$E$3:$G$2500,3,FALSE))</f>
        <v/>
      </c>
      <c r="S907" s="37" t="str">
        <f>IF(R907="","",VLOOKUP(R907,CUSTOMS!$E$3:$N$2500,2,FALSE))</f>
        <v/>
      </c>
      <c r="T907" s="38" t="str">
        <f>IF(R907="","",VLOOKUP(R907,CUSTOMS!$E$3:$N$2500,3,FALSE))</f>
        <v/>
      </c>
      <c r="U907" s="39" t="str">
        <f t="shared" si="102"/>
        <v/>
      </c>
      <c r="V907" s="39" t="str">
        <f>IF(R907="","",VLOOKUP(R907,CUSTOMS!$E$3:$N$2500,5,FALSE))</f>
        <v/>
      </c>
      <c r="W907" s="40" t="str">
        <f>IF(R907="","",VLOOKUP(R907,CUSTOMS!$E$3:$N$2500,6,FALSE))</f>
        <v/>
      </c>
      <c r="X907" s="40" t="str">
        <f t="shared" si="103"/>
        <v/>
      </c>
      <c r="Y907" s="39" t="str">
        <f>IF(R907="","",VLOOKUP(R907,CUSTOMS!$E$3:$N$2500,8,FALSE))</f>
        <v/>
      </c>
      <c r="Z907" s="39" t="str">
        <f>IF(R907="","",VLOOKUP(R907,CUSTOMS!$E$3:$N$2500,9,FALSE))</f>
        <v/>
      </c>
      <c r="AA907" s="39" t="str">
        <f>IF(R907="","",VLOOKUP(R907,CUSTOMS!$E$3:$N$2500,10,FALSE))</f>
        <v/>
      </c>
      <c r="AB907" s="40" t="str">
        <f>IF(R907="","",VLOOKUP(G907,WMS!$E$3:$T$2500,15,FALSE))</f>
        <v/>
      </c>
      <c r="AC907" s="40" t="str">
        <f t="shared" si="104"/>
        <v/>
      </c>
      <c r="AD907" s="37" t="str">
        <f>IF(S907="","",VLOOKUP(S907,海关监管条件!$A$1:$B$2000,2,FALSE))</f>
        <v/>
      </c>
    </row>
    <row r="908" spans="7:30">
      <c r="G908" s="22" t="str">
        <f t="shared" si="98"/>
        <v/>
      </c>
      <c r="H908" s="23" t="str">
        <f>IF(G908="","",VLOOKUP(G908,WMS!$E$3:$Q$2500,7,FALSE))</f>
        <v/>
      </c>
      <c r="I908" s="23" t="str">
        <f>IF(G908="","",VLOOKUP(G908,WMS!$E$3:$Q$2500,8,FALSE))</f>
        <v/>
      </c>
      <c r="J908" s="23" t="str">
        <f>IF(G908="","",VLOOKUP(G908,WMS!$E$3:$Q$2500,13,FALSE))</f>
        <v/>
      </c>
      <c r="K908" s="29" t="str">
        <f t="shared" si="99"/>
        <v/>
      </c>
      <c r="N908" s="30" t="str">
        <f>IF(G908="","",VLOOKUP(G908,WMS!$E$3:$U$2500,17,0))</f>
        <v/>
      </c>
      <c r="O908" s="31" t="str">
        <f t="shared" si="100"/>
        <v/>
      </c>
      <c r="P908" s="31" t="str">
        <f t="shared" si="101"/>
        <v/>
      </c>
      <c r="Q908" s="36" t="str">
        <f>IF(G908="","",VLOOKUP(G908,WMS!$E$3:$G$2500,2,FALSE))</f>
        <v/>
      </c>
      <c r="R908" s="36" t="str">
        <f>IF(G908="","",VLOOKUP(G908,WMS!$E$3:$G$2500,3,FALSE))</f>
        <v/>
      </c>
      <c r="S908" s="37" t="str">
        <f>IF(R908="","",VLOOKUP(R908,CUSTOMS!$E$3:$N$2500,2,FALSE))</f>
        <v/>
      </c>
      <c r="T908" s="38" t="str">
        <f>IF(R908="","",VLOOKUP(R908,CUSTOMS!$E$3:$N$2500,3,FALSE))</f>
        <v/>
      </c>
      <c r="U908" s="39" t="str">
        <f t="shared" si="102"/>
        <v/>
      </c>
      <c r="V908" s="39" t="str">
        <f>IF(R908="","",VLOOKUP(R908,CUSTOMS!$E$3:$N$2500,5,FALSE))</f>
        <v/>
      </c>
      <c r="W908" s="40" t="str">
        <f>IF(R908="","",VLOOKUP(R908,CUSTOMS!$E$3:$N$2500,6,FALSE))</f>
        <v/>
      </c>
      <c r="X908" s="40" t="str">
        <f t="shared" si="103"/>
        <v/>
      </c>
      <c r="Y908" s="39" t="str">
        <f>IF(R908="","",VLOOKUP(R908,CUSTOMS!$E$3:$N$2500,8,FALSE))</f>
        <v/>
      </c>
      <c r="Z908" s="39" t="str">
        <f>IF(R908="","",VLOOKUP(R908,CUSTOMS!$E$3:$N$2500,9,FALSE))</f>
        <v/>
      </c>
      <c r="AA908" s="39" t="str">
        <f>IF(R908="","",VLOOKUP(R908,CUSTOMS!$E$3:$N$2500,10,FALSE))</f>
        <v/>
      </c>
      <c r="AB908" s="40" t="str">
        <f>IF(R908="","",VLOOKUP(G908,WMS!$E$3:$T$2500,15,FALSE))</f>
        <v/>
      </c>
      <c r="AC908" s="40" t="str">
        <f t="shared" si="104"/>
        <v/>
      </c>
      <c r="AD908" s="37" t="str">
        <f>IF(S908="","",VLOOKUP(S908,海关监管条件!$A$1:$B$2000,2,FALSE))</f>
        <v/>
      </c>
    </row>
    <row r="909" spans="7:30">
      <c r="G909" s="22" t="str">
        <f t="shared" si="98"/>
        <v/>
      </c>
      <c r="H909" s="23" t="str">
        <f>IF(G909="","",VLOOKUP(G909,WMS!$E$3:$Q$2500,7,FALSE))</f>
        <v/>
      </c>
      <c r="I909" s="23" t="str">
        <f>IF(G909="","",VLOOKUP(G909,WMS!$E$3:$Q$2500,8,FALSE))</f>
        <v/>
      </c>
      <c r="J909" s="23" t="str">
        <f>IF(G909="","",VLOOKUP(G909,WMS!$E$3:$Q$2500,13,FALSE))</f>
        <v/>
      </c>
      <c r="K909" s="29" t="str">
        <f t="shared" si="99"/>
        <v/>
      </c>
      <c r="N909" s="30" t="str">
        <f>IF(G909="","",VLOOKUP(G909,WMS!$E$3:$U$2500,17,0))</f>
        <v/>
      </c>
      <c r="O909" s="31" t="str">
        <f t="shared" si="100"/>
        <v/>
      </c>
      <c r="P909" s="31" t="str">
        <f t="shared" si="101"/>
        <v/>
      </c>
      <c r="Q909" s="36" t="str">
        <f>IF(G909="","",VLOOKUP(G909,WMS!$E$3:$G$2500,2,FALSE))</f>
        <v/>
      </c>
      <c r="R909" s="36" t="str">
        <f>IF(G909="","",VLOOKUP(G909,WMS!$E$3:$G$2500,3,FALSE))</f>
        <v/>
      </c>
      <c r="S909" s="37" t="str">
        <f>IF(R909="","",VLOOKUP(R909,CUSTOMS!$E$3:$N$2500,2,FALSE))</f>
        <v/>
      </c>
      <c r="T909" s="38" t="str">
        <f>IF(R909="","",VLOOKUP(R909,CUSTOMS!$E$3:$N$2500,3,FALSE))</f>
        <v/>
      </c>
      <c r="U909" s="39" t="str">
        <f t="shared" si="102"/>
        <v/>
      </c>
      <c r="V909" s="39" t="str">
        <f>IF(R909="","",VLOOKUP(R909,CUSTOMS!$E$3:$N$2500,5,FALSE))</f>
        <v/>
      </c>
      <c r="W909" s="40" t="str">
        <f>IF(R909="","",VLOOKUP(R909,CUSTOMS!$E$3:$N$2500,6,FALSE))</f>
        <v/>
      </c>
      <c r="X909" s="40" t="str">
        <f t="shared" si="103"/>
        <v/>
      </c>
      <c r="Y909" s="39" t="str">
        <f>IF(R909="","",VLOOKUP(R909,CUSTOMS!$E$3:$N$2500,8,FALSE))</f>
        <v/>
      </c>
      <c r="Z909" s="39" t="str">
        <f>IF(R909="","",VLOOKUP(R909,CUSTOMS!$E$3:$N$2500,9,FALSE))</f>
        <v/>
      </c>
      <c r="AA909" s="39" t="str">
        <f>IF(R909="","",VLOOKUP(R909,CUSTOMS!$E$3:$N$2500,10,FALSE))</f>
        <v/>
      </c>
      <c r="AB909" s="40" t="str">
        <f>IF(R909="","",VLOOKUP(G909,WMS!$E$3:$T$2500,15,FALSE))</f>
        <v/>
      </c>
      <c r="AC909" s="40" t="str">
        <f t="shared" si="104"/>
        <v/>
      </c>
      <c r="AD909" s="37" t="str">
        <f>IF(S909="","",VLOOKUP(S909,海关监管条件!$A$1:$B$2000,2,FALSE))</f>
        <v/>
      </c>
    </row>
    <row r="910" spans="7:30">
      <c r="G910" s="22" t="str">
        <f t="shared" si="98"/>
        <v/>
      </c>
      <c r="H910" s="23" t="str">
        <f>IF(G910="","",VLOOKUP(G910,WMS!$E$3:$Q$2500,7,FALSE))</f>
        <v/>
      </c>
      <c r="I910" s="23" t="str">
        <f>IF(G910="","",VLOOKUP(G910,WMS!$E$3:$Q$2500,8,FALSE))</f>
        <v/>
      </c>
      <c r="J910" s="23" t="str">
        <f>IF(G910="","",VLOOKUP(G910,WMS!$E$3:$Q$2500,13,FALSE))</f>
        <v/>
      </c>
      <c r="K910" s="29" t="str">
        <f t="shared" si="99"/>
        <v/>
      </c>
      <c r="N910" s="30" t="str">
        <f>IF(G910="","",VLOOKUP(G910,WMS!$E$3:$U$2500,17,0))</f>
        <v/>
      </c>
      <c r="O910" s="31" t="str">
        <f t="shared" si="100"/>
        <v/>
      </c>
      <c r="P910" s="31" t="str">
        <f t="shared" si="101"/>
        <v/>
      </c>
      <c r="Q910" s="36" t="str">
        <f>IF(G910="","",VLOOKUP(G910,WMS!$E$3:$G$2500,2,FALSE))</f>
        <v/>
      </c>
      <c r="R910" s="36" t="str">
        <f>IF(G910="","",VLOOKUP(G910,WMS!$E$3:$G$2500,3,FALSE))</f>
        <v/>
      </c>
      <c r="S910" s="37" t="str">
        <f>IF(R910="","",VLOOKUP(R910,CUSTOMS!$E$3:$N$2500,2,FALSE))</f>
        <v/>
      </c>
      <c r="T910" s="38" t="str">
        <f>IF(R910="","",VLOOKUP(R910,CUSTOMS!$E$3:$N$2500,3,FALSE))</f>
        <v/>
      </c>
      <c r="U910" s="39" t="str">
        <f t="shared" si="102"/>
        <v/>
      </c>
      <c r="V910" s="39" t="str">
        <f>IF(R910="","",VLOOKUP(R910,CUSTOMS!$E$3:$N$2500,5,FALSE))</f>
        <v/>
      </c>
      <c r="W910" s="40" t="str">
        <f>IF(R910="","",VLOOKUP(R910,CUSTOMS!$E$3:$N$2500,6,FALSE))</f>
        <v/>
      </c>
      <c r="X910" s="40" t="str">
        <f t="shared" si="103"/>
        <v/>
      </c>
      <c r="Y910" s="39" t="str">
        <f>IF(R910="","",VLOOKUP(R910,CUSTOMS!$E$3:$N$2500,8,FALSE))</f>
        <v/>
      </c>
      <c r="Z910" s="39" t="str">
        <f>IF(R910="","",VLOOKUP(R910,CUSTOMS!$E$3:$N$2500,9,FALSE))</f>
        <v/>
      </c>
      <c r="AA910" s="39" t="str">
        <f>IF(R910="","",VLOOKUP(R910,CUSTOMS!$E$3:$N$2500,10,FALSE))</f>
        <v/>
      </c>
      <c r="AB910" s="40" t="str">
        <f>IF(R910="","",VLOOKUP(G910,WMS!$E$3:$T$2500,15,FALSE))</f>
        <v/>
      </c>
      <c r="AC910" s="40" t="str">
        <f t="shared" si="104"/>
        <v/>
      </c>
      <c r="AD910" s="37" t="str">
        <f>IF(S910="","",VLOOKUP(S910,海关监管条件!$A$1:$B$2000,2,FALSE))</f>
        <v/>
      </c>
    </row>
    <row r="911" spans="7:30">
      <c r="G911" s="22" t="str">
        <f t="shared" si="98"/>
        <v/>
      </c>
      <c r="H911" s="23" t="str">
        <f>IF(G911="","",VLOOKUP(G911,WMS!$E$3:$Q$2500,7,FALSE))</f>
        <v/>
      </c>
      <c r="I911" s="23" t="str">
        <f>IF(G911="","",VLOOKUP(G911,WMS!$E$3:$Q$2500,8,FALSE))</f>
        <v/>
      </c>
      <c r="J911" s="23" t="str">
        <f>IF(G911="","",VLOOKUP(G911,WMS!$E$3:$Q$2500,13,FALSE))</f>
        <v/>
      </c>
      <c r="K911" s="29" t="str">
        <f t="shared" si="99"/>
        <v/>
      </c>
      <c r="N911" s="30" t="str">
        <f>IF(G911="","",VLOOKUP(G911,WMS!$E$3:$U$2500,17,0))</f>
        <v/>
      </c>
      <c r="O911" s="31" t="str">
        <f t="shared" si="100"/>
        <v/>
      </c>
      <c r="P911" s="31" t="str">
        <f t="shared" si="101"/>
        <v/>
      </c>
      <c r="Q911" s="36" t="str">
        <f>IF(G911="","",VLOOKUP(G911,WMS!$E$3:$G$2500,2,FALSE))</f>
        <v/>
      </c>
      <c r="R911" s="36" t="str">
        <f>IF(G911="","",VLOOKUP(G911,WMS!$E$3:$G$2500,3,FALSE))</f>
        <v/>
      </c>
      <c r="S911" s="37" t="str">
        <f>IF(R911="","",VLOOKUP(R911,CUSTOMS!$E$3:$N$2500,2,FALSE))</f>
        <v/>
      </c>
      <c r="T911" s="38" t="str">
        <f>IF(R911="","",VLOOKUP(R911,CUSTOMS!$E$3:$N$2500,3,FALSE))</f>
        <v/>
      </c>
      <c r="U911" s="39" t="str">
        <f t="shared" si="102"/>
        <v/>
      </c>
      <c r="V911" s="39" t="str">
        <f>IF(R911="","",VLOOKUP(R911,CUSTOMS!$E$3:$N$2500,5,FALSE))</f>
        <v/>
      </c>
      <c r="W911" s="40" t="str">
        <f>IF(R911="","",VLOOKUP(R911,CUSTOMS!$E$3:$N$2500,6,FALSE))</f>
        <v/>
      </c>
      <c r="X911" s="40" t="str">
        <f t="shared" si="103"/>
        <v/>
      </c>
      <c r="Y911" s="39" t="str">
        <f>IF(R911="","",VLOOKUP(R911,CUSTOMS!$E$3:$N$2500,8,FALSE))</f>
        <v/>
      </c>
      <c r="Z911" s="39" t="str">
        <f>IF(R911="","",VLOOKUP(R911,CUSTOMS!$E$3:$N$2500,9,FALSE))</f>
        <v/>
      </c>
      <c r="AA911" s="39" t="str">
        <f>IF(R911="","",VLOOKUP(R911,CUSTOMS!$E$3:$N$2500,10,FALSE))</f>
        <v/>
      </c>
      <c r="AB911" s="40" t="str">
        <f>IF(R911="","",VLOOKUP(G911,WMS!$E$3:$T$2500,15,FALSE))</f>
        <v/>
      </c>
      <c r="AC911" s="40" t="str">
        <f t="shared" si="104"/>
        <v/>
      </c>
      <c r="AD911" s="37" t="str">
        <f>IF(S911="","",VLOOKUP(S911,海关监管条件!$A$1:$B$2000,2,FALSE))</f>
        <v/>
      </c>
    </row>
    <row r="912" spans="7:30">
      <c r="G912" s="22" t="str">
        <f t="shared" si="98"/>
        <v/>
      </c>
      <c r="H912" s="23" t="str">
        <f>IF(G912="","",VLOOKUP(G912,WMS!$E$3:$Q$2500,7,FALSE))</f>
        <v/>
      </c>
      <c r="I912" s="23" t="str">
        <f>IF(G912="","",VLOOKUP(G912,WMS!$E$3:$Q$2500,8,FALSE))</f>
        <v/>
      </c>
      <c r="J912" s="23" t="str">
        <f>IF(G912="","",VLOOKUP(G912,WMS!$E$3:$Q$2500,13,FALSE))</f>
        <v/>
      </c>
      <c r="K912" s="29" t="str">
        <f t="shared" si="99"/>
        <v/>
      </c>
      <c r="N912" s="30" t="str">
        <f>IF(G912="","",VLOOKUP(G912,WMS!$E$3:$U$2500,17,0))</f>
        <v/>
      </c>
      <c r="O912" s="31" t="str">
        <f t="shared" si="100"/>
        <v/>
      </c>
      <c r="P912" s="31" t="str">
        <f t="shared" si="101"/>
        <v/>
      </c>
      <c r="Q912" s="36" t="str">
        <f>IF(G912="","",VLOOKUP(G912,WMS!$E$3:$G$2500,2,FALSE))</f>
        <v/>
      </c>
      <c r="R912" s="36" t="str">
        <f>IF(G912="","",VLOOKUP(G912,WMS!$E$3:$G$2500,3,FALSE))</f>
        <v/>
      </c>
      <c r="S912" s="37" t="str">
        <f>IF(R912="","",VLOOKUP(R912,CUSTOMS!$E$3:$N$2500,2,FALSE))</f>
        <v/>
      </c>
      <c r="T912" s="38" t="str">
        <f>IF(R912="","",VLOOKUP(R912,CUSTOMS!$E$3:$N$2500,3,FALSE))</f>
        <v/>
      </c>
      <c r="U912" s="39" t="str">
        <f t="shared" si="102"/>
        <v/>
      </c>
      <c r="V912" s="39" t="str">
        <f>IF(R912="","",VLOOKUP(R912,CUSTOMS!$E$3:$N$2500,5,FALSE))</f>
        <v/>
      </c>
      <c r="W912" s="40" t="str">
        <f>IF(R912="","",VLOOKUP(R912,CUSTOMS!$E$3:$N$2500,6,FALSE))</f>
        <v/>
      </c>
      <c r="X912" s="40" t="str">
        <f t="shared" si="103"/>
        <v/>
      </c>
      <c r="Y912" s="39" t="str">
        <f>IF(R912="","",VLOOKUP(R912,CUSTOMS!$E$3:$N$2500,8,FALSE))</f>
        <v/>
      </c>
      <c r="Z912" s="39" t="str">
        <f>IF(R912="","",VLOOKUP(R912,CUSTOMS!$E$3:$N$2500,9,FALSE))</f>
        <v/>
      </c>
      <c r="AA912" s="39" t="str">
        <f>IF(R912="","",VLOOKUP(R912,CUSTOMS!$E$3:$N$2500,10,FALSE))</f>
        <v/>
      </c>
      <c r="AB912" s="40" t="str">
        <f>IF(R912="","",VLOOKUP(G912,WMS!$E$3:$T$2500,15,FALSE))</f>
        <v/>
      </c>
      <c r="AC912" s="40" t="str">
        <f t="shared" si="104"/>
        <v/>
      </c>
      <c r="AD912" s="37" t="str">
        <f>IF(S912="","",VLOOKUP(S912,海关监管条件!$A$1:$B$2000,2,FALSE))</f>
        <v/>
      </c>
    </row>
    <row r="913" spans="7:30">
      <c r="G913" s="22" t="str">
        <f t="shared" si="98"/>
        <v/>
      </c>
      <c r="H913" s="23" t="str">
        <f>IF(G913="","",VLOOKUP(G913,WMS!$E$3:$Q$2500,7,FALSE))</f>
        <v/>
      </c>
      <c r="I913" s="23" t="str">
        <f>IF(G913="","",VLOOKUP(G913,WMS!$E$3:$Q$2500,8,FALSE))</f>
        <v/>
      </c>
      <c r="J913" s="23" t="str">
        <f>IF(G913="","",VLOOKUP(G913,WMS!$E$3:$Q$2500,13,FALSE))</f>
        <v/>
      </c>
      <c r="K913" s="29" t="str">
        <f t="shared" si="99"/>
        <v/>
      </c>
      <c r="N913" s="30" t="str">
        <f>IF(G913="","",VLOOKUP(G913,WMS!$E$3:$U$2500,17,0))</f>
        <v/>
      </c>
      <c r="O913" s="31" t="str">
        <f t="shared" si="100"/>
        <v/>
      </c>
      <c r="P913" s="31" t="str">
        <f t="shared" si="101"/>
        <v/>
      </c>
      <c r="Q913" s="36" t="str">
        <f>IF(G913="","",VLOOKUP(G913,WMS!$E$3:$G$2500,2,FALSE))</f>
        <v/>
      </c>
      <c r="R913" s="36" t="str">
        <f>IF(G913="","",VLOOKUP(G913,WMS!$E$3:$G$2500,3,FALSE))</f>
        <v/>
      </c>
      <c r="S913" s="37" t="str">
        <f>IF(R913="","",VLOOKUP(R913,CUSTOMS!$E$3:$N$2500,2,FALSE))</f>
        <v/>
      </c>
      <c r="T913" s="38" t="str">
        <f>IF(R913="","",VLOOKUP(R913,CUSTOMS!$E$3:$N$2500,3,FALSE))</f>
        <v/>
      </c>
      <c r="U913" s="39" t="str">
        <f t="shared" si="102"/>
        <v/>
      </c>
      <c r="V913" s="39" t="str">
        <f>IF(R913="","",VLOOKUP(R913,CUSTOMS!$E$3:$N$2500,5,FALSE))</f>
        <v/>
      </c>
      <c r="W913" s="40" t="str">
        <f>IF(R913="","",VLOOKUP(R913,CUSTOMS!$E$3:$N$2500,6,FALSE))</f>
        <v/>
      </c>
      <c r="X913" s="40" t="str">
        <f t="shared" si="103"/>
        <v/>
      </c>
      <c r="Y913" s="39" t="str">
        <f>IF(R913="","",VLOOKUP(R913,CUSTOMS!$E$3:$N$2500,8,FALSE))</f>
        <v/>
      </c>
      <c r="Z913" s="39" t="str">
        <f>IF(R913="","",VLOOKUP(R913,CUSTOMS!$E$3:$N$2500,9,FALSE))</f>
        <v/>
      </c>
      <c r="AA913" s="39" t="str">
        <f>IF(R913="","",VLOOKUP(R913,CUSTOMS!$E$3:$N$2500,10,FALSE))</f>
        <v/>
      </c>
      <c r="AB913" s="40" t="str">
        <f>IF(R913="","",VLOOKUP(G913,WMS!$E$3:$T$2500,15,FALSE))</f>
        <v/>
      </c>
      <c r="AC913" s="40" t="str">
        <f t="shared" si="104"/>
        <v/>
      </c>
      <c r="AD913" s="37" t="str">
        <f>IF(S913="","",VLOOKUP(S913,海关监管条件!$A$1:$B$2000,2,FALSE))</f>
        <v/>
      </c>
    </row>
    <row r="914" spans="7:30">
      <c r="G914" s="22" t="str">
        <f t="shared" si="98"/>
        <v/>
      </c>
      <c r="H914" s="23" t="str">
        <f>IF(G914="","",VLOOKUP(G914,WMS!$E$3:$Q$2500,7,FALSE))</f>
        <v/>
      </c>
      <c r="I914" s="23" t="str">
        <f>IF(G914="","",VLOOKUP(G914,WMS!$E$3:$Q$2500,8,FALSE))</f>
        <v/>
      </c>
      <c r="J914" s="23" t="str">
        <f>IF(G914="","",VLOOKUP(G914,WMS!$E$3:$Q$2500,13,FALSE))</f>
        <v/>
      </c>
      <c r="K914" s="29" t="str">
        <f t="shared" si="99"/>
        <v/>
      </c>
      <c r="N914" s="30" t="str">
        <f>IF(G914="","",VLOOKUP(G914,WMS!$E$3:$U$2500,17,0))</f>
        <v/>
      </c>
      <c r="O914" s="31" t="str">
        <f t="shared" si="100"/>
        <v/>
      </c>
      <c r="P914" s="31" t="str">
        <f t="shared" si="101"/>
        <v/>
      </c>
      <c r="Q914" s="36" t="str">
        <f>IF(G914="","",VLOOKUP(G914,WMS!$E$3:$G$2500,2,FALSE))</f>
        <v/>
      </c>
      <c r="R914" s="36" t="str">
        <f>IF(G914="","",VLOOKUP(G914,WMS!$E$3:$G$2500,3,FALSE))</f>
        <v/>
      </c>
      <c r="S914" s="37" t="str">
        <f>IF(R914="","",VLOOKUP(R914,CUSTOMS!$E$3:$N$2500,2,FALSE))</f>
        <v/>
      </c>
      <c r="T914" s="38" t="str">
        <f>IF(R914="","",VLOOKUP(R914,CUSTOMS!$E$3:$N$2500,3,FALSE))</f>
        <v/>
      </c>
      <c r="U914" s="39" t="str">
        <f t="shared" si="102"/>
        <v/>
      </c>
      <c r="V914" s="39" t="str">
        <f>IF(R914="","",VLOOKUP(R914,CUSTOMS!$E$3:$N$2500,5,FALSE))</f>
        <v/>
      </c>
      <c r="W914" s="40" t="str">
        <f>IF(R914="","",VLOOKUP(R914,CUSTOMS!$E$3:$N$2500,6,FALSE))</f>
        <v/>
      </c>
      <c r="X914" s="40" t="str">
        <f t="shared" si="103"/>
        <v/>
      </c>
      <c r="Y914" s="39" t="str">
        <f>IF(R914="","",VLOOKUP(R914,CUSTOMS!$E$3:$N$2500,8,FALSE))</f>
        <v/>
      </c>
      <c r="Z914" s="39" t="str">
        <f>IF(R914="","",VLOOKUP(R914,CUSTOMS!$E$3:$N$2500,9,FALSE))</f>
        <v/>
      </c>
      <c r="AA914" s="39" t="str">
        <f>IF(R914="","",VLOOKUP(R914,CUSTOMS!$E$3:$N$2500,10,FALSE))</f>
        <v/>
      </c>
      <c r="AB914" s="40" t="str">
        <f>IF(R914="","",VLOOKUP(G914,WMS!$E$3:$T$2500,15,FALSE))</f>
        <v/>
      </c>
      <c r="AC914" s="40" t="str">
        <f t="shared" si="104"/>
        <v/>
      </c>
      <c r="AD914" s="37" t="str">
        <f>IF(S914="","",VLOOKUP(S914,海关监管条件!$A$1:$B$2000,2,FALSE))</f>
        <v/>
      </c>
    </row>
    <row r="915" spans="7:30">
      <c r="G915" s="22" t="str">
        <f t="shared" si="98"/>
        <v/>
      </c>
      <c r="H915" s="23" t="str">
        <f>IF(G915="","",VLOOKUP(G915,WMS!$E$3:$Q$2500,7,FALSE))</f>
        <v/>
      </c>
      <c r="I915" s="23" t="str">
        <f>IF(G915="","",VLOOKUP(G915,WMS!$E$3:$Q$2500,8,FALSE))</f>
        <v/>
      </c>
      <c r="J915" s="23" t="str">
        <f>IF(G915="","",VLOOKUP(G915,WMS!$E$3:$Q$2500,13,FALSE))</f>
        <v/>
      </c>
      <c r="K915" s="29" t="str">
        <f t="shared" si="99"/>
        <v/>
      </c>
      <c r="N915" s="30" t="str">
        <f>IF(G915="","",VLOOKUP(G915,WMS!$E$3:$U$2500,17,0))</f>
        <v/>
      </c>
      <c r="O915" s="31" t="str">
        <f t="shared" si="100"/>
        <v/>
      </c>
      <c r="P915" s="31" t="str">
        <f t="shared" si="101"/>
        <v/>
      </c>
      <c r="Q915" s="36" t="str">
        <f>IF(G915="","",VLOOKUP(G915,WMS!$E$3:$G$2500,2,FALSE))</f>
        <v/>
      </c>
      <c r="R915" s="36" t="str">
        <f>IF(G915="","",VLOOKUP(G915,WMS!$E$3:$G$2500,3,FALSE))</f>
        <v/>
      </c>
      <c r="S915" s="37" t="str">
        <f>IF(R915="","",VLOOKUP(R915,CUSTOMS!$E$3:$N$2500,2,FALSE))</f>
        <v/>
      </c>
      <c r="T915" s="38" t="str">
        <f>IF(R915="","",VLOOKUP(R915,CUSTOMS!$E$3:$N$2500,3,FALSE))</f>
        <v/>
      </c>
      <c r="U915" s="39" t="str">
        <f t="shared" si="102"/>
        <v/>
      </c>
      <c r="V915" s="39" t="str">
        <f>IF(R915="","",VLOOKUP(R915,CUSTOMS!$E$3:$N$2500,5,FALSE))</f>
        <v/>
      </c>
      <c r="W915" s="40" t="str">
        <f>IF(R915="","",VLOOKUP(R915,CUSTOMS!$E$3:$N$2500,6,FALSE))</f>
        <v/>
      </c>
      <c r="X915" s="40" t="str">
        <f t="shared" si="103"/>
        <v/>
      </c>
      <c r="Y915" s="39" t="str">
        <f>IF(R915="","",VLOOKUP(R915,CUSTOMS!$E$3:$N$2500,8,FALSE))</f>
        <v/>
      </c>
      <c r="Z915" s="39" t="str">
        <f>IF(R915="","",VLOOKUP(R915,CUSTOMS!$E$3:$N$2500,9,FALSE))</f>
        <v/>
      </c>
      <c r="AA915" s="39" t="str">
        <f>IF(R915="","",VLOOKUP(R915,CUSTOMS!$E$3:$N$2500,10,FALSE))</f>
        <v/>
      </c>
      <c r="AB915" s="40" t="str">
        <f>IF(R915="","",VLOOKUP(G915,WMS!$E$3:$T$2500,15,FALSE))</f>
        <v/>
      </c>
      <c r="AC915" s="40" t="str">
        <f t="shared" si="104"/>
        <v/>
      </c>
      <c r="AD915" s="37" t="str">
        <f>IF(S915="","",VLOOKUP(S915,海关监管条件!$A$1:$B$2000,2,FALSE))</f>
        <v/>
      </c>
    </row>
    <row r="916" spans="7:30">
      <c r="G916" s="22" t="str">
        <f t="shared" si="98"/>
        <v/>
      </c>
      <c r="H916" s="23" t="str">
        <f>IF(G916="","",VLOOKUP(G916,WMS!$E$3:$Q$2500,7,FALSE))</f>
        <v/>
      </c>
      <c r="I916" s="23" t="str">
        <f>IF(G916="","",VLOOKUP(G916,WMS!$E$3:$Q$2500,8,FALSE))</f>
        <v/>
      </c>
      <c r="J916" s="23" t="str">
        <f>IF(G916="","",VLOOKUP(G916,WMS!$E$3:$Q$2500,13,FALSE))</f>
        <v/>
      </c>
      <c r="K916" s="29" t="str">
        <f t="shared" si="99"/>
        <v/>
      </c>
      <c r="N916" s="30" t="str">
        <f>IF(G916="","",VLOOKUP(G916,WMS!$E$3:$U$2500,17,0))</f>
        <v/>
      </c>
      <c r="O916" s="31" t="str">
        <f t="shared" si="100"/>
        <v/>
      </c>
      <c r="P916" s="31" t="str">
        <f t="shared" si="101"/>
        <v/>
      </c>
      <c r="Q916" s="36" t="str">
        <f>IF(G916="","",VLOOKUP(G916,WMS!$E$3:$G$2500,2,FALSE))</f>
        <v/>
      </c>
      <c r="R916" s="36" t="str">
        <f>IF(G916="","",VLOOKUP(G916,WMS!$E$3:$G$2500,3,FALSE))</f>
        <v/>
      </c>
      <c r="S916" s="37" t="str">
        <f>IF(R916="","",VLOOKUP(R916,CUSTOMS!$E$3:$N$2500,2,FALSE))</f>
        <v/>
      </c>
      <c r="T916" s="38" t="str">
        <f>IF(R916="","",VLOOKUP(R916,CUSTOMS!$E$3:$N$2500,3,FALSE))</f>
        <v/>
      </c>
      <c r="U916" s="39" t="str">
        <f t="shared" si="102"/>
        <v/>
      </c>
      <c r="V916" s="39" t="str">
        <f>IF(R916="","",VLOOKUP(R916,CUSTOMS!$E$3:$N$2500,5,FALSE))</f>
        <v/>
      </c>
      <c r="W916" s="40" t="str">
        <f>IF(R916="","",VLOOKUP(R916,CUSTOMS!$E$3:$N$2500,6,FALSE))</f>
        <v/>
      </c>
      <c r="X916" s="40" t="str">
        <f t="shared" si="103"/>
        <v/>
      </c>
      <c r="Y916" s="39" t="str">
        <f>IF(R916="","",VLOOKUP(R916,CUSTOMS!$E$3:$N$2500,8,FALSE))</f>
        <v/>
      </c>
      <c r="Z916" s="39" t="str">
        <f>IF(R916="","",VLOOKUP(R916,CUSTOMS!$E$3:$N$2500,9,FALSE))</f>
        <v/>
      </c>
      <c r="AA916" s="39" t="str">
        <f>IF(R916="","",VLOOKUP(R916,CUSTOMS!$E$3:$N$2500,10,FALSE))</f>
        <v/>
      </c>
      <c r="AB916" s="40" t="str">
        <f>IF(R916="","",VLOOKUP(G916,WMS!$E$3:$T$2500,15,FALSE))</f>
        <v/>
      </c>
      <c r="AC916" s="40" t="str">
        <f t="shared" si="104"/>
        <v/>
      </c>
      <c r="AD916" s="37" t="str">
        <f>IF(S916="","",VLOOKUP(S916,海关监管条件!$A$1:$B$2000,2,FALSE))</f>
        <v/>
      </c>
    </row>
    <row r="917" spans="7:30">
      <c r="G917" s="22" t="str">
        <f t="shared" si="98"/>
        <v/>
      </c>
      <c r="H917" s="23" t="str">
        <f>IF(G917="","",VLOOKUP(G917,WMS!$E$3:$Q$2500,7,FALSE))</f>
        <v/>
      </c>
      <c r="I917" s="23" t="str">
        <f>IF(G917="","",VLOOKUP(G917,WMS!$E$3:$Q$2500,8,FALSE))</f>
        <v/>
      </c>
      <c r="J917" s="23" t="str">
        <f>IF(G917="","",VLOOKUP(G917,WMS!$E$3:$Q$2500,13,FALSE))</f>
        <v/>
      </c>
      <c r="K917" s="29" t="str">
        <f t="shared" si="99"/>
        <v/>
      </c>
      <c r="N917" s="30" t="str">
        <f>IF(G917="","",VLOOKUP(G917,WMS!$E$3:$U$2500,17,0))</f>
        <v/>
      </c>
      <c r="O917" s="31" t="str">
        <f t="shared" si="100"/>
        <v/>
      </c>
      <c r="P917" s="31" t="str">
        <f t="shared" si="101"/>
        <v/>
      </c>
      <c r="Q917" s="36" t="str">
        <f>IF(G917="","",VLOOKUP(G917,WMS!$E$3:$G$2500,2,FALSE))</f>
        <v/>
      </c>
      <c r="R917" s="36" t="str">
        <f>IF(G917="","",VLOOKUP(G917,WMS!$E$3:$G$2500,3,FALSE))</f>
        <v/>
      </c>
      <c r="S917" s="37" t="str">
        <f>IF(R917="","",VLOOKUP(R917,CUSTOMS!$E$3:$N$2500,2,FALSE))</f>
        <v/>
      </c>
      <c r="T917" s="38" t="str">
        <f>IF(R917="","",VLOOKUP(R917,CUSTOMS!$E$3:$N$2500,3,FALSE))</f>
        <v/>
      </c>
      <c r="U917" s="39" t="str">
        <f t="shared" si="102"/>
        <v/>
      </c>
      <c r="V917" s="39" t="str">
        <f>IF(R917="","",VLOOKUP(R917,CUSTOMS!$E$3:$N$2500,5,FALSE))</f>
        <v/>
      </c>
      <c r="W917" s="40" t="str">
        <f>IF(R917="","",VLOOKUP(R917,CUSTOMS!$E$3:$N$2500,6,FALSE))</f>
        <v/>
      </c>
      <c r="X917" s="40" t="str">
        <f t="shared" si="103"/>
        <v/>
      </c>
      <c r="Y917" s="39" t="str">
        <f>IF(R917="","",VLOOKUP(R917,CUSTOMS!$E$3:$N$2500,8,FALSE))</f>
        <v/>
      </c>
      <c r="Z917" s="39" t="str">
        <f>IF(R917="","",VLOOKUP(R917,CUSTOMS!$E$3:$N$2500,9,FALSE))</f>
        <v/>
      </c>
      <c r="AA917" s="39" t="str">
        <f>IF(R917="","",VLOOKUP(R917,CUSTOMS!$E$3:$N$2500,10,FALSE))</f>
        <v/>
      </c>
      <c r="AB917" s="40" t="str">
        <f>IF(R917="","",VLOOKUP(G917,WMS!$E$3:$T$2500,15,FALSE))</f>
        <v/>
      </c>
      <c r="AC917" s="40" t="str">
        <f t="shared" si="104"/>
        <v/>
      </c>
      <c r="AD917" s="37" t="str">
        <f>IF(S917="","",VLOOKUP(S917,海关监管条件!$A$1:$B$2000,2,FALSE))</f>
        <v/>
      </c>
    </row>
    <row r="918" spans="7:30">
      <c r="G918" s="22" t="str">
        <f t="shared" si="98"/>
        <v/>
      </c>
      <c r="H918" s="23" t="str">
        <f>IF(G918="","",VLOOKUP(G918,WMS!$E$3:$Q$2500,7,FALSE))</f>
        <v/>
      </c>
      <c r="I918" s="23" t="str">
        <f>IF(G918="","",VLOOKUP(G918,WMS!$E$3:$Q$2500,8,FALSE))</f>
        <v/>
      </c>
      <c r="J918" s="23" t="str">
        <f>IF(G918="","",VLOOKUP(G918,WMS!$E$3:$Q$2500,13,FALSE))</f>
        <v/>
      </c>
      <c r="K918" s="29" t="str">
        <f t="shared" si="99"/>
        <v/>
      </c>
      <c r="N918" s="30" t="str">
        <f>IF(G918="","",VLOOKUP(G918,WMS!$E$3:$U$2500,17,0))</f>
        <v/>
      </c>
      <c r="O918" s="31" t="str">
        <f t="shared" si="100"/>
        <v/>
      </c>
      <c r="P918" s="31" t="str">
        <f t="shared" si="101"/>
        <v/>
      </c>
      <c r="Q918" s="36" t="str">
        <f>IF(G918="","",VLOOKUP(G918,WMS!$E$3:$G$2500,2,FALSE))</f>
        <v/>
      </c>
      <c r="R918" s="36" t="str">
        <f>IF(G918="","",VLOOKUP(G918,WMS!$E$3:$G$2500,3,FALSE))</f>
        <v/>
      </c>
      <c r="S918" s="37" t="str">
        <f>IF(R918="","",VLOOKUP(R918,CUSTOMS!$E$3:$N$2500,2,FALSE))</f>
        <v/>
      </c>
      <c r="T918" s="38" t="str">
        <f>IF(R918="","",VLOOKUP(R918,CUSTOMS!$E$3:$N$2500,3,FALSE))</f>
        <v/>
      </c>
      <c r="U918" s="39" t="str">
        <f t="shared" si="102"/>
        <v/>
      </c>
      <c r="V918" s="39" t="str">
        <f>IF(R918="","",VLOOKUP(R918,CUSTOMS!$E$3:$N$2500,5,FALSE))</f>
        <v/>
      </c>
      <c r="W918" s="40" t="str">
        <f>IF(R918="","",VLOOKUP(R918,CUSTOMS!$E$3:$N$2500,6,FALSE))</f>
        <v/>
      </c>
      <c r="X918" s="40" t="str">
        <f t="shared" si="103"/>
        <v/>
      </c>
      <c r="Y918" s="39" t="str">
        <f>IF(R918="","",VLOOKUP(R918,CUSTOMS!$E$3:$N$2500,8,FALSE))</f>
        <v/>
      </c>
      <c r="Z918" s="39" t="str">
        <f>IF(R918="","",VLOOKUP(R918,CUSTOMS!$E$3:$N$2500,9,FALSE))</f>
        <v/>
      </c>
      <c r="AA918" s="39" t="str">
        <f>IF(R918="","",VLOOKUP(R918,CUSTOMS!$E$3:$N$2500,10,FALSE))</f>
        <v/>
      </c>
      <c r="AB918" s="40" t="str">
        <f>IF(R918="","",VLOOKUP(G918,WMS!$E$3:$T$2500,15,FALSE))</f>
        <v/>
      </c>
      <c r="AC918" s="40" t="str">
        <f t="shared" si="104"/>
        <v/>
      </c>
      <c r="AD918" s="37" t="str">
        <f>IF(S918="","",VLOOKUP(S918,海关监管条件!$A$1:$B$2000,2,FALSE))</f>
        <v/>
      </c>
    </row>
    <row r="919" spans="7:30">
      <c r="G919" s="22" t="str">
        <f t="shared" si="98"/>
        <v/>
      </c>
      <c r="H919" s="23" t="str">
        <f>IF(G919="","",VLOOKUP(G919,WMS!$E$3:$Q$2500,7,FALSE))</f>
        <v/>
      </c>
      <c r="I919" s="23" t="str">
        <f>IF(G919="","",VLOOKUP(G919,WMS!$E$3:$Q$2500,8,FALSE))</f>
        <v/>
      </c>
      <c r="J919" s="23" t="str">
        <f>IF(G919="","",VLOOKUP(G919,WMS!$E$3:$Q$2500,13,FALSE))</f>
        <v/>
      </c>
      <c r="K919" s="29" t="str">
        <f t="shared" si="99"/>
        <v/>
      </c>
      <c r="N919" s="30" t="str">
        <f>IF(G919="","",VLOOKUP(G919,WMS!$E$3:$U$2500,17,0))</f>
        <v/>
      </c>
      <c r="O919" s="31" t="str">
        <f t="shared" si="100"/>
        <v/>
      </c>
      <c r="P919" s="31" t="str">
        <f t="shared" si="101"/>
        <v/>
      </c>
      <c r="Q919" s="36" t="str">
        <f>IF(G919="","",VLOOKUP(G919,WMS!$E$3:$G$2500,2,FALSE))</f>
        <v/>
      </c>
      <c r="R919" s="36" t="str">
        <f>IF(G919="","",VLOOKUP(G919,WMS!$E$3:$G$2500,3,FALSE))</f>
        <v/>
      </c>
      <c r="S919" s="37" t="str">
        <f>IF(R919="","",VLOOKUP(R919,CUSTOMS!$E$3:$N$2500,2,FALSE))</f>
        <v/>
      </c>
      <c r="T919" s="38" t="str">
        <f>IF(R919="","",VLOOKUP(R919,CUSTOMS!$E$3:$N$2500,3,FALSE))</f>
        <v/>
      </c>
      <c r="U919" s="39" t="str">
        <f t="shared" si="102"/>
        <v/>
      </c>
      <c r="V919" s="39" t="str">
        <f>IF(R919="","",VLOOKUP(R919,CUSTOMS!$E$3:$N$2500,5,FALSE))</f>
        <v/>
      </c>
      <c r="W919" s="40" t="str">
        <f>IF(R919="","",VLOOKUP(R919,CUSTOMS!$E$3:$N$2500,6,FALSE))</f>
        <v/>
      </c>
      <c r="X919" s="40" t="str">
        <f t="shared" si="103"/>
        <v/>
      </c>
      <c r="Y919" s="39" t="str">
        <f>IF(R919="","",VLOOKUP(R919,CUSTOMS!$E$3:$N$2500,8,FALSE))</f>
        <v/>
      </c>
      <c r="Z919" s="39" t="str">
        <f>IF(R919="","",VLOOKUP(R919,CUSTOMS!$E$3:$N$2500,9,FALSE))</f>
        <v/>
      </c>
      <c r="AA919" s="39" t="str">
        <f>IF(R919="","",VLOOKUP(R919,CUSTOMS!$E$3:$N$2500,10,FALSE))</f>
        <v/>
      </c>
      <c r="AB919" s="40" t="str">
        <f>IF(R919="","",VLOOKUP(G919,WMS!$E$3:$T$2500,15,FALSE))</f>
        <v/>
      </c>
      <c r="AC919" s="40" t="str">
        <f t="shared" si="104"/>
        <v/>
      </c>
      <c r="AD919" s="37" t="str">
        <f>IF(S919="","",VLOOKUP(S919,海关监管条件!$A$1:$B$2000,2,FALSE))</f>
        <v/>
      </c>
    </row>
    <row r="920" spans="7:30">
      <c r="G920" s="22" t="str">
        <f t="shared" si="98"/>
        <v/>
      </c>
      <c r="H920" s="23" t="str">
        <f>IF(G920="","",VLOOKUP(G920,WMS!$E$3:$Q$2500,7,FALSE))</f>
        <v/>
      </c>
      <c r="I920" s="23" t="str">
        <f>IF(G920="","",VLOOKUP(G920,WMS!$E$3:$Q$2500,8,FALSE))</f>
        <v/>
      </c>
      <c r="J920" s="23" t="str">
        <f>IF(G920="","",VLOOKUP(G920,WMS!$E$3:$Q$2500,13,FALSE))</f>
        <v/>
      </c>
      <c r="K920" s="29" t="str">
        <f t="shared" si="99"/>
        <v/>
      </c>
      <c r="N920" s="30" t="str">
        <f>IF(G920="","",VLOOKUP(G920,WMS!$E$3:$U$2500,17,0))</f>
        <v/>
      </c>
      <c r="O920" s="31" t="str">
        <f t="shared" si="100"/>
        <v/>
      </c>
      <c r="P920" s="31" t="str">
        <f t="shared" si="101"/>
        <v/>
      </c>
      <c r="Q920" s="36" t="str">
        <f>IF(G920="","",VLOOKUP(G920,WMS!$E$3:$G$2500,2,FALSE))</f>
        <v/>
      </c>
      <c r="R920" s="36" t="str">
        <f>IF(G920="","",VLOOKUP(G920,WMS!$E$3:$G$2500,3,FALSE))</f>
        <v/>
      </c>
      <c r="S920" s="37" t="str">
        <f>IF(R920="","",VLOOKUP(R920,CUSTOMS!$E$3:$N$2500,2,FALSE))</f>
        <v/>
      </c>
      <c r="T920" s="38" t="str">
        <f>IF(R920="","",VLOOKUP(R920,CUSTOMS!$E$3:$N$2500,3,FALSE))</f>
        <v/>
      </c>
      <c r="U920" s="39" t="str">
        <f t="shared" si="102"/>
        <v/>
      </c>
      <c r="V920" s="39" t="str">
        <f>IF(R920="","",VLOOKUP(R920,CUSTOMS!$E$3:$N$2500,5,FALSE))</f>
        <v/>
      </c>
      <c r="W920" s="40" t="str">
        <f>IF(R920="","",VLOOKUP(R920,CUSTOMS!$E$3:$N$2500,6,FALSE))</f>
        <v/>
      </c>
      <c r="X920" s="40" t="str">
        <f t="shared" si="103"/>
        <v/>
      </c>
      <c r="Y920" s="39" t="str">
        <f>IF(R920="","",VLOOKUP(R920,CUSTOMS!$E$3:$N$2500,8,FALSE))</f>
        <v/>
      </c>
      <c r="Z920" s="39" t="str">
        <f>IF(R920="","",VLOOKUP(R920,CUSTOMS!$E$3:$N$2500,9,FALSE))</f>
        <v/>
      </c>
      <c r="AA920" s="39" t="str">
        <f>IF(R920="","",VLOOKUP(R920,CUSTOMS!$E$3:$N$2500,10,FALSE))</f>
        <v/>
      </c>
      <c r="AB920" s="40" t="str">
        <f>IF(R920="","",VLOOKUP(G920,WMS!$E$3:$T$2500,15,FALSE))</f>
        <v/>
      </c>
      <c r="AC920" s="40" t="str">
        <f t="shared" si="104"/>
        <v/>
      </c>
      <c r="AD920" s="37" t="str">
        <f>IF(S920="","",VLOOKUP(S920,海关监管条件!$A$1:$B$2000,2,FALSE))</f>
        <v/>
      </c>
    </row>
    <row r="921" spans="7:30">
      <c r="G921" s="22" t="str">
        <f t="shared" si="98"/>
        <v/>
      </c>
      <c r="H921" s="23" t="str">
        <f>IF(G921="","",VLOOKUP(G921,WMS!$E$3:$Q$2500,7,FALSE))</f>
        <v/>
      </c>
      <c r="I921" s="23" t="str">
        <f>IF(G921="","",VLOOKUP(G921,WMS!$E$3:$Q$2500,8,FALSE))</f>
        <v/>
      </c>
      <c r="J921" s="23" t="str">
        <f>IF(G921="","",VLOOKUP(G921,WMS!$E$3:$Q$2500,13,FALSE))</f>
        <v/>
      </c>
      <c r="K921" s="29" t="str">
        <f t="shared" si="99"/>
        <v/>
      </c>
      <c r="N921" s="30" t="str">
        <f>IF(G921="","",VLOOKUP(G921,WMS!$E$3:$U$2500,17,0))</f>
        <v/>
      </c>
      <c r="O921" s="31" t="str">
        <f t="shared" si="100"/>
        <v/>
      </c>
      <c r="P921" s="31" t="str">
        <f t="shared" si="101"/>
        <v/>
      </c>
      <c r="Q921" s="36" t="str">
        <f>IF(G921="","",VLOOKUP(G921,WMS!$E$3:$G$2500,2,FALSE))</f>
        <v/>
      </c>
      <c r="R921" s="36" t="str">
        <f>IF(G921="","",VLOOKUP(G921,WMS!$E$3:$G$2500,3,FALSE))</f>
        <v/>
      </c>
      <c r="S921" s="37" t="str">
        <f>IF(R921="","",VLOOKUP(R921,CUSTOMS!$E$3:$N$2500,2,FALSE))</f>
        <v/>
      </c>
      <c r="T921" s="38" t="str">
        <f>IF(R921="","",VLOOKUP(R921,CUSTOMS!$E$3:$N$2500,3,FALSE))</f>
        <v/>
      </c>
      <c r="U921" s="39" t="str">
        <f t="shared" si="102"/>
        <v/>
      </c>
      <c r="V921" s="39" t="str">
        <f>IF(R921="","",VLOOKUP(R921,CUSTOMS!$E$3:$N$2500,5,FALSE))</f>
        <v/>
      </c>
      <c r="W921" s="40" t="str">
        <f>IF(R921="","",VLOOKUP(R921,CUSTOMS!$E$3:$N$2500,6,FALSE))</f>
        <v/>
      </c>
      <c r="X921" s="40" t="str">
        <f t="shared" si="103"/>
        <v/>
      </c>
      <c r="Y921" s="39" t="str">
        <f>IF(R921="","",VLOOKUP(R921,CUSTOMS!$E$3:$N$2500,8,FALSE))</f>
        <v/>
      </c>
      <c r="Z921" s="39" t="str">
        <f>IF(R921="","",VLOOKUP(R921,CUSTOMS!$E$3:$N$2500,9,FALSE))</f>
        <v/>
      </c>
      <c r="AA921" s="39" t="str">
        <f>IF(R921="","",VLOOKUP(R921,CUSTOMS!$E$3:$N$2500,10,FALSE))</f>
        <v/>
      </c>
      <c r="AB921" s="40" t="str">
        <f>IF(R921="","",VLOOKUP(G921,WMS!$E$3:$T$2500,15,FALSE))</f>
        <v/>
      </c>
      <c r="AC921" s="40" t="str">
        <f t="shared" si="104"/>
        <v/>
      </c>
      <c r="AD921" s="37" t="str">
        <f>IF(S921="","",VLOOKUP(S921,海关监管条件!$A$1:$B$2000,2,FALSE))</f>
        <v/>
      </c>
    </row>
    <row r="922" spans="7:30">
      <c r="G922" s="22" t="str">
        <f t="shared" si="98"/>
        <v/>
      </c>
      <c r="H922" s="23" t="str">
        <f>IF(G922="","",VLOOKUP(G922,WMS!$E$3:$Q$2500,7,FALSE))</f>
        <v/>
      </c>
      <c r="I922" s="23" t="str">
        <f>IF(G922="","",VLOOKUP(G922,WMS!$E$3:$Q$2500,8,FALSE))</f>
        <v/>
      </c>
      <c r="J922" s="23" t="str">
        <f>IF(G922="","",VLOOKUP(G922,WMS!$E$3:$Q$2500,13,FALSE))</f>
        <v/>
      </c>
      <c r="K922" s="29" t="str">
        <f t="shared" si="99"/>
        <v/>
      </c>
      <c r="N922" s="30" t="str">
        <f>IF(G922="","",VLOOKUP(G922,WMS!$E$3:$U$2500,17,0))</f>
        <v/>
      </c>
      <c r="O922" s="31" t="str">
        <f t="shared" si="100"/>
        <v/>
      </c>
      <c r="P922" s="31" t="str">
        <f t="shared" si="101"/>
        <v/>
      </c>
      <c r="Q922" s="36" t="str">
        <f>IF(G922="","",VLOOKUP(G922,WMS!$E$3:$G$2500,2,FALSE))</f>
        <v/>
      </c>
      <c r="R922" s="36" t="str">
        <f>IF(G922="","",VLOOKUP(G922,WMS!$E$3:$G$2500,3,FALSE))</f>
        <v/>
      </c>
      <c r="S922" s="37" t="str">
        <f>IF(R922="","",VLOOKUP(R922,CUSTOMS!$E$3:$N$2500,2,FALSE))</f>
        <v/>
      </c>
      <c r="T922" s="38" t="str">
        <f>IF(R922="","",VLOOKUP(R922,CUSTOMS!$E$3:$N$2500,3,FALSE))</f>
        <v/>
      </c>
      <c r="U922" s="39" t="str">
        <f t="shared" si="102"/>
        <v/>
      </c>
      <c r="V922" s="39" t="str">
        <f>IF(R922="","",VLOOKUP(R922,CUSTOMS!$E$3:$N$2500,5,FALSE))</f>
        <v/>
      </c>
      <c r="W922" s="40" t="str">
        <f>IF(R922="","",VLOOKUP(R922,CUSTOMS!$E$3:$N$2500,6,FALSE))</f>
        <v/>
      </c>
      <c r="X922" s="40" t="str">
        <f t="shared" si="103"/>
        <v/>
      </c>
      <c r="Y922" s="39" t="str">
        <f>IF(R922="","",VLOOKUP(R922,CUSTOMS!$E$3:$N$2500,8,FALSE))</f>
        <v/>
      </c>
      <c r="Z922" s="39" t="str">
        <f>IF(R922="","",VLOOKUP(R922,CUSTOMS!$E$3:$N$2500,9,FALSE))</f>
        <v/>
      </c>
      <c r="AA922" s="39" t="str">
        <f>IF(R922="","",VLOOKUP(R922,CUSTOMS!$E$3:$N$2500,10,FALSE))</f>
        <v/>
      </c>
      <c r="AB922" s="40" t="str">
        <f>IF(R922="","",VLOOKUP(G922,WMS!$E$3:$T$2500,15,FALSE))</f>
        <v/>
      </c>
      <c r="AC922" s="40" t="str">
        <f t="shared" si="104"/>
        <v/>
      </c>
      <c r="AD922" s="37" t="str">
        <f>IF(S922="","",VLOOKUP(S922,海关监管条件!$A$1:$B$2000,2,FALSE))</f>
        <v/>
      </c>
    </row>
    <row r="923" spans="7:30">
      <c r="G923" s="22" t="str">
        <f t="shared" si="98"/>
        <v/>
      </c>
      <c r="H923" s="23" t="str">
        <f>IF(G923="","",VLOOKUP(G923,WMS!$E$3:$Q$2500,7,FALSE))</f>
        <v/>
      </c>
      <c r="I923" s="23" t="str">
        <f>IF(G923="","",VLOOKUP(G923,WMS!$E$3:$Q$2500,8,FALSE))</f>
        <v/>
      </c>
      <c r="J923" s="23" t="str">
        <f>IF(G923="","",VLOOKUP(G923,WMS!$E$3:$Q$2500,13,FALSE))</f>
        <v/>
      </c>
      <c r="K923" s="29" t="str">
        <f t="shared" si="99"/>
        <v/>
      </c>
      <c r="N923" s="30" t="str">
        <f>IF(G923="","",VLOOKUP(G923,WMS!$E$3:$U$2500,17,0))</f>
        <v/>
      </c>
      <c r="O923" s="31" t="str">
        <f t="shared" si="100"/>
        <v/>
      </c>
      <c r="P923" s="31" t="str">
        <f t="shared" si="101"/>
        <v/>
      </c>
      <c r="Q923" s="36" t="str">
        <f>IF(G923="","",VLOOKUP(G923,WMS!$E$3:$G$2500,2,FALSE))</f>
        <v/>
      </c>
      <c r="R923" s="36" t="str">
        <f>IF(G923="","",VLOOKUP(G923,WMS!$E$3:$G$2500,3,FALSE))</f>
        <v/>
      </c>
      <c r="S923" s="37" t="str">
        <f>IF(R923="","",VLOOKUP(R923,CUSTOMS!$E$3:$N$2500,2,FALSE))</f>
        <v/>
      </c>
      <c r="T923" s="38" t="str">
        <f>IF(R923="","",VLOOKUP(R923,CUSTOMS!$E$3:$N$2500,3,FALSE))</f>
        <v/>
      </c>
      <c r="U923" s="39" t="str">
        <f t="shared" si="102"/>
        <v/>
      </c>
      <c r="V923" s="39" t="str">
        <f>IF(R923="","",VLOOKUP(R923,CUSTOMS!$E$3:$N$2500,5,FALSE))</f>
        <v/>
      </c>
      <c r="W923" s="40" t="str">
        <f>IF(R923="","",VLOOKUP(R923,CUSTOMS!$E$3:$N$2500,6,FALSE))</f>
        <v/>
      </c>
      <c r="X923" s="40" t="str">
        <f t="shared" si="103"/>
        <v/>
      </c>
      <c r="Y923" s="39" t="str">
        <f>IF(R923="","",VLOOKUP(R923,CUSTOMS!$E$3:$N$2500,8,FALSE))</f>
        <v/>
      </c>
      <c r="Z923" s="39" t="str">
        <f>IF(R923="","",VLOOKUP(R923,CUSTOMS!$E$3:$N$2500,9,FALSE))</f>
        <v/>
      </c>
      <c r="AA923" s="39" t="str">
        <f>IF(R923="","",VLOOKUP(R923,CUSTOMS!$E$3:$N$2500,10,FALSE))</f>
        <v/>
      </c>
      <c r="AB923" s="40" t="str">
        <f>IF(R923="","",VLOOKUP(G923,WMS!$E$3:$T$2500,15,FALSE))</f>
        <v/>
      </c>
      <c r="AC923" s="40" t="str">
        <f t="shared" si="104"/>
        <v/>
      </c>
      <c r="AD923" s="37" t="str">
        <f>IF(S923="","",VLOOKUP(S923,海关监管条件!$A$1:$B$2000,2,FALSE))</f>
        <v/>
      </c>
    </row>
    <row r="924" spans="7:30">
      <c r="G924" s="22" t="str">
        <f t="shared" si="98"/>
        <v/>
      </c>
      <c r="H924" s="23" t="str">
        <f>IF(G924="","",VLOOKUP(G924,WMS!$E$3:$Q$2500,7,FALSE))</f>
        <v/>
      </c>
      <c r="I924" s="23" t="str">
        <f>IF(G924="","",VLOOKUP(G924,WMS!$E$3:$Q$2500,8,FALSE))</f>
        <v/>
      </c>
      <c r="J924" s="23" t="str">
        <f>IF(G924="","",VLOOKUP(G924,WMS!$E$3:$Q$2500,13,FALSE))</f>
        <v/>
      </c>
      <c r="K924" s="29" t="str">
        <f t="shared" si="99"/>
        <v/>
      </c>
      <c r="N924" s="30" t="str">
        <f>IF(G924="","",VLOOKUP(G924,WMS!$E$3:$U$2500,17,0))</f>
        <v/>
      </c>
      <c r="O924" s="31" t="str">
        <f t="shared" si="100"/>
        <v/>
      </c>
      <c r="P924" s="31" t="str">
        <f t="shared" si="101"/>
        <v/>
      </c>
      <c r="Q924" s="36" t="str">
        <f>IF(G924="","",VLOOKUP(G924,WMS!$E$3:$G$2500,2,FALSE))</f>
        <v/>
      </c>
      <c r="R924" s="36" t="str">
        <f>IF(G924="","",VLOOKUP(G924,WMS!$E$3:$G$2500,3,FALSE))</f>
        <v/>
      </c>
      <c r="S924" s="37" t="str">
        <f>IF(R924="","",VLOOKUP(R924,CUSTOMS!$E$3:$N$2500,2,FALSE))</f>
        <v/>
      </c>
      <c r="T924" s="38" t="str">
        <f>IF(R924="","",VLOOKUP(R924,CUSTOMS!$E$3:$N$2500,3,FALSE))</f>
        <v/>
      </c>
      <c r="U924" s="39" t="str">
        <f t="shared" si="102"/>
        <v/>
      </c>
      <c r="V924" s="39" t="str">
        <f>IF(R924="","",VLOOKUP(R924,CUSTOMS!$E$3:$N$2500,5,FALSE))</f>
        <v/>
      </c>
      <c r="W924" s="40" t="str">
        <f>IF(R924="","",VLOOKUP(R924,CUSTOMS!$E$3:$N$2500,6,FALSE))</f>
        <v/>
      </c>
      <c r="X924" s="40" t="str">
        <f t="shared" si="103"/>
        <v/>
      </c>
      <c r="Y924" s="39" t="str">
        <f>IF(R924="","",VLOOKUP(R924,CUSTOMS!$E$3:$N$2500,8,FALSE))</f>
        <v/>
      </c>
      <c r="Z924" s="39" t="str">
        <f>IF(R924="","",VLOOKUP(R924,CUSTOMS!$E$3:$N$2500,9,FALSE))</f>
        <v/>
      </c>
      <c r="AA924" s="39" t="str">
        <f>IF(R924="","",VLOOKUP(R924,CUSTOMS!$E$3:$N$2500,10,FALSE))</f>
        <v/>
      </c>
      <c r="AB924" s="40" t="str">
        <f>IF(R924="","",VLOOKUP(G924,WMS!$E$3:$T$2500,15,FALSE))</f>
        <v/>
      </c>
      <c r="AC924" s="40" t="str">
        <f t="shared" si="104"/>
        <v/>
      </c>
      <c r="AD924" s="37" t="str">
        <f>IF(S924="","",VLOOKUP(S924,海关监管条件!$A$1:$B$2000,2,FALSE))</f>
        <v/>
      </c>
    </row>
    <row r="925" spans="7:30">
      <c r="G925" s="22" t="str">
        <f t="shared" si="98"/>
        <v/>
      </c>
      <c r="H925" s="23" t="str">
        <f>IF(G925="","",VLOOKUP(G925,WMS!$E$3:$Q$2500,7,FALSE))</f>
        <v/>
      </c>
      <c r="I925" s="23" t="str">
        <f>IF(G925="","",VLOOKUP(G925,WMS!$E$3:$Q$2500,8,FALSE))</f>
        <v/>
      </c>
      <c r="J925" s="23" t="str">
        <f>IF(G925="","",VLOOKUP(G925,WMS!$E$3:$Q$2500,13,FALSE))</f>
        <v/>
      </c>
      <c r="K925" s="29" t="str">
        <f t="shared" si="99"/>
        <v/>
      </c>
      <c r="N925" s="30" t="str">
        <f>IF(G925="","",VLOOKUP(G925,WMS!$E$3:$U$2500,17,0))</f>
        <v/>
      </c>
      <c r="O925" s="31" t="str">
        <f t="shared" si="100"/>
        <v/>
      </c>
      <c r="P925" s="31" t="str">
        <f t="shared" si="101"/>
        <v/>
      </c>
      <c r="Q925" s="36" t="str">
        <f>IF(G925="","",VLOOKUP(G925,WMS!$E$3:$G$2500,2,FALSE))</f>
        <v/>
      </c>
      <c r="R925" s="36" t="str">
        <f>IF(G925="","",VLOOKUP(G925,WMS!$E$3:$G$2500,3,FALSE))</f>
        <v/>
      </c>
      <c r="S925" s="37" t="str">
        <f>IF(R925="","",VLOOKUP(R925,CUSTOMS!$E$3:$N$2500,2,FALSE))</f>
        <v/>
      </c>
      <c r="T925" s="38" t="str">
        <f>IF(R925="","",VLOOKUP(R925,CUSTOMS!$E$3:$N$2500,3,FALSE))</f>
        <v/>
      </c>
      <c r="U925" s="39" t="str">
        <f t="shared" si="102"/>
        <v/>
      </c>
      <c r="V925" s="39" t="str">
        <f>IF(R925="","",VLOOKUP(R925,CUSTOMS!$E$3:$N$2500,5,FALSE))</f>
        <v/>
      </c>
      <c r="W925" s="40" t="str">
        <f>IF(R925="","",VLOOKUP(R925,CUSTOMS!$E$3:$N$2500,6,FALSE))</f>
        <v/>
      </c>
      <c r="X925" s="40" t="str">
        <f t="shared" si="103"/>
        <v/>
      </c>
      <c r="Y925" s="39" t="str">
        <f>IF(R925="","",VLOOKUP(R925,CUSTOMS!$E$3:$N$2500,8,FALSE))</f>
        <v/>
      </c>
      <c r="Z925" s="39" t="str">
        <f>IF(R925="","",VLOOKUP(R925,CUSTOMS!$E$3:$N$2500,9,FALSE))</f>
        <v/>
      </c>
      <c r="AA925" s="39" t="str">
        <f>IF(R925="","",VLOOKUP(R925,CUSTOMS!$E$3:$N$2500,10,FALSE))</f>
        <v/>
      </c>
      <c r="AB925" s="40" t="str">
        <f>IF(R925="","",VLOOKUP(G925,WMS!$E$3:$T$2500,15,FALSE))</f>
        <v/>
      </c>
      <c r="AC925" s="40" t="str">
        <f t="shared" si="104"/>
        <v/>
      </c>
      <c r="AD925" s="37" t="str">
        <f>IF(S925="","",VLOOKUP(S925,海关监管条件!$A$1:$B$2000,2,FALSE))</f>
        <v/>
      </c>
    </row>
    <row r="926" spans="7:30">
      <c r="G926" s="22" t="str">
        <f t="shared" si="98"/>
        <v/>
      </c>
      <c r="H926" s="23" t="str">
        <f>IF(G926="","",VLOOKUP(G926,WMS!$E$3:$Q$2500,7,FALSE))</f>
        <v/>
      </c>
      <c r="I926" s="23" t="str">
        <f>IF(G926="","",VLOOKUP(G926,WMS!$E$3:$Q$2500,8,FALSE))</f>
        <v/>
      </c>
      <c r="J926" s="23" t="str">
        <f>IF(G926="","",VLOOKUP(G926,WMS!$E$3:$Q$2500,13,FALSE))</f>
        <v/>
      </c>
      <c r="K926" s="29" t="str">
        <f t="shared" si="99"/>
        <v/>
      </c>
      <c r="N926" s="30" t="str">
        <f>IF(G926="","",VLOOKUP(G926,WMS!$E$3:$U$2500,17,0))</f>
        <v/>
      </c>
      <c r="O926" s="31" t="str">
        <f t="shared" si="100"/>
        <v/>
      </c>
      <c r="P926" s="31" t="str">
        <f t="shared" si="101"/>
        <v/>
      </c>
      <c r="Q926" s="36" t="str">
        <f>IF(G926="","",VLOOKUP(G926,WMS!$E$3:$G$2500,2,FALSE))</f>
        <v/>
      </c>
      <c r="R926" s="36" t="str">
        <f>IF(G926="","",VLOOKUP(G926,WMS!$E$3:$G$2500,3,FALSE))</f>
        <v/>
      </c>
      <c r="S926" s="37" t="str">
        <f>IF(R926="","",VLOOKUP(R926,CUSTOMS!$E$3:$N$2500,2,FALSE))</f>
        <v/>
      </c>
      <c r="T926" s="38" t="str">
        <f>IF(R926="","",VLOOKUP(R926,CUSTOMS!$E$3:$N$2500,3,FALSE))</f>
        <v/>
      </c>
      <c r="U926" s="39" t="str">
        <f t="shared" si="102"/>
        <v/>
      </c>
      <c r="V926" s="39" t="str">
        <f>IF(R926="","",VLOOKUP(R926,CUSTOMS!$E$3:$N$2500,5,FALSE))</f>
        <v/>
      </c>
      <c r="W926" s="40" t="str">
        <f>IF(R926="","",VLOOKUP(R926,CUSTOMS!$E$3:$N$2500,6,FALSE))</f>
        <v/>
      </c>
      <c r="X926" s="40" t="str">
        <f t="shared" si="103"/>
        <v/>
      </c>
      <c r="Y926" s="39" t="str">
        <f>IF(R926="","",VLOOKUP(R926,CUSTOMS!$E$3:$N$2500,8,FALSE))</f>
        <v/>
      </c>
      <c r="Z926" s="39" t="str">
        <f>IF(R926="","",VLOOKUP(R926,CUSTOMS!$E$3:$N$2500,9,FALSE))</f>
        <v/>
      </c>
      <c r="AA926" s="39" t="str">
        <f>IF(R926="","",VLOOKUP(R926,CUSTOMS!$E$3:$N$2500,10,FALSE))</f>
        <v/>
      </c>
      <c r="AB926" s="40" t="str">
        <f>IF(R926="","",VLOOKUP(G926,WMS!$E$3:$T$2500,15,FALSE))</f>
        <v/>
      </c>
      <c r="AC926" s="40" t="str">
        <f t="shared" si="104"/>
        <v/>
      </c>
      <c r="AD926" s="37" t="str">
        <f>IF(S926="","",VLOOKUP(S926,海关监管条件!$A$1:$B$2000,2,FALSE))</f>
        <v/>
      </c>
    </row>
    <row r="927" spans="7:30">
      <c r="G927" s="22" t="str">
        <f t="shared" si="98"/>
        <v/>
      </c>
      <c r="H927" s="23" t="str">
        <f>IF(G927="","",VLOOKUP(G927,WMS!$E$3:$Q$2500,7,FALSE))</f>
        <v/>
      </c>
      <c r="I927" s="23" t="str">
        <f>IF(G927="","",VLOOKUP(G927,WMS!$E$3:$Q$2500,8,FALSE))</f>
        <v/>
      </c>
      <c r="J927" s="23" t="str">
        <f>IF(G927="","",VLOOKUP(G927,WMS!$E$3:$Q$2500,13,FALSE))</f>
        <v/>
      </c>
      <c r="K927" s="29" t="str">
        <f t="shared" si="99"/>
        <v/>
      </c>
      <c r="N927" s="30" t="str">
        <f>IF(G927="","",VLOOKUP(G927,WMS!$E$3:$U$2500,17,0))</f>
        <v/>
      </c>
      <c r="O927" s="31" t="str">
        <f t="shared" si="100"/>
        <v/>
      </c>
      <c r="P927" s="31" t="str">
        <f t="shared" si="101"/>
        <v/>
      </c>
      <c r="Q927" s="36" t="str">
        <f>IF(G927="","",VLOOKUP(G927,WMS!$E$3:$G$2500,2,FALSE))</f>
        <v/>
      </c>
      <c r="R927" s="36" t="str">
        <f>IF(G927="","",VLOOKUP(G927,WMS!$E$3:$G$2500,3,FALSE))</f>
        <v/>
      </c>
      <c r="S927" s="37" t="str">
        <f>IF(R927="","",VLOOKUP(R927,CUSTOMS!$E$3:$N$2500,2,FALSE))</f>
        <v/>
      </c>
      <c r="T927" s="38" t="str">
        <f>IF(R927="","",VLOOKUP(R927,CUSTOMS!$E$3:$N$2500,3,FALSE))</f>
        <v/>
      </c>
      <c r="U927" s="39" t="str">
        <f t="shared" si="102"/>
        <v/>
      </c>
      <c r="V927" s="39" t="str">
        <f>IF(R927="","",VLOOKUP(R927,CUSTOMS!$E$3:$N$2500,5,FALSE))</f>
        <v/>
      </c>
      <c r="W927" s="40" t="str">
        <f>IF(R927="","",VLOOKUP(R927,CUSTOMS!$E$3:$N$2500,6,FALSE))</f>
        <v/>
      </c>
      <c r="X927" s="40" t="str">
        <f t="shared" si="103"/>
        <v/>
      </c>
      <c r="Y927" s="39" t="str">
        <f>IF(R927="","",VLOOKUP(R927,CUSTOMS!$E$3:$N$2500,8,FALSE))</f>
        <v/>
      </c>
      <c r="Z927" s="39" t="str">
        <f>IF(R927="","",VLOOKUP(R927,CUSTOMS!$E$3:$N$2500,9,FALSE))</f>
        <v/>
      </c>
      <c r="AA927" s="39" t="str">
        <f>IF(R927="","",VLOOKUP(R927,CUSTOMS!$E$3:$N$2500,10,FALSE))</f>
        <v/>
      </c>
      <c r="AB927" s="40" t="str">
        <f>IF(R927="","",VLOOKUP(G927,WMS!$E$3:$T$2500,15,FALSE))</f>
        <v/>
      </c>
      <c r="AC927" s="40" t="str">
        <f t="shared" si="104"/>
        <v/>
      </c>
      <c r="AD927" s="37" t="str">
        <f>IF(S927="","",VLOOKUP(S927,海关监管条件!$A$1:$B$2000,2,FALSE))</f>
        <v/>
      </c>
    </row>
    <row r="928" spans="7:30">
      <c r="G928" s="22" t="str">
        <f t="shared" si="98"/>
        <v/>
      </c>
      <c r="H928" s="23" t="str">
        <f>IF(G928="","",VLOOKUP(G928,WMS!$E$3:$Q$2500,7,FALSE))</f>
        <v/>
      </c>
      <c r="I928" s="23" t="str">
        <f>IF(G928="","",VLOOKUP(G928,WMS!$E$3:$Q$2500,8,FALSE))</f>
        <v/>
      </c>
      <c r="J928" s="23" t="str">
        <f>IF(G928="","",VLOOKUP(G928,WMS!$E$3:$Q$2500,13,FALSE))</f>
        <v/>
      </c>
      <c r="K928" s="29" t="str">
        <f t="shared" si="99"/>
        <v/>
      </c>
      <c r="N928" s="30" t="str">
        <f>IF(G928="","",VLOOKUP(G928,WMS!$E$3:$U$2500,17,0))</f>
        <v/>
      </c>
      <c r="O928" s="31" t="str">
        <f t="shared" si="100"/>
        <v/>
      </c>
      <c r="P928" s="31" t="str">
        <f t="shared" si="101"/>
        <v/>
      </c>
      <c r="Q928" s="36" t="str">
        <f>IF(G928="","",VLOOKUP(G928,WMS!$E$3:$G$2500,2,FALSE))</f>
        <v/>
      </c>
      <c r="R928" s="36" t="str">
        <f>IF(G928="","",VLOOKUP(G928,WMS!$E$3:$G$2500,3,FALSE))</f>
        <v/>
      </c>
      <c r="S928" s="37" t="str">
        <f>IF(R928="","",VLOOKUP(R928,CUSTOMS!$E$3:$N$2500,2,FALSE))</f>
        <v/>
      </c>
      <c r="T928" s="38" t="str">
        <f>IF(R928="","",VLOOKUP(R928,CUSTOMS!$E$3:$N$2500,3,FALSE))</f>
        <v/>
      </c>
      <c r="U928" s="39" t="str">
        <f t="shared" si="102"/>
        <v/>
      </c>
      <c r="V928" s="39" t="str">
        <f>IF(R928="","",VLOOKUP(R928,CUSTOMS!$E$3:$N$2500,5,FALSE))</f>
        <v/>
      </c>
      <c r="W928" s="40" t="str">
        <f>IF(R928="","",VLOOKUP(R928,CUSTOMS!$E$3:$N$2500,6,FALSE))</f>
        <v/>
      </c>
      <c r="X928" s="40" t="str">
        <f t="shared" si="103"/>
        <v/>
      </c>
      <c r="Y928" s="39" t="str">
        <f>IF(R928="","",VLOOKUP(R928,CUSTOMS!$E$3:$N$2500,8,FALSE))</f>
        <v/>
      </c>
      <c r="Z928" s="39" t="str">
        <f>IF(R928="","",VLOOKUP(R928,CUSTOMS!$E$3:$N$2500,9,FALSE))</f>
        <v/>
      </c>
      <c r="AA928" s="39" t="str">
        <f>IF(R928="","",VLOOKUP(R928,CUSTOMS!$E$3:$N$2500,10,FALSE))</f>
        <v/>
      </c>
      <c r="AB928" s="40" t="str">
        <f>IF(R928="","",VLOOKUP(G928,WMS!$E$3:$T$2500,15,FALSE))</f>
        <v/>
      </c>
      <c r="AC928" s="40" t="str">
        <f t="shared" si="104"/>
        <v/>
      </c>
      <c r="AD928" s="37" t="str">
        <f>IF(S928="","",VLOOKUP(S928,海关监管条件!$A$1:$B$2000,2,FALSE))</f>
        <v/>
      </c>
    </row>
    <row r="929" spans="7:30">
      <c r="G929" s="22" t="str">
        <f t="shared" ref="G929:G992" si="105">IF(F929="","",D929&amp;"/"&amp;E929&amp;"/"&amp;F929)</f>
        <v/>
      </c>
      <c r="H929" s="23" t="str">
        <f>IF(G929="","",VLOOKUP(G929,WMS!$E$3:$Q$2500,7,FALSE))</f>
        <v/>
      </c>
      <c r="I929" s="23" t="str">
        <f>IF(G929="","",VLOOKUP(G929,WMS!$E$3:$Q$2500,8,FALSE))</f>
        <v/>
      </c>
      <c r="J929" s="23" t="str">
        <f>IF(G929="","",VLOOKUP(G929,WMS!$E$3:$Q$2500,13,FALSE))</f>
        <v/>
      </c>
      <c r="K929" s="29" t="str">
        <f t="shared" ref="K929:K992" si="106">IF(M929="","",EXACT(H929,M929/L929))</f>
        <v/>
      </c>
      <c r="N929" s="30" t="str">
        <f>IF(G929="","",VLOOKUP(G929,WMS!$E$3:$U$2500,17,0))</f>
        <v/>
      </c>
      <c r="O929" s="31" t="str">
        <f t="shared" ref="O929:O992" si="107">IF(L929="","",I929*L929)</f>
        <v/>
      </c>
      <c r="P929" s="31" t="str">
        <f t="shared" ref="P929:P992" si="108">IF(L929="","",J929*L929)</f>
        <v/>
      </c>
      <c r="Q929" s="36" t="str">
        <f>IF(G929="","",VLOOKUP(G929,WMS!$E$3:$G$2500,2,FALSE))</f>
        <v/>
      </c>
      <c r="R929" s="36" t="str">
        <f>IF(G929="","",VLOOKUP(G929,WMS!$E$3:$G$2500,3,FALSE))</f>
        <v/>
      </c>
      <c r="S929" s="37" t="str">
        <f>IF(R929="","",VLOOKUP(R929,CUSTOMS!$E$3:$N$2500,2,FALSE))</f>
        <v/>
      </c>
      <c r="T929" s="38" t="str">
        <f>IF(R929="","",VLOOKUP(R929,CUSTOMS!$E$3:$N$2500,3,FALSE))</f>
        <v/>
      </c>
      <c r="U929" s="39" t="str">
        <f t="shared" ref="U929:U992" si="109">IF(V929="","",IF(V929="千克",M929*AB929,M929))</f>
        <v/>
      </c>
      <c r="V929" s="39" t="str">
        <f>IF(R929="","",VLOOKUP(R929,CUSTOMS!$E$3:$N$2500,5,FALSE))</f>
        <v/>
      </c>
      <c r="W929" s="40" t="str">
        <f>IF(R929="","",VLOOKUP(R929,CUSTOMS!$E$3:$N$2500,6,FALSE))</f>
        <v/>
      </c>
      <c r="X929" s="40" t="str">
        <f t="shared" ref="X929:X992" si="110">IF(W929="","",U929*W929)</f>
        <v/>
      </c>
      <c r="Y929" s="39" t="str">
        <f>IF(R929="","",VLOOKUP(R929,CUSTOMS!$E$3:$N$2500,8,FALSE))</f>
        <v/>
      </c>
      <c r="Z929" s="39" t="str">
        <f>IF(R929="","",VLOOKUP(R929,CUSTOMS!$E$3:$N$2500,9,FALSE))</f>
        <v/>
      </c>
      <c r="AA929" s="39" t="str">
        <f>IF(R929="","",VLOOKUP(R929,CUSTOMS!$E$3:$N$2500,10,FALSE))</f>
        <v/>
      </c>
      <c r="AB929" s="40" t="str">
        <f>IF(R929="","",VLOOKUP(G929,WMS!$E$3:$T$2500,15,FALSE))</f>
        <v/>
      </c>
      <c r="AC929" s="40" t="str">
        <f t="shared" ref="AC929:AC992" si="111">IF(AB929="","",M929*AB929)</f>
        <v/>
      </c>
      <c r="AD929" s="37" t="str">
        <f>IF(S929="","",VLOOKUP(S929,海关监管条件!$A$1:$B$2000,2,FALSE))</f>
        <v/>
      </c>
    </row>
    <row r="930" spans="7:30">
      <c r="G930" s="22" t="str">
        <f t="shared" si="105"/>
        <v/>
      </c>
      <c r="H930" s="23" t="str">
        <f>IF(G930="","",VLOOKUP(G930,WMS!$E$3:$Q$2500,7,FALSE))</f>
        <v/>
      </c>
      <c r="I930" s="23" t="str">
        <f>IF(G930="","",VLOOKUP(G930,WMS!$E$3:$Q$2500,8,FALSE))</f>
        <v/>
      </c>
      <c r="J930" s="23" t="str">
        <f>IF(G930="","",VLOOKUP(G930,WMS!$E$3:$Q$2500,13,FALSE))</f>
        <v/>
      </c>
      <c r="K930" s="29" t="str">
        <f t="shared" si="106"/>
        <v/>
      </c>
      <c r="N930" s="30" t="str">
        <f>IF(G930="","",VLOOKUP(G930,WMS!$E$3:$U$2500,17,0))</f>
        <v/>
      </c>
      <c r="O930" s="31" t="str">
        <f t="shared" si="107"/>
        <v/>
      </c>
      <c r="P930" s="31" t="str">
        <f t="shared" si="108"/>
        <v/>
      </c>
      <c r="Q930" s="36" t="str">
        <f>IF(G930="","",VLOOKUP(G930,WMS!$E$3:$G$2500,2,FALSE))</f>
        <v/>
      </c>
      <c r="R930" s="36" t="str">
        <f>IF(G930="","",VLOOKUP(G930,WMS!$E$3:$G$2500,3,FALSE))</f>
        <v/>
      </c>
      <c r="S930" s="37" t="str">
        <f>IF(R930="","",VLOOKUP(R930,CUSTOMS!$E$3:$N$2500,2,FALSE))</f>
        <v/>
      </c>
      <c r="T930" s="38" t="str">
        <f>IF(R930="","",VLOOKUP(R930,CUSTOMS!$E$3:$N$2500,3,FALSE))</f>
        <v/>
      </c>
      <c r="U930" s="39" t="str">
        <f t="shared" si="109"/>
        <v/>
      </c>
      <c r="V930" s="39" t="str">
        <f>IF(R930="","",VLOOKUP(R930,CUSTOMS!$E$3:$N$2500,5,FALSE))</f>
        <v/>
      </c>
      <c r="W930" s="40" t="str">
        <f>IF(R930="","",VLOOKUP(R930,CUSTOMS!$E$3:$N$2500,6,FALSE))</f>
        <v/>
      </c>
      <c r="X930" s="40" t="str">
        <f t="shared" si="110"/>
        <v/>
      </c>
      <c r="Y930" s="39" t="str">
        <f>IF(R930="","",VLOOKUP(R930,CUSTOMS!$E$3:$N$2500,8,FALSE))</f>
        <v/>
      </c>
      <c r="Z930" s="39" t="str">
        <f>IF(R930="","",VLOOKUP(R930,CUSTOMS!$E$3:$N$2500,9,FALSE))</f>
        <v/>
      </c>
      <c r="AA930" s="39" t="str">
        <f>IF(R930="","",VLOOKUP(R930,CUSTOMS!$E$3:$N$2500,10,FALSE))</f>
        <v/>
      </c>
      <c r="AB930" s="40" t="str">
        <f>IF(R930="","",VLOOKUP(G930,WMS!$E$3:$T$2500,15,FALSE))</f>
        <v/>
      </c>
      <c r="AC930" s="40" t="str">
        <f t="shared" si="111"/>
        <v/>
      </c>
      <c r="AD930" s="37" t="str">
        <f>IF(S930="","",VLOOKUP(S930,海关监管条件!$A$1:$B$2000,2,FALSE))</f>
        <v/>
      </c>
    </row>
    <row r="931" spans="7:30">
      <c r="G931" s="22" t="str">
        <f t="shared" si="105"/>
        <v/>
      </c>
      <c r="H931" s="23" t="str">
        <f>IF(G931="","",VLOOKUP(G931,WMS!$E$3:$Q$2500,7,FALSE))</f>
        <v/>
      </c>
      <c r="I931" s="23" t="str">
        <f>IF(G931="","",VLOOKUP(G931,WMS!$E$3:$Q$2500,8,FALSE))</f>
        <v/>
      </c>
      <c r="J931" s="23" t="str">
        <f>IF(G931="","",VLOOKUP(G931,WMS!$E$3:$Q$2500,13,FALSE))</f>
        <v/>
      </c>
      <c r="K931" s="29" t="str">
        <f t="shared" si="106"/>
        <v/>
      </c>
      <c r="N931" s="30" t="str">
        <f>IF(G931="","",VLOOKUP(G931,WMS!$E$3:$U$2500,17,0))</f>
        <v/>
      </c>
      <c r="O931" s="31" t="str">
        <f t="shared" si="107"/>
        <v/>
      </c>
      <c r="P931" s="31" t="str">
        <f t="shared" si="108"/>
        <v/>
      </c>
      <c r="Q931" s="36" t="str">
        <f>IF(G931="","",VLOOKUP(G931,WMS!$E$3:$G$2500,2,FALSE))</f>
        <v/>
      </c>
      <c r="R931" s="36" t="str">
        <f>IF(G931="","",VLOOKUP(G931,WMS!$E$3:$G$2500,3,FALSE))</f>
        <v/>
      </c>
      <c r="S931" s="37" t="str">
        <f>IF(R931="","",VLOOKUP(R931,CUSTOMS!$E$3:$N$2500,2,FALSE))</f>
        <v/>
      </c>
      <c r="T931" s="38" t="str">
        <f>IF(R931="","",VLOOKUP(R931,CUSTOMS!$E$3:$N$2500,3,FALSE))</f>
        <v/>
      </c>
      <c r="U931" s="39" t="str">
        <f t="shared" si="109"/>
        <v/>
      </c>
      <c r="V931" s="39" t="str">
        <f>IF(R931="","",VLOOKUP(R931,CUSTOMS!$E$3:$N$2500,5,FALSE))</f>
        <v/>
      </c>
      <c r="W931" s="40" t="str">
        <f>IF(R931="","",VLOOKUP(R931,CUSTOMS!$E$3:$N$2500,6,FALSE))</f>
        <v/>
      </c>
      <c r="X931" s="40" t="str">
        <f t="shared" si="110"/>
        <v/>
      </c>
      <c r="Y931" s="39" t="str">
        <f>IF(R931="","",VLOOKUP(R931,CUSTOMS!$E$3:$N$2500,8,FALSE))</f>
        <v/>
      </c>
      <c r="Z931" s="39" t="str">
        <f>IF(R931="","",VLOOKUP(R931,CUSTOMS!$E$3:$N$2500,9,FALSE))</f>
        <v/>
      </c>
      <c r="AA931" s="39" t="str">
        <f>IF(R931="","",VLOOKUP(R931,CUSTOMS!$E$3:$N$2500,10,FALSE))</f>
        <v/>
      </c>
      <c r="AB931" s="40" t="str">
        <f>IF(R931="","",VLOOKUP(G931,WMS!$E$3:$T$2500,15,FALSE))</f>
        <v/>
      </c>
      <c r="AC931" s="40" t="str">
        <f t="shared" si="111"/>
        <v/>
      </c>
      <c r="AD931" s="37" t="str">
        <f>IF(S931="","",VLOOKUP(S931,海关监管条件!$A$1:$B$2000,2,FALSE))</f>
        <v/>
      </c>
    </row>
    <row r="932" spans="7:30">
      <c r="G932" s="22" t="str">
        <f t="shared" si="105"/>
        <v/>
      </c>
      <c r="H932" s="23" t="str">
        <f>IF(G932="","",VLOOKUP(G932,WMS!$E$3:$Q$2500,7,FALSE))</f>
        <v/>
      </c>
      <c r="I932" s="23" t="str">
        <f>IF(G932="","",VLOOKUP(G932,WMS!$E$3:$Q$2500,8,FALSE))</f>
        <v/>
      </c>
      <c r="J932" s="23" t="str">
        <f>IF(G932="","",VLOOKUP(G932,WMS!$E$3:$Q$2500,13,FALSE))</f>
        <v/>
      </c>
      <c r="K932" s="29" t="str">
        <f t="shared" si="106"/>
        <v/>
      </c>
      <c r="N932" s="30" t="str">
        <f>IF(G932="","",VLOOKUP(G932,WMS!$E$3:$U$2500,17,0))</f>
        <v/>
      </c>
      <c r="O932" s="31" t="str">
        <f t="shared" si="107"/>
        <v/>
      </c>
      <c r="P932" s="31" t="str">
        <f t="shared" si="108"/>
        <v/>
      </c>
      <c r="Q932" s="36" t="str">
        <f>IF(G932="","",VLOOKUP(G932,WMS!$E$3:$G$2500,2,FALSE))</f>
        <v/>
      </c>
      <c r="R932" s="36" t="str">
        <f>IF(G932="","",VLOOKUP(G932,WMS!$E$3:$G$2500,3,FALSE))</f>
        <v/>
      </c>
      <c r="S932" s="37" t="str">
        <f>IF(R932="","",VLOOKUP(R932,CUSTOMS!$E$3:$N$2500,2,FALSE))</f>
        <v/>
      </c>
      <c r="T932" s="38" t="str">
        <f>IF(R932="","",VLOOKUP(R932,CUSTOMS!$E$3:$N$2500,3,FALSE))</f>
        <v/>
      </c>
      <c r="U932" s="39" t="str">
        <f t="shared" si="109"/>
        <v/>
      </c>
      <c r="V932" s="39" t="str">
        <f>IF(R932="","",VLOOKUP(R932,CUSTOMS!$E$3:$N$2500,5,FALSE))</f>
        <v/>
      </c>
      <c r="W932" s="40" t="str">
        <f>IF(R932="","",VLOOKUP(R932,CUSTOMS!$E$3:$N$2500,6,FALSE))</f>
        <v/>
      </c>
      <c r="X932" s="40" t="str">
        <f t="shared" si="110"/>
        <v/>
      </c>
      <c r="Y932" s="39" t="str">
        <f>IF(R932="","",VLOOKUP(R932,CUSTOMS!$E$3:$N$2500,8,FALSE))</f>
        <v/>
      </c>
      <c r="Z932" s="39" t="str">
        <f>IF(R932="","",VLOOKUP(R932,CUSTOMS!$E$3:$N$2500,9,FALSE))</f>
        <v/>
      </c>
      <c r="AA932" s="39" t="str">
        <f>IF(R932="","",VLOOKUP(R932,CUSTOMS!$E$3:$N$2500,10,FALSE))</f>
        <v/>
      </c>
      <c r="AB932" s="40" t="str">
        <f>IF(R932="","",VLOOKUP(G932,WMS!$E$3:$T$2500,15,FALSE))</f>
        <v/>
      </c>
      <c r="AC932" s="40" t="str">
        <f t="shared" si="111"/>
        <v/>
      </c>
      <c r="AD932" s="37" t="str">
        <f>IF(S932="","",VLOOKUP(S932,海关监管条件!$A$1:$B$2000,2,FALSE))</f>
        <v/>
      </c>
    </row>
    <row r="933" spans="7:30">
      <c r="G933" s="22" t="str">
        <f t="shared" si="105"/>
        <v/>
      </c>
      <c r="H933" s="23" t="str">
        <f>IF(G933="","",VLOOKUP(G933,WMS!$E$3:$Q$2500,7,FALSE))</f>
        <v/>
      </c>
      <c r="I933" s="23" t="str">
        <f>IF(G933="","",VLOOKUP(G933,WMS!$E$3:$Q$2500,8,FALSE))</f>
        <v/>
      </c>
      <c r="J933" s="23" t="str">
        <f>IF(G933="","",VLOOKUP(G933,WMS!$E$3:$Q$2500,13,FALSE))</f>
        <v/>
      </c>
      <c r="K933" s="29" t="str">
        <f t="shared" si="106"/>
        <v/>
      </c>
      <c r="N933" s="30" t="str">
        <f>IF(G933="","",VLOOKUP(G933,WMS!$E$3:$U$2500,17,0))</f>
        <v/>
      </c>
      <c r="O933" s="31" t="str">
        <f t="shared" si="107"/>
        <v/>
      </c>
      <c r="P933" s="31" t="str">
        <f t="shared" si="108"/>
        <v/>
      </c>
      <c r="Q933" s="36" t="str">
        <f>IF(G933="","",VLOOKUP(G933,WMS!$E$3:$G$2500,2,FALSE))</f>
        <v/>
      </c>
      <c r="R933" s="36" t="str">
        <f>IF(G933="","",VLOOKUP(G933,WMS!$E$3:$G$2500,3,FALSE))</f>
        <v/>
      </c>
      <c r="S933" s="37" t="str">
        <f>IF(R933="","",VLOOKUP(R933,CUSTOMS!$E$3:$N$2500,2,FALSE))</f>
        <v/>
      </c>
      <c r="T933" s="38" t="str">
        <f>IF(R933="","",VLOOKUP(R933,CUSTOMS!$E$3:$N$2500,3,FALSE))</f>
        <v/>
      </c>
      <c r="U933" s="39" t="str">
        <f t="shared" si="109"/>
        <v/>
      </c>
      <c r="V933" s="39" t="str">
        <f>IF(R933="","",VLOOKUP(R933,CUSTOMS!$E$3:$N$2500,5,FALSE))</f>
        <v/>
      </c>
      <c r="W933" s="40" t="str">
        <f>IF(R933="","",VLOOKUP(R933,CUSTOMS!$E$3:$N$2500,6,FALSE))</f>
        <v/>
      </c>
      <c r="X933" s="40" t="str">
        <f t="shared" si="110"/>
        <v/>
      </c>
      <c r="Y933" s="39" t="str">
        <f>IF(R933="","",VLOOKUP(R933,CUSTOMS!$E$3:$N$2500,8,FALSE))</f>
        <v/>
      </c>
      <c r="Z933" s="39" t="str">
        <f>IF(R933="","",VLOOKUP(R933,CUSTOMS!$E$3:$N$2500,9,FALSE))</f>
        <v/>
      </c>
      <c r="AA933" s="39" t="str">
        <f>IF(R933="","",VLOOKUP(R933,CUSTOMS!$E$3:$N$2500,10,FALSE))</f>
        <v/>
      </c>
      <c r="AB933" s="40" t="str">
        <f>IF(R933="","",VLOOKUP(G933,WMS!$E$3:$T$2500,15,FALSE))</f>
        <v/>
      </c>
      <c r="AC933" s="40" t="str">
        <f t="shared" si="111"/>
        <v/>
      </c>
      <c r="AD933" s="37" t="str">
        <f>IF(S933="","",VLOOKUP(S933,海关监管条件!$A$1:$B$2000,2,FALSE))</f>
        <v/>
      </c>
    </row>
    <row r="934" spans="7:30">
      <c r="G934" s="22" t="str">
        <f t="shared" si="105"/>
        <v/>
      </c>
      <c r="H934" s="23" t="str">
        <f>IF(G934="","",VLOOKUP(G934,WMS!$E$3:$Q$2500,7,FALSE))</f>
        <v/>
      </c>
      <c r="I934" s="23" t="str">
        <f>IF(G934="","",VLOOKUP(G934,WMS!$E$3:$Q$2500,8,FALSE))</f>
        <v/>
      </c>
      <c r="J934" s="23" t="str">
        <f>IF(G934="","",VLOOKUP(G934,WMS!$E$3:$Q$2500,13,FALSE))</f>
        <v/>
      </c>
      <c r="K934" s="29" t="str">
        <f t="shared" si="106"/>
        <v/>
      </c>
      <c r="N934" s="30" t="str">
        <f>IF(G934="","",VLOOKUP(G934,WMS!$E$3:$U$2500,17,0))</f>
        <v/>
      </c>
      <c r="O934" s="31" t="str">
        <f t="shared" si="107"/>
        <v/>
      </c>
      <c r="P934" s="31" t="str">
        <f t="shared" si="108"/>
        <v/>
      </c>
      <c r="Q934" s="36" t="str">
        <f>IF(G934="","",VLOOKUP(G934,WMS!$E$3:$G$2500,2,FALSE))</f>
        <v/>
      </c>
      <c r="R934" s="36" t="str">
        <f>IF(G934="","",VLOOKUP(G934,WMS!$E$3:$G$2500,3,FALSE))</f>
        <v/>
      </c>
      <c r="S934" s="37" t="str">
        <f>IF(R934="","",VLOOKUP(R934,CUSTOMS!$E$3:$N$2500,2,FALSE))</f>
        <v/>
      </c>
      <c r="T934" s="38" t="str">
        <f>IF(R934="","",VLOOKUP(R934,CUSTOMS!$E$3:$N$2500,3,FALSE))</f>
        <v/>
      </c>
      <c r="U934" s="39" t="str">
        <f t="shared" si="109"/>
        <v/>
      </c>
      <c r="V934" s="39" t="str">
        <f>IF(R934="","",VLOOKUP(R934,CUSTOMS!$E$3:$N$2500,5,FALSE))</f>
        <v/>
      </c>
      <c r="W934" s="40" t="str">
        <f>IF(R934="","",VLOOKUP(R934,CUSTOMS!$E$3:$N$2500,6,FALSE))</f>
        <v/>
      </c>
      <c r="X934" s="40" t="str">
        <f t="shared" si="110"/>
        <v/>
      </c>
      <c r="Y934" s="39" t="str">
        <f>IF(R934="","",VLOOKUP(R934,CUSTOMS!$E$3:$N$2500,8,FALSE))</f>
        <v/>
      </c>
      <c r="Z934" s="39" t="str">
        <f>IF(R934="","",VLOOKUP(R934,CUSTOMS!$E$3:$N$2500,9,FALSE))</f>
        <v/>
      </c>
      <c r="AA934" s="39" t="str">
        <f>IF(R934="","",VLOOKUP(R934,CUSTOMS!$E$3:$N$2500,10,FALSE))</f>
        <v/>
      </c>
      <c r="AB934" s="40" t="str">
        <f>IF(R934="","",VLOOKUP(G934,WMS!$E$3:$T$2500,15,FALSE))</f>
        <v/>
      </c>
      <c r="AC934" s="40" t="str">
        <f t="shared" si="111"/>
        <v/>
      </c>
      <c r="AD934" s="37" t="str">
        <f>IF(S934="","",VLOOKUP(S934,海关监管条件!$A$1:$B$2000,2,FALSE))</f>
        <v/>
      </c>
    </row>
    <row r="935" spans="7:30">
      <c r="G935" s="22" t="str">
        <f t="shared" si="105"/>
        <v/>
      </c>
      <c r="H935" s="23" t="str">
        <f>IF(G935="","",VLOOKUP(G935,WMS!$E$3:$Q$2500,7,FALSE))</f>
        <v/>
      </c>
      <c r="I935" s="23" t="str">
        <f>IF(G935="","",VLOOKUP(G935,WMS!$E$3:$Q$2500,8,FALSE))</f>
        <v/>
      </c>
      <c r="J935" s="23" t="str">
        <f>IF(G935="","",VLOOKUP(G935,WMS!$E$3:$Q$2500,13,FALSE))</f>
        <v/>
      </c>
      <c r="K935" s="29" t="str">
        <f t="shared" si="106"/>
        <v/>
      </c>
      <c r="N935" s="30" t="str">
        <f>IF(G935="","",VLOOKUP(G935,WMS!$E$3:$U$2500,17,0))</f>
        <v/>
      </c>
      <c r="O935" s="31" t="str">
        <f t="shared" si="107"/>
        <v/>
      </c>
      <c r="P935" s="31" t="str">
        <f t="shared" si="108"/>
        <v/>
      </c>
      <c r="Q935" s="36" t="str">
        <f>IF(G935="","",VLOOKUP(G935,WMS!$E$3:$G$2500,2,FALSE))</f>
        <v/>
      </c>
      <c r="R935" s="36" t="str">
        <f>IF(G935="","",VLOOKUP(G935,WMS!$E$3:$G$2500,3,FALSE))</f>
        <v/>
      </c>
      <c r="S935" s="37" t="str">
        <f>IF(R935="","",VLOOKUP(R935,CUSTOMS!$E$3:$N$2500,2,FALSE))</f>
        <v/>
      </c>
      <c r="T935" s="38" t="str">
        <f>IF(R935="","",VLOOKUP(R935,CUSTOMS!$E$3:$N$2500,3,FALSE))</f>
        <v/>
      </c>
      <c r="U935" s="39" t="str">
        <f t="shared" si="109"/>
        <v/>
      </c>
      <c r="V935" s="39" t="str">
        <f>IF(R935="","",VLOOKUP(R935,CUSTOMS!$E$3:$N$2500,5,FALSE))</f>
        <v/>
      </c>
      <c r="W935" s="40" t="str">
        <f>IF(R935="","",VLOOKUP(R935,CUSTOMS!$E$3:$N$2500,6,FALSE))</f>
        <v/>
      </c>
      <c r="X935" s="40" t="str">
        <f t="shared" si="110"/>
        <v/>
      </c>
      <c r="Y935" s="39" t="str">
        <f>IF(R935="","",VLOOKUP(R935,CUSTOMS!$E$3:$N$2500,8,FALSE))</f>
        <v/>
      </c>
      <c r="Z935" s="39" t="str">
        <f>IF(R935="","",VLOOKUP(R935,CUSTOMS!$E$3:$N$2500,9,FALSE))</f>
        <v/>
      </c>
      <c r="AA935" s="39" t="str">
        <f>IF(R935="","",VLOOKUP(R935,CUSTOMS!$E$3:$N$2500,10,FALSE))</f>
        <v/>
      </c>
      <c r="AB935" s="40" t="str">
        <f>IF(R935="","",VLOOKUP(G935,WMS!$E$3:$T$2500,15,FALSE))</f>
        <v/>
      </c>
      <c r="AC935" s="40" t="str">
        <f t="shared" si="111"/>
        <v/>
      </c>
      <c r="AD935" s="37" t="str">
        <f>IF(S935="","",VLOOKUP(S935,海关监管条件!$A$1:$B$2000,2,FALSE))</f>
        <v/>
      </c>
    </row>
    <row r="936" spans="7:30">
      <c r="G936" s="22" t="str">
        <f t="shared" si="105"/>
        <v/>
      </c>
      <c r="H936" s="23" t="str">
        <f>IF(G936="","",VLOOKUP(G936,WMS!$E$3:$Q$2500,7,FALSE))</f>
        <v/>
      </c>
      <c r="I936" s="23" t="str">
        <f>IF(G936="","",VLOOKUP(G936,WMS!$E$3:$Q$2500,8,FALSE))</f>
        <v/>
      </c>
      <c r="J936" s="23" t="str">
        <f>IF(G936="","",VLOOKUP(G936,WMS!$E$3:$Q$2500,13,FALSE))</f>
        <v/>
      </c>
      <c r="K936" s="29" t="str">
        <f t="shared" si="106"/>
        <v/>
      </c>
      <c r="N936" s="30" t="str">
        <f>IF(G936="","",VLOOKUP(G936,WMS!$E$3:$U$2500,17,0))</f>
        <v/>
      </c>
      <c r="O936" s="31" t="str">
        <f t="shared" si="107"/>
        <v/>
      </c>
      <c r="P936" s="31" t="str">
        <f t="shared" si="108"/>
        <v/>
      </c>
      <c r="Q936" s="36" t="str">
        <f>IF(G936="","",VLOOKUP(G936,WMS!$E$3:$G$2500,2,FALSE))</f>
        <v/>
      </c>
      <c r="R936" s="36" t="str">
        <f>IF(G936="","",VLOOKUP(G936,WMS!$E$3:$G$2500,3,FALSE))</f>
        <v/>
      </c>
      <c r="S936" s="37" t="str">
        <f>IF(R936="","",VLOOKUP(R936,CUSTOMS!$E$3:$N$2500,2,FALSE))</f>
        <v/>
      </c>
      <c r="T936" s="38" t="str">
        <f>IF(R936="","",VLOOKUP(R936,CUSTOMS!$E$3:$N$2500,3,FALSE))</f>
        <v/>
      </c>
      <c r="U936" s="39" t="str">
        <f t="shared" si="109"/>
        <v/>
      </c>
      <c r="V936" s="39" t="str">
        <f>IF(R936="","",VLOOKUP(R936,CUSTOMS!$E$3:$N$2500,5,FALSE))</f>
        <v/>
      </c>
      <c r="W936" s="40" t="str">
        <f>IF(R936="","",VLOOKUP(R936,CUSTOMS!$E$3:$N$2500,6,FALSE))</f>
        <v/>
      </c>
      <c r="X936" s="40" t="str">
        <f t="shared" si="110"/>
        <v/>
      </c>
      <c r="Y936" s="39" t="str">
        <f>IF(R936="","",VLOOKUP(R936,CUSTOMS!$E$3:$N$2500,8,FALSE))</f>
        <v/>
      </c>
      <c r="Z936" s="39" t="str">
        <f>IF(R936="","",VLOOKUP(R936,CUSTOMS!$E$3:$N$2500,9,FALSE))</f>
        <v/>
      </c>
      <c r="AA936" s="39" t="str">
        <f>IF(R936="","",VLOOKUP(R936,CUSTOMS!$E$3:$N$2500,10,FALSE))</f>
        <v/>
      </c>
      <c r="AB936" s="40" t="str">
        <f>IF(R936="","",VLOOKUP(G936,WMS!$E$3:$T$2500,15,FALSE))</f>
        <v/>
      </c>
      <c r="AC936" s="40" t="str">
        <f t="shared" si="111"/>
        <v/>
      </c>
      <c r="AD936" s="37" t="str">
        <f>IF(S936="","",VLOOKUP(S936,海关监管条件!$A$1:$B$2000,2,FALSE))</f>
        <v/>
      </c>
    </row>
    <row r="937" spans="7:30">
      <c r="G937" s="22" t="str">
        <f t="shared" si="105"/>
        <v/>
      </c>
      <c r="H937" s="23" t="str">
        <f>IF(G937="","",VLOOKUP(G937,WMS!$E$3:$Q$2500,7,FALSE))</f>
        <v/>
      </c>
      <c r="I937" s="23" t="str">
        <f>IF(G937="","",VLOOKUP(G937,WMS!$E$3:$Q$2500,8,FALSE))</f>
        <v/>
      </c>
      <c r="J937" s="23" t="str">
        <f>IF(G937="","",VLOOKUP(G937,WMS!$E$3:$Q$2500,13,FALSE))</f>
        <v/>
      </c>
      <c r="K937" s="29" t="str">
        <f t="shared" si="106"/>
        <v/>
      </c>
      <c r="N937" s="30" t="str">
        <f>IF(G937="","",VLOOKUP(G937,WMS!$E$3:$U$2500,17,0))</f>
        <v/>
      </c>
      <c r="O937" s="31" t="str">
        <f t="shared" si="107"/>
        <v/>
      </c>
      <c r="P937" s="31" t="str">
        <f t="shared" si="108"/>
        <v/>
      </c>
      <c r="Q937" s="36" t="str">
        <f>IF(G937="","",VLOOKUP(G937,WMS!$E$3:$G$2500,2,FALSE))</f>
        <v/>
      </c>
      <c r="R937" s="36" t="str">
        <f>IF(G937="","",VLOOKUP(G937,WMS!$E$3:$G$2500,3,FALSE))</f>
        <v/>
      </c>
      <c r="S937" s="37" t="str">
        <f>IF(R937="","",VLOOKUP(R937,CUSTOMS!$E$3:$N$2500,2,FALSE))</f>
        <v/>
      </c>
      <c r="T937" s="38" t="str">
        <f>IF(R937="","",VLOOKUP(R937,CUSTOMS!$E$3:$N$2500,3,FALSE))</f>
        <v/>
      </c>
      <c r="U937" s="39" t="str">
        <f t="shared" si="109"/>
        <v/>
      </c>
      <c r="V937" s="39" t="str">
        <f>IF(R937="","",VLOOKUP(R937,CUSTOMS!$E$3:$N$2500,5,FALSE))</f>
        <v/>
      </c>
      <c r="W937" s="40" t="str">
        <f>IF(R937="","",VLOOKUP(R937,CUSTOMS!$E$3:$N$2500,6,FALSE))</f>
        <v/>
      </c>
      <c r="X937" s="40" t="str">
        <f t="shared" si="110"/>
        <v/>
      </c>
      <c r="Y937" s="39" t="str">
        <f>IF(R937="","",VLOOKUP(R937,CUSTOMS!$E$3:$N$2500,8,FALSE))</f>
        <v/>
      </c>
      <c r="Z937" s="39" t="str">
        <f>IF(R937="","",VLOOKUP(R937,CUSTOMS!$E$3:$N$2500,9,FALSE))</f>
        <v/>
      </c>
      <c r="AA937" s="39" t="str">
        <f>IF(R937="","",VLOOKUP(R937,CUSTOMS!$E$3:$N$2500,10,FALSE))</f>
        <v/>
      </c>
      <c r="AB937" s="40" t="str">
        <f>IF(R937="","",VLOOKUP(G937,WMS!$E$3:$T$2500,15,FALSE))</f>
        <v/>
      </c>
      <c r="AC937" s="40" t="str">
        <f t="shared" si="111"/>
        <v/>
      </c>
      <c r="AD937" s="37" t="str">
        <f>IF(S937="","",VLOOKUP(S937,海关监管条件!$A$1:$B$2000,2,FALSE))</f>
        <v/>
      </c>
    </row>
    <row r="938" spans="7:30">
      <c r="G938" s="22" t="str">
        <f t="shared" si="105"/>
        <v/>
      </c>
      <c r="H938" s="23" t="str">
        <f>IF(G938="","",VLOOKUP(G938,WMS!$E$3:$Q$2500,7,FALSE))</f>
        <v/>
      </c>
      <c r="I938" s="23" t="str">
        <f>IF(G938="","",VLOOKUP(G938,WMS!$E$3:$Q$2500,8,FALSE))</f>
        <v/>
      </c>
      <c r="J938" s="23" t="str">
        <f>IF(G938="","",VLOOKUP(G938,WMS!$E$3:$Q$2500,13,FALSE))</f>
        <v/>
      </c>
      <c r="K938" s="29" t="str">
        <f t="shared" si="106"/>
        <v/>
      </c>
      <c r="N938" s="30" t="str">
        <f>IF(G938="","",VLOOKUP(G938,WMS!$E$3:$U$2500,17,0))</f>
        <v/>
      </c>
      <c r="O938" s="31" t="str">
        <f t="shared" si="107"/>
        <v/>
      </c>
      <c r="P938" s="31" t="str">
        <f t="shared" si="108"/>
        <v/>
      </c>
      <c r="Q938" s="36" t="str">
        <f>IF(G938="","",VLOOKUP(G938,WMS!$E$3:$G$2500,2,FALSE))</f>
        <v/>
      </c>
      <c r="R938" s="36" t="str">
        <f>IF(G938="","",VLOOKUP(G938,WMS!$E$3:$G$2500,3,FALSE))</f>
        <v/>
      </c>
      <c r="S938" s="37" t="str">
        <f>IF(R938="","",VLOOKUP(R938,CUSTOMS!$E$3:$N$2500,2,FALSE))</f>
        <v/>
      </c>
      <c r="T938" s="38" t="str">
        <f>IF(R938="","",VLOOKUP(R938,CUSTOMS!$E$3:$N$2500,3,FALSE))</f>
        <v/>
      </c>
      <c r="U938" s="39" t="str">
        <f t="shared" si="109"/>
        <v/>
      </c>
      <c r="V938" s="39" t="str">
        <f>IF(R938="","",VLOOKUP(R938,CUSTOMS!$E$3:$N$2500,5,FALSE))</f>
        <v/>
      </c>
      <c r="W938" s="40" t="str">
        <f>IF(R938="","",VLOOKUP(R938,CUSTOMS!$E$3:$N$2500,6,FALSE))</f>
        <v/>
      </c>
      <c r="X938" s="40" t="str">
        <f t="shared" si="110"/>
        <v/>
      </c>
      <c r="Y938" s="39" t="str">
        <f>IF(R938="","",VLOOKUP(R938,CUSTOMS!$E$3:$N$2500,8,FALSE))</f>
        <v/>
      </c>
      <c r="Z938" s="39" t="str">
        <f>IF(R938="","",VLOOKUP(R938,CUSTOMS!$E$3:$N$2500,9,FALSE))</f>
        <v/>
      </c>
      <c r="AA938" s="39" t="str">
        <f>IF(R938="","",VLOOKUP(R938,CUSTOMS!$E$3:$N$2500,10,FALSE))</f>
        <v/>
      </c>
      <c r="AB938" s="40" t="str">
        <f>IF(R938="","",VLOOKUP(G938,WMS!$E$3:$T$2500,15,FALSE))</f>
        <v/>
      </c>
      <c r="AC938" s="40" t="str">
        <f t="shared" si="111"/>
        <v/>
      </c>
      <c r="AD938" s="37" t="str">
        <f>IF(S938="","",VLOOKUP(S938,海关监管条件!$A$1:$B$2000,2,FALSE))</f>
        <v/>
      </c>
    </row>
    <row r="939" spans="7:30">
      <c r="G939" s="22" t="str">
        <f t="shared" si="105"/>
        <v/>
      </c>
      <c r="H939" s="23" t="str">
        <f>IF(G939="","",VLOOKUP(G939,WMS!$E$3:$Q$2500,7,FALSE))</f>
        <v/>
      </c>
      <c r="I939" s="23" t="str">
        <f>IF(G939="","",VLOOKUP(G939,WMS!$E$3:$Q$2500,8,FALSE))</f>
        <v/>
      </c>
      <c r="J939" s="23" t="str">
        <f>IF(G939="","",VLOOKUP(G939,WMS!$E$3:$Q$2500,13,FALSE))</f>
        <v/>
      </c>
      <c r="K939" s="29" t="str">
        <f t="shared" si="106"/>
        <v/>
      </c>
      <c r="N939" s="30" t="str">
        <f>IF(G939="","",VLOOKUP(G939,WMS!$E$3:$U$2500,17,0))</f>
        <v/>
      </c>
      <c r="O939" s="31" t="str">
        <f t="shared" si="107"/>
        <v/>
      </c>
      <c r="P939" s="31" t="str">
        <f t="shared" si="108"/>
        <v/>
      </c>
      <c r="Q939" s="36" t="str">
        <f>IF(G939="","",VLOOKUP(G939,WMS!$E$3:$G$2500,2,FALSE))</f>
        <v/>
      </c>
      <c r="R939" s="36" t="str">
        <f>IF(G939="","",VLOOKUP(G939,WMS!$E$3:$G$2500,3,FALSE))</f>
        <v/>
      </c>
      <c r="S939" s="37" t="str">
        <f>IF(R939="","",VLOOKUP(R939,CUSTOMS!$E$3:$N$2500,2,FALSE))</f>
        <v/>
      </c>
      <c r="T939" s="38" t="str">
        <f>IF(R939="","",VLOOKUP(R939,CUSTOMS!$E$3:$N$2500,3,FALSE))</f>
        <v/>
      </c>
      <c r="U939" s="39" t="str">
        <f t="shared" si="109"/>
        <v/>
      </c>
      <c r="V939" s="39" t="str">
        <f>IF(R939="","",VLOOKUP(R939,CUSTOMS!$E$3:$N$2500,5,FALSE))</f>
        <v/>
      </c>
      <c r="W939" s="40" t="str">
        <f>IF(R939="","",VLOOKUP(R939,CUSTOMS!$E$3:$N$2500,6,FALSE))</f>
        <v/>
      </c>
      <c r="X939" s="40" t="str">
        <f t="shared" si="110"/>
        <v/>
      </c>
      <c r="Y939" s="39" t="str">
        <f>IF(R939="","",VLOOKUP(R939,CUSTOMS!$E$3:$N$2500,8,FALSE))</f>
        <v/>
      </c>
      <c r="Z939" s="39" t="str">
        <f>IF(R939="","",VLOOKUP(R939,CUSTOMS!$E$3:$N$2500,9,FALSE))</f>
        <v/>
      </c>
      <c r="AA939" s="39" t="str">
        <f>IF(R939="","",VLOOKUP(R939,CUSTOMS!$E$3:$N$2500,10,FALSE))</f>
        <v/>
      </c>
      <c r="AB939" s="40" t="str">
        <f>IF(R939="","",VLOOKUP(G939,WMS!$E$3:$T$2500,15,FALSE))</f>
        <v/>
      </c>
      <c r="AC939" s="40" t="str">
        <f t="shared" si="111"/>
        <v/>
      </c>
      <c r="AD939" s="37" t="str">
        <f>IF(S939="","",VLOOKUP(S939,海关监管条件!$A$1:$B$2000,2,FALSE))</f>
        <v/>
      </c>
    </row>
    <row r="940" spans="7:30">
      <c r="G940" s="22" t="str">
        <f t="shared" si="105"/>
        <v/>
      </c>
      <c r="H940" s="23" t="str">
        <f>IF(G940="","",VLOOKUP(G940,WMS!$E$3:$Q$2500,7,FALSE))</f>
        <v/>
      </c>
      <c r="I940" s="23" t="str">
        <f>IF(G940="","",VLOOKUP(G940,WMS!$E$3:$Q$2500,8,FALSE))</f>
        <v/>
      </c>
      <c r="J940" s="23" t="str">
        <f>IF(G940="","",VLOOKUP(G940,WMS!$E$3:$Q$2500,13,FALSE))</f>
        <v/>
      </c>
      <c r="K940" s="29" t="str">
        <f t="shared" si="106"/>
        <v/>
      </c>
      <c r="N940" s="30" t="str">
        <f>IF(G940="","",VLOOKUP(G940,WMS!$E$3:$U$2500,17,0))</f>
        <v/>
      </c>
      <c r="O940" s="31" t="str">
        <f t="shared" si="107"/>
        <v/>
      </c>
      <c r="P940" s="31" t="str">
        <f t="shared" si="108"/>
        <v/>
      </c>
      <c r="Q940" s="36" t="str">
        <f>IF(G940="","",VLOOKUP(G940,WMS!$E$3:$G$2500,2,FALSE))</f>
        <v/>
      </c>
      <c r="R940" s="36" t="str">
        <f>IF(G940="","",VLOOKUP(G940,WMS!$E$3:$G$2500,3,FALSE))</f>
        <v/>
      </c>
      <c r="S940" s="37" t="str">
        <f>IF(R940="","",VLOOKUP(R940,CUSTOMS!$E$3:$N$2500,2,FALSE))</f>
        <v/>
      </c>
      <c r="T940" s="38" t="str">
        <f>IF(R940="","",VLOOKUP(R940,CUSTOMS!$E$3:$N$2500,3,FALSE))</f>
        <v/>
      </c>
      <c r="U940" s="39" t="str">
        <f t="shared" si="109"/>
        <v/>
      </c>
      <c r="V940" s="39" t="str">
        <f>IF(R940="","",VLOOKUP(R940,CUSTOMS!$E$3:$N$2500,5,FALSE))</f>
        <v/>
      </c>
      <c r="W940" s="40" t="str">
        <f>IF(R940="","",VLOOKUP(R940,CUSTOMS!$E$3:$N$2500,6,FALSE))</f>
        <v/>
      </c>
      <c r="X940" s="40" t="str">
        <f t="shared" si="110"/>
        <v/>
      </c>
      <c r="Y940" s="39" t="str">
        <f>IF(R940="","",VLOOKUP(R940,CUSTOMS!$E$3:$N$2500,8,FALSE))</f>
        <v/>
      </c>
      <c r="Z940" s="39" t="str">
        <f>IF(R940="","",VLOOKUP(R940,CUSTOMS!$E$3:$N$2500,9,FALSE))</f>
        <v/>
      </c>
      <c r="AA940" s="39" t="str">
        <f>IF(R940="","",VLOOKUP(R940,CUSTOMS!$E$3:$N$2500,10,FALSE))</f>
        <v/>
      </c>
      <c r="AB940" s="40" t="str">
        <f>IF(R940="","",VLOOKUP(G940,WMS!$E$3:$T$2500,15,FALSE))</f>
        <v/>
      </c>
      <c r="AC940" s="40" t="str">
        <f t="shared" si="111"/>
        <v/>
      </c>
      <c r="AD940" s="37" t="str">
        <f>IF(S940="","",VLOOKUP(S940,海关监管条件!$A$1:$B$2000,2,FALSE))</f>
        <v/>
      </c>
    </row>
    <row r="941" spans="7:30">
      <c r="G941" s="22" t="str">
        <f t="shared" si="105"/>
        <v/>
      </c>
      <c r="H941" s="23" t="str">
        <f>IF(G941="","",VLOOKUP(G941,WMS!$E$3:$Q$2500,7,FALSE))</f>
        <v/>
      </c>
      <c r="I941" s="23" t="str">
        <f>IF(G941="","",VLOOKUP(G941,WMS!$E$3:$Q$2500,8,FALSE))</f>
        <v/>
      </c>
      <c r="J941" s="23" t="str">
        <f>IF(G941="","",VLOOKUP(G941,WMS!$E$3:$Q$2500,13,FALSE))</f>
        <v/>
      </c>
      <c r="K941" s="29" t="str">
        <f t="shared" si="106"/>
        <v/>
      </c>
      <c r="N941" s="30" t="str">
        <f>IF(G941="","",VLOOKUP(G941,WMS!$E$3:$U$2500,17,0))</f>
        <v/>
      </c>
      <c r="O941" s="31" t="str">
        <f t="shared" si="107"/>
        <v/>
      </c>
      <c r="P941" s="31" t="str">
        <f t="shared" si="108"/>
        <v/>
      </c>
      <c r="Q941" s="36" t="str">
        <f>IF(G941="","",VLOOKUP(G941,WMS!$E$3:$G$2500,2,FALSE))</f>
        <v/>
      </c>
      <c r="R941" s="36" t="str">
        <f>IF(G941="","",VLOOKUP(G941,WMS!$E$3:$G$2500,3,FALSE))</f>
        <v/>
      </c>
      <c r="S941" s="37" t="str">
        <f>IF(R941="","",VLOOKUP(R941,CUSTOMS!$E$3:$N$2500,2,FALSE))</f>
        <v/>
      </c>
      <c r="T941" s="38" t="str">
        <f>IF(R941="","",VLOOKUP(R941,CUSTOMS!$E$3:$N$2500,3,FALSE))</f>
        <v/>
      </c>
      <c r="U941" s="39" t="str">
        <f t="shared" si="109"/>
        <v/>
      </c>
      <c r="V941" s="39" t="str">
        <f>IF(R941="","",VLOOKUP(R941,CUSTOMS!$E$3:$N$2500,5,FALSE))</f>
        <v/>
      </c>
      <c r="W941" s="40" t="str">
        <f>IF(R941="","",VLOOKUP(R941,CUSTOMS!$E$3:$N$2500,6,FALSE))</f>
        <v/>
      </c>
      <c r="X941" s="40" t="str">
        <f t="shared" si="110"/>
        <v/>
      </c>
      <c r="Y941" s="39" t="str">
        <f>IF(R941="","",VLOOKUP(R941,CUSTOMS!$E$3:$N$2500,8,FALSE))</f>
        <v/>
      </c>
      <c r="Z941" s="39" t="str">
        <f>IF(R941="","",VLOOKUP(R941,CUSTOMS!$E$3:$N$2500,9,FALSE))</f>
        <v/>
      </c>
      <c r="AA941" s="39" t="str">
        <f>IF(R941="","",VLOOKUP(R941,CUSTOMS!$E$3:$N$2500,10,FALSE))</f>
        <v/>
      </c>
      <c r="AB941" s="40" t="str">
        <f>IF(R941="","",VLOOKUP(G941,WMS!$E$3:$T$2500,15,FALSE))</f>
        <v/>
      </c>
      <c r="AC941" s="40" t="str">
        <f t="shared" si="111"/>
        <v/>
      </c>
      <c r="AD941" s="37" t="str">
        <f>IF(S941="","",VLOOKUP(S941,海关监管条件!$A$1:$B$2000,2,FALSE))</f>
        <v/>
      </c>
    </row>
    <row r="942" spans="7:30">
      <c r="G942" s="22" t="str">
        <f t="shared" si="105"/>
        <v/>
      </c>
      <c r="H942" s="23" t="str">
        <f>IF(G942="","",VLOOKUP(G942,WMS!$E$3:$Q$2500,7,FALSE))</f>
        <v/>
      </c>
      <c r="I942" s="23" t="str">
        <f>IF(G942="","",VLOOKUP(G942,WMS!$E$3:$Q$2500,8,FALSE))</f>
        <v/>
      </c>
      <c r="J942" s="23" t="str">
        <f>IF(G942="","",VLOOKUP(G942,WMS!$E$3:$Q$2500,13,FALSE))</f>
        <v/>
      </c>
      <c r="K942" s="29" t="str">
        <f t="shared" si="106"/>
        <v/>
      </c>
      <c r="N942" s="30" t="str">
        <f>IF(G942="","",VLOOKUP(G942,WMS!$E$3:$U$2500,17,0))</f>
        <v/>
      </c>
      <c r="O942" s="31" t="str">
        <f t="shared" si="107"/>
        <v/>
      </c>
      <c r="P942" s="31" t="str">
        <f t="shared" si="108"/>
        <v/>
      </c>
      <c r="Q942" s="36" t="str">
        <f>IF(G942="","",VLOOKUP(G942,WMS!$E$3:$G$2500,2,FALSE))</f>
        <v/>
      </c>
      <c r="R942" s="36" t="str">
        <f>IF(G942="","",VLOOKUP(G942,WMS!$E$3:$G$2500,3,FALSE))</f>
        <v/>
      </c>
      <c r="S942" s="37" t="str">
        <f>IF(R942="","",VLOOKUP(R942,CUSTOMS!$E$3:$N$2500,2,FALSE))</f>
        <v/>
      </c>
      <c r="T942" s="38" t="str">
        <f>IF(R942="","",VLOOKUP(R942,CUSTOMS!$E$3:$N$2500,3,FALSE))</f>
        <v/>
      </c>
      <c r="U942" s="39" t="str">
        <f t="shared" si="109"/>
        <v/>
      </c>
      <c r="V942" s="39" t="str">
        <f>IF(R942="","",VLOOKUP(R942,CUSTOMS!$E$3:$N$2500,5,FALSE))</f>
        <v/>
      </c>
      <c r="W942" s="40" t="str">
        <f>IF(R942="","",VLOOKUP(R942,CUSTOMS!$E$3:$N$2500,6,FALSE))</f>
        <v/>
      </c>
      <c r="X942" s="40" t="str">
        <f t="shared" si="110"/>
        <v/>
      </c>
      <c r="Y942" s="39" t="str">
        <f>IF(R942="","",VLOOKUP(R942,CUSTOMS!$E$3:$N$2500,8,FALSE))</f>
        <v/>
      </c>
      <c r="Z942" s="39" t="str">
        <f>IF(R942="","",VLOOKUP(R942,CUSTOMS!$E$3:$N$2500,9,FALSE))</f>
        <v/>
      </c>
      <c r="AA942" s="39" t="str">
        <f>IF(R942="","",VLOOKUP(R942,CUSTOMS!$E$3:$N$2500,10,FALSE))</f>
        <v/>
      </c>
      <c r="AB942" s="40" t="str">
        <f>IF(R942="","",VLOOKUP(G942,WMS!$E$3:$T$2500,15,FALSE))</f>
        <v/>
      </c>
      <c r="AC942" s="40" t="str">
        <f t="shared" si="111"/>
        <v/>
      </c>
      <c r="AD942" s="37" t="str">
        <f>IF(S942="","",VLOOKUP(S942,海关监管条件!$A$1:$B$2000,2,FALSE))</f>
        <v/>
      </c>
    </row>
    <row r="943" spans="7:30">
      <c r="G943" s="22" t="str">
        <f t="shared" si="105"/>
        <v/>
      </c>
      <c r="H943" s="23" t="str">
        <f>IF(G943="","",VLOOKUP(G943,WMS!$E$3:$Q$2500,7,FALSE))</f>
        <v/>
      </c>
      <c r="I943" s="23" t="str">
        <f>IF(G943="","",VLOOKUP(G943,WMS!$E$3:$Q$2500,8,FALSE))</f>
        <v/>
      </c>
      <c r="J943" s="23" t="str">
        <f>IF(G943="","",VLOOKUP(G943,WMS!$E$3:$Q$2500,13,FALSE))</f>
        <v/>
      </c>
      <c r="K943" s="29" t="str">
        <f t="shared" si="106"/>
        <v/>
      </c>
      <c r="N943" s="30" t="str">
        <f>IF(G943="","",VLOOKUP(G943,WMS!$E$3:$U$2500,17,0))</f>
        <v/>
      </c>
      <c r="O943" s="31" t="str">
        <f t="shared" si="107"/>
        <v/>
      </c>
      <c r="P943" s="31" t="str">
        <f t="shared" si="108"/>
        <v/>
      </c>
      <c r="Q943" s="36" t="str">
        <f>IF(G943="","",VLOOKUP(G943,WMS!$E$3:$G$2500,2,FALSE))</f>
        <v/>
      </c>
      <c r="R943" s="36" t="str">
        <f>IF(G943="","",VLOOKUP(G943,WMS!$E$3:$G$2500,3,FALSE))</f>
        <v/>
      </c>
      <c r="S943" s="37" t="str">
        <f>IF(R943="","",VLOOKUP(R943,CUSTOMS!$E$3:$N$2500,2,FALSE))</f>
        <v/>
      </c>
      <c r="T943" s="38" t="str">
        <f>IF(R943="","",VLOOKUP(R943,CUSTOMS!$E$3:$N$2500,3,FALSE))</f>
        <v/>
      </c>
      <c r="U943" s="39" t="str">
        <f t="shared" si="109"/>
        <v/>
      </c>
      <c r="V943" s="39" t="str">
        <f>IF(R943="","",VLOOKUP(R943,CUSTOMS!$E$3:$N$2500,5,FALSE))</f>
        <v/>
      </c>
      <c r="W943" s="40" t="str">
        <f>IF(R943="","",VLOOKUP(R943,CUSTOMS!$E$3:$N$2500,6,FALSE))</f>
        <v/>
      </c>
      <c r="X943" s="40" t="str">
        <f t="shared" si="110"/>
        <v/>
      </c>
      <c r="Y943" s="39" t="str">
        <f>IF(R943="","",VLOOKUP(R943,CUSTOMS!$E$3:$N$2500,8,FALSE))</f>
        <v/>
      </c>
      <c r="Z943" s="39" t="str">
        <f>IF(R943="","",VLOOKUP(R943,CUSTOMS!$E$3:$N$2500,9,FALSE))</f>
        <v/>
      </c>
      <c r="AA943" s="39" t="str">
        <f>IF(R943="","",VLOOKUP(R943,CUSTOMS!$E$3:$N$2500,10,FALSE))</f>
        <v/>
      </c>
      <c r="AB943" s="40" t="str">
        <f>IF(R943="","",VLOOKUP(G943,WMS!$E$3:$T$2500,15,FALSE))</f>
        <v/>
      </c>
      <c r="AC943" s="40" t="str">
        <f t="shared" si="111"/>
        <v/>
      </c>
      <c r="AD943" s="37" t="str">
        <f>IF(S943="","",VLOOKUP(S943,海关监管条件!$A$1:$B$2000,2,FALSE))</f>
        <v/>
      </c>
    </row>
    <row r="944" spans="7:30">
      <c r="G944" s="22" t="str">
        <f t="shared" si="105"/>
        <v/>
      </c>
      <c r="H944" s="23" t="str">
        <f>IF(G944="","",VLOOKUP(G944,WMS!$E$3:$Q$2500,7,FALSE))</f>
        <v/>
      </c>
      <c r="I944" s="23" t="str">
        <f>IF(G944="","",VLOOKUP(G944,WMS!$E$3:$Q$2500,8,FALSE))</f>
        <v/>
      </c>
      <c r="J944" s="23" t="str">
        <f>IF(G944="","",VLOOKUP(G944,WMS!$E$3:$Q$2500,13,FALSE))</f>
        <v/>
      </c>
      <c r="K944" s="29" t="str">
        <f t="shared" si="106"/>
        <v/>
      </c>
      <c r="N944" s="30" t="str">
        <f>IF(G944="","",VLOOKUP(G944,WMS!$E$3:$U$2500,17,0))</f>
        <v/>
      </c>
      <c r="O944" s="31" t="str">
        <f t="shared" si="107"/>
        <v/>
      </c>
      <c r="P944" s="31" t="str">
        <f t="shared" si="108"/>
        <v/>
      </c>
      <c r="Q944" s="36" t="str">
        <f>IF(G944="","",VLOOKUP(G944,WMS!$E$3:$G$2500,2,FALSE))</f>
        <v/>
      </c>
      <c r="R944" s="36" t="str">
        <f>IF(G944="","",VLOOKUP(G944,WMS!$E$3:$G$2500,3,FALSE))</f>
        <v/>
      </c>
      <c r="S944" s="37" t="str">
        <f>IF(R944="","",VLOOKUP(R944,CUSTOMS!$E$3:$N$2500,2,FALSE))</f>
        <v/>
      </c>
      <c r="T944" s="38" t="str">
        <f>IF(R944="","",VLOOKUP(R944,CUSTOMS!$E$3:$N$2500,3,FALSE))</f>
        <v/>
      </c>
      <c r="U944" s="39" t="str">
        <f t="shared" si="109"/>
        <v/>
      </c>
      <c r="V944" s="39" t="str">
        <f>IF(R944="","",VLOOKUP(R944,CUSTOMS!$E$3:$N$2500,5,FALSE))</f>
        <v/>
      </c>
      <c r="W944" s="40" t="str">
        <f>IF(R944="","",VLOOKUP(R944,CUSTOMS!$E$3:$N$2500,6,FALSE))</f>
        <v/>
      </c>
      <c r="X944" s="40" t="str">
        <f t="shared" si="110"/>
        <v/>
      </c>
      <c r="Y944" s="39" t="str">
        <f>IF(R944="","",VLOOKUP(R944,CUSTOMS!$E$3:$N$2500,8,FALSE))</f>
        <v/>
      </c>
      <c r="Z944" s="39" t="str">
        <f>IF(R944="","",VLOOKUP(R944,CUSTOMS!$E$3:$N$2500,9,FALSE))</f>
        <v/>
      </c>
      <c r="AA944" s="39" t="str">
        <f>IF(R944="","",VLOOKUP(R944,CUSTOMS!$E$3:$N$2500,10,FALSE))</f>
        <v/>
      </c>
      <c r="AB944" s="40" t="str">
        <f>IF(R944="","",VLOOKUP(G944,WMS!$E$3:$T$2500,15,FALSE))</f>
        <v/>
      </c>
      <c r="AC944" s="40" t="str">
        <f t="shared" si="111"/>
        <v/>
      </c>
      <c r="AD944" s="37" t="str">
        <f>IF(S944="","",VLOOKUP(S944,海关监管条件!$A$1:$B$2000,2,FALSE))</f>
        <v/>
      </c>
    </row>
    <row r="945" spans="7:30">
      <c r="G945" s="22" t="str">
        <f t="shared" si="105"/>
        <v/>
      </c>
      <c r="H945" s="23" t="str">
        <f>IF(G945="","",VLOOKUP(G945,WMS!$E$3:$Q$2500,7,FALSE))</f>
        <v/>
      </c>
      <c r="I945" s="23" t="str">
        <f>IF(G945="","",VLOOKUP(G945,WMS!$E$3:$Q$2500,8,FALSE))</f>
        <v/>
      </c>
      <c r="J945" s="23" t="str">
        <f>IF(G945="","",VLOOKUP(G945,WMS!$E$3:$Q$2500,13,FALSE))</f>
        <v/>
      </c>
      <c r="K945" s="29" t="str">
        <f t="shared" si="106"/>
        <v/>
      </c>
      <c r="N945" s="30" t="str">
        <f>IF(G945="","",VLOOKUP(G945,WMS!$E$3:$U$2500,17,0))</f>
        <v/>
      </c>
      <c r="O945" s="31" t="str">
        <f t="shared" si="107"/>
        <v/>
      </c>
      <c r="P945" s="31" t="str">
        <f t="shared" si="108"/>
        <v/>
      </c>
      <c r="Q945" s="36" t="str">
        <f>IF(G945="","",VLOOKUP(G945,WMS!$E$3:$G$2500,2,FALSE))</f>
        <v/>
      </c>
      <c r="R945" s="36" t="str">
        <f>IF(G945="","",VLOOKUP(G945,WMS!$E$3:$G$2500,3,FALSE))</f>
        <v/>
      </c>
      <c r="S945" s="37" t="str">
        <f>IF(R945="","",VLOOKUP(R945,CUSTOMS!$E$3:$N$2500,2,FALSE))</f>
        <v/>
      </c>
      <c r="T945" s="38" t="str">
        <f>IF(R945="","",VLOOKUP(R945,CUSTOMS!$E$3:$N$2500,3,FALSE))</f>
        <v/>
      </c>
      <c r="U945" s="39" t="str">
        <f t="shared" si="109"/>
        <v/>
      </c>
      <c r="V945" s="39" t="str">
        <f>IF(R945="","",VLOOKUP(R945,CUSTOMS!$E$3:$N$2500,5,FALSE))</f>
        <v/>
      </c>
      <c r="W945" s="40" t="str">
        <f>IF(R945="","",VLOOKUP(R945,CUSTOMS!$E$3:$N$2500,6,FALSE))</f>
        <v/>
      </c>
      <c r="X945" s="40" t="str">
        <f t="shared" si="110"/>
        <v/>
      </c>
      <c r="Y945" s="39" t="str">
        <f>IF(R945="","",VLOOKUP(R945,CUSTOMS!$E$3:$N$2500,8,FALSE))</f>
        <v/>
      </c>
      <c r="Z945" s="39" t="str">
        <f>IF(R945="","",VLOOKUP(R945,CUSTOMS!$E$3:$N$2500,9,FALSE))</f>
        <v/>
      </c>
      <c r="AA945" s="39" t="str">
        <f>IF(R945="","",VLOOKUP(R945,CUSTOMS!$E$3:$N$2500,10,FALSE))</f>
        <v/>
      </c>
      <c r="AB945" s="40" t="str">
        <f>IF(R945="","",VLOOKUP(G945,WMS!$E$3:$T$2500,15,FALSE))</f>
        <v/>
      </c>
      <c r="AC945" s="40" t="str">
        <f t="shared" si="111"/>
        <v/>
      </c>
      <c r="AD945" s="37" t="str">
        <f>IF(S945="","",VLOOKUP(S945,海关监管条件!$A$1:$B$2000,2,FALSE))</f>
        <v/>
      </c>
    </row>
    <row r="946" spans="7:30">
      <c r="G946" s="22" t="str">
        <f t="shared" si="105"/>
        <v/>
      </c>
      <c r="H946" s="23" t="str">
        <f>IF(G946="","",VLOOKUP(G946,WMS!$E$3:$Q$2500,7,FALSE))</f>
        <v/>
      </c>
      <c r="I946" s="23" t="str">
        <f>IF(G946="","",VLOOKUP(G946,WMS!$E$3:$Q$2500,8,FALSE))</f>
        <v/>
      </c>
      <c r="J946" s="23" t="str">
        <f>IF(G946="","",VLOOKUP(G946,WMS!$E$3:$Q$2500,13,FALSE))</f>
        <v/>
      </c>
      <c r="K946" s="29" t="str">
        <f t="shared" si="106"/>
        <v/>
      </c>
      <c r="N946" s="30" t="str">
        <f>IF(G946="","",VLOOKUP(G946,WMS!$E$3:$U$2500,17,0))</f>
        <v/>
      </c>
      <c r="O946" s="31" t="str">
        <f t="shared" si="107"/>
        <v/>
      </c>
      <c r="P946" s="31" t="str">
        <f t="shared" si="108"/>
        <v/>
      </c>
      <c r="Q946" s="36" t="str">
        <f>IF(G946="","",VLOOKUP(G946,WMS!$E$3:$G$2500,2,FALSE))</f>
        <v/>
      </c>
      <c r="R946" s="36" t="str">
        <f>IF(G946="","",VLOOKUP(G946,WMS!$E$3:$G$2500,3,FALSE))</f>
        <v/>
      </c>
      <c r="S946" s="37" t="str">
        <f>IF(R946="","",VLOOKUP(R946,CUSTOMS!$E$3:$N$2500,2,FALSE))</f>
        <v/>
      </c>
      <c r="T946" s="38" t="str">
        <f>IF(R946="","",VLOOKUP(R946,CUSTOMS!$E$3:$N$2500,3,FALSE))</f>
        <v/>
      </c>
      <c r="U946" s="39" t="str">
        <f t="shared" si="109"/>
        <v/>
      </c>
      <c r="V946" s="39" t="str">
        <f>IF(R946="","",VLOOKUP(R946,CUSTOMS!$E$3:$N$2500,5,FALSE))</f>
        <v/>
      </c>
      <c r="W946" s="40" t="str">
        <f>IF(R946="","",VLOOKUP(R946,CUSTOMS!$E$3:$N$2500,6,FALSE))</f>
        <v/>
      </c>
      <c r="X946" s="40" t="str">
        <f t="shared" si="110"/>
        <v/>
      </c>
      <c r="Y946" s="39" t="str">
        <f>IF(R946="","",VLOOKUP(R946,CUSTOMS!$E$3:$N$2500,8,FALSE))</f>
        <v/>
      </c>
      <c r="Z946" s="39" t="str">
        <f>IF(R946="","",VLOOKUP(R946,CUSTOMS!$E$3:$N$2500,9,FALSE))</f>
        <v/>
      </c>
      <c r="AA946" s="39" t="str">
        <f>IF(R946="","",VLOOKUP(R946,CUSTOMS!$E$3:$N$2500,10,FALSE))</f>
        <v/>
      </c>
      <c r="AB946" s="40" t="str">
        <f>IF(R946="","",VLOOKUP(G946,WMS!$E$3:$T$2500,15,FALSE))</f>
        <v/>
      </c>
      <c r="AC946" s="40" t="str">
        <f t="shared" si="111"/>
        <v/>
      </c>
      <c r="AD946" s="37" t="str">
        <f>IF(S946="","",VLOOKUP(S946,海关监管条件!$A$1:$B$2000,2,FALSE))</f>
        <v/>
      </c>
    </row>
    <row r="947" spans="7:30">
      <c r="G947" s="22" t="str">
        <f t="shared" si="105"/>
        <v/>
      </c>
      <c r="H947" s="23" t="str">
        <f>IF(G947="","",VLOOKUP(G947,WMS!$E$3:$Q$2500,7,FALSE))</f>
        <v/>
      </c>
      <c r="I947" s="23" t="str">
        <f>IF(G947="","",VLOOKUP(G947,WMS!$E$3:$Q$2500,8,FALSE))</f>
        <v/>
      </c>
      <c r="J947" s="23" t="str">
        <f>IF(G947="","",VLOOKUP(G947,WMS!$E$3:$Q$2500,13,FALSE))</f>
        <v/>
      </c>
      <c r="K947" s="29" t="str">
        <f t="shared" si="106"/>
        <v/>
      </c>
      <c r="N947" s="30" t="str">
        <f>IF(G947="","",VLOOKUP(G947,WMS!$E$3:$U$2500,17,0))</f>
        <v/>
      </c>
      <c r="O947" s="31" t="str">
        <f t="shared" si="107"/>
        <v/>
      </c>
      <c r="P947" s="31" t="str">
        <f t="shared" si="108"/>
        <v/>
      </c>
      <c r="Q947" s="36" t="str">
        <f>IF(G947="","",VLOOKUP(G947,WMS!$E$3:$G$2500,2,FALSE))</f>
        <v/>
      </c>
      <c r="R947" s="36" t="str">
        <f>IF(G947="","",VLOOKUP(G947,WMS!$E$3:$G$2500,3,FALSE))</f>
        <v/>
      </c>
      <c r="S947" s="37" t="str">
        <f>IF(R947="","",VLOOKUP(R947,CUSTOMS!$E$3:$N$2500,2,FALSE))</f>
        <v/>
      </c>
      <c r="T947" s="38" t="str">
        <f>IF(R947="","",VLOOKUP(R947,CUSTOMS!$E$3:$N$2500,3,FALSE))</f>
        <v/>
      </c>
      <c r="U947" s="39" t="str">
        <f t="shared" si="109"/>
        <v/>
      </c>
      <c r="V947" s="39" t="str">
        <f>IF(R947="","",VLOOKUP(R947,CUSTOMS!$E$3:$N$2500,5,FALSE))</f>
        <v/>
      </c>
      <c r="W947" s="40" t="str">
        <f>IF(R947="","",VLOOKUP(R947,CUSTOMS!$E$3:$N$2500,6,FALSE))</f>
        <v/>
      </c>
      <c r="X947" s="40" t="str">
        <f t="shared" si="110"/>
        <v/>
      </c>
      <c r="Y947" s="39" t="str">
        <f>IF(R947="","",VLOOKUP(R947,CUSTOMS!$E$3:$N$2500,8,FALSE))</f>
        <v/>
      </c>
      <c r="Z947" s="39" t="str">
        <f>IF(R947="","",VLOOKUP(R947,CUSTOMS!$E$3:$N$2500,9,FALSE))</f>
        <v/>
      </c>
      <c r="AA947" s="39" t="str">
        <f>IF(R947="","",VLOOKUP(R947,CUSTOMS!$E$3:$N$2500,10,FALSE))</f>
        <v/>
      </c>
      <c r="AB947" s="40" t="str">
        <f>IF(R947="","",VLOOKUP(G947,WMS!$E$3:$T$2500,15,FALSE))</f>
        <v/>
      </c>
      <c r="AC947" s="40" t="str">
        <f t="shared" si="111"/>
        <v/>
      </c>
      <c r="AD947" s="37" t="str">
        <f>IF(S947="","",VLOOKUP(S947,海关监管条件!$A$1:$B$2000,2,FALSE))</f>
        <v/>
      </c>
    </row>
    <row r="948" spans="7:30">
      <c r="G948" s="22" t="str">
        <f t="shared" si="105"/>
        <v/>
      </c>
      <c r="H948" s="23" t="str">
        <f>IF(G948="","",VLOOKUP(G948,WMS!$E$3:$Q$2500,7,FALSE))</f>
        <v/>
      </c>
      <c r="I948" s="23" t="str">
        <f>IF(G948="","",VLOOKUP(G948,WMS!$E$3:$Q$2500,8,FALSE))</f>
        <v/>
      </c>
      <c r="J948" s="23" t="str">
        <f>IF(G948="","",VLOOKUP(G948,WMS!$E$3:$Q$2500,13,FALSE))</f>
        <v/>
      </c>
      <c r="K948" s="29" t="str">
        <f t="shared" si="106"/>
        <v/>
      </c>
      <c r="N948" s="30" t="str">
        <f>IF(G948="","",VLOOKUP(G948,WMS!$E$3:$U$2500,17,0))</f>
        <v/>
      </c>
      <c r="O948" s="31" t="str">
        <f t="shared" si="107"/>
        <v/>
      </c>
      <c r="P948" s="31" t="str">
        <f t="shared" si="108"/>
        <v/>
      </c>
      <c r="Q948" s="36" t="str">
        <f>IF(G948="","",VLOOKUP(G948,WMS!$E$3:$G$2500,2,FALSE))</f>
        <v/>
      </c>
      <c r="R948" s="36" t="str">
        <f>IF(G948="","",VLOOKUP(G948,WMS!$E$3:$G$2500,3,FALSE))</f>
        <v/>
      </c>
      <c r="S948" s="37" t="str">
        <f>IF(R948="","",VLOOKUP(R948,CUSTOMS!$E$3:$N$2500,2,FALSE))</f>
        <v/>
      </c>
      <c r="T948" s="38" t="str">
        <f>IF(R948="","",VLOOKUP(R948,CUSTOMS!$E$3:$N$2500,3,FALSE))</f>
        <v/>
      </c>
      <c r="U948" s="39" t="str">
        <f t="shared" si="109"/>
        <v/>
      </c>
      <c r="V948" s="39" t="str">
        <f>IF(R948="","",VLOOKUP(R948,CUSTOMS!$E$3:$N$2500,5,FALSE))</f>
        <v/>
      </c>
      <c r="W948" s="40" t="str">
        <f>IF(R948="","",VLOOKUP(R948,CUSTOMS!$E$3:$N$2500,6,FALSE))</f>
        <v/>
      </c>
      <c r="X948" s="40" t="str">
        <f t="shared" si="110"/>
        <v/>
      </c>
      <c r="Y948" s="39" t="str">
        <f>IF(R948="","",VLOOKUP(R948,CUSTOMS!$E$3:$N$2500,8,FALSE))</f>
        <v/>
      </c>
      <c r="Z948" s="39" t="str">
        <f>IF(R948="","",VLOOKUP(R948,CUSTOMS!$E$3:$N$2500,9,FALSE))</f>
        <v/>
      </c>
      <c r="AA948" s="39" t="str">
        <f>IF(R948="","",VLOOKUP(R948,CUSTOMS!$E$3:$N$2500,10,FALSE))</f>
        <v/>
      </c>
      <c r="AB948" s="40" t="str">
        <f>IF(R948="","",VLOOKUP(G948,WMS!$E$3:$T$2500,15,FALSE))</f>
        <v/>
      </c>
      <c r="AC948" s="40" t="str">
        <f t="shared" si="111"/>
        <v/>
      </c>
      <c r="AD948" s="37" t="str">
        <f>IF(S948="","",VLOOKUP(S948,海关监管条件!$A$1:$B$2000,2,FALSE))</f>
        <v/>
      </c>
    </row>
    <row r="949" spans="7:30">
      <c r="G949" s="22" t="str">
        <f t="shared" si="105"/>
        <v/>
      </c>
      <c r="H949" s="23" t="str">
        <f>IF(G949="","",VLOOKUP(G949,WMS!$E$3:$Q$2500,7,FALSE))</f>
        <v/>
      </c>
      <c r="I949" s="23" t="str">
        <f>IF(G949="","",VLOOKUP(G949,WMS!$E$3:$Q$2500,8,FALSE))</f>
        <v/>
      </c>
      <c r="J949" s="23" t="str">
        <f>IF(G949="","",VLOOKUP(G949,WMS!$E$3:$Q$2500,13,FALSE))</f>
        <v/>
      </c>
      <c r="K949" s="29" t="str">
        <f t="shared" si="106"/>
        <v/>
      </c>
      <c r="N949" s="30" t="str">
        <f>IF(G949="","",VLOOKUP(G949,WMS!$E$3:$U$2500,17,0))</f>
        <v/>
      </c>
      <c r="O949" s="31" t="str">
        <f t="shared" si="107"/>
        <v/>
      </c>
      <c r="P949" s="31" t="str">
        <f t="shared" si="108"/>
        <v/>
      </c>
      <c r="Q949" s="36" t="str">
        <f>IF(G949="","",VLOOKUP(G949,WMS!$E$3:$G$2500,2,FALSE))</f>
        <v/>
      </c>
      <c r="R949" s="36" t="str">
        <f>IF(G949="","",VLOOKUP(G949,WMS!$E$3:$G$2500,3,FALSE))</f>
        <v/>
      </c>
      <c r="S949" s="37" t="str">
        <f>IF(R949="","",VLOOKUP(R949,CUSTOMS!$E$3:$N$2500,2,FALSE))</f>
        <v/>
      </c>
      <c r="T949" s="38" t="str">
        <f>IF(R949="","",VLOOKUP(R949,CUSTOMS!$E$3:$N$2500,3,FALSE))</f>
        <v/>
      </c>
      <c r="U949" s="39" t="str">
        <f t="shared" si="109"/>
        <v/>
      </c>
      <c r="V949" s="39" t="str">
        <f>IF(R949="","",VLOOKUP(R949,CUSTOMS!$E$3:$N$2500,5,FALSE))</f>
        <v/>
      </c>
      <c r="W949" s="40" t="str">
        <f>IF(R949="","",VLOOKUP(R949,CUSTOMS!$E$3:$N$2500,6,FALSE))</f>
        <v/>
      </c>
      <c r="X949" s="40" t="str">
        <f t="shared" si="110"/>
        <v/>
      </c>
      <c r="Y949" s="39" t="str">
        <f>IF(R949="","",VLOOKUP(R949,CUSTOMS!$E$3:$N$2500,8,FALSE))</f>
        <v/>
      </c>
      <c r="Z949" s="39" t="str">
        <f>IF(R949="","",VLOOKUP(R949,CUSTOMS!$E$3:$N$2500,9,FALSE))</f>
        <v/>
      </c>
      <c r="AA949" s="39" t="str">
        <f>IF(R949="","",VLOOKUP(R949,CUSTOMS!$E$3:$N$2500,10,FALSE))</f>
        <v/>
      </c>
      <c r="AB949" s="40" t="str">
        <f>IF(R949="","",VLOOKUP(G949,WMS!$E$3:$T$2500,15,FALSE))</f>
        <v/>
      </c>
      <c r="AC949" s="40" t="str">
        <f t="shared" si="111"/>
        <v/>
      </c>
      <c r="AD949" s="37" t="str">
        <f>IF(S949="","",VLOOKUP(S949,海关监管条件!$A$1:$B$2000,2,FALSE))</f>
        <v/>
      </c>
    </row>
    <row r="950" spans="7:30">
      <c r="G950" s="22" t="str">
        <f t="shared" si="105"/>
        <v/>
      </c>
      <c r="H950" s="23" t="str">
        <f>IF(G950="","",VLOOKUP(G950,WMS!$E$3:$Q$2500,7,FALSE))</f>
        <v/>
      </c>
      <c r="I950" s="23" t="str">
        <f>IF(G950="","",VLOOKUP(G950,WMS!$E$3:$Q$2500,8,FALSE))</f>
        <v/>
      </c>
      <c r="J950" s="23" t="str">
        <f>IF(G950="","",VLOOKUP(G950,WMS!$E$3:$Q$2500,13,FALSE))</f>
        <v/>
      </c>
      <c r="K950" s="29" t="str">
        <f t="shared" si="106"/>
        <v/>
      </c>
      <c r="N950" s="30" t="str">
        <f>IF(G950="","",VLOOKUP(G950,WMS!$E$3:$U$2500,17,0))</f>
        <v/>
      </c>
      <c r="O950" s="31" t="str">
        <f t="shared" si="107"/>
        <v/>
      </c>
      <c r="P950" s="31" t="str">
        <f t="shared" si="108"/>
        <v/>
      </c>
      <c r="Q950" s="36" t="str">
        <f>IF(G950="","",VLOOKUP(G950,WMS!$E$3:$G$2500,2,FALSE))</f>
        <v/>
      </c>
      <c r="R950" s="36" t="str">
        <f>IF(G950="","",VLOOKUP(G950,WMS!$E$3:$G$2500,3,FALSE))</f>
        <v/>
      </c>
      <c r="S950" s="37" t="str">
        <f>IF(R950="","",VLOOKUP(R950,CUSTOMS!$E$3:$N$2500,2,FALSE))</f>
        <v/>
      </c>
      <c r="T950" s="38" t="str">
        <f>IF(R950="","",VLOOKUP(R950,CUSTOMS!$E$3:$N$2500,3,FALSE))</f>
        <v/>
      </c>
      <c r="U950" s="39" t="str">
        <f t="shared" si="109"/>
        <v/>
      </c>
      <c r="V950" s="39" t="str">
        <f>IF(R950="","",VLOOKUP(R950,CUSTOMS!$E$3:$N$2500,5,FALSE))</f>
        <v/>
      </c>
      <c r="W950" s="40" t="str">
        <f>IF(R950="","",VLOOKUP(R950,CUSTOMS!$E$3:$N$2500,6,FALSE))</f>
        <v/>
      </c>
      <c r="X950" s="40" t="str">
        <f t="shared" si="110"/>
        <v/>
      </c>
      <c r="Y950" s="39" t="str">
        <f>IF(R950="","",VLOOKUP(R950,CUSTOMS!$E$3:$N$2500,8,FALSE))</f>
        <v/>
      </c>
      <c r="Z950" s="39" t="str">
        <f>IF(R950="","",VLOOKUP(R950,CUSTOMS!$E$3:$N$2500,9,FALSE))</f>
        <v/>
      </c>
      <c r="AA950" s="39" t="str">
        <f>IF(R950="","",VLOOKUP(R950,CUSTOMS!$E$3:$N$2500,10,FALSE))</f>
        <v/>
      </c>
      <c r="AB950" s="40" t="str">
        <f>IF(R950="","",VLOOKUP(G950,WMS!$E$3:$T$2500,15,FALSE))</f>
        <v/>
      </c>
      <c r="AC950" s="40" t="str">
        <f t="shared" si="111"/>
        <v/>
      </c>
      <c r="AD950" s="37" t="str">
        <f>IF(S950="","",VLOOKUP(S950,海关监管条件!$A$1:$B$2000,2,FALSE))</f>
        <v/>
      </c>
    </row>
    <row r="951" spans="7:30">
      <c r="G951" s="22" t="str">
        <f t="shared" si="105"/>
        <v/>
      </c>
      <c r="H951" s="23" t="str">
        <f>IF(G951="","",VLOOKUP(G951,WMS!$E$3:$Q$2500,7,FALSE))</f>
        <v/>
      </c>
      <c r="I951" s="23" t="str">
        <f>IF(G951="","",VLOOKUP(G951,WMS!$E$3:$Q$2500,8,FALSE))</f>
        <v/>
      </c>
      <c r="J951" s="23" t="str">
        <f>IF(G951="","",VLOOKUP(G951,WMS!$E$3:$Q$2500,13,FALSE))</f>
        <v/>
      </c>
      <c r="K951" s="29" t="str">
        <f t="shared" si="106"/>
        <v/>
      </c>
      <c r="N951" s="30" t="str">
        <f>IF(G951="","",VLOOKUP(G951,WMS!$E$3:$U$2500,17,0))</f>
        <v/>
      </c>
      <c r="O951" s="31" t="str">
        <f t="shared" si="107"/>
        <v/>
      </c>
      <c r="P951" s="31" t="str">
        <f t="shared" si="108"/>
        <v/>
      </c>
      <c r="Q951" s="36" t="str">
        <f>IF(G951="","",VLOOKUP(G951,WMS!$E$3:$G$2500,2,FALSE))</f>
        <v/>
      </c>
      <c r="R951" s="36" t="str">
        <f>IF(G951="","",VLOOKUP(G951,WMS!$E$3:$G$2500,3,FALSE))</f>
        <v/>
      </c>
      <c r="S951" s="37" t="str">
        <f>IF(R951="","",VLOOKUP(R951,CUSTOMS!$E$3:$N$2500,2,FALSE))</f>
        <v/>
      </c>
      <c r="T951" s="38" t="str">
        <f>IF(R951="","",VLOOKUP(R951,CUSTOMS!$E$3:$N$2500,3,FALSE))</f>
        <v/>
      </c>
      <c r="U951" s="39" t="str">
        <f t="shared" si="109"/>
        <v/>
      </c>
      <c r="V951" s="39" t="str">
        <f>IF(R951="","",VLOOKUP(R951,CUSTOMS!$E$3:$N$2500,5,FALSE))</f>
        <v/>
      </c>
      <c r="W951" s="40" t="str">
        <f>IF(R951="","",VLOOKUP(R951,CUSTOMS!$E$3:$N$2500,6,FALSE))</f>
        <v/>
      </c>
      <c r="X951" s="40" t="str">
        <f t="shared" si="110"/>
        <v/>
      </c>
      <c r="Y951" s="39" t="str">
        <f>IF(R951="","",VLOOKUP(R951,CUSTOMS!$E$3:$N$2500,8,FALSE))</f>
        <v/>
      </c>
      <c r="Z951" s="39" t="str">
        <f>IF(R951="","",VLOOKUP(R951,CUSTOMS!$E$3:$N$2500,9,FALSE))</f>
        <v/>
      </c>
      <c r="AA951" s="39" t="str">
        <f>IF(R951="","",VLOOKUP(R951,CUSTOMS!$E$3:$N$2500,10,FALSE))</f>
        <v/>
      </c>
      <c r="AB951" s="40" t="str">
        <f>IF(R951="","",VLOOKUP(G951,WMS!$E$3:$T$2500,15,FALSE))</f>
        <v/>
      </c>
      <c r="AC951" s="40" t="str">
        <f t="shared" si="111"/>
        <v/>
      </c>
      <c r="AD951" s="37" t="str">
        <f>IF(S951="","",VLOOKUP(S951,海关监管条件!$A$1:$B$2000,2,FALSE))</f>
        <v/>
      </c>
    </row>
    <row r="952" spans="7:30">
      <c r="G952" s="22" t="str">
        <f t="shared" si="105"/>
        <v/>
      </c>
      <c r="H952" s="23" t="str">
        <f>IF(G952="","",VLOOKUP(G952,WMS!$E$3:$Q$2500,7,FALSE))</f>
        <v/>
      </c>
      <c r="I952" s="23" t="str">
        <f>IF(G952="","",VLOOKUP(G952,WMS!$E$3:$Q$2500,8,FALSE))</f>
        <v/>
      </c>
      <c r="J952" s="23" t="str">
        <f>IF(G952="","",VLOOKUP(G952,WMS!$E$3:$Q$2500,13,FALSE))</f>
        <v/>
      </c>
      <c r="K952" s="29" t="str">
        <f t="shared" si="106"/>
        <v/>
      </c>
      <c r="N952" s="30" t="str">
        <f>IF(G952="","",VLOOKUP(G952,WMS!$E$3:$U$2500,17,0))</f>
        <v/>
      </c>
      <c r="O952" s="31" t="str">
        <f t="shared" si="107"/>
        <v/>
      </c>
      <c r="P952" s="31" t="str">
        <f t="shared" si="108"/>
        <v/>
      </c>
      <c r="Q952" s="36" t="str">
        <f>IF(G952="","",VLOOKUP(G952,WMS!$E$3:$G$2500,2,FALSE))</f>
        <v/>
      </c>
      <c r="R952" s="36" t="str">
        <f>IF(G952="","",VLOOKUP(G952,WMS!$E$3:$G$2500,3,FALSE))</f>
        <v/>
      </c>
      <c r="S952" s="37" t="str">
        <f>IF(R952="","",VLOOKUP(R952,CUSTOMS!$E$3:$N$2500,2,FALSE))</f>
        <v/>
      </c>
      <c r="T952" s="38" t="str">
        <f>IF(R952="","",VLOOKUP(R952,CUSTOMS!$E$3:$N$2500,3,FALSE))</f>
        <v/>
      </c>
      <c r="U952" s="39" t="str">
        <f t="shared" si="109"/>
        <v/>
      </c>
      <c r="V952" s="39" t="str">
        <f>IF(R952="","",VLOOKUP(R952,CUSTOMS!$E$3:$N$2500,5,FALSE))</f>
        <v/>
      </c>
      <c r="W952" s="40" t="str">
        <f>IF(R952="","",VLOOKUP(R952,CUSTOMS!$E$3:$N$2500,6,FALSE))</f>
        <v/>
      </c>
      <c r="X952" s="40" t="str">
        <f t="shared" si="110"/>
        <v/>
      </c>
      <c r="Y952" s="39" t="str">
        <f>IF(R952="","",VLOOKUP(R952,CUSTOMS!$E$3:$N$2500,8,FALSE))</f>
        <v/>
      </c>
      <c r="Z952" s="39" t="str">
        <f>IF(R952="","",VLOOKUP(R952,CUSTOMS!$E$3:$N$2500,9,FALSE))</f>
        <v/>
      </c>
      <c r="AA952" s="39" t="str">
        <f>IF(R952="","",VLOOKUP(R952,CUSTOMS!$E$3:$N$2500,10,FALSE))</f>
        <v/>
      </c>
      <c r="AB952" s="40" t="str">
        <f>IF(R952="","",VLOOKUP(G952,WMS!$E$3:$T$2500,15,FALSE))</f>
        <v/>
      </c>
      <c r="AC952" s="40" t="str">
        <f t="shared" si="111"/>
        <v/>
      </c>
      <c r="AD952" s="37" t="str">
        <f>IF(S952="","",VLOOKUP(S952,海关监管条件!$A$1:$B$2000,2,FALSE))</f>
        <v/>
      </c>
    </row>
    <row r="953" spans="7:30">
      <c r="G953" s="22" t="str">
        <f t="shared" si="105"/>
        <v/>
      </c>
      <c r="H953" s="23" t="str">
        <f>IF(G953="","",VLOOKUP(G953,WMS!$E$3:$Q$2500,7,FALSE))</f>
        <v/>
      </c>
      <c r="I953" s="23" t="str">
        <f>IF(G953="","",VLOOKUP(G953,WMS!$E$3:$Q$2500,8,FALSE))</f>
        <v/>
      </c>
      <c r="J953" s="23" t="str">
        <f>IF(G953="","",VLOOKUP(G953,WMS!$E$3:$Q$2500,13,FALSE))</f>
        <v/>
      </c>
      <c r="K953" s="29" t="str">
        <f t="shared" si="106"/>
        <v/>
      </c>
      <c r="N953" s="30" t="str">
        <f>IF(G953="","",VLOOKUP(G953,WMS!$E$3:$U$2500,17,0))</f>
        <v/>
      </c>
      <c r="O953" s="31" t="str">
        <f t="shared" si="107"/>
        <v/>
      </c>
      <c r="P953" s="31" t="str">
        <f t="shared" si="108"/>
        <v/>
      </c>
      <c r="Q953" s="36" t="str">
        <f>IF(G953="","",VLOOKUP(G953,WMS!$E$3:$G$2500,2,FALSE))</f>
        <v/>
      </c>
      <c r="R953" s="36" t="str">
        <f>IF(G953="","",VLOOKUP(G953,WMS!$E$3:$G$2500,3,FALSE))</f>
        <v/>
      </c>
      <c r="S953" s="37" t="str">
        <f>IF(R953="","",VLOOKUP(R953,CUSTOMS!$E$3:$N$2500,2,FALSE))</f>
        <v/>
      </c>
      <c r="T953" s="38" t="str">
        <f>IF(R953="","",VLOOKUP(R953,CUSTOMS!$E$3:$N$2500,3,FALSE))</f>
        <v/>
      </c>
      <c r="U953" s="39" t="str">
        <f t="shared" si="109"/>
        <v/>
      </c>
      <c r="V953" s="39" t="str">
        <f>IF(R953="","",VLOOKUP(R953,CUSTOMS!$E$3:$N$2500,5,FALSE))</f>
        <v/>
      </c>
      <c r="W953" s="40" t="str">
        <f>IF(R953="","",VLOOKUP(R953,CUSTOMS!$E$3:$N$2500,6,FALSE))</f>
        <v/>
      </c>
      <c r="X953" s="40" t="str">
        <f t="shared" si="110"/>
        <v/>
      </c>
      <c r="Y953" s="39" t="str">
        <f>IF(R953="","",VLOOKUP(R953,CUSTOMS!$E$3:$N$2500,8,FALSE))</f>
        <v/>
      </c>
      <c r="Z953" s="39" t="str">
        <f>IF(R953="","",VLOOKUP(R953,CUSTOMS!$E$3:$N$2500,9,FALSE))</f>
        <v/>
      </c>
      <c r="AA953" s="39" t="str">
        <f>IF(R953="","",VLOOKUP(R953,CUSTOMS!$E$3:$N$2500,10,FALSE))</f>
        <v/>
      </c>
      <c r="AB953" s="40" t="str">
        <f>IF(R953="","",VLOOKUP(G953,WMS!$E$3:$T$2500,15,FALSE))</f>
        <v/>
      </c>
      <c r="AC953" s="40" t="str">
        <f t="shared" si="111"/>
        <v/>
      </c>
      <c r="AD953" s="37" t="str">
        <f>IF(S953="","",VLOOKUP(S953,海关监管条件!$A$1:$B$2000,2,FALSE))</f>
        <v/>
      </c>
    </row>
    <row r="954" spans="7:30">
      <c r="G954" s="22" t="str">
        <f t="shared" si="105"/>
        <v/>
      </c>
      <c r="H954" s="23" t="str">
        <f>IF(G954="","",VLOOKUP(G954,WMS!$E$3:$Q$2500,7,FALSE))</f>
        <v/>
      </c>
      <c r="I954" s="23" t="str">
        <f>IF(G954="","",VLOOKUP(G954,WMS!$E$3:$Q$2500,8,FALSE))</f>
        <v/>
      </c>
      <c r="J954" s="23" t="str">
        <f>IF(G954="","",VLOOKUP(G954,WMS!$E$3:$Q$2500,13,FALSE))</f>
        <v/>
      </c>
      <c r="K954" s="29" t="str">
        <f t="shared" si="106"/>
        <v/>
      </c>
      <c r="N954" s="30" t="str">
        <f>IF(G954="","",VLOOKUP(G954,WMS!$E$3:$U$2500,17,0))</f>
        <v/>
      </c>
      <c r="O954" s="31" t="str">
        <f t="shared" si="107"/>
        <v/>
      </c>
      <c r="P954" s="31" t="str">
        <f t="shared" si="108"/>
        <v/>
      </c>
      <c r="Q954" s="36" t="str">
        <f>IF(G954="","",VLOOKUP(G954,WMS!$E$3:$G$2500,2,FALSE))</f>
        <v/>
      </c>
      <c r="R954" s="36" t="str">
        <f>IF(G954="","",VLOOKUP(G954,WMS!$E$3:$G$2500,3,FALSE))</f>
        <v/>
      </c>
      <c r="S954" s="37" t="str">
        <f>IF(R954="","",VLOOKUP(R954,CUSTOMS!$E$3:$N$2500,2,FALSE))</f>
        <v/>
      </c>
      <c r="T954" s="38" t="str">
        <f>IF(R954="","",VLOOKUP(R954,CUSTOMS!$E$3:$N$2500,3,FALSE))</f>
        <v/>
      </c>
      <c r="U954" s="39" t="str">
        <f t="shared" si="109"/>
        <v/>
      </c>
      <c r="V954" s="39" t="str">
        <f>IF(R954="","",VLOOKUP(R954,CUSTOMS!$E$3:$N$2500,5,FALSE))</f>
        <v/>
      </c>
      <c r="W954" s="40" t="str">
        <f>IF(R954="","",VLOOKUP(R954,CUSTOMS!$E$3:$N$2500,6,FALSE))</f>
        <v/>
      </c>
      <c r="X954" s="40" t="str">
        <f t="shared" si="110"/>
        <v/>
      </c>
      <c r="Y954" s="39" t="str">
        <f>IF(R954="","",VLOOKUP(R954,CUSTOMS!$E$3:$N$2500,8,FALSE))</f>
        <v/>
      </c>
      <c r="Z954" s="39" t="str">
        <f>IF(R954="","",VLOOKUP(R954,CUSTOMS!$E$3:$N$2500,9,FALSE))</f>
        <v/>
      </c>
      <c r="AA954" s="39" t="str">
        <f>IF(R954="","",VLOOKUP(R954,CUSTOMS!$E$3:$N$2500,10,FALSE))</f>
        <v/>
      </c>
      <c r="AB954" s="40" t="str">
        <f>IF(R954="","",VLOOKUP(G954,WMS!$E$3:$T$2500,15,FALSE))</f>
        <v/>
      </c>
      <c r="AC954" s="40" t="str">
        <f t="shared" si="111"/>
        <v/>
      </c>
      <c r="AD954" s="37" t="str">
        <f>IF(S954="","",VLOOKUP(S954,海关监管条件!$A$1:$B$2000,2,FALSE))</f>
        <v/>
      </c>
    </row>
    <row r="955" spans="7:30">
      <c r="G955" s="22" t="str">
        <f t="shared" si="105"/>
        <v/>
      </c>
      <c r="H955" s="23" t="str">
        <f>IF(G955="","",VLOOKUP(G955,WMS!$E$3:$Q$2500,7,FALSE))</f>
        <v/>
      </c>
      <c r="I955" s="23" t="str">
        <f>IF(G955="","",VLOOKUP(G955,WMS!$E$3:$Q$2500,8,FALSE))</f>
        <v/>
      </c>
      <c r="J955" s="23" t="str">
        <f>IF(G955="","",VLOOKUP(G955,WMS!$E$3:$Q$2500,13,FALSE))</f>
        <v/>
      </c>
      <c r="K955" s="29" t="str">
        <f t="shared" si="106"/>
        <v/>
      </c>
      <c r="N955" s="30" t="str">
        <f>IF(G955="","",VLOOKUP(G955,WMS!$E$3:$U$2500,17,0))</f>
        <v/>
      </c>
      <c r="O955" s="31" t="str">
        <f t="shared" si="107"/>
        <v/>
      </c>
      <c r="P955" s="31" t="str">
        <f t="shared" si="108"/>
        <v/>
      </c>
      <c r="Q955" s="36" t="str">
        <f>IF(G955="","",VLOOKUP(G955,WMS!$E$3:$G$2500,2,FALSE))</f>
        <v/>
      </c>
      <c r="R955" s="36" t="str">
        <f>IF(G955="","",VLOOKUP(G955,WMS!$E$3:$G$2500,3,FALSE))</f>
        <v/>
      </c>
      <c r="S955" s="37" t="str">
        <f>IF(R955="","",VLOOKUP(R955,CUSTOMS!$E$3:$N$2500,2,FALSE))</f>
        <v/>
      </c>
      <c r="T955" s="38" t="str">
        <f>IF(R955="","",VLOOKUP(R955,CUSTOMS!$E$3:$N$2500,3,FALSE))</f>
        <v/>
      </c>
      <c r="U955" s="39" t="str">
        <f t="shared" si="109"/>
        <v/>
      </c>
      <c r="V955" s="39" t="str">
        <f>IF(R955="","",VLOOKUP(R955,CUSTOMS!$E$3:$N$2500,5,FALSE))</f>
        <v/>
      </c>
      <c r="W955" s="40" t="str">
        <f>IF(R955="","",VLOOKUP(R955,CUSTOMS!$E$3:$N$2500,6,FALSE))</f>
        <v/>
      </c>
      <c r="X955" s="40" t="str">
        <f t="shared" si="110"/>
        <v/>
      </c>
      <c r="Y955" s="39" t="str">
        <f>IF(R955="","",VLOOKUP(R955,CUSTOMS!$E$3:$N$2500,8,FALSE))</f>
        <v/>
      </c>
      <c r="Z955" s="39" t="str">
        <f>IF(R955="","",VLOOKUP(R955,CUSTOMS!$E$3:$N$2500,9,FALSE))</f>
        <v/>
      </c>
      <c r="AA955" s="39" t="str">
        <f>IF(R955="","",VLOOKUP(R955,CUSTOMS!$E$3:$N$2500,10,FALSE))</f>
        <v/>
      </c>
      <c r="AB955" s="40" t="str">
        <f>IF(R955="","",VLOOKUP(G955,WMS!$E$3:$T$2500,15,FALSE))</f>
        <v/>
      </c>
      <c r="AC955" s="40" t="str">
        <f t="shared" si="111"/>
        <v/>
      </c>
      <c r="AD955" s="37" t="str">
        <f>IF(S955="","",VLOOKUP(S955,海关监管条件!$A$1:$B$2000,2,FALSE))</f>
        <v/>
      </c>
    </row>
    <row r="956" spans="7:30">
      <c r="G956" s="22" t="str">
        <f t="shared" si="105"/>
        <v/>
      </c>
      <c r="H956" s="23" t="str">
        <f>IF(G956="","",VLOOKUP(G956,WMS!$E$3:$Q$2500,7,FALSE))</f>
        <v/>
      </c>
      <c r="I956" s="23" t="str">
        <f>IF(G956="","",VLOOKUP(G956,WMS!$E$3:$Q$2500,8,FALSE))</f>
        <v/>
      </c>
      <c r="J956" s="23" t="str">
        <f>IF(G956="","",VLOOKUP(G956,WMS!$E$3:$Q$2500,13,FALSE))</f>
        <v/>
      </c>
      <c r="K956" s="29" t="str">
        <f t="shared" si="106"/>
        <v/>
      </c>
      <c r="N956" s="30" t="str">
        <f>IF(G956="","",VLOOKUP(G956,WMS!$E$3:$U$2500,17,0))</f>
        <v/>
      </c>
      <c r="O956" s="31" t="str">
        <f t="shared" si="107"/>
        <v/>
      </c>
      <c r="P956" s="31" t="str">
        <f t="shared" si="108"/>
        <v/>
      </c>
      <c r="Q956" s="36" t="str">
        <f>IF(G956="","",VLOOKUP(G956,WMS!$E$3:$G$2500,2,FALSE))</f>
        <v/>
      </c>
      <c r="R956" s="36" t="str">
        <f>IF(G956="","",VLOOKUP(G956,WMS!$E$3:$G$2500,3,FALSE))</f>
        <v/>
      </c>
      <c r="S956" s="37" t="str">
        <f>IF(R956="","",VLOOKUP(R956,CUSTOMS!$E$3:$N$2500,2,FALSE))</f>
        <v/>
      </c>
      <c r="T956" s="38" t="str">
        <f>IF(R956="","",VLOOKUP(R956,CUSTOMS!$E$3:$N$2500,3,FALSE))</f>
        <v/>
      </c>
      <c r="U956" s="39" t="str">
        <f t="shared" si="109"/>
        <v/>
      </c>
      <c r="V956" s="39" t="str">
        <f>IF(R956="","",VLOOKUP(R956,CUSTOMS!$E$3:$N$2500,5,FALSE))</f>
        <v/>
      </c>
      <c r="W956" s="40" t="str">
        <f>IF(R956="","",VLOOKUP(R956,CUSTOMS!$E$3:$N$2500,6,FALSE))</f>
        <v/>
      </c>
      <c r="X956" s="40" t="str">
        <f t="shared" si="110"/>
        <v/>
      </c>
      <c r="Y956" s="39" t="str">
        <f>IF(R956="","",VLOOKUP(R956,CUSTOMS!$E$3:$N$2500,8,FALSE))</f>
        <v/>
      </c>
      <c r="Z956" s="39" t="str">
        <f>IF(R956="","",VLOOKUP(R956,CUSTOMS!$E$3:$N$2500,9,FALSE))</f>
        <v/>
      </c>
      <c r="AA956" s="39" t="str">
        <f>IF(R956="","",VLOOKUP(R956,CUSTOMS!$E$3:$N$2500,10,FALSE))</f>
        <v/>
      </c>
      <c r="AB956" s="40" t="str">
        <f>IF(R956="","",VLOOKUP(G956,WMS!$E$3:$T$2500,15,FALSE))</f>
        <v/>
      </c>
      <c r="AC956" s="40" t="str">
        <f t="shared" si="111"/>
        <v/>
      </c>
      <c r="AD956" s="37" t="str">
        <f>IF(S956="","",VLOOKUP(S956,海关监管条件!$A$1:$B$2000,2,FALSE))</f>
        <v/>
      </c>
    </row>
    <row r="957" spans="7:30">
      <c r="G957" s="22" t="str">
        <f t="shared" si="105"/>
        <v/>
      </c>
      <c r="H957" s="23" t="str">
        <f>IF(G957="","",VLOOKUP(G957,WMS!$E$3:$Q$2500,7,FALSE))</f>
        <v/>
      </c>
      <c r="I957" s="23" t="str">
        <f>IF(G957="","",VLOOKUP(G957,WMS!$E$3:$Q$2500,8,FALSE))</f>
        <v/>
      </c>
      <c r="J957" s="23" t="str">
        <f>IF(G957="","",VLOOKUP(G957,WMS!$E$3:$Q$2500,13,FALSE))</f>
        <v/>
      </c>
      <c r="K957" s="29" t="str">
        <f t="shared" si="106"/>
        <v/>
      </c>
      <c r="N957" s="30" t="str">
        <f>IF(G957="","",VLOOKUP(G957,WMS!$E$3:$U$2500,17,0))</f>
        <v/>
      </c>
      <c r="O957" s="31" t="str">
        <f t="shared" si="107"/>
        <v/>
      </c>
      <c r="P957" s="31" t="str">
        <f t="shared" si="108"/>
        <v/>
      </c>
      <c r="Q957" s="36" t="str">
        <f>IF(G957="","",VLOOKUP(G957,WMS!$E$3:$G$2500,2,FALSE))</f>
        <v/>
      </c>
      <c r="R957" s="36" t="str">
        <f>IF(G957="","",VLOOKUP(G957,WMS!$E$3:$G$2500,3,FALSE))</f>
        <v/>
      </c>
      <c r="S957" s="37" t="str">
        <f>IF(R957="","",VLOOKUP(R957,CUSTOMS!$E$3:$N$2500,2,FALSE))</f>
        <v/>
      </c>
      <c r="T957" s="38" t="str">
        <f>IF(R957="","",VLOOKUP(R957,CUSTOMS!$E$3:$N$2500,3,FALSE))</f>
        <v/>
      </c>
      <c r="U957" s="39" t="str">
        <f t="shared" si="109"/>
        <v/>
      </c>
      <c r="V957" s="39" t="str">
        <f>IF(R957="","",VLOOKUP(R957,CUSTOMS!$E$3:$N$2500,5,FALSE))</f>
        <v/>
      </c>
      <c r="W957" s="40" t="str">
        <f>IF(R957="","",VLOOKUP(R957,CUSTOMS!$E$3:$N$2500,6,FALSE))</f>
        <v/>
      </c>
      <c r="X957" s="40" t="str">
        <f t="shared" si="110"/>
        <v/>
      </c>
      <c r="Y957" s="39" t="str">
        <f>IF(R957="","",VLOOKUP(R957,CUSTOMS!$E$3:$N$2500,8,FALSE))</f>
        <v/>
      </c>
      <c r="Z957" s="39" t="str">
        <f>IF(R957="","",VLOOKUP(R957,CUSTOMS!$E$3:$N$2500,9,FALSE))</f>
        <v/>
      </c>
      <c r="AA957" s="39" t="str">
        <f>IF(R957="","",VLOOKUP(R957,CUSTOMS!$E$3:$N$2500,10,FALSE))</f>
        <v/>
      </c>
      <c r="AB957" s="40" t="str">
        <f>IF(R957="","",VLOOKUP(G957,WMS!$E$3:$T$2500,15,FALSE))</f>
        <v/>
      </c>
      <c r="AC957" s="40" t="str">
        <f t="shared" si="111"/>
        <v/>
      </c>
      <c r="AD957" s="37" t="str">
        <f>IF(S957="","",VLOOKUP(S957,海关监管条件!$A$1:$B$2000,2,FALSE))</f>
        <v/>
      </c>
    </row>
    <row r="958" spans="7:30">
      <c r="G958" s="22" t="str">
        <f t="shared" si="105"/>
        <v/>
      </c>
      <c r="H958" s="23" t="str">
        <f>IF(G958="","",VLOOKUP(G958,WMS!$E$3:$Q$2500,7,FALSE))</f>
        <v/>
      </c>
      <c r="I958" s="23" t="str">
        <f>IF(G958="","",VLOOKUP(G958,WMS!$E$3:$Q$2500,8,FALSE))</f>
        <v/>
      </c>
      <c r="J958" s="23" t="str">
        <f>IF(G958="","",VLOOKUP(G958,WMS!$E$3:$Q$2500,13,FALSE))</f>
        <v/>
      </c>
      <c r="K958" s="29" t="str">
        <f t="shared" si="106"/>
        <v/>
      </c>
      <c r="N958" s="30" t="str">
        <f>IF(G958="","",VLOOKUP(G958,WMS!$E$3:$U$2500,17,0))</f>
        <v/>
      </c>
      <c r="O958" s="31" t="str">
        <f t="shared" si="107"/>
        <v/>
      </c>
      <c r="P958" s="31" t="str">
        <f t="shared" si="108"/>
        <v/>
      </c>
      <c r="Q958" s="36" t="str">
        <f>IF(G958="","",VLOOKUP(G958,WMS!$E$3:$G$2500,2,FALSE))</f>
        <v/>
      </c>
      <c r="R958" s="36" t="str">
        <f>IF(G958="","",VLOOKUP(G958,WMS!$E$3:$G$2500,3,FALSE))</f>
        <v/>
      </c>
      <c r="S958" s="37" t="str">
        <f>IF(R958="","",VLOOKUP(R958,CUSTOMS!$E$3:$N$2500,2,FALSE))</f>
        <v/>
      </c>
      <c r="T958" s="38" t="str">
        <f>IF(R958="","",VLOOKUP(R958,CUSTOMS!$E$3:$N$2500,3,FALSE))</f>
        <v/>
      </c>
      <c r="U958" s="39" t="str">
        <f t="shared" si="109"/>
        <v/>
      </c>
      <c r="V958" s="39" t="str">
        <f>IF(R958="","",VLOOKUP(R958,CUSTOMS!$E$3:$N$2500,5,FALSE))</f>
        <v/>
      </c>
      <c r="W958" s="40" t="str">
        <f>IF(R958="","",VLOOKUP(R958,CUSTOMS!$E$3:$N$2500,6,FALSE))</f>
        <v/>
      </c>
      <c r="X958" s="40" t="str">
        <f t="shared" si="110"/>
        <v/>
      </c>
      <c r="Y958" s="39" t="str">
        <f>IF(R958="","",VLOOKUP(R958,CUSTOMS!$E$3:$N$2500,8,FALSE))</f>
        <v/>
      </c>
      <c r="Z958" s="39" t="str">
        <f>IF(R958="","",VLOOKUP(R958,CUSTOMS!$E$3:$N$2500,9,FALSE))</f>
        <v/>
      </c>
      <c r="AA958" s="39" t="str">
        <f>IF(R958="","",VLOOKUP(R958,CUSTOMS!$E$3:$N$2500,10,FALSE))</f>
        <v/>
      </c>
      <c r="AB958" s="40" t="str">
        <f>IF(R958="","",VLOOKUP(G958,WMS!$E$3:$T$2500,15,FALSE))</f>
        <v/>
      </c>
      <c r="AC958" s="40" t="str">
        <f t="shared" si="111"/>
        <v/>
      </c>
      <c r="AD958" s="37" t="str">
        <f>IF(S958="","",VLOOKUP(S958,海关监管条件!$A$1:$B$2000,2,FALSE))</f>
        <v/>
      </c>
    </row>
    <row r="959" spans="7:30">
      <c r="G959" s="22" t="str">
        <f t="shared" si="105"/>
        <v/>
      </c>
      <c r="H959" s="23" t="str">
        <f>IF(G959="","",VLOOKUP(G959,WMS!$E$3:$Q$2500,7,FALSE))</f>
        <v/>
      </c>
      <c r="I959" s="23" t="str">
        <f>IF(G959="","",VLOOKUP(G959,WMS!$E$3:$Q$2500,8,FALSE))</f>
        <v/>
      </c>
      <c r="J959" s="23" t="str">
        <f>IF(G959="","",VLOOKUP(G959,WMS!$E$3:$Q$2500,13,FALSE))</f>
        <v/>
      </c>
      <c r="K959" s="29" t="str">
        <f t="shared" si="106"/>
        <v/>
      </c>
      <c r="N959" s="30" t="str">
        <f>IF(G959="","",VLOOKUP(G959,WMS!$E$3:$U$2500,17,0))</f>
        <v/>
      </c>
      <c r="O959" s="31" t="str">
        <f t="shared" si="107"/>
        <v/>
      </c>
      <c r="P959" s="31" t="str">
        <f t="shared" si="108"/>
        <v/>
      </c>
      <c r="Q959" s="36" t="str">
        <f>IF(G959="","",VLOOKUP(G959,WMS!$E$3:$G$2500,2,FALSE))</f>
        <v/>
      </c>
      <c r="R959" s="36" t="str">
        <f>IF(G959="","",VLOOKUP(G959,WMS!$E$3:$G$2500,3,FALSE))</f>
        <v/>
      </c>
      <c r="S959" s="37" t="str">
        <f>IF(R959="","",VLOOKUP(R959,CUSTOMS!$E$3:$N$2500,2,FALSE))</f>
        <v/>
      </c>
      <c r="T959" s="38" t="str">
        <f>IF(R959="","",VLOOKUP(R959,CUSTOMS!$E$3:$N$2500,3,FALSE))</f>
        <v/>
      </c>
      <c r="U959" s="39" t="str">
        <f t="shared" si="109"/>
        <v/>
      </c>
      <c r="V959" s="39" t="str">
        <f>IF(R959="","",VLOOKUP(R959,CUSTOMS!$E$3:$N$2500,5,FALSE))</f>
        <v/>
      </c>
      <c r="W959" s="40" t="str">
        <f>IF(R959="","",VLOOKUP(R959,CUSTOMS!$E$3:$N$2500,6,FALSE))</f>
        <v/>
      </c>
      <c r="X959" s="40" t="str">
        <f t="shared" si="110"/>
        <v/>
      </c>
      <c r="Y959" s="39" t="str">
        <f>IF(R959="","",VLOOKUP(R959,CUSTOMS!$E$3:$N$2500,8,FALSE))</f>
        <v/>
      </c>
      <c r="Z959" s="39" t="str">
        <f>IF(R959="","",VLOOKUP(R959,CUSTOMS!$E$3:$N$2500,9,FALSE))</f>
        <v/>
      </c>
      <c r="AA959" s="39" t="str">
        <f>IF(R959="","",VLOOKUP(R959,CUSTOMS!$E$3:$N$2500,10,FALSE))</f>
        <v/>
      </c>
      <c r="AB959" s="40" t="str">
        <f>IF(R959="","",VLOOKUP(G959,WMS!$E$3:$T$2500,15,FALSE))</f>
        <v/>
      </c>
      <c r="AC959" s="40" t="str">
        <f t="shared" si="111"/>
        <v/>
      </c>
      <c r="AD959" s="37" t="str">
        <f>IF(S959="","",VLOOKUP(S959,海关监管条件!$A$1:$B$2000,2,FALSE))</f>
        <v/>
      </c>
    </row>
    <row r="960" spans="7:30">
      <c r="G960" s="22" t="str">
        <f t="shared" si="105"/>
        <v/>
      </c>
      <c r="H960" s="23" t="str">
        <f>IF(G960="","",VLOOKUP(G960,WMS!$E$3:$Q$2500,7,FALSE))</f>
        <v/>
      </c>
      <c r="I960" s="23" t="str">
        <f>IF(G960="","",VLOOKUP(G960,WMS!$E$3:$Q$2500,8,FALSE))</f>
        <v/>
      </c>
      <c r="J960" s="23" t="str">
        <f>IF(G960="","",VLOOKUP(G960,WMS!$E$3:$Q$2500,13,FALSE))</f>
        <v/>
      </c>
      <c r="K960" s="29" t="str">
        <f t="shared" si="106"/>
        <v/>
      </c>
      <c r="N960" s="30" t="str">
        <f>IF(G960="","",VLOOKUP(G960,WMS!$E$3:$U$2500,17,0))</f>
        <v/>
      </c>
      <c r="O960" s="31" t="str">
        <f t="shared" si="107"/>
        <v/>
      </c>
      <c r="P960" s="31" t="str">
        <f t="shared" si="108"/>
        <v/>
      </c>
      <c r="Q960" s="36" t="str">
        <f>IF(G960="","",VLOOKUP(G960,WMS!$E$3:$G$2500,2,FALSE))</f>
        <v/>
      </c>
      <c r="R960" s="36" t="str">
        <f>IF(G960="","",VLOOKUP(G960,WMS!$E$3:$G$2500,3,FALSE))</f>
        <v/>
      </c>
      <c r="S960" s="37" t="str">
        <f>IF(R960="","",VLOOKUP(R960,CUSTOMS!$E$3:$N$2500,2,FALSE))</f>
        <v/>
      </c>
      <c r="T960" s="38" t="str">
        <f>IF(R960="","",VLOOKUP(R960,CUSTOMS!$E$3:$N$2500,3,FALSE))</f>
        <v/>
      </c>
      <c r="U960" s="39" t="str">
        <f t="shared" si="109"/>
        <v/>
      </c>
      <c r="V960" s="39" t="str">
        <f>IF(R960="","",VLOOKUP(R960,CUSTOMS!$E$3:$N$2500,5,FALSE))</f>
        <v/>
      </c>
      <c r="W960" s="40" t="str">
        <f>IF(R960="","",VLOOKUP(R960,CUSTOMS!$E$3:$N$2500,6,FALSE))</f>
        <v/>
      </c>
      <c r="X960" s="40" t="str">
        <f t="shared" si="110"/>
        <v/>
      </c>
      <c r="Y960" s="39" t="str">
        <f>IF(R960="","",VLOOKUP(R960,CUSTOMS!$E$3:$N$2500,8,FALSE))</f>
        <v/>
      </c>
      <c r="Z960" s="39" t="str">
        <f>IF(R960="","",VLOOKUP(R960,CUSTOMS!$E$3:$N$2500,9,FALSE))</f>
        <v/>
      </c>
      <c r="AA960" s="39" t="str">
        <f>IF(R960="","",VLOOKUP(R960,CUSTOMS!$E$3:$N$2500,10,FALSE))</f>
        <v/>
      </c>
      <c r="AB960" s="40" t="str">
        <f>IF(R960="","",VLOOKUP(G960,WMS!$E$3:$T$2500,15,FALSE))</f>
        <v/>
      </c>
      <c r="AC960" s="40" t="str">
        <f t="shared" si="111"/>
        <v/>
      </c>
      <c r="AD960" s="37" t="str">
        <f>IF(S960="","",VLOOKUP(S960,海关监管条件!$A$1:$B$2000,2,FALSE))</f>
        <v/>
      </c>
    </row>
    <row r="961" spans="7:30">
      <c r="G961" s="22" t="str">
        <f t="shared" si="105"/>
        <v/>
      </c>
      <c r="H961" s="23" t="str">
        <f>IF(G961="","",VLOOKUP(G961,WMS!$E$3:$Q$2500,7,FALSE))</f>
        <v/>
      </c>
      <c r="I961" s="23" t="str">
        <f>IF(G961="","",VLOOKUP(G961,WMS!$E$3:$Q$2500,8,FALSE))</f>
        <v/>
      </c>
      <c r="J961" s="23" t="str">
        <f>IF(G961="","",VLOOKUP(G961,WMS!$E$3:$Q$2500,13,FALSE))</f>
        <v/>
      </c>
      <c r="K961" s="29" t="str">
        <f t="shared" si="106"/>
        <v/>
      </c>
      <c r="N961" s="30" t="str">
        <f>IF(G961="","",VLOOKUP(G961,WMS!$E$3:$U$2500,17,0))</f>
        <v/>
      </c>
      <c r="O961" s="31" t="str">
        <f t="shared" si="107"/>
        <v/>
      </c>
      <c r="P961" s="31" t="str">
        <f t="shared" si="108"/>
        <v/>
      </c>
      <c r="Q961" s="36" t="str">
        <f>IF(G961="","",VLOOKUP(G961,WMS!$E$3:$G$2500,2,FALSE))</f>
        <v/>
      </c>
      <c r="R961" s="36" t="str">
        <f>IF(G961="","",VLOOKUP(G961,WMS!$E$3:$G$2500,3,FALSE))</f>
        <v/>
      </c>
      <c r="S961" s="37" t="str">
        <f>IF(R961="","",VLOOKUP(R961,CUSTOMS!$E$3:$N$2500,2,FALSE))</f>
        <v/>
      </c>
      <c r="T961" s="38" t="str">
        <f>IF(R961="","",VLOOKUP(R961,CUSTOMS!$E$3:$N$2500,3,FALSE))</f>
        <v/>
      </c>
      <c r="U961" s="39" t="str">
        <f t="shared" si="109"/>
        <v/>
      </c>
      <c r="V961" s="39" t="str">
        <f>IF(R961="","",VLOOKUP(R961,CUSTOMS!$E$3:$N$2500,5,FALSE))</f>
        <v/>
      </c>
      <c r="W961" s="40" t="str">
        <f>IF(R961="","",VLOOKUP(R961,CUSTOMS!$E$3:$N$2500,6,FALSE))</f>
        <v/>
      </c>
      <c r="X961" s="40" t="str">
        <f t="shared" si="110"/>
        <v/>
      </c>
      <c r="Y961" s="39" t="str">
        <f>IF(R961="","",VLOOKUP(R961,CUSTOMS!$E$3:$N$2500,8,FALSE))</f>
        <v/>
      </c>
      <c r="Z961" s="39" t="str">
        <f>IF(R961="","",VLOOKUP(R961,CUSTOMS!$E$3:$N$2500,9,FALSE))</f>
        <v/>
      </c>
      <c r="AA961" s="39" t="str">
        <f>IF(R961="","",VLOOKUP(R961,CUSTOMS!$E$3:$N$2500,10,FALSE))</f>
        <v/>
      </c>
      <c r="AB961" s="40" t="str">
        <f>IF(R961="","",VLOOKUP(G961,WMS!$E$3:$T$2500,15,FALSE))</f>
        <v/>
      </c>
      <c r="AC961" s="40" t="str">
        <f t="shared" si="111"/>
        <v/>
      </c>
      <c r="AD961" s="37" t="str">
        <f>IF(S961="","",VLOOKUP(S961,海关监管条件!$A$1:$B$2000,2,FALSE))</f>
        <v/>
      </c>
    </row>
    <row r="962" spans="7:30">
      <c r="G962" s="22" t="str">
        <f t="shared" si="105"/>
        <v/>
      </c>
      <c r="H962" s="23" t="str">
        <f>IF(G962="","",VLOOKUP(G962,WMS!$E$3:$Q$2500,7,FALSE))</f>
        <v/>
      </c>
      <c r="I962" s="23" t="str">
        <f>IF(G962="","",VLOOKUP(G962,WMS!$E$3:$Q$2500,8,FALSE))</f>
        <v/>
      </c>
      <c r="J962" s="23" t="str">
        <f>IF(G962="","",VLOOKUP(G962,WMS!$E$3:$Q$2500,13,FALSE))</f>
        <v/>
      </c>
      <c r="K962" s="29" t="str">
        <f t="shared" si="106"/>
        <v/>
      </c>
      <c r="N962" s="30" t="str">
        <f>IF(G962="","",VLOOKUP(G962,WMS!$E$3:$U$2500,17,0))</f>
        <v/>
      </c>
      <c r="O962" s="31" t="str">
        <f t="shared" si="107"/>
        <v/>
      </c>
      <c r="P962" s="31" t="str">
        <f t="shared" si="108"/>
        <v/>
      </c>
      <c r="Q962" s="36" t="str">
        <f>IF(G962="","",VLOOKUP(G962,WMS!$E$3:$G$2500,2,FALSE))</f>
        <v/>
      </c>
      <c r="R962" s="36" t="str">
        <f>IF(G962="","",VLOOKUP(G962,WMS!$E$3:$G$2500,3,FALSE))</f>
        <v/>
      </c>
      <c r="S962" s="37" t="str">
        <f>IF(R962="","",VLOOKUP(R962,CUSTOMS!$E$3:$N$2500,2,FALSE))</f>
        <v/>
      </c>
      <c r="T962" s="38" t="str">
        <f>IF(R962="","",VLOOKUP(R962,CUSTOMS!$E$3:$N$2500,3,FALSE))</f>
        <v/>
      </c>
      <c r="U962" s="39" t="str">
        <f t="shared" si="109"/>
        <v/>
      </c>
      <c r="V962" s="39" t="str">
        <f>IF(R962="","",VLOOKUP(R962,CUSTOMS!$E$3:$N$2500,5,FALSE))</f>
        <v/>
      </c>
      <c r="W962" s="40" t="str">
        <f>IF(R962="","",VLOOKUP(R962,CUSTOMS!$E$3:$N$2500,6,FALSE))</f>
        <v/>
      </c>
      <c r="X962" s="40" t="str">
        <f t="shared" si="110"/>
        <v/>
      </c>
      <c r="Y962" s="39" t="str">
        <f>IF(R962="","",VLOOKUP(R962,CUSTOMS!$E$3:$N$2500,8,FALSE))</f>
        <v/>
      </c>
      <c r="Z962" s="39" t="str">
        <f>IF(R962="","",VLOOKUP(R962,CUSTOMS!$E$3:$N$2500,9,FALSE))</f>
        <v/>
      </c>
      <c r="AA962" s="39" t="str">
        <f>IF(R962="","",VLOOKUP(R962,CUSTOMS!$E$3:$N$2500,10,FALSE))</f>
        <v/>
      </c>
      <c r="AB962" s="40" t="str">
        <f>IF(R962="","",VLOOKUP(G962,WMS!$E$3:$T$2500,15,FALSE))</f>
        <v/>
      </c>
      <c r="AC962" s="40" t="str">
        <f t="shared" si="111"/>
        <v/>
      </c>
      <c r="AD962" s="37" t="str">
        <f>IF(S962="","",VLOOKUP(S962,海关监管条件!$A$1:$B$2000,2,FALSE))</f>
        <v/>
      </c>
    </row>
    <row r="963" spans="7:30">
      <c r="G963" s="22" t="str">
        <f t="shared" si="105"/>
        <v/>
      </c>
      <c r="H963" s="23" t="str">
        <f>IF(G963="","",VLOOKUP(G963,WMS!$E$3:$Q$2500,7,FALSE))</f>
        <v/>
      </c>
      <c r="I963" s="23" t="str">
        <f>IF(G963="","",VLOOKUP(G963,WMS!$E$3:$Q$2500,8,FALSE))</f>
        <v/>
      </c>
      <c r="J963" s="23" t="str">
        <f>IF(G963="","",VLOOKUP(G963,WMS!$E$3:$Q$2500,13,FALSE))</f>
        <v/>
      </c>
      <c r="K963" s="29" t="str">
        <f t="shared" si="106"/>
        <v/>
      </c>
      <c r="N963" s="30" t="str">
        <f>IF(G963="","",VLOOKUP(G963,WMS!$E$3:$U$2500,17,0))</f>
        <v/>
      </c>
      <c r="O963" s="31" t="str">
        <f t="shared" si="107"/>
        <v/>
      </c>
      <c r="P963" s="31" t="str">
        <f t="shared" si="108"/>
        <v/>
      </c>
      <c r="Q963" s="36" t="str">
        <f>IF(G963="","",VLOOKUP(G963,WMS!$E$3:$G$2500,2,FALSE))</f>
        <v/>
      </c>
      <c r="R963" s="36" t="str">
        <f>IF(G963="","",VLOOKUP(G963,WMS!$E$3:$G$2500,3,FALSE))</f>
        <v/>
      </c>
      <c r="S963" s="37" t="str">
        <f>IF(R963="","",VLOOKUP(R963,CUSTOMS!$E$3:$N$2500,2,FALSE))</f>
        <v/>
      </c>
      <c r="T963" s="38" t="str">
        <f>IF(R963="","",VLOOKUP(R963,CUSTOMS!$E$3:$N$2500,3,FALSE))</f>
        <v/>
      </c>
      <c r="U963" s="39" t="str">
        <f t="shared" si="109"/>
        <v/>
      </c>
      <c r="V963" s="39" t="str">
        <f>IF(R963="","",VLOOKUP(R963,CUSTOMS!$E$3:$N$2500,5,FALSE))</f>
        <v/>
      </c>
      <c r="W963" s="40" t="str">
        <f>IF(R963="","",VLOOKUP(R963,CUSTOMS!$E$3:$N$2500,6,FALSE))</f>
        <v/>
      </c>
      <c r="X963" s="40" t="str">
        <f t="shared" si="110"/>
        <v/>
      </c>
      <c r="Y963" s="39" t="str">
        <f>IF(R963="","",VLOOKUP(R963,CUSTOMS!$E$3:$N$2500,8,FALSE))</f>
        <v/>
      </c>
      <c r="Z963" s="39" t="str">
        <f>IF(R963="","",VLOOKUP(R963,CUSTOMS!$E$3:$N$2500,9,FALSE))</f>
        <v/>
      </c>
      <c r="AA963" s="39" t="str">
        <f>IF(R963="","",VLOOKUP(R963,CUSTOMS!$E$3:$N$2500,10,FALSE))</f>
        <v/>
      </c>
      <c r="AB963" s="40" t="str">
        <f>IF(R963="","",VLOOKUP(G963,WMS!$E$3:$T$2500,15,FALSE))</f>
        <v/>
      </c>
      <c r="AC963" s="40" t="str">
        <f t="shared" si="111"/>
        <v/>
      </c>
      <c r="AD963" s="37" t="str">
        <f>IF(S963="","",VLOOKUP(S963,海关监管条件!$A$1:$B$2000,2,FALSE))</f>
        <v/>
      </c>
    </row>
    <row r="964" spans="7:30">
      <c r="G964" s="22" t="str">
        <f t="shared" si="105"/>
        <v/>
      </c>
      <c r="H964" s="23" t="str">
        <f>IF(G964="","",VLOOKUP(G964,WMS!$E$3:$Q$2500,7,FALSE))</f>
        <v/>
      </c>
      <c r="I964" s="23" t="str">
        <f>IF(G964="","",VLOOKUP(G964,WMS!$E$3:$Q$2500,8,FALSE))</f>
        <v/>
      </c>
      <c r="J964" s="23" t="str">
        <f>IF(G964="","",VLOOKUP(G964,WMS!$E$3:$Q$2500,13,FALSE))</f>
        <v/>
      </c>
      <c r="K964" s="29" t="str">
        <f t="shared" si="106"/>
        <v/>
      </c>
      <c r="N964" s="30" t="str">
        <f>IF(G964="","",VLOOKUP(G964,WMS!$E$3:$U$2500,17,0))</f>
        <v/>
      </c>
      <c r="O964" s="31" t="str">
        <f t="shared" si="107"/>
        <v/>
      </c>
      <c r="P964" s="31" t="str">
        <f t="shared" si="108"/>
        <v/>
      </c>
      <c r="Q964" s="36" t="str">
        <f>IF(G964="","",VLOOKUP(G964,WMS!$E$3:$G$2500,2,FALSE))</f>
        <v/>
      </c>
      <c r="R964" s="36" t="str">
        <f>IF(G964="","",VLOOKUP(G964,WMS!$E$3:$G$2500,3,FALSE))</f>
        <v/>
      </c>
      <c r="S964" s="37" t="str">
        <f>IF(R964="","",VLOOKUP(R964,CUSTOMS!$E$3:$N$2500,2,FALSE))</f>
        <v/>
      </c>
      <c r="T964" s="38" t="str">
        <f>IF(R964="","",VLOOKUP(R964,CUSTOMS!$E$3:$N$2500,3,FALSE))</f>
        <v/>
      </c>
      <c r="U964" s="39" t="str">
        <f t="shared" si="109"/>
        <v/>
      </c>
      <c r="V964" s="39" t="str">
        <f>IF(R964="","",VLOOKUP(R964,CUSTOMS!$E$3:$N$2500,5,FALSE))</f>
        <v/>
      </c>
      <c r="W964" s="40" t="str">
        <f>IF(R964="","",VLOOKUP(R964,CUSTOMS!$E$3:$N$2500,6,FALSE))</f>
        <v/>
      </c>
      <c r="X964" s="40" t="str">
        <f t="shared" si="110"/>
        <v/>
      </c>
      <c r="Y964" s="39" t="str">
        <f>IF(R964="","",VLOOKUP(R964,CUSTOMS!$E$3:$N$2500,8,FALSE))</f>
        <v/>
      </c>
      <c r="Z964" s="39" t="str">
        <f>IF(R964="","",VLOOKUP(R964,CUSTOMS!$E$3:$N$2500,9,FALSE))</f>
        <v/>
      </c>
      <c r="AA964" s="39" t="str">
        <f>IF(R964="","",VLOOKUP(R964,CUSTOMS!$E$3:$N$2500,10,FALSE))</f>
        <v/>
      </c>
      <c r="AB964" s="40" t="str">
        <f>IF(R964="","",VLOOKUP(G964,WMS!$E$3:$T$2500,15,FALSE))</f>
        <v/>
      </c>
      <c r="AC964" s="40" t="str">
        <f t="shared" si="111"/>
        <v/>
      </c>
      <c r="AD964" s="37" t="str">
        <f>IF(S964="","",VLOOKUP(S964,海关监管条件!$A$1:$B$2000,2,FALSE))</f>
        <v/>
      </c>
    </row>
    <row r="965" spans="7:30">
      <c r="G965" s="22" t="str">
        <f t="shared" si="105"/>
        <v/>
      </c>
      <c r="H965" s="23" t="str">
        <f>IF(G965="","",VLOOKUP(G965,WMS!$E$3:$Q$2500,7,FALSE))</f>
        <v/>
      </c>
      <c r="I965" s="23" t="str">
        <f>IF(G965="","",VLOOKUP(G965,WMS!$E$3:$Q$2500,8,FALSE))</f>
        <v/>
      </c>
      <c r="J965" s="23" t="str">
        <f>IF(G965="","",VLOOKUP(G965,WMS!$E$3:$Q$2500,13,FALSE))</f>
        <v/>
      </c>
      <c r="K965" s="29" t="str">
        <f t="shared" si="106"/>
        <v/>
      </c>
      <c r="N965" s="30" t="str">
        <f>IF(G965="","",VLOOKUP(G965,WMS!$E$3:$U$2500,17,0))</f>
        <v/>
      </c>
      <c r="O965" s="31" t="str">
        <f t="shared" si="107"/>
        <v/>
      </c>
      <c r="P965" s="31" t="str">
        <f t="shared" si="108"/>
        <v/>
      </c>
      <c r="Q965" s="36" t="str">
        <f>IF(G965="","",VLOOKUP(G965,WMS!$E$3:$G$2500,2,FALSE))</f>
        <v/>
      </c>
      <c r="R965" s="36" t="str">
        <f>IF(G965="","",VLOOKUP(G965,WMS!$E$3:$G$2500,3,FALSE))</f>
        <v/>
      </c>
      <c r="S965" s="37" t="str">
        <f>IF(R965="","",VLOOKUP(R965,CUSTOMS!$E$3:$N$2500,2,FALSE))</f>
        <v/>
      </c>
      <c r="T965" s="38" t="str">
        <f>IF(R965="","",VLOOKUP(R965,CUSTOMS!$E$3:$N$2500,3,FALSE))</f>
        <v/>
      </c>
      <c r="U965" s="39" t="str">
        <f t="shared" si="109"/>
        <v/>
      </c>
      <c r="V965" s="39" t="str">
        <f>IF(R965="","",VLOOKUP(R965,CUSTOMS!$E$3:$N$2500,5,FALSE))</f>
        <v/>
      </c>
      <c r="W965" s="40" t="str">
        <f>IF(R965="","",VLOOKUP(R965,CUSTOMS!$E$3:$N$2500,6,FALSE))</f>
        <v/>
      </c>
      <c r="X965" s="40" t="str">
        <f t="shared" si="110"/>
        <v/>
      </c>
      <c r="Y965" s="39" t="str">
        <f>IF(R965="","",VLOOKUP(R965,CUSTOMS!$E$3:$N$2500,8,FALSE))</f>
        <v/>
      </c>
      <c r="Z965" s="39" t="str">
        <f>IF(R965="","",VLOOKUP(R965,CUSTOMS!$E$3:$N$2500,9,FALSE))</f>
        <v/>
      </c>
      <c r="AA965" s="39" t="str">
        <f>IF(R965="","",VLOOKUP(R965,CUSTOMS!$E$3:$N$2500,10,FALSE))</f>
        <v/>
      </c>
      <c r="AB965" s="40" t="str">
        <f>IF(R965="","",VLOOKUP(G965,WMS!$E$3:$T$2500,15,FALSE))</f>
        <v/>
      </c>
      <c r="AC965" s="40" t="str">
        <f t="shared" si="111"/>
        <v/>
      </c>
      <c r="AD965" s="37" t="str">
        <f>IF(S965="","",VLOOKUP(S965,海关监管条件!$A$1:$B$2000,2,FALSE))</f>
        <v/>
      </c>
    </row>
    <row r="966" spans="7:30">
      <c r="G966" s="22" t="str">
        <f t="shared" si="105"/>
        <v/>
      </c>
      <c r="H966" s="23" t="str">
        <f>IF(G966="","",VLOOKUP(G966,WMS!$E$3:$Q$2500,7,FALSE))</f>
        <v/>
      </c>
      <c r="I966" s="23" t="str">
        <f>IF(G966="","",VLOOKUP(G966,WMS!$E$3:$Q$2500,8,FALSE))</f>
        <v/>
      </c>
      <c r="J966" s="23" t="str">
        <f>IF(G966="","",VLOOKUP(G966,WMS!$E$3:$Q$2500,13,FALSE))</f>
        <v/>
      </c>
      <c r="K966" s="29" t="str">
        <f t="shared" si="106"/>
        <v/>
      </c>
      <c r="N966" s="30" t="str">
        <f>IF(G966="","",VLOOKUP(G966,WMS!$E$3:$U$2500,17,0))</f>
        <v/>
      </c>
      <c r="O966" s="31" t="str">
        <f t="shared" si="107"/>
        <v/>
      </c>
      <c r="P966" s="31" t="str">
        <f t="shared" si="108"/>
        <v/>
      </c>
      <c r="Q966" s="36" t="str">
        <f>IF(G966="","",VLOOKUP(G966,WMS!$E$3:$G$2500,2,FALSE))</f>
        <v/>
      </c>
      <c r="R966" s="36" t="str">
        <f>IF(G966="","",VLOOKUP(G966,WMS!$E$3:$G$2500,3,FALSE))</f>
        <v/>
      </c>
      <c r="S966" s="37" t="str">
        <f>IF(R966="","",VLOOKUP(R966,CUSTOMS!$E$3:$N$2500,2,FALSE))</f>
        <v/>
      </c>
      <c r="T966" s="38" t="str">
        <f>IF(R966="","",VLOOKUP(R966,CUSTOMS!$E$3:$N$2500,3,FALSE))</f>
        <v/>
      </c>
      <c r="U966" s="39" t="str">
        <f t="shared" si="109"/>
        <v/>
      </c>
      <c r="V966" s="39" t="str">
        <f>IF(R966="","",VLOOKUP(R966,CUSTOMS!$E$3:$N$2500,5,FALSE))</f>
        <v/>
      </c>
      <c r="W966" s="40" t="str">
        <f>IF(R966="","",VLOOKUP(R966,CUSTOMS!$E$3:$N$2500,6,FALSE))</f>
        <v/>
      </c>
      <c r="X966" s="40" t="str">
        <f t="shared" si="110"/>
        <v/>
      </c>
      <c r="Y966" s="39" t="str">
        <f>IF(R966="","",VLOOKUP(R966,CUSTOMS!$E$3:$N$2500,8,FALSE))</f>
        <v/>
      </c>
      <c r="Z966" s="39" t="str">
        <f>IF(R966="","",VLOOKUP(R966,CUSTOMS!$E$3:$N$2500,9,FALSE))</f>
        <v/>
      </c>
      <c r="AA966" s="39" t="str">
        <f>IF(R966="","",VLOOKUP(R966,CUSTOMS!$E$3:$N$2500,10,FALSE))</f>
        <v/>
      </c>
      <c r="AB966" s="40" t="str">
        <f>IF(R966="","",VLOOKUP(G966,WMS!$E$3:$T$2500,15,FALSE))</f>
        <v/>
      </c>
      <c r="AC966" s="40" t="str">
        <f t="shared" si="111"/>
        <v/>
      </c>
      <c r="AD966" s="37" t="str">
        <f>IF(S966="","",VLOOKUP(S966,海关监管条件!$A$1:$B$2000,2,FALSE))</f>
        <v/>
      </c>
    </row>
    <row r="967" spans="7:30">
      <c r="G967" s="22" t="str">
        <f t="shared" si="105"/>
        <v/>
      </c>
      <c r="H967" s="23" t="str">
        <f>IF(G967="","",VLOOKUP(G967,WMS!$E$3:$Q$2500,7,FALSE))</f>
        <v/>
      </c>
      <c r="I967" s="23" t="str">
        <f>IF(G967="","",VLOOKUP(G967,WMS!$E$3:$Q$2500,8,FALSE))</f>
        <v/>
      </c>
      <c r="J967" s="23" t="str">
        <f>IF(G967="","",VLOOKUP(G967,WMS!$E$3:$Q$2500,13,FALSE))</f>
        <v/>
      </c>
      <c r="K967" s="29" t="str">
        <f t="shared" si="106"/>
        <v/>
      </c>
      <c r="N967" s="30" t="str">
        <f>IF(G967="","",VLOOKUP(G967,WMS!$E$3:$U$2500,17,0))</f>
        <v/>
      </c>
      <c r="O967" s="31" t="str">
        <f t="shared" si="107"/>
        <v/>
      </c>
      <c r="P967" s="31" t="str">
        <f t="shared" si="108"/>
        <v/>
      </c>
      <c r="Q967" s="36" t="str">
        <f>IF(G967="","",VLOOKUP(G967,WMS!$E$3:$G$2500,2,FALSE))</f>
        <v/>
      </c>
      <c r="R967" s="36" t="str">
        <f>IF(G967="","",VLOOKUP(G967,WMS!$E$3:$G$2500,3,FALSE))</f>
        <v/>
      </c>
      <c r="S967" s="37" t="str">
        <f>IF(R967="","",VLOOKUP(R967,CUSTOMS!$E$3:$N$2500,2,FALSE))</f>
        <v/>
      </c>
      <c r="T967" s="38" t="str">
        <f>IF(R967="","",VLOOKUP(R967,CUSTOMS!$E$3:$N$2500,3,FALSE))</f>
        <v/>
      </c>
      <c r="U967" s="39" t="str">
        <f t="shared" si="109"/>
        <v/>
      </c>
      <c r="V967" s="39" t="str">
        <f>IF(R967="","",VLOOKUP(R967,CUSTOMS!$E$3:$N$2500,5,FALSE))</f>
        <v/>
      </c>
      <c r="W967" s="40" t="str">
        <f>IF(R967="","",VLOOKUP(R967,CUSTOMS!$E$3:$N$2500,6,FALSE))</f>
        <v/>
      </c>
      <c r="X967" s="40" t="str">
        <f t="shared" si="110"/>
        <v/>
      </c>
      <c r="Y967" s="39" t="str">
        <f>IF(R967="","",VLOOKUP(R967,CUSTOMS!$E$3:$N$2500,8,FALSE))</f>
        <v/>
      </c>
      <c r="Z967" s="39" t="str">
        <f>IF(R967="","",VLOOKUP(R967,CUSTOMS!$E$3:$N$2500,9,FALSE))</f>
        <v/>
      </c>
      <c r="AA967" s="39" t="str">
        <f>IF(R967="","",VLOOKUP(R967,CUSTOMS!$E$3:$N$2500,10,FALSE))</f>
        <v/>
      </c>
      <c r="AB967" s="40" t="str">
        <f>IF(R967="","",VLOOKUP(G967,WMS!$E$3:$T$2500,15,FALSE))</f>
        <v/>
      </c>
      <c r="AC967" s="40" t="str">
        <f t="shared" si="111"/>
        <v/>
      </c>
      <c r="AD967" s="37" t="str">
        <f>IF(S967="","",VLOOKUP(S967,海关监管条件!$A$1:$B$2000,2,FALSE))</f>
        <v/>
      </c>
    </row>
    <row r="968" spans="7:30">
      <c r="G968" s="22" t="str">
        <f t="shared" si="105"/>
        <v/>
      </c>
      <c r="H968" s="23" t="str">
        <f>IF(G968="","",VLOOKUP(G968,WMS!$E$3:$Q$2500,7,FALSE))</f>
        <v/>
      </c>
      <c r="I968" s="23" t="str">
        <f>IF(G968="","",VLOOKUP(G968,WMS!$E$3:$Q$2500,8,FALSE))</f>
        <v/>
      </c>
      <c r="J968" s="23" t="str">
        <f>IF(G968="","",VLOOKUP(G968,WMS!$E$3:$Q$2500,13,FALSE))</f>
        <v/>
      </c>
      <c r="K968" s="29" t="str">
        <f t="shared" si="106"/>
        <v/>
      </c>
      <c r="N968" s="30" t="str">
        <f>IF(G968="","",VLOOKUP(G968,WMS!$E$3:$U$2500,17,0))</f>
        <v/>
      </c>
      <c r="O968" s="31" t="str">
        <f t="shared" si="107"/>
        <v/>
      </c>
      <c r="P968" s="31" t="str">
        <f t="shared" si="108"/>
        <v/>
      </c>
      <c r="Q968" s="36" t="str">
        <f>IF(G968="","",VLOOKUP(G968,WMS!$E$3:$G$2500,2,FALSE))</f>
        <v/>
      </c>
      <c r="R968" s="36" t="str">
        <f>IF(G968="","",VLOOKUP(G968,WMS!$E$3:$G$2500,3,FALSE))</f>
        <v/>
      </c>
      <c r="S968" s="37" t="str">
        <f>IF(R968="","",VLOOKUP(R968,CUSTOMS!$E$3:$N$2500,2,FALSE))</f>
        <v/>
      </c>
      <c r="T968" s="38" t="str">
        <f>IF(R968="","",VLOOKUP(R968,CUSTOMS!$E$3:$N$2500,3,FALSE))</f>
        <v/>
      </c>
      <c r="U968" s="39" t="str">
        <f t="shared" si="109"/>
        <v/>
      </c>
      <c r="V968" s="39" t="str">
        <f>IF(R968="","",VLOOKUP(R968,CUSTOMS!$E$3:$N$2500,5,FALSE))</f>
        <v/>
      </c>
      <c r="W968" s="40" t="str">
        <f>IF(R968="","",VLOOKUP(R968,CUSTOMS!$E$3:$N$2500,6,FALSE))</f>
        <v/>
      </c>
      <c r="X968" s="40" t="str">
        <f t="shared" si="110"/>
        <v/>
      </c>
      <c r="Y968" s="39" t="str">
        <f>IF(R968="","",VLOOKUP(R968,CUSTOMS!$E$3:$N$2500,8,FALSE))</f>
        <v/>
      </c>
      <c r="Z968" s="39" t="str">
        <f>IF(R968="","",VLOOKUP(R968,CUSTOMS!$E$3:$N$2500,9,FALSE))</f>
        <v/>
      </c>
      <c r="AA968" s="39" t="str">
        <f>IF(R968="","",VLOOKUP(R968,CUSTOMS!$E$3:$N$2500,10,FALSE))</f>
        <v/>
      </c>
      <c r="AB968" s="40" t="str">
        <f>IF(R968="","",VLOOKUP(G968,WMS!$E$3:$T$2500,15,FALSE))</f>
        <v/>
      </c>
      <c r="AC968" s="40" t="str">
        <f t="shared" si="111"/>
        <v/>
      </c>
      <c r="AD968" s="37" t="str">
        <f>IF(S968="","",VLOOKUP(S968,海关监管条件!$A$1:$B$2000,2,FALSE))</f>
        <v/>
      </c>
    </row>
    <row r="969" spans="7:30">
      <c r="G969" s="22" t="str">
        <f t="shared" si="105"/>
        <v/>
      </c>
      <c r="H969" s="23" t="str">
        <f>IF(G969="","",VLOOKUP(G969,WMS!$E$3:$Q$2500,7,FALSE))</f>
        <v/>
      </c>
      <c r="I969" s="23" t="str">
        <f>IF(G969="","",VLOOKUP(G969,WMS!$E$3:$Q$2500,8,FALSE))</f>
        <v/>
      </c>
      <c r="J969" s="23" t="str">
        <f>IF(G969="","",VLOOKUP(G969,WMS!$E$3:$Q$2500,13,FALSE))</f>
        <v/>
      </c>
      <c r="K969" s="29" t="str">
        <f t="shared" si="106"/>
        <v/>
      </c>
      <c r="N969" s="30" t="str">
        <f>IF(G969="","",VLOOKUP(G969,WMS!$E$3:$U$2500,17,0))</f>
        <v/>
      </c>
      <c r="O969" s="31" t="str">
        <f t="shared" si="107"/>
        <v/>
      </c>
      <c r="P969" s="31" t="str">
        <f t="shared" si="108"/>
        <v/>
      </c>
      <c r="Q969" s="36" t="str">
        <f>IF(G969="","",VLOOKUP(G969,WMS!$E$3:$G$2500,2,FALSE))</f>
        <v/>
      </c>
      <c r="R969" s="36" t="str">
        <f>IF(G969="","",VLOOKUP(G969,WMS!$E$3:$G$2500,3,FALSE))</f>
        <v/>
      </c>
      <c r="S969" s="37" t="str">
        <f>IF(R969="","",VLOOKUP(R969,CUSTOMS!$E$3:$N$2500,2,FALSE))</f>
        <v/>
      </c>
      <c r="T969" s="38" t="str">
        <f>IF(R969="","",VLOOKUP(R969,CUSTOMS!$E$3:$N$2500,3,FALSE))</f>
        <v/>
      </c>
      <c r="U969" s="39" t="str">
        <f t="shared" si="109"/>
        <v/>
      </c>
      <c r="V969" s="39" t="str">
        <f>IF(R969="","",VLOOKUP(R969,CUSTOMS!$E$3:$N$2500,5,FALSE))</f>
        <v/>
      </c>
      <c r="W969" s="40" t="str">
        <f>IF(R969="","",VLOOKUP(R969,CUSTOMS!$E$3:$N$2500,6,FALSE))</f>
        <v/>
      </c>
      <c r="X969" s="40" t="str">
        <f t="shared" si="110"/>
        <v/>
      </c>
      <c r="Y969" s="39" t="str">
        <f>IF(R969="","",VLOOKUP(R969,CUSTOMS!$E$3:$N$2500,8,FALSE))</f>
        <v/>
      </c>
      <c r="Z969" s="39" t="str">
        <f>IF(R969="","",VLOOKUP(R969,CUSTOMS!$E$3:$N$2500,9,FALSE))</f>
        <v/>
      </c>
      <c r="AA969" s="39" t="str">
        <f>IF(R969="","",VLOOKUP(R969,CUSTOMS!$E$3:$N$2500,10,FALSE))</f>
        <v/>
      </c>
      <c r="AB969" s="40" t="str">
        <f>IF(R969="","",VLOOKUP(G969,WMS!$E$3:$T$2500,15,FALSE))</f>
        <v/>
      </c>
      <c r="AC969" s="40" t="str">
        <f t="shared" si="111"/>
        <v/>
      </c>
      <c r="AD969" s="37" t="str">
        <f>IF(S969="","",VLOOKUP(S969,海关监管条件!$A$1:$B$2000,2,FALSE))</f>
        <v/>
      </c>
    </row>
    <row r="970" spans="7:30">
      <c r="G970" s="22" t="str">
        <f t="shared" si="105"/>
        <v/>
      </c>
      <c r="H970" s="23" t="str">
        <f>IF(G970="","",VLOOKUP(G970,WMS!$E$3:$Q$2500,7,FALSE))</f>
        <v/>
      </c>
      <c r="I970" s="23" t="str">
        <f>IF(G970="","",VLOOKUP(G970,WMS!$E$3:$Q$2500,8,FALSE))</f>
        <v/>
      </c>
      <c r="J970" s="23" t="str">
        <f>IF(G970="","",VLOOKUP(G970,WMS!$E$3:$Q$2500,13,FALSE))</f>
        <v/>
      </c>
      <c r="K970" s="29" t="str">
        <f t="shared" si="106"/>
        <v/>
      </c>
      <c r="N970" s="30" t="str">
        <f>IF(G970="","",VLOOKUP(G970,WMS!$E$3:$U$2500,17,0))</f>
        <v/>
      </c>
      <c r="O970" s="31" t="str">
        <f t="shared" si="107"/>
        <v/>
      </c>
      <c r="P970" s="31" t="str">
        <f t="shared" si="108"/>
        <v/>
      </c>
      <c r="Q970" s="36" t="str">
        <f>IF(G970="","",VLOOKUP(G970,WMS!$E$3:$G$2500,2,FALSE))</f>
        <v/>
      </c>
      <c r="R970" s="36" t="str">
        <f>IF(G970="","",VLOOKUP(G970,WMS!$E$3:$G$2500,3,FALSE))</f>
        <v/>
      </c>
      <c r="S970" s="37" t="str">
        <f>IF(R970="","",VLOOKUP(R970,CUSTOMS!$E$3:$N$2500,2,FALSE))</f>
        <v/>
      </c>
      <c r="T970" s="38" t="str">
        <f>IF(R970="","",VLOOKUP(R970,CUSTOMS!$E$3:$N$2500,3,FALSE))</f>
        <v/>
      </c>
      <c r="U970" s="39" t="str">
        <f t="shared" si="109"/>
        <v/>
      </c>
      <c r="V970" s="39" t="str">
        <f>IF(R970="","",VLOOKUP(R970,CUSTOMS!$E$3:$N$2500,5,FALSE))</f>
        <v/>
      </c>
      <c r="W970" s="40" t="str">
        <f>IF(R970="","",VLOOKUP(R970,CUSTOMS!$E$3:$N$2500,6,FALSE))</f>
        <v/>
      </c>
      <c r="X970" s="40" t="str">
        <f t="shared" si="110"/>
        <v/>
      </c>
      <c r="Y970" s="39" t="str">
        <f>IF(R970="","",VLOOKUP(R970,CUSTOMS!$E$3:$N$2500,8,FALSE))</f>
        <v/>
      </c>
      <c r="Z970" s="39" t="str">
        <f>IF(R970="","",VLOOKUP(R970,CUSTOMS!$E$3:$N$2500,9,FALSE))</f>
        <v/>
      </c>
      <c r="AA970" s="39" t="str">
        <f>IF(R970="","",VLOOKUP(R970,CUSTOMS!$E$3:$N$2500,10,FALSE))</f>
        <v/>
      </c>
      <c r="AB970" s="40" t="str">
        <f>IF(R970="","",VLOOKUP(G970,WMS!$E$3:$T$2500,15,FALSE))</f>
        <v/>
      </c>
      <c r="AC970" s="40" t="str">
        <f t="shared" si="111"/>
        <v/>
      </c>
      <c r="AD970" s="37" t="str">
        <f>IF(S970="","",VLOOKUP(S970,海关监管条件!$A$1:$B$2000,2,FALSE))</f>
        <v/>
      </c>
    </row>
    <row r="971" spans="7:30">
      <c r="G971" s="22" t="str">
        <f t="shared" si="105"/>
        <v/>
      </c>
      <c r="H971" s="23" t="str">
        <f>IF(G971="","",VLOOKUP(G971,WMS!$E$3:$Q$2500,7,FALSE))</f>
        <v/>
      </c>
      <c r="I971" s="23" t="str">
        <f>IF(G971="","",VLOOKUP(G971,WMS!$E$3:$Q$2500,8,FALSE))</f>
        <v/>
      </c>
      <c r="J971" s="23" t="str">
        <f>IF(G971="","",VLOOKUP(G971,WMS!$E$3:$Q$2500,13,FALSE))</f>
        <v/>
      </c>
      <c r="K971" s="29" t="str">
        <f t="shared" si="106"/>
        <v/>
      </c>
      <c r="N971" s="30" t="str">
        <f>IF(G971="","",VLOOKUP(G971,WMS!$E$3:$U$2500,17,0))</f>
        <v/>
      </c>
      <c r="O971" s="31" t="str">
        <f t="shared" si="107"/>
        <v/>
      </c>
      <c r="P971" s="31" t="str">
        <f t="shared" si="108"/>
        <v/>
      </c>
      <c r="Q971" s="36" t="str">
        <f>IF(G971="","",VLOOKUP(G971,WMS!$E$3:$G$2500,2,FALSE))</f>
        <v/>
      </c>
      <c r="R971" s="36" t="str">
        <f>IF(G971="","",VLOOKUP(G971,WMS!$E$3:$G$2500,3,FALSE))</f>
        <v/>
      </c>
      <c r="S971" s="37" t="str">
        <f>IF(R971="","",VLOOKUP(R971,CUSTOMS!$E$3:$N$2500,2,FALSE))</f>
        <v/>
      </c>
      <c r="T971" s="38" t="str">
        <f>IF(R971="","",VLOOKUP(R971,CUSTOMS!$E$3:$N$2500,3,FALSE))</f>
        <v/>
      </c>
      <c r="U971" s="39" t="str">
        <f t="shared" si="109"/>
        <v/>
      </c>
      <c r="V971" s="39" t="str">
        <f>IF(R971="","",VLOOKUP(R971,CUSTOMS!$E$3:$N$2500,5,FALSE))</f>
        <v/>
      </c>
      <c r="W971" s="40" t="str">
        <f>IF(R971="","",VLOOKUP(R971,CUSTOMS!$E$3:$N$2500,6,FALSE))</f>
        <v/>
      </c>
      <c r="X971" s="40" t="str">
        <f t="shared" si="110"/>
        <v/>
      </c>
      <c r="Y971" s="39" t="str">
        <f>IF(R971="","",VLOOKUP(R971,CUSTOMS!$E$3:$N$2500,8,FALSE))</f>
        <v/>
      </c>
      <c r="Z971" s="39" t="str">
        <f>IF(R971="","",VLOOKUP(R971,CUSTOMS!$E$3:$N$2500,9,FALSE))</f>
        <v/>
      </c>
      <c r="AA971" s="39" t="str">
        <f>IF(R971="","",VLOOKUP(R971,CUSTOMS!$E$3:$N$2500,10,FALSE))</f>
        <v/>
      </c>
      <c r="AB971" s="40" t="str">
        <f>IF(R971="","",VLOOKUP(G971,WMS!$E$3:$T$2500,15,FALSE))</f>
        <v/>
      </c>
      <c r="AC971" s="40" t="str">
        <f t="shared" si="111"/>
        <v/>
      </c>
      <c r="AD971" s="37" t="str">
        <f>IF(S971="","",VLOOKUP(S971,海关监管条件!$A$1:$B$2000,2,FALSE))</f>
        <v/>
      </c>
    </row>
    <row r="972" spans="7:30">
      <c r="G972" s="22" t="str">
        <f t="shared" si="105"/>
        <v/>
      </c>
      <c r="H972" s="23" t="str">
        <f>IF(G972="","",VLOOKUP(G972,WMS!$E$3:$Q$2500,7,FALSE))</f>
        <v/>
      </c>
      <c r="I972" s="23" t="str">
        <f>IF(G972="","",VLOOKUP(G972,WMS!$E$3:$Q$2500,8,FALSE))</f>
        <v/>
      </c>
      <c r="J972" s="23" t="str">
        <f>IF(G972="","",VLOOKUP(G972,WMS!$E$3:$Q$2500,13,FALSE))</f>
        <v/>
      </c>
      <c r="K972" s="29" t="str">
        <f t="shared" si="106"/>
        <v/>
      </c>
      <c r="N972" s="30" t="str">
        <f>IF(G972="","",VLOOKUP(G972,WMS!$E$3:$U$2500,17,0))</f>
        <v/>
      </c>
      <c r="O972" s="31" t="str">
        <f t="shared" si="107"/>
        <v/>
      </c>
      <c r="P972" s="31" t="str">
        <f t="shared" si="108"/>
        <v/>
      </c>
      <c r="Q972" s="36" t="str">
        <f>IF(G972="","",VLOOKUP(G972,WMS!$E$3:$G$2500,2,FALSE))</f>
        <v/>
      </c>
      <c r="R972" s="36" t="str">
        <f>IF(G972="","",VLOOKUP(G972,WMS!$E$3:$G$2500,3,FALSE))</f>
        <v/>
      </c>
      <c r="S972" s="37" t="str">
        <f>IF(R972="","",VLOOKUP(R972,CUSTOMS!$E$3:$N$2500,2,FALSE))</f>
        <v/>
      </c>
      <c r="T972" s="38" t="str">
        <f>IF(R972="","",VLOOKUP(R972,CUSTOMS!$E$3:$N$2500,3,FALSE))</f>
        <v/>
      </c>
      <c r="U972" s="39" t="str">
        <f t="shared" si="109"/>
        <v/>
      </c>
      <c r="V972" s="39" t="str">
        <f>IF(R972="","",VLOOKUP(R972,CUSTOMS!$E$3:$N$2500,5,FALSE))</f>
        <v/>
      </c>
      <c r="W972" s="40" t="str">
        <f>IF(R972="","",VLOOKUP(R972,CUSTOMS!$E$3:$N$2500,6,FALSE))</f>
        <v/>
      </c>
      <c r="X972" s="40" t="str">
        <f t="shared" si="110"/>
        <v/>
      </c>
      <c r="Y972" s="39" t="str">
        <f>IF(R972="","",VLOOKUP(R972,CUSTOMS!$E$3:$N$2500,8,FALSE))</f>
        <v/>
      </c>
      <c r="Z972" s="39" t="str">
        <f>IF(R972="","",VLOOKUP(R972,CUSTOMS!$E$3:$N$2500,9,FALSE))</f>
        <v/>
      </c>
      <c r="AA972" s="39" t="str">
        <f>IF(R972="","",VLOOKUP(R972,CUSTOMS!$E$3:$N$2500,10,FALSE))</f>
        <v/>
      </c>
      <c r="AB972" s="40" t="str">
        <f>IF(R972="","",VLOOKUP(G972,WMS!$E$3:$T$2500,15,FALSE))</f>
        <v/>
      </c>
      <c r="AC972" s="40" t="str">
        <f t="shared" si="111"/>
        <v/>
      </c>
      <c r="AD972" s="37" t="str">
        <f>IF(S972="","",VLOOKUP(S972,海关监管条件!$A$1:$B$2000,2,FALSE))</f>
        <v/>
      </c>
    </row>
    <row r="973" spans="7:30">
      <c r="G973" s="22" t="str">
        <f t="shared" si="105"/>
        <v/>
      </c>
      <c r="H973" s="23" t="str">
        <f>IF(G973="","",VLOOKUP(G973,WMS!$E$3:$Q$2500,7,FALSE))</f>
        <v/>
      </c>
      <c r="I973" s="23" t="str">
        <f>IF(G973="","",VLOOKUP(G973,WMS!$E$3:$Q$2500,8,FALSE))</f>
        <v/>
      </c>
      <c r="J973" s="23" t="str">
        <f>IF(G973="","",VLOOKUP(G973,WMS!$E$3:$Q$2500,13,FALSE))</f>
        <v/>
      </c>
      <c r="K973" s="29" t="str">
        <f t="shared" si="106"/>
        <v/>
      </c>
      <c r="N973" s="30" t="str">
        <f>IF(G973="","",VLOOKUP(G973,WMS!$E$3:$U$2500,17,0))</f>
        <v/>
      </c>
      <c r="O973" s="31" t="str">
        <f t="shared" si="107"/>
        <v/>
      </c>
      <c r="P973" s="31" t="str">
        <f t="shared" si="108"/>
        <v/>
      </c>
      <c r="Q973" s="36" t="str">
        <f>IF(G973="","",VLOOKUP(G973,WMS!$E$3:$G$2500,2,FALSE))</f>
        <v/>
      </c>
      <c r="R973" s="36" t="str">
        <f>IF(G973="","",VLOOKUP(G973,WMS!$E$3:$G$2500,3,FALSE))</f>
        <v/>
      </c>
      <c r="S973" s="37" t="str">
        <f>IF(R973="","",VLOOKUP(R973,CUSTOMS!$E$3:$N$2500,2,FALSE))</f>
        <v/>
      </c>
      <c r="T973" s="38" t="str">
        <f>IF(R973="","",VLOOKUP(R973,CUSTOMS!$E$3:$N$2500,3,FALSE))</f>
        <v/>
      </c>
      <c r="U973" s="39" t="str">
        <f t="shared" si="109"/>
        <v/>
      </c>
      <c r="V973" s="39" t="str">
        <f>IF(R973="","",VLOOKUP(R973,CUSTOMS!$E$3:$N$2500,5,FALSE))</f>
        <v/>
      </c>
      <c r="W973" s="40" t="str">
        <f>IF(R973="","",VLOOKUP(R973,CUSTOMS!$E$3:$N$2500,6,FALSE))</f>
        <v/>
      </c>
      <c r="X973" s="40" t="str">
        <f t="shared" si="110"/>
        <v/>
      </c>
      <c r="Y973" s="39" t="str">
        <f>IF(R973="","",VLOOKUP(R973,CUSTOMS!$E$3:$N$2500,8,FALSE))</f>
        <v/>
      </c>
      <c r="Z973" s="39" t="str">
        <f>IF(R973="","",VLOOKUP(R973,CUSTOMS!$E$3:$N$2500,9,FALSE))</f>
        <v/>
      </c>
      <c r="AA973" s="39" t="str">
        <f>IF(R973="","",VLOOKUP(R973,CUSTOMS!$E$3:$N$2500,10,FALSE))</f>
        <v/>
      </c>
      <c r="AB973" s="40" t="str">
        <f>IF(R973="","",VLOOKUP(G973,WMS!$E$3:$T$2500,15,FALSE))</f>
        <v/>
      </c>
      <c r="AC973" s="40" t="str">
        <f t="shared" si="111"/>
        <v/>
      </c>
      <c r="AD973" s="37" t="str">
        <f>IF(S973="","",VLOOKUP(S973,海关监管条件!$A$1:$B$2000,2,FALSE))</f>
        <v/>
      </c>
    </row>
    <row r="974" spans="7:30">
      <c r="G974" s="22" t="str">
        <f t="shared" si="105"/>
        <v/>
      </c>
      <c r="H974" s="23" t="str">
        <f>IF(G974="","",VLOOKUP(G974,WMS!$E$3:$Q$2500,7,FALSE))</f>
        <v/>
      </c>
      <c r="I974" s="23" t="str">
        <f>IF(G974="","",VLOOKUP(G974,WMS!$E$3:$Q$2500,8,FALSE))</f>
        <v/>
      </c>
      <c r="J974" s="23" t="str">
        <f>IF(G974="","",VLOOKUP(G974,WMS!$E$3:$Q$2500,13,FALSE))</f>
        <v/>
      </c>
      <c r="K974" s="29" t="str">
        <f t="shared" si="106"/>
        <v/>
      </c>
      <c r="N974" s="30" t="str">
        <f>IF(G974="","",VLOOKUP(G974,WMS!$E$3:$U$2500,17,0))</f>
        <v/>
      </c>
      <c r="O974" s="31" t="str">
        <f t="shared" si="107"/>
        <v/>
      </c>
      <c r="P974" s="31" t="str">
        <f t="shared" si="108"/>
        <v/>
      </c>
      <c r="Q974" s="36" t="str">
        <f>IF(G974="","",VLOOKUP(G974,WMS!$E$3:$G$2500,2,FALSE))</f>
        <v/>
      </c>
      <c r="R974" s="36" t="str">
        <f>IF(G974="","",VLOOKUP(G974,WMS!$E$3:$G$2500,3,FALSE))</f>
        <v/>
      </c>
      <c r="S974" s="37" t="str">
        <f>IF(R974="","",VLOOKUP(R974,CUSTOMS!$E$3:$N$2500,2,FALSE))</f>
        <v/>
      </c>
      <c r="T974" s="38" t="str">
        <f>IF(R974="","",VLOOKUP(R974,CUSTOMS!$E$3:$N$2500,3,FALSE))</f>
        <v/>
      </c>
      <c r="U974" s="39" t="str">
        <f t="shared" si="109"/>
        <v/>
      </c>
      <c r="V974" s="39" t="str">
        <f>IF(R974="","",VLOOKUP(R974,CUSTOMS!$E$3:$N$2500,5,FALSE))</f>
        <v/>
      </c>
      <c r="W974" s="40" t="str">
        <f>IF(R974="","",VLOOKUP(R974,CUSTOMS!$E$3:$N$2500,6,FALSE))</f>
        <v/>
      </c>
      <c r="X974" s="40" t="str">
        <f t="shared" si="110"/>
        <v/>
      </c>
      <c r="Y974" s="39" t="str">
        <f>IF(R974="","",VLOOKUP(R974,CUSTOMS!$E$3:$N$2500,8,FALSE))</f>
        <v/>
      </c>
      <c r="Z974" s="39" t="str">
        <f>IF(R974="","",VLOOKUP(R974,CUSTOMS!$E$3:$N$2500,9,FALSE))</f>
        <v/>
      </c>
      <c r="AA974" s="39" t="str">
        <f>IF(R974="","",VLOOKUP(R974,CUSTOMS!$E$3:$N$2500,10,FALSE))</f>
        <v/>
      </c>
      <c r="AB974" s="40" t="str">
        <f>IF(R974="","",VLOOKUP(G974,WMS!$E$3:$T$2500,15,FALSE))</f>
        <v/>
      </c>
      <c r="AC974" s="40" t="str">
        <f t="shared" si="111"/>
        <v/>
      </c>
      <c r="AD974" s="37" t="str">
        <f>IF(S974="","",VLOOKUP(S974,海关监管条件!$A$1:$B$2000,2,FALSE))</f>
        <v/>
      </c>
    </row>
    <row r="975" spans="7:30">
      <c r="G975" s="22" t="str">
        <f t="shared" si="105"/>
        <v/>
      </c>
      <c r="H975" s="23" t="str">
        <f>IF(G975="","",VLOOKUP(G975,WMS!$E$3:$Q$2500,7,FALSE))</f>
        <v/>
      </c>
      <c r="I975" s="23" t="str">
        <f>IF(G975="","",VLOOKUP(G975,WMS!$E$3:$Q$2500,8,FALSE))</f>
        <v/>
      </c>
      <c r="J975" s="23" t="str">
        <f>IF(G975="","",VLOOKUP(G975,WMS!$E$3:$Q$2500,13,FALSE))</f>
        <v/>
      </c>
      <c r="K975" s="29" t="str">
        <f t="shared" si="106"/>
        <v/>
      </c>
      <c r="N975" s="30" t="str">
        <f>IF(G975="","",VLOOKUP(G975,WMS!$E$3:$U$2500,17,0))</f>
        <v/>
      </c>
      <c r="O975" s="31" t="str">
        <f t="shared" si="107"/>
        <v/>
      </c>
      <c r="P975" s="31" t="str">
        <f t="shared" si="108"/>
        <v/>
      </c>
      <c r="Q975" s="36" t="str">
        <f>IF(G975="","",VLOOKUP(G975,WMS!$E$3:$G$2500,2,FALSE))</f>
        <v/>
      </c>
      <c r="R975" s="36" t="str">
        <f>IF(G975="","",VLOOKUP(G975,WMS!$E$3:$G$2500,3,FALSE))</f>
        <v/>
      </c>
      <c r="S975" s="37" t="str">
        <f>IF(R975="","",VLOOKUP(R975,CUSTOMS!$E$3:$N$2500,2,FALSE))</f>
        <v/>
      </c>
      <c r="T975" s="38" t="str">
        <f>IF(R975="","",VLOOKUP(R975,CUSTOMS!$E$3:$N$2500,3,FALSE))</f>
        <v/>
      </c>
      <c r="U975" s="39" t="str">
        <f t="shared" si="109"/>
        <v/>
      </c>
      <c r="V975" s="39" t="str">
        <f>IF(R975="","",VLOOKUP(R975,CUSTOMS!$E$3:$N$2500,5,FALSE))</f>
        <v/>
      </c>
      <c r="W975" s="40" t="str">
        <f>IF(R975="","",VLOOKUP(R975,CUSTOMS!$E$3:$N$2500,6,FALSE))</f>
        <v/>
      </c>
      <c r="X975" s="40" t="str">
        <f t="shared" si="110"/>
        <v/>
      </c>
      <c r="Y975" s="39" t="str">
        <f>IF(R975="","",VLOOKUP(R975,CUSTOMS!$E$3:$N$2500,8,FALSE))</f>
        <v/>
      </c>
      <c r="Z975" s="39" t="str">
        <f>IF(R975="","",VLOOKUP(R975,CUSTOMS!$E$3:$N$2500,9,FALSE))</f>
        <v/>
      </c>
      <c r="AA975" s="39" t="str">
        <f>IF(R975="","",VLOOKUP(R975,CUSTOMS!$E$3:$N$2500,10,FALSE))</f>
        <v/>
      </c>
      <c r="AB975" s="40" t="str">
        <f>IF(R975="","",VLOOKUP(G975,WMS!$E$3:$T$2500,15,FALSE))</f>
        <v/>
      </c>
      <c r="AC975" s="40" t="str">
        <f t="shared" si="111"/>
        <v/>
      </c>
      <c r="AD975" s="37" t="str">
        <f>IF(S975="","",VLOOKUP(S975,海关监管条件!$A$1:$B$2000,2,FALSE))</f>
        <v/>
      </c>
    </row>
    <row r="976" spans="7:30">
      <c r="G976" s="22" t="str">
        <f t="shared" si="105"/>
        <v/>
      </c>
      <c r="H976" s="23" t="str">
        <f>IF(G976="","",VLOOKUP(G976,WMS!$E$3:$Q$2500,7,FALSE))</f>
        <v/>
      </c>
      <c r="I976" s="23" t="str">
        <f>IF(G976="","",VLOOKUP(G976,WMS!$E$3:$Q$2500,8,FALSE))</f>
        <v/>
      </c>
      <c r="J976" s="23" t="str">
        <f>IF(G976="","",VLOOKUP(G976,WMS!$E$3:$Q$2500,13,FALSE))</f>
        <v/>
      </c>
      <c r="K976" s="29" t="str">
        <f t="shared" si="106"/>
        <v/>
      </c>
      <c r="N976" s="30" t="str">
        <f>IF(G976="","",VLOOKUP(G976,WMS!$E$3:$U$2500,17,0))</f>
        <v/>
      </c>
      <c r="O976" s="31" t="str">
        <f t="shared" si="107"/>
        <v/>
      </c>
      <c r="P976" s="31" t="str">
        <f t="shared" si="108"/>
        <v/>
      </c>
      <c r="Q976" s="36" t="str">
        <f>IF(G976="","",VLOOKUP(G976,WMS!$E$3:$G$2500,2,FALSE))</f>
        <v/>
      </c>
      <c r="R976" s="36" t="str">
        <f>IF(G976="","",VLOOKUP(G976,WMS!$E$3:$G$2500,3,FALSE))</f>
        <v/>
      </c>
      <c r="S976" s="37" t="str">
        <f>IF(R976="","",VLOOKUP(R976,CUSTOMS!$E$3:$N$2500,2,FALSE))</f>
        <v/>
      </c>
      <c r="T976" s="38" t="str">
        <f>IF(R976="","",VLOOKUP(R976,CUSTOMS!$E$3:$N$2500,3,FALSE))</f>
        <v/>
      </c>
      <c r="U976" s="39" t="str">
        <f t="shared" si="109"/>
        <v/>
      </c>
      <c r="V976" s="39" t="str">
        <f>IF(R976="","",VLOOKUP(R976,CUSTOMS!$E$3:$N$2500,5,FALSE))</f>
        <v/>
      </c>
      <c r="W976" s="40" t="str">
        <f>IF(R976="","",VLOOKUP(R976,CUSTOMS!$E$3:$N$2500,6,FALSE))</f>
        <v/>
      </c>
      <c r="X976" s="40" t="str">
        <f t="shared" si="110"/>
        <v/>
      </c>
      <c r="Y976" s="39" t="str">
        <f>IF(R976="","",VLOOKUP(R976,CUSTOMS!$E$3:$N$2500,8,FALSE))</f>
        <v/>
      </c>
      <c r="Z976" s="39" t="str">
        <f>IF(R976="","",VLOOKUP(R976,CUSTOMS!$E$3:$N$2500,9,FALSE))</f>
        <v/>
      </c>
      <c r="AA976" s="39" t="str">
        <f>IF(R976="","",VLOOKUP(R976,CUSTOMS!$E$3:$N$2500,10,FALSE))</f>
        <v/>
      </c>
      <c r="AB976" s="40" t="str">
        <f>IF(R976="","",VLOOKUP(G976,WMS!$E$3:$T$2500,15,FALSE))</f>
        <v/>
      </c>
      <c r="AC976" s="40" t="str">
        <f t="shared" si="111"/>
        <v/>
      </c>
      <c r="AD976" s="37" t="str">
        <f>IF(S976="","",VLOOKUP(S976,海关监管条件!$A$1:$B$2000,2,FALSE))</f>
        <v/>
      </c>
    </row>
    <row r="977" spans="7:30">
      <c r="G977" s="22" t="str">
        <f t="shared" si="105"/>
        <v/>
      </c>
      <c r="H977" s="23" t="str">
        <f>IF(G977="","",VLOOKUP(G977,WMS!$E$3:$Q$2500,7,FALSE))</f>
        <v/>
      </c>
      <c r="I977" s="23" t="str">
        <f>IF(G977="","",VLOOKUP(G977,WMS!$E$3:$Q$2500,8,FALSE))</f>
        <v/>
      </c>
      <c r="J977" s="23" t="str">
        <f>IF(G977="","",VLOOKUP(G977,WMS!$E$3:$Q$2500,13,FALSE))</f>
        <v/>
      </c>
      <c r="K977" s="29" t="str">
        <f t="shared" si="106"/>
        <v/>
      </c>
      <c r="N977" s="30" t="str">
        <f>IF(G977="","",VLOOKUP(G977,WMS!$E$3:$U$2500,17,0))</f>
        <v/>
      </c>
      <c r="O977" s="31" t="str">
        <f t="shared" si="107"/>
        <v/>
      </c>
      <c r="P977" s="31" t="str">
        <f t="shared" si="108"/>
        <v/>
      </c>
      <c r="Q977" s="36" t="str">
        <f>IF(G977="","",VLOOKUP(G977,WMS!$E$3:$G$2500,2,FALSE))</f>
        <v/>
      </c>
      <c r="R977" s="36" t="str">
        <f>IF(G977="","",VLOOKUP(G977,WMS!$E$3:$G$2500,3,FALSE))</f>
        <v/>
      </c>
      <c r="S977" s="37" t="str">
        <f>IF(R977="","",VLOOKUP(R977,CUSTOMS!$E$3:$N$2500,2,FALSE))</f>
        <v/>
      </c>
      <c r="T977" s="38" t="str">
        <f>IF(R977="","",VLOOKUP(R977,CUSTOMS!$E$3:$N$2500,3,FALSE))</f>
        <v/>
      </c>
      <c r="U977" s="39" t="str">
        <f t="shared" si="109"/>
        <v/>
      </c>
      <c r="V977" s="39" t="str">
        <f>IF(R977="","",VLOOKUP(R977,CUSTOMS!$E$3:$N$2500,5,FALSE))</f>
        <v/>
      </c>
      <c r="W977" s="40" t="str">
        <f>IF(R977="","",VLOOKUP(R977,CUSTOMS!$E$3:$N$2500,6,FALSE))</f>
        <v/>
      </c>
      <c r="X977" s="40" t="str">
        <f t="shared" si="110"/>
        <v/>
      </c>
      <c r="Y977" s="39" t="str">
        <f>IF(R977="","",VLOOKUP(R977,CUSTOMS!$E$3:$N$2500,8,FALSE))</f>
        <v/>
      </c>
      <c r="Z977" s="39" t="str">
        <f>IF(R977="","",VLOOKUP(R977,CUSTOMS!$E$3:$N$2500,9,FALSE))</f>
        <v/>
      </c>
      <c r="AA977" s="39" t="str">
        <f>IF(R977="","",VLOOKUP(R977,CUSTOMS!$E$3:$N$2500,10,FALSE))</f>
        <v/>
      </c>
      <c r="AB977" s="40" t="str">
        <f>IF(R977="","",VLOOKUP(G977,WMS!$E$3:$T$2500,15,FALSE))</f>
        <v/>
      </c>
      <c r="AC977" s="40" t="str">
        <f t="shared" si="111"/>
        <v/>
      </c>
      <c r="AD977" s="37" t="str">
        <f>IF(S977="","",VLOOKUP(S977,海关监管条件!$A$1:$B$2000,2,FALSE))</f>
        <v/>
      </c>
    </row>
    <row r="978" spans="7:30">
      <c r="G978" s="22" t="str">
        <f t="shared" si="105"/>
        <v/>
      </c>
      <c r="H978" s="23" t="str">
        <f>IF(G978="","",VLOOKUP(G978,WMS!$E$3:$Q$2500,7,FALSE))</f>
        <v/>
      </c>
      <c r="I978" s="23" t="str">
        <f>IF(G978="","",VLOOKUP(G978,WMS!$E$3:$Q$2500,8,FALSE))</f>
        <v/>
      </c>
      <c r="J978" s="23" t="str">
        <f>IF(G978="","",VLOOKUP(G978,WMS!$E$3:$Q$2500,13,FALSE))</f>
        <v/>
      </c>
      <c r="K978" s="29" t="str">
        <f t="shared" si="106"/>
        <v/>
      </c>
      <c r="N978" s="30" t="str">
        <f>IF(G978="","",VLOOKUP(G978,WMS!$E$3:$U$2500,17,0))</f>
        <v/>
      </c>
      <c r="O978" s="31" t="str">
        <f t="shared" si="107"/>
        <v/>
      </c>
      <c r="P978" s="31" t="str">
        <f t="shared" si="108"/>
        <v/>
      </c>
      <c r="Q978" s="36" t="str">
        <f>IF(G978="","",VLOOKUP(G978,WMS!$E$3:$G$2500,2,FALSE))</f>
        <v/>
      </c>
      <c r="R978" s="36" t="str">
        <f>IF(G978="","",VLOOKUP(G978,WMS!$E$3:$G$2500,3,FALSE))</f>
        <v/>
      </c>
      <c r="S978" s="37" t="str">
        <f>IF(R978="","",VLOOKUP(R978,CUSTOMS!$E$3:$N$2500,2,FALSE))</f>
        <v/>
      </c>
      <c r="T978" s="38" t="str">
        <f>IF(R978="","",VLOOKUP(R978,CUSTOMS!$E$3:$N$2500,3,FALSE))</f>
        <v/>
      </c>
      <c r="U978" s="39" t="str">
        <f t="shared" si="109"/>
        <v/>
      </c>
      <c r="V978" s="39" t="str">
        <f>IF(R978="","",VLOOKUP(R978,CUSTOMS!$E$3:$N$2500,5,FALSE))</f>
        <v/>
      </c>
      <c r="W978" s="40" t="str">
        <f>IF(R978="","",VLOOKUP(R978,CUSTOMS!$E$3:$N$2500,6,FALSE))</f>
        <v/>
      </c>
      <c r="X978" s="40" t="str">
        <f t="shared" si="110"/>
        <v/>
      </c>
      <c r="Y978" s="39" t="str">
        <f>IF(R978="","",VLOOKUP(R978,CUSTOMS!$E$3:$N$2500,8,FALSE))</f>
        <v/>
      </c>
      <c r="Z978" s="39" t="str">
        <f>IF(R978="","",VLOOKUP(R978,CUSTOMS!$E$3:$N$2500,9,FALSE))</f>
        <v/>
      </c>
      <c r="AA978" s="39" t="str">
        <f>IF(R978="","",VLOOKUP(R978,CUSTOMS!$E$3:$N$2500,10,FALSE))</f>
        <v/>
      </c>
      <c r="AB978" s="40" t="str">
        <f>IF(R978="","",VLOOKUP(G978,WMS!$E$3:$T$2500,15,FALSE))</f>
        <v/>
      </c>
      <c r="AC978" s="40" t="str">
        <f t="shared" si="111"/>
        <v/>
      </c>
      <c r="AD978" s="37" t="str">
        <f>IF(S978="","",VLOOKUP(S978,海关监管条件!$A$1:$B$2000,2,FALSE))</f>
        <v/>
      </c>
    </row>
    <row r="979" spans="7:30">
      <c r="G979" s="22" t="str">
        <f t="shared" si="105"/>
        <v/>
      </c>
      <c r="H979" s="23" t="str">
        <f>IF(G979="","",VLOOKUP(G979,WMS!$E$3:$Q$2500,7,FALSE))</f>
        <v/>
      </c>
      <c r="I979" s="23" t="str">
        <f>IF(G979="","",VLOOKUP(G979,WMS!$E$3:$Q$2500,8,FALSE))</f>
        <v/>
      </c>
      <c r="J979" s="23" t="str">
        <f>IF(G979="","",VLOOKUP(G979,WMS!$E$3:$Q$2500,13,FALSE))</f>
        <v/>
      </c>
      <c r="K979" s="29" t="str">
        <f t="shared" si="106"/>
        <v/>
      </c>
      <c r="N979" s="30" t="str">
        <f>IF(G979="","",VLOOKUP(G979,WMS!$E$3:$U$2500,17,0))</f>
        <v/>
      </c>
      <c r="O979" s="31" t="str">
        <f t="shared" si="107"/>
        <v/>
      </c>
      <c r="P979" s="31" t="str">
        <f t="shared" si="108"/>
        <v/>
      </c>
      <c r="Q979" s="36" t="str">
        <f>IF(G979="","",VLOOKUP(G979,WMS!$E$3:$G$2500,2,FALSE))</f>
        <v/>
      </c>
      <c r="R979" s="36" t="str">
        <f>IF(G979="","",VLOOKUP(G979,WMS!$E$3:$G$2500,3,FALSE))</f>
        <v/>
      </c>
      <c r="S979" s="37" t="str">
        <f>IF(R979="","",VLOOKUP(R979,CUSTOMS!$E$3:$N$2500,2,FALSE))</f>
        <v/>
      </c>
      <c r="T979" s="38" t="str">
        <f>IF(R979="","",VLOOKUP(R979,CUSTOMS!$E$3:$N$2500,3,FALSE))</f>
        <v/>
      </c>
      <c r="U979" s="39" t="str">
        <f t="shared" si="109"/>
        <v/>
      </c>
      <c r="V979" s="39" t="str">
        <f>IF(R979="","",VLOOKUP(R979,CUSTOMS!$E$3:$N$2500,5,FALSE))</f>
        <v/>
      </c>
      <c r="W979" s="40" t="str">
        <f>IF(R979="","",VLOOKUP(R979,CUSTOMS!$E$3:$N$2500,6,FALSE))</f>
        <v/>
      </c>
      <c r="X979" s="40" t="str">
        <f t="shared" si="110"/>
        <v/>
      </c>
      <c r="Y979" s="39" t="str">
        <f>IF(R979="","",VLOOKUP(R979,CUSTOMS!$E$3:$N$2500,8,FALSE))</f>
        <v/>
      </c>
      <c r="Z979" s="39" t="str">
        <f>IF(R979="","",VLOOKUP(R979,CUSTOMS!$E$3:$N$2500,9,FALSE))</f>
        <v/>
      </c>
      <c r="AA979" s="39" t="str">
        <f>IF(R979="","",VLOOKUP(R979,CUSTOMS!$E$3:$N$2500,10,FALSE))</f>
        <v/>
      </c>
      <c r="AB979" s="40" t="str">
        <f>IF(R979="","",VLOOKUP(G979,WMS!$E$3:$T$2500,15,FALSE))</f>
        <v/>
      </c>
      <c r="AC979" s="40" t="str">
        <f t="shared" si="111"/>
        <v/>
      </c>
      <c r="AD979" s="37" t="str">
        <f>IF(S979="","",VLOOKUP(S979,海关监管条件!$A$1:$B$2000,2,FALSE))</f>
        <v/>
      </c>
    </row>
    <row r="980" spans="7:30">
      <c r="G980" s="22" t="str">
        <f t="shared" si="105"/>
        <v/>
      </c>
      <c r="H980" s="23" t="str">
        <f>IF(G980="","",VLOOKUP(G980,WMS!$E$3:$Q$2500,7,FALSE))</f>
        <v/>
      </c>
      <c r="I980" s="23" t="str">
        <f>IF(G980="","",VLOOKUP(G980,WMS!$E$3:$Q$2500,8,FALSE))</f>
        <v/>
      </c>
      <c r="J980" s="23" t="str">
        <f>IF(G980="","",VLOOKUP(G980,WMS!$E$3:$Q$2500,13,FALSE))</f>
        <v/>
      </c>
      <c r="K980" s="29" t="str">
        <f t="shared" si="106"/>
        <v/>
      </c>
      <c r="N980" s="30" t="str">
        <f>IF(G980="","",VLOOKUP(G980,WMS!$E$3:$U$2500,17,0))</f>
        <v/>
      </c>
      <c r="O980" s="31" t="str">
        <f t="shared" si="107"/>
        <v/>
      </c>
      <c r="P980" s="31" t="str">
        <f t="shared" si="108"/>
        <v/>
      </c>
      <c r="Q980" s="36" t="str">
        <f>IF(G980="","",VLOOKUP(G980,WMS!$E$3:$G$2500,2,FALSE))</f>
        <v/>
      </c>
      <c r="R980" s="36" t="str">
        <f>IF(G980="","",VLOOKUP(G980,WMS!$E$3:$G$2500,3,FALSE))</f>
        <v/>
      </c>
      <c r="S980" s="37" t="str">
        <f>IF(R980="","",VLOOKUP(R980,CUSTOMS!$E$3:$N$2500,2,FALSE))</f>
        <v/>
      </c>
      <c r="T980" s="38" t="str">
        <f>IF(R980="","",VLOOKUP(R980,CUSTOMS!$E$3:$N$2500,3,FALSE))</f>
        <v/>
      </c>
      <c r="U980" s="39" t="str">
        <f t="shared" si="109"/>
        <v/>
      </c>
      <c r="V980" s="39" t="str">
        <f>IF(R980="","",VLOOKUP(R980,CUSTOMS!$E$3:$N$2500,5,FALSE))</f>
        <v/>
      </c>
      <c r="W980" s="40" t="str">
        <f>IF(R980="","",VLOOKUP(R980,CUSTOMS!$E$3:$N$2500,6,FALSE))</f>
        <v/>
      </c>
      <c r="X980" s="40" t="str">
        <f t="shared" si="110"/>
        <v/>
      </c>
      <c r="Y980" s="39" t="str">
        <f>IF(R980="","",VLOOKUP(R980,CUSTOMS!$E$3:$N$2500,8,FALSE))</f>
        <v/>
      </c>
      <c r="Z980" s="39" t="str">
        <f>IF(R980="","",VLOOKUP(R980,CUSTOMS!$E$3:$N$2500,9,FALSE))</f>
        <v/>
      </c>
      <c r="AA980" s="39" t="str">
        <f>IF(R980="","",VLOOKUP(R980,CUSTOMS!$E$3:$N$2500,10,FALSE))</f>
        <v/>
      </c>
      <c r="AB980" s="40" t="str">
        <f>IF(R980="","",VLOOKUP(G980,WMS!$E$3:$T$2500,15,FALSE))</f>
        <v/>
      </c>
      <c r="AC980" s="40" t="str">
        <f t="shared" si="111"/>
        <v/>
      </c>
      <c r="AD980" s="37" t="str">
        <f>IF(S980="","",VLOOKUP(S980,海关监管条件!$A$1:$B$2000,2,FALSE))</f>
        <v/>
      </c>
    </row>
    <row r="981" spans="7:30">
      <c r="G981" s="22" t="str">
        <f t="shared" si="105"/>
        <v/>
      </c>
      <c r="H981" s="23" t="str">
        <f>IF(G981="","",VLOOKUP(G981,WMS!$E$3:$Q$2500,7,FALSE))</f>
        <v/>
      </c>
      <c r="I981" s="23" t="str">
        <f>IF(G981="","",VLOOKUP(G981,WMS!$E$3:$Q$2500,8,FALSE))</f>
        <v/>
      </c>
      <c r="J981" s="23" t="str">
        <f>IF(G981="","",VLOOKUP(G981,WMS!$E$3:$Q$2500,13,FALSE))</f>
        <v/>
      </c>
      <c r="K981" s="29" t="str">
        <f t="shared" si="106"/>
        <v/>
      </c>
      <c r="N981" s="30" t="str">
        <f>IF(G981="","",VLOOKUP(G981,WMS!$E$3:$U$2500,17,0))</f>
        <v/>
      </c>
      <c r="O981" s="31" t="str">
        <f t="shared" si="107"/>
        <v/>
      </c>
      <c r="P981" s="31" t="str">
        <f t="shared" si="108"/>
        <v/>
      </c>
      <c r="Q981" s="36" t="str">
        <f>IF(G981="","",VLOOKUP(G981,WMS!$E$3:$G$2500,2,FALSE))</f>
        <v/>
      </c>
      <c r="R981" s="36" t="str">
        <f>IF(G981="","",VLOOKUP(G981,WMS!$E$3:$G$2500,3,FALSE))</f>
        <v/>
      </c>
      <c r="S981" s="37" t="str">
        <f>IF(R981="","",VLOOKUP(R981,CUSTOMS!$E$3:$N$2500,2,FALSE))</f>
        <v/>
      </c>
      <c r="T981" s="38" t="str">
        <f>IF(R981="","",VLOOKUP(R981,CUSTOMS!$E$3:$N$2500,3,FALSE))</f>
        <v/>
      </c>
      <c r="U981" s="39" t="str">
        <f t="shared" si="109"/>
        <v/>
      </c>
      <c r="V981" s="39" t="str">
        <f>IF(R981="","",VLOOKUP(R981,CUSTOMS!$E$3:$N$2500,5,FALSE))</f>
        <v/>
      </c>
      <c r="W981" s="40" t="str">
        <f>IF(R981="","",VLOOKUP(R981,CUSTOMS!$E$3:$N$2500,6,FALSE))</f>
        <v/>
      </c>
      <c r="X981" s="40" t="str">
        <f t="shared" si="110"/>
        <v/>
      </c>
      <c r="Y981" s="39" t="str">
        <f>IF(R981="","",VLOOKUP(R981,CUSTOMS!$E$3:$N$2500,8,FALSE))</f>
        <v/>
      </c>
      <c r="Z981" s="39" t="str">
        <f>IF(R981="","",VLOOKUP(R981,CUSTOMS!$E$3:$N$2500,9,FALSE))</f>
        <v/>
      </c>
      <c r="AA981" s="39" t="str">
        <f>IF(R981="","",VLOOKUP(R981,CUSTOMS!$E$3:$N$2500,10,FALSE))</f>
        <v/>
      </c>
      <c r="AB981" s="40" t="str">
        <f>IF(R981="","",VLOOKUP(G981,WMS!$E$3:$T$2500,15,FALSE))</f>
        <v/>
      </c>
      <c r="AC981" s="40" t="str">
        <f t="shared" si="111"/>
        <v/>
      </c>
      <c r="AD981" s="37" t="str">
        <f>IF(S981="","",VLOOKUP(S981,海关监管条件!$A$1:$B$2000,2,FALSE))</f>
        <v/>
      </c>
    </row>
    <row r="982" spans="7:30">
      <c r="G982" s="22" t="str">
        <f t="shared" si="105"/>
        <v/>
      </c>
      <c r="H982" s="23" t="str">
        <f>IF(G982="","",VLOOKUP(G982,WMS!$E$3:$Q$2500,7,FALSE))</f>
        <v/>
      </c>
      <c r="I982" s="23" t="str">
        <f>IF(G982="","",VLOOKUP(G982,WMS!$E$3:$Q$2500,8,FALSE))</f>
        <v/>
      </c>
      <c r="J982" s="23" t="str">
        <f>IF(G982="","",VLOOKUP(G982,WMS!$E$3:$Q$2500,13,FALSE))</f>
        <v/>
      </c>
      <c r="K982" s="29" t="str">
        <f t="shared" si="106"/>
        <v/>
      </c>
      <c r="N982" s="30" t="str">
        <f>IF(G982="","",VLOOKUP(G982,WMS!$E$3:$U$2500,17,0))</f>
        <v/>
      </c>
      <c r="O982" s="31" t="str">
        <f t="shared" si="107"/>
        <v/>
      </c>
      <c r="P982" s="31" t="str">
        <f t="shared" si="108"/>
        <v/>
      </c>
      <c r="Q982" s="36" t="str">
        <f>IF(G982="","",VLOOKUP(G982,WMS!$E$3:$G$2500,2,FALSE))</f>
        <v/>
      </c>
      <c r="R982" s="36" t="str">
        <f>IF(G982="","",VLOOKUP(G982,WMS!$E$3:$G$2500,3,FALSE))</f>
        <v/>
      </c>
      <c r="S982" s="37" t="str">
        <f>IF(R982="","",VLOOKUP(R982,CUSTOMS!$E$3:$N$2500,2,FALSE))</f>
        <v/>
      </c>
      <c r="T982" s="38" t="str">
        <f>IF(R982="","",VLOOKUP(R982,CUSTOMS!$E$3:$N$2500,3,FALSE))</f>
        <v/>
      </c>
      <c r="U982" s="39" t="str">
        <f t="shared" si="109"/>
        <v/>
      </c>
      <c r="V982" s="39" t="str">
        <f>IF(R982="","",VLOOKUP(R982,CUSTOMS!$E$3:$N$2500,5,FALSE))</f>
        <v/>
      </c>
      <c r="W982" s="40" t="str">
        <f>IF(R982="","",VLOOKUP(R982,CUSTOMS!$E$3:$N$2500,6,FALSE))</f>
        <v/>
      </c>
      <c r="X982" s="40" t="str">
        <f t="shared" si="110"/>
        <v/>
      </c>
      <c r="Y982" s="39" t="str">
        <f>IF(R982="","",VLOOKUP(R982,CUSTOMS!$E$3:$N$2500,8,FALSE))</f>
        <v/>
      </c>
      <c r="Z982" s="39" t="str">
        <f>IF(R982="","",VLOOKUP(R982,CUSTOMS!$E$3:$N$2500,9,FALSE))</f>
        <v/>
      </c>
      <c r="AA982" s="39" t="str">
        <f>IF(R982="","",VLOOKUP(R982,CUSTOMS!$E$3:$N$2500,10,FALSE))</f>
        <v/>
      </c>
      <c r="AB982" s="40" t="str">
        <f>IF(R982="","",VLOOKUP(G982,WMS!$E$3:$T$2500,15,FALSE))</f>
        <v/>
      </c>
      <c r="AC982" s="40" t="str">
        <f t="shared" si="111"/>
        <v/>
      </c>
      <c r="AD982" s="37" t="str">
        <f>IF(S982="","",VLOOKUP(S982,海关监管条件!$A$1:$B$2000,2,FALSE))</f>
        <v/>
      </c>
    </row>
    <row r="983" spans="7:30">
      <c r="G983" s="22" t="str">
        <f t="shared" si="105"/>
        <v/>
      </c>
      <c r="H983" s="23" t="str">
        <f>IF(G983="","",VLOOKUP(G983,WMS!$E$3:$Q$2500,7,FALSE))</f>
        <v/>
      </c>
      <c r="I983" s="23" t="str">
        <f>IF(G983="","",VLOOKUP(G983,WMS!$E$3:$Q$2500,8,FALSE))</f>
        <v/>
      </c>
      <c r="J983" s="23" t="str">
        <f>IF(G983="","",VLOOKUP(G983,WMS!$E$3:$Q$2500,13,FALSE))</f>
        <v/>
      </c>
      <c r="K983" s="29" t="str">
        <f t="shared" si="106"/>
        <v/>
      </c>
      <c r="N983" s="30" t="str">
        <f>IF(G983="","",VLOOKUP(G983,WMS!$E$3:$U$2500,17,0))</f>
        <v/>
      </c>
      <c r="O983" s="31" t="str">
        <f t="shared" si="107"/>
        <v/>
      </c>
      <c r="P983" s="31" t="str">
        <f t="shared" si="108"/>
        <v/>
      </c>
      <c r="Q983" s="36" t="str">
        <f>IF(G983="","",VLOOKUP(G983,WMS!$E$3:$G$2500,2,FALSE))</f>
        <v/>
      </c>
      <c r="R983" s="36" t="str">
        <f>IF(G983="","",VLOOKUP(G983,WMS!$E$3:$G$2500,3,FALSE))</f>
        <v/>
      </c>
      <c r="S983" s="37" t="str">
        <f>IF(R983="","",VLOOKUP(R983,CUSTOMS!$E$3:$N$2500,2,FALSE))</f>
        <v/>
      </c>
      <c r="T983" s="38" t="str">
        <f>IF(R983="","",VLOOKUP(R983,CUSTOMS!$E$3:$N$2500,3,FALSE))</f>
        <v/>
      </c>
      <c r="U983" s="39" t="str">
        <f t="shared" si="109"/>
        <v/>
      </c>
      <c r="V983" s="39" t="str">
        <f>IF(R983="","",VLOOKUP(R983,CUSTOMS!$E$3:$N$2500,5,FALSE))</f>
        <v/>
      </c>
      <c r="W983" s="40" t="str">
        <f>IF(R983="","",VLOOKUP(R983,CUSTOMS!$E$3:$N$2500,6,FALSE))</f>
        <v/>
      </c>
      <c r="X983" s="40" t="str">
        <f t="shared" si="110"/>
        <v/>
      </c>
      <c r="Y983" s="39" t="str">
        <f>IF(R983="","",VLOOKUP(R983,CUSTOMS!$E$3:$N$2500,8,FALSE))</f>
        <v/>
      </c>
      <c r="Z983" s="39" t="str">
        <f>IF(R983="","",VLOOKUP(R983,CUSTOMS!$E$3:$N$2500,9,FALSE))</f>
        <v/>
      </c>
      <c r="AA983" s="39" t="str">
        <f>IF(R983="","",VLOOKUP(R983,CUSTOMS!$E$3:$N$2500,10,FALSE))</f>
        <v/>
      </c>
      <c r="AB983" s="40" t="str">
        <f>IF(R983="","",VLOOKUP(G983,WMS!$E$3:$T$2500,15,FALSE))</f>
        <v/>
      </c>
      <c r="AC983" s="40" t="str">
        <f t="shared" si="111"/>
        <v/>
      </c>
      <c r="AD983" s="37" t="str">
        <f>IF(S983="","",VLOOKUP(S983,海关监管条件!$A$1:$B$2000,2,FALSE))</f>
        <v/>
      </c>
    </row>
    <row r="984" spans="7:30">
      <c r="G984" s="22" t="str">
        <f t="shared" si="105"/>
        <v/>
      </c>
      <c r="H984" s="23" t="str">
        <f>IF(G984="","",VLOOKUP(G984,WMS!$E$3:$Q$2500,7,FALSE))</f>
        <v/>
      </c>
      <c r="I984" s="23" t="str">
        <f>IF(G984="","",VLOOKUP(G984,WMS!$E$3:$Q$2500,8,FALSE))</f>
        <v/>
      </c>
      <c r="J984" s="23" t="str">
        <f>IF(G984="","",VLOOKUP(G984,WMS!$E$3:$Q$2500,13,FALSE))</f>
        <v/>
      </c>
      <c r="K984" s="29" t="str">
        <f t="shared" si="106"/>
        <v/>
      </c>
      <c r="N984" s="30" t="str">
        <f>IF(G984="","",VLOOKUP(G984,WMS!$E$3:$U$2500,17,0))</f>
        <v/>
      </c>
      <c r="O984" s="31" t="str">
        <f t="shared" si="107"/>
        <v/>
      </c>
      <c r="P984" s="31" t="str">
        <f t="shared" si="108"/>
        <v/>
      </c>
      <c r="Q984" s="36" t="str">
        <f>IF(G984="","",VLOOKUP(G984,WMS!$E$3:$G$2500,2,FALSE))</f>
        <v/>
      </c>
      <c r="R984" s="36" t="str">
        <f>IF(G984="","",VLOOKUP(G984,WMS!$E$3:$G$2500,3,FALSE))</f>
        <v/>
      </c>
      <c r="S984" s="37" t="str">
        <f>IF(R984="","",VLOOKUP(R984,CUSTOMS!$E$3:$N$2500,2,FALSE))</f>
        <v/>
      </c>
      <c r="T984" s="38" t="str">
        <f>IF(R984="","",VLOOKUP(R984,CUSTOMS!$E$3:$N$2500,3,FALSE))</f>
        <v/>
      </c>
      <c r="U984" s="39" t="str">
        <f t="shared" si="109"/>
        <v/>
      </c>
      <c r="V984" s="39" t="str">
        <f>IF(R984="","",VLOOKUP(R984,CUSTOMS!$E$3:$N$2500,5,FALSE))</f>
        <v/>
      </c>
      <c r="W984" s="40" t="str">
        <f>IF(R984="","",VLOOKUP(R984,CUSTOMS!$E$3:$N$2500,6,FALSE))</f>
        <v/>
      </c>
      <c r="X984" s="40" t="str">
        <f t="shared" si="110"/>
        <v/>
      </c>
      <c r="Y984" s="39" t="str">
        <f>IF(R984="","",VLOOKUP(R984,CUSTOMS!$E$3:$N$2500,8,FALSE))</f>
        <v/>
      </c>
      <c r="Z984" s="39" t="str">
        <f>IF(R984="","",VLOOKUP(R984,CUSTOMS!$E$3:$N$2500,9,FALSE))</f>
        <v/>
      </c>
      <c r="AA984" s="39" t="str">
        <f>IF(R984="","",VLOOKUP(R984,CUSTOMS!$E$3:$N$2500,10,FALSE))</f>
        <v/>
      </c>
      <c r="AB984" s="40" t="str">
        <f>IF(R984="","",VLOOKUP(G984,WMS!$E$3:$T$2500,15,FALSE))</f>
        <v/>
      </c>
      <c r="AC984" s="40" t="str">
        <f t="shared" si="111"/>
        <v/>
      </c>
      <c r="AD984" s="37" t="str">
        <f>IF(S984="","",VLOOKUP(S984,海关监管条件!$A$1:$B$2000,2,FALSE))</f>
        <v/>
      </c>
    </row>
    <row r="985" spans="7:30">
      <c r="G985" s="22" t="str">
        <f t="shared" si="105"/>
        <v/>
      </c>
      <c r="H985" s="23" t="str">
        <f>IF(G985="","",VLOOKUP(G985,WMS!$E$3:$Q$2500,7,FALSE))</f>
        <v/>
      </c>
      <c r="I985" s="23" t="str">
        <f>IF(G985="","",VLOOKUP(G985,WMS!$E$3:$Q$2500,8,FALSE))</f>
        <v/>
      </c>
      <c r="J985" s="23" t="str">
        <f>IF(G985="","",VLOOKUP(G985,WMS!$E$3:$Q$2500,13,FALSE))</f>
        <v/>
      </c>
      <c r="K985" s="29" t="str">
        <f t="shared" si="106"/>
        <v/>
      </c>
      <c r="N985" s="30" t="str">
        <f>IF(G985="","",VLOOKUP(G985,WMS!$E$3:$U$2500,17,0))</f>
        <v/>
      </c>
      <c r="O985" s="31" t="str">
        <f t="shared" si="107"/>
        <v/>
      </c>
      <c r="P985" s="31" t="str">
        <f t="shared" si="108"/>
        <v/>
      </c>
      <c r="Q985" s="36" t="str">
        <f>IF(G985="","",VLOOKUP(G985,WMS!$E$3:$G$2500,2,FALSE))</f>
        <v/>
      </c>
      <c r="R985" s="36" t="str">
        <f>IF(G985="","",VLOOKUP(G985,WMS!$E$3:$G$2500,3,FALSE))</f>
        <v/>
      </c>
      <c r="S985" s="37" t="str">
        <f>IF(R985="","",VLOOKUP(R985,CUSTOMS!$E$3:$N$2500,2,FALSE))</f>
        <v/>
      </c>
      <c r="T985" s="38" t="str">
        <f>IF(R985="","",VLOOKUP(R985,CUSTOMS!$E$3:$N$2500,3,FALSE))</f>
        <v/>
      </c>
      <c r="U985" s="39" t="str">
        <f t="shared" si="109"/>
        <v/>
      </c>
      <c r="V985" s="39" t="str">
        <f>IF(R985="","",VLOOKUP(R985,CUSTOMS!$E$3:$N$2500,5,FALSE))</f>
        <v/>
      </c>
      <c r="W985" s="40" t="str">
        <f>IF(R985="","",VLOOKUP(R985,CUSTOMS!$E$3:$N$2500,6,FALSE))</f>
        <v/>
      </c>
      <c r="X985" s="40" t="str">
        <f t="shared" si="110"/>
        <v/>
      </c>
      <c r="Y985" s="39" t="str">
        <f>IF(R985="","",VLOOKUP(R985,CUSTOMS!$E$3:$N$2500,8,FALSE))</f>
        <v/>
      </c>
      <c r="Z985" s="39" t="str">
        <f>IF(R985="","",VLOOKUP(R985,CUSTOMS!$E$3:$N$2500,9,FALSE))</f>
        <v/>
      </c>
      <c r="AA985" s="39" t="str">
        <f>IF(R985="","",VLOOKUP(R985,CUSTOMS!$E$3:$N$2500,10,FALSE))</f>
        <v/>
      </c>
      <c r="AB985" s="40" t="str">
        <f>IF(R985="","",VLOOKUP(G985,WMS!$E$3:$T$2500,15,FALSE))</f>
        <v/>
      </c>
      <c r="AC985" s="40" t="str">
        <f t="shared" si="111"/>
        <v/>
      </c>
      <c r="AD985" s="37" t="str">
        <f>IF(S985="","",VLOOKUP(S985,海关监管条件!$A$1:$B$2000,2,FALSE))</f>
        <v/>
      </c>
    </row>
    <row r="986" spans="7:30">
      <c r="G986" s="22" t="str">
        <f t="shared" si="105"/>
        <v/>
      </c>
      <c r="H986" s="23" t="str">
        <f>IF(G986="","",VLOOKUP(G986,WMS!$E$3:$Q$2500,7,FALSE))</f>
        <v/>
      </c>
      <c r="I986" s="23" t="str">
        <f>IF(G986="","",VLOOKUP(G986,WMS!$E$3:$Q$2500,8,FALSE))</f>
        <v/>
      </c>
      <c r="J986" s="23" t="str">
        <f>IF(G986="","",VLOOKUP(G986,WMS!$E$3:$Q$2500,13,FALSE))</f>
        <v/>
      </c>
      <c r="K986" s="29" t="str">
        <f t="shared" si="106"/>
        <v/>
      </c>
      <c r="N986" s="30" t="str">
        <f>IF(G986="","",VLOOKUP(G986,WMS!$E$3:$U$2500,17,0))</f>
        <v/>
      </c>
      <c r="O986" s="31" t="str">
        <f t="shared" si="107"/>
        <v/>
      </c>
      <c r="P986" s="31" t="str">
        <f t="shared" si="108"/>
        <v/>
      </c>
      <c r="Q986" s="36" t="str">
        <f>IF(G986="","",VLOOKUP(G986,WMS!$E$3:$G$2500,2,FALSE))</f>
        <v/>
      </c>
      <c r="R986" s="36" t="str">
        <f>IF(G986="","",VLOOKUP(G986,WMS!$E$3:$G$2500,3,FALSE))</f>
        <v/>
      </c>
      <c r="S986" s="37" t="str">
        <f>IF(R986="","",VLOOKUP(R986,CUSTOMS!$E$3:$N$2500,2,FALSE))</f>
        <v/>
      </c>
      <c r="T986" s="38" t="str">
        <f>IF(R986="","",VLOOKUP(R986,CUSTOMS!$E$3:$N$2500,3,FALSE))</f>
        <v/>
      </c>
      <c r="U986" s="39" t="str">
        <f t="shared" si="109"/>
        <v/>
      </c>
      <c r="V986" s="39" t="str">
        <f>IF(R986="","",VLOOKUP(R986,CUSTOMS!$E$3:$N$2500,5,FALSE))</f>
        <v/>
      </c>
      <c r="W986" s="40" t="str">
        <f>IF(R986="","",VLOOKUP(R986,CUSTOMS!$E$3:$N$2500,6,FALSE))</f>
        <v/>
      </c>
      <c r="X986" s="40" t="str">
        <f t="shared" si="110"/>
        <v/>
      </c>
      <c r="Y986" s="39" t="str">
        <f>IF(R986="","",VLOOKUP(R986,CUSTOMS!$E$3:$N$2500,8,FALSE))</f>
        <v/>
      </c>
      <c r="Z986" s="39" t="str">
        <f>IF(R986="","",VLOOKUP(R986,CUSTOMS!$E$3:$N$2500,9,FALSE))</f>
        <v/>
      </c>
      <c r="AA986" s="39" t="str">
        <f>IF(R986="","",VLOOKUP(R986,CUSTOMS!$E$3:$N$2500,10,FALSE))</f>
        <v/>
      </c>
      <c r="AB986" s="40" t="str">
        <f>IF(R986="","",VLOOKUP(G986,WMS!$E$3:$T$2500,15,FALSE))</f>
        <v/>
      </c>
      <c r="AC986" s="40" t="str">
        <f t="shared" si="111"/>
        <v/>
      </c>
      <c r="AD986" s="37" t="str">
        <f>IF(S986="","",VLOOKUP(S986,海关监管条件!$A$1:$B$2000,2,FALSE))</f>
        <v/>
      </c>
    </row>
    <row r="987" spans="7:30">
      <c r="G987" s="22" t="str">
        <f t="shared" si="105"/>
        <v/>
      </c>
      <c r="H987" s="23" t="str">
        <f>IF(G987="","",VLOOKUP(G987,WMS!$E$3:$Q$2500,7,FALSE))</f>
        <v/>
      </c>
      <c r="I987" s="23" t="str">
        <f>IF(G987="","",VLOOKUP(G987,WMS!$E$3:$Q$2500,8,FALSE))</f>
        <v/>
      </c>
      <c r="J987" s="23" t="str">
        <f>IF(G987="","",VLOOKUP(G987,WMS!$E$3:$Q$2500,13,FALSE))</f>
        <v/>
      </c>
      <c r="K987" s="29" t="str">
        <f t="shared" si="106"/>
        <v/>
      </c>
      <c r="N987" s="30" t="str">
        <f>IF(G987="","",VLOOKUP(G987,WMS!$E$3:$U$2500,17,0))</f>
        <v/>
      </c>
      <c r="O987" s="31" t="str">
        <f t="shared" si="107"/>
        <v/>
      </c>
      <c r="P987" s="31" t="str">
        <f t="shared" si="108"/>
        <v/>
      </c>
      <c r="Q987" s="36" t="str">
        <f>IF(G987="","",VLOOKUP(G987,WMS!$E$3:$G$2500,2,FALSE))</f>
        <v/>
      </c>
      <c r="R987" s="36" t="str">
        <f>IF(G987="","",VLOOKUP(G987,WMS!$E$3:$G$2500,3,FALSE))</f>
        <v/>
      </c>
      <c r="S987" s="37" t="str">
        <f>IF(R987="","",VLOOKUP(R987,CUSTOMS!$E$3:$N$2500,2,FALSE))</f>
        <v/>
      </c>
      <c r="T987" s="38" t="str">
        <f>IF(R987="","",VLOOKUP(R987,CUSTOMS!$E$3:$N$2500,3,FALSE))</f>
        <v/>
      </c>
      <c r="U987" s="39" t="str">
        <f t="shared" si="109"/>
        <v/>
      </c>
      <c r="V987" s="39" t="str">
        <f>IF(R987="","",VLOOKUP(R987,CUSTOMS!$E$3:$N$2500,5,FALSE))</f>
        <v/>
      </c>
      <c r="W987" s="40" t="str">
        <f>IF(R987="","",VLOOKUP(R987,CUSTOMS!$E$3:$N$2500,6,FALSE))</f>
        <v/>
      </c>
      <c r="X987" s="40" t="str">
        <f t="shared" si="110"/>
        <v/>
      </c>
      <c r="Y987" s="39" t="str">
        <f>IF(R987="","",VLOOKUP(R987,CUSTOMS!$E$3:$N$2500,8,FALSE))</f>
        <v/>
      </c>
      <c r="Z987" s="39" t="str">
        <f>IF(R987="","",VLOOKUP(R987,CUSTOMS!$E$3:$N$2500,9,FALSE))</f>
        <v/>
      </c>
      <c r="AA987" s="39" t="str">
        <f>IF(R987="","",VLOOKUP(R987,CUSTOMS!$E$3:$N$2500,10,FALSE))</f>
        <v/>
      </c>
      <c r="AB987" s="40" t="str">
        <f>IF(R987="","",VLOOKUP(G987,WMS!$E$3:$T$2500,15,FALSE))</f>
        <v/>
      </c>
      <c r="AC987" s="40" t="str">
        <f t="shared" si="111"/>
        <v/>
      </c>
      <c r="AD987" s="37" t="str">
        <f>IF(S987="","",VLOOKUP(S987,海关监管条件!$A$1:$B$2000,2,FALSE))</f>
        <v/>
      </c>
    </row>
    <row r="988" spans="7:30">
      <c r="G988" s="22" t="str">
        <f t="shared" si="105"/>
        <v/>
      </c>
      <c r="H988" s="23" t="str">
        <f>IF(G988="","",VLOOKUP(G988,WMS!$E$3:$Q$2500,7,FALSE))</f>
        <v/>
      </c>
      <c r="I988" s="23" t="str">
        <f>IF(G988="","",VLOOKUP(G988,WMS!$E$3:$Q$2500,8,FALSE))</f>
        <v/>
      </c>
      <c r="J988" s="23" t="str">
        <f>IF(G988="","",VLOOKUP(G988,WMS!$E$3:$Q$2500,13,FALSE))</f>
        <v/>
      </c>
      <c r="K988" s="29" t="str">
        <f t="shared" si="106"/>
        <v/>
      </c>
      <c r="N988" s="30" t="str">
        <f>IF(G988="","",VLOOKUP(G988,WMS!$E$3:$U$2500,17,0))</f>
        <v/>
      </c>
      <c r="O988" s="31" t="str">
        <f t="shared" si="107"/>
        <v/>
      </c>
      <c r="P988" s="31" t="str">
        <f t="shared" si="108"/>
        <v/>
      </c>
      <c r="Q988" s="36" t="str">
        <f>IF(G988="","",VLOOKUP(G988,WMS!$E$3:$G$2500,2,FALSE))</f>
        <v/>
      </c>
      <c r="R988" s="36" t="str">
        <f>IF(G988="","",VLOOKUP(G988,WMS!$E$3:$G$2500,3,FALSE))</f>
        <v/>
      </c>
      <c r="S988" s="37" t="str">
        <f>IF(R988="","",VLOOKUP(R988,CUSTOMS!$E$3:$N$2500,2,FALSE))</f>
        <v/>
      </c>
      <c r="T988" s="38" t="str">
        <f>IF(R988="","",VLOOKUP(R988,CUSTOMS!$E$3:$N$2500,3,FALSE))</f>
        <v/>
      </c>
      <c r="U988" s="39" t="str">
        <f t="shared" si="109"/>
        <v/>
      </c>
      <c r="V988" s="39" t="str">
        <f>IF(R988="","",VLOOKUP(R988,CUSTOMS!$E$3:$N$2500,5,FALSE))</f>
        <v/>
      </c>
      <c r="W988" s="40" t="str">
        <f>IF(R988="","",VLOOKUP(R988,CUSTOMS!$E$3:$N$2500,6,FALSE))</f>
        <v/>
      </c>
      <c r="X988" s="40" t="str">
        <f t="shared" si="110"/>
        <v/>
      </c>
      <c r="Y988" s="39" t="str">
        <f>IF(R988="","",VLOOKUP(R988,CUSTOMS!$E$3:$N$2500,8,FALSE))</f>
        <v/>
      </c>
      <c r="Z988" s="39" t="str">
        <f>IF(R988="","",VLOOKUP(R988,CUSTOMS!$E$3:$N$2500,9,FALSE))</f>
        <v/>
      </c>
      <c r="AA988" s="39" t="str">
        <f>IF(R988="","",VLOOKUP(R988,CUSTOMS!$E$3:$N$2500,10,FALSE))</f>
        <v/>
      </c>
      <c r="AB988" s="40" t="str">
        <f>IF(R988="","",VLOOKUP(G988,WMS!$E$3:$T$2500,15,FALSE))</f>
        <v/>
      </c>
      <c r="AC988" s="40" t="str">
        <f t="shared" si="111"/>
        <v/>
      </c>
      <c r="AD988" s="37" t="str">
        <f>IF(S988="","",VLOOKUP(S988,海关监管条件!$A$1:$B$2000,2,FALSE))</f>
        <v/>
      </c>
    </row>
    <row r="989" spans="7:30">
      <c r="G989" s="22" t="str">
        <f t="shared" si="105"/>
        <v/>
      </c>
      <c r="H989" s="23" t="str">
        <f>IF(G989="","",VLOOKUP(G989,WMS!$E$3:$Q$2500,7,FALSE))</f>
        <v/>
      </c>
      <c r="I989" s="23" t="str">
        <f>IF(G989="","",VLOOKUP(G989,WMS!$E$3:$Q$2500,8,FALSE))</f>
        <v/>
      </c>
      <c r="J989" s="23" t="str">
        <f>IF(G989="","",VLOOKUP(G989,WMS!$E$3:$Q$2500,13,FALSE))</f>
        <v/>
      </c>
      <c r="K989" s="29" t="str">
        <f t="shared" si="106"/>
        <v/>
      </c>
      <c r="N989" s="30" t="str">
        <f>IF(G989="","",VLOOKUP(G989,WMS!$E$3:$U$2500,17,0))</f>
        <v/>
      </c>
      <c r="O989" s="31" t="str">
        <f t="shared" si="107"/>
        <v/>
      </c>
      <c r="P989" s="31" t="str">
        <f t="shared" si="108"/>
        <v/>
      </c>
      <c r="Q989" s="36" t="str">
        <f>IF(G989="","",VLOOKUP(G989,WMS!$E$3:$G$2500,2,FALSE))</f>
        <v/>
      </c>
      <c r="R989" s="36" t="str">
        <f>IF(G989="","",VLOOKUP(G989,WMS!$E$3:$G$2500,3,FALSE))</f>
        <v/>
      </c>
      <c r="S989" s="37" t="str">
        <f>IF(R989="","",VLOOKUP(R989,CUSTOMS!$E$3:$N$2500,2,FALSE))</f>
        <v/>
      </c>
      <c r="T989" s="38" t="str">
        <f>IF(R989="","",VLOOKUP(R989,CUSTOMS!$E$3:$N$2500,3,FALSE))</f>
        <v/>
      </c>
      <c r="U989" s="39" t="str">
        <f t="shared" si="109"/>
        <v/>
      </c>
      <c r="V989" s="39" t="str">
        <f>IF(R989="","",VLOOKUP(R989,CUSTOMS!$E$3:$N$2500,5,FALSE))</f>
        <v/>
      </c>
      <c r="W989" s="40" t="str">
        <f>IF(R989="","",VLOOKUP(R989,CUSTOMS!$E$3:$N$2500,6,FALSE))</f>
        <v/>
      </c>
      <c r="X989" s="40" t="str">
        <f t="shared" si="110"/>
        <v/>
      </c>
      <c r="Y989" s="39" t="str">
        <f>IF(R989="","",VLOOKUP(R989,CUSTOMS!$E$3:$N$2500,8,FALSE))</f>
        <v/>
      </c>
      <c r="Z989" s="39" t="str">
        <f>IF(R989="","",VLOOKUP(R989,CUSTOMS!$E$3:$N$2500,9,FALSE))</f>
        <v/>
      </c>
      <c r="AA989" s="39" t="str">
        <f>IF(R989="","",VLOOKUP(R989,CUSTOMS!$E$3:$N$2500,10,FALSE))</f>
        <v/>
      </c>
      <c r="AB989" s="40" t="str">
        <f>IF(R989="","",VLOOKUP(G989,WMS!$E$3:$T$2500,15,FALSE))</f>
        <v/>
      </c>
      <c r="AC989" s="40" t="str">
        <f t="shared" si="111"/>
        <v/>
      </c>
      <c r="AD989" s="37" t="str">
        <f>IF(S989="","",VLOOKUP(S989,海关监管条件!$A$1:$B$2000,2,FALSE))</f>
        <v/>
      </c>
    </row>
    <row r="990" spans="7:30">
      <c r="G990" s="22" t="str">
        <f t="shared" si="105"/>
        <v/>
      </c>
      <c r="H990" s="23" t="str">
        <f>IF(G990="","",VLOOKUP(G990,WMS!$E$3:$Q$2500,7,FALSE))</f>
        <v/>
      </c>
      <c r="I990" s="23" t="str">
        <f>IF(G990="","",VLOOKUP(G990,WMS!$E$3:$Q$2500,8,FALSE))</f>
        <v/>
      </c>
      <c r="J990" s="23" t="str">
        <f>IF(G990="","",VLOOKUP(G990,WMS!$E$3:$Q$2500,13,FALSE))</f>
        <v/>
      </c>
      <c r="K990" s="29" t="str">
        <f t="shared" si="106"/>
        <v/>
      </c>
      <c r="N990" s="30" t="str">
        <f>IF(G990="","",VLOOKUP(G990,WMS!$E$3:$U$2500,17,0))</f>
        <v/>
      </c>
      <c r="O990" s="31" t="str">
        <f t="shared" si="107"/>
        <v/>
      </c>
      <c r="P990" s="31" t="str">
        <f t="shared" si="108"/>
        <v/>
      </c>
      <c r="Q990" s="36" t="str">
        <f>IF(G990="","",VLOOKUP(G990,WMS!$E$3:$G$2500,2,FALSE))</f>
        <v/>
      </c>
      <c r="R990" s="36" t="str">
        <f>IF(G990="","",VLOOKUP(G990,WMS!$E$3:$G$2500,3,FALSE))</f>
        <v/>
      </c>
      <c r="S990" s="37" t="str">
        <f>IF(R990="","",VLOOKUP(R990,CUSTOMS!$E$3:$N$2500,2,FALSE))</f>
        <v/>
      </c>
      <c r="T990" s="38" t="str">
        <f>IF(R990="","",VLOOKUP(R990,CUSTOMS!$E$3:$N$2500,3,FALSE))</f>
        <v/>
      </c>
      <c r="U990" s="39" t="str">
        <f t="shared" si="109"/>
        <v/>
      </c>
      <c r="V990" s="39" t="str">
        <f>IF(R990="","",VLOOKUP(R990,CUSTOMS!$E$3:$N$2500,5,FALSE))</f>
        <v/>
      </c>
      <c r="W990" s="40" t="str">
        <f>IF(R990="","",VLOOKUP(R990,CUSTOMS!$E$3:$N$2500,6,FALSE))</f>
        <v/>
      </c>
      <c r="X990" s="40" t="str">
        <f t="shared" si="110"/>
        <v/>
      </c>
      <c r="Y990" s="39" t="str">
        <f>IF(R990="","",VLOOKUP(R990,CUSTOMS!$E$3:$N$2500,8,FALSE))</f>
        <v/>
      </c>
      <c r="Z990" s="39" t="str">
        <f>IF(R990="","",VLOOKUP(R990,CUSTOMS!$E$3:$N$2500,9,FALSE))</f>
        <v/>
      </c>
      <c r="AA990" s="39" t="str">
        <f>IF(R990="","",VLOOKUP(R990,CUSTOMS!$E$3:$N$2500,10,FALSE))</f>
        <v/>
      </c>
      <c r="AB990" s="40" t="str">
        <f>IF(R990="","",VLOOKUP(G990,WMS!$E$3:$T$2500,15,FALSE))</f>
        <v/>
      </c>
      <c r="AC990" s="40" t="str">
        <f t="shared" si="111"/>
        <v/>
      </c>
      <c r="AD990" s="37" t="str">
        <f>IF(S990="","",VLOOKUP(S990,海关监管条件!$A$1:$B$2000,2,FALSE))</f>
        <v/>
      </c>
    </row>
    <row r="991" spans="7:30">
      <c r="G991" s="22" t="str">
        <f t="shared" si="105"/>
        <v/>
      </c>
      <c r="H991" s="23" t="str">
        <f>IF(G991="","",VLOOKUP(G991,WMS!$E$3:$Q$2500,7,FALSE))</f>
        <v/>
      </c>
      <c r="I991" s="23" t="str">
        <f>IF(G991="","",VLOOKUP(G991,WMS!$E$3:$Q$2500,8,FALSE))</f>
        <v/>
      </c>
      <c r="J991" s="23" t="str">
        <f>IF(G991="","",VLOOKUP(G991,WMS!$E$3:$Q$2500,13,FALSE))</f>
        <v/>
      </c>
      <c r="K991" s="29" t="str">
        <f t="shared" si="106"/>
        <v/>
      </c>
      <c r="N991" s="30" t="str">
        <f>IF(G991="","",VLOOKUP(G991,WMS!$E$3:$U$2500,17,0))</f>
        <v/>
      </c>
      <c r="O991" s="31" t="str">
        <f t="shared" si="107"/>
        <v/>
      </c>
      <c r="P991" s="31" t="str">
        <f t="shared" si="108"/>
        <v/>
      </c>
      <c r="Q991" s="36" t="str">
        <f>IF(G991="","",VLOOKUP(G991,WMS!$E$3:$G$2500,2,FALSE))</f>
        <v/>
      </c>
      <c r="R991" s="36" t="str">
        <f>IF(G991="","",VLOOKUP(G991,WMS!$E$3:$G$2500,3,FALSE))</f>
        <v/>
      </c>
      <c r="S991" s="37" t="str">
        <f>IF(R991="","",VLOOKUP(R991,CUSTOMS!$E$3:$N$2500,2,FALSE))</f>
        <v/>
      </c>
      <c r="T991" s="38" t="str">
        <f>IF(R991="","",VLOOKUP(R991,CUSTOMS!$E$3:$N$2500,3,FALSE))</f>
        <v/>
      </c>
      <c r="U991" s="39" t="str">
        <f t="shared" si="109"/>
        <v/>
      </c>
      <c r="V991" s="39" t="str">
        <f>IF(R991="","",VLOOKUP(R991,CUSTOMS!$E$3:$N$2500,5,FALSE))</f>
        <v/>
      </c>
      <c r="W991" s="40" t="str">
        <f>IF(R991="","",VLOOKUP(R991,CUSTOMS!$E$3:$N$2500,6,FALSE))</f>
        <v/>
      </c>
      <c r="X991" s="40" t="str">
        <f t="shared" si="110"/>
        <v/>
      </c>
      <c r="Y991" s="39" t="str">
        <f>IF(R991="","",VLOOKUP(R991,CUSTOMS!$E$3:$N$2500,8,FALSE))</f>
        <v/>
      </c>
      <c r="Z991" s="39" t="str">
        <f>IF(R991="","",VLOOKUP(R991,CUSTOMS!$E$3:$N$2500,9,FALSE))</f>
        <v/>
      </c>
      <c r="AA991" s="39" t="str">
        <f>IF(R991="","",VLOOKUP(R991,CUSTOMS!$E$3:$N$2500,10,FALSE))</f>
        <v/>
      </c>
      <c r="AB991" s="40" t="str">
        <f>IF(R991="","",VLOOKUP(G991,WMS!$E$3:$T$2500,15,FALSE))</f>
        <v/>
      </c>
      <c r="AC991" s="40" t="str">
        <f t="shared" si="111"/>
        <v/>
      </c>
      <c r="AD991" s="37" t="str">
        <f>IF(S991="","",VLOOKUP(S991,海关监管条件!$A$1:$B$2000,2,FALSE))</f>
        <v/>
      </c>
    </row>
    <row r="992" spans="7:30">
      <c r="G992" s="22" t="str">
        <f t="shared" si="105"/>
        <v/>
      </c>
      <c r="H992" s="23" t="str">
        <f>IF(G992="","",VLOOKUP(G992,WMS!$E$3:$Q$2500,7,FALSE))</f>
        <v/>
      </c>
      <c r="I992" s="23" t="str">
        <f>IF(G992="","",VLOOKUP(G992,WMS!$E$3:$Q$2500,8,FALSE))</f>
        <v/>
      </c>
      <c r="J992" s="23" t="str">
        <f>IF(G992="","",VLOOKUP(G992,WMS!$E$3:$Q$2500,13,FALSE))</f>
        <v/>
      </c>
      <c r="K992" s="29" t="str">
        <f t="shared" si="106"/>
        <v/>
      </c>
      <c r="N992" s="30" t="str">
        <f>IF(G992="","",VLOOKUP(G992,WMS!$E$3:$U$2500,17,0))</f>
        <v/>
      </c>
      <c r="O992" s="31" t="str">
        <f t="shared" si="107"/>
        <v/>
      </c>
      <c r="P992" s="31" t="str">
        <f t="shared" si="108"/>
        <v/>
      </c>
      <c r="Q992" s="36" t="str">
        <f>IF(G992="","",VLOOKUP(G992,WMS!$E$3:$G$2500,2,FALSE))</f>
        <v/>
      </c>
      <c r="R992" s="36" t="str">
        <f>IF(G992="","",VLOOKUP(G992,WMS!$E$3:$G$2500,3,FALSE))</f>
        <v/>
      </c>
      <c r="S992" s="37" t="str">
        <f>IF(R992="","",VLOOKUP(R992,CUSTOMS!$E$3:$N$2500,2,FALSE))</f>
        <v/>
      </c>
      <c r="T992" s="38" t="str">
        <f>IF(R992="","",VLOOKUP(R992,CUSTOMS!$E$3:$N$2500,3,FALSE))</f>
        <v/>
      </c>
      <c r="U992" s="39" t="str">
        <f t="shared" si="109"/>
        <v/>
      </c>
      <c r="V992" s="39" t="str">
        <f>IF(R992="","",VLOOKUP(R992,CUSTOMS!$E$3:$N$2500,5,FALSE))</f>
        <v/>
      </c>
      <c r="W992" s="40" t="str">
        <f>IF(R992="","",VLOOKUP(R992,CUSTOMS!$E$3:$N$2500,6,FALSE))</f>
        <v/>
      </c>
      <c r="X992" s="40" t="str">
        <f t="shared" si="110"/>
        <v/>
      </c>
      <c r="Y992" s="39" t="str">
        <f>IF(R992="","",VLOOKUP(R992,CUSTOMS!$E$3:$N$2500,8,FALSE))</f>
        <v/>
      </c>
      <c r="Z992" s="39" t="str">
        <f>IF(R992="","",VLOOKUP(R992,CUSTOMS!$E$3:$N$2500,9,FALSE))</f>
        <v/>
      </c>
      <c r="AA992" s="39" t="str">
        <f>IF(R992="","",VLOOKUP(R992,CUSTOMS!$E$3:$N$2500,10,FALSE))</f>
        <v/>
      </c>
      <c r="AB992" s="40" t="str">
        <f>IF(R992="","",VLOOKUP(G992,WMS!$E$3:$T$2500,15,FALSE))</f>
        <v/>
      </c>
      <c r="AC992" s="40" t="str">
        <f t="shared" si="111"/>
        <v/>
      </c>
      <c r="AD992" s="37" t="str">
        <f>IF(S992="","",VLOOKUP(S992,海关监管条件!$A$1:$B$2000,2,FALSE))</f>
        <v/>
      </c>
    </row>
    <row r="993" spans="7:30">
      <c r="G993" s="22" t="str">
        <f t="shared" ref="G993:G1056" si="112">IF(F993="","",D993&amp;"/"&amp;E993&amp;"/"&amp;F993)</f>
        <v/>
      </c>
      <c r="H993" s="23" t="str">
        <f>IF(G993="","",VLOOKUP(G993,WMS!$E$3:$Q$2500,7,FALSE))</f>
        <v/>
      </c>
      <c r="I993" s="23" t="str">
        <f>IF(G993="","",VLOOKUP(G993,WMS!$E$3:$Q$2500,8,FALSE))</f>
        <v/>
      </c>
      <c r="J993" s="23" t="str">
        <f>IF(G993="","",VLOOKUP(G993,WMS!$E$3:$Q$2500,13,FALSE))</f>
        <v/>
      </c>
      <c r="K993" s="29" t="str">
        <f t="shared" ref="K993:K1056" si="113">IF(M993="","",EXACT(H993,M993/L993))</f>
        <v/>
      </c>
      <c r="N993" s="30" t="str">
        <f>IF(G993="","",VLOOKUP(G993,WMS!$E$3:$U$2500,17,0))</f>
        <v/>
      </c>
      <c r="O993" s="31" t="str">
        <f t="shared" ref="O993:O1056" si="114">IF(L993="","",I993*L993)</f>
        <v/>
      </c>
      <c r="P993" s="31" t="str">
        <f t="shared" ref="P993:P1056" si="115">IF(L993="","",J993*L993)</f>
        <v/>
      </c>
      <c r="Q993" s="36" t="str">
        <f>IF(G993="","",VLOOKUP(G993,WMS!$E$3:$G$2500,2,FALSE))</f>
        <v/>
      </c>
      <c r="R993" s="36" t="str">
        <f>IF(G993="","",VLOOKUP(G993,WMS!$E$3:$G$2500,3,FALSE))</f>
        <v/>
      </c>
      <c r="S993" s="37" t="str">
        <f>IF(R993="","",VLOOKUP(R993,CUSTOMS!$E$3:$N$2500,2,FALSE))</f>
        <v/>
      </c>
      <c r="T993" s="38" t="str">
        <f>IF(R993="","",VLOOKUP(R993,CUSTOMS!$E$3:$N$2500,3,FALSE))</f>
        <v/>
      </c>
      <c r="U993" s="39" t="str">
        <f t="shared" ref="U993:U1056" si="116">IF(V993="","",IF(V993="千克",M993*AB993,M993))</f>
        <v/>
      </c>
      <c r="V993" s="39" t="str">
        <f>IF(R993="","",VLOOKUP(R993,CUSTOMS!$E$3:$N$2500,5,FALSE))</f>
        <v/>
      </c>
      <c r="W993" s="40" t="str">
        <f>IF(R993="","",VLOOKUP(R993,CUSTOMS!$E$3:$N$2500,6,FALSE))</f>
        <v/>
      </c>
      <c r="X993" s="40" t="str">
        <f t="shared" ref="X993:X1056" si="117">IF(W993="","",U993*W993)</f>
        <v/>
      </c>
      <c r="Y993" s="39" t="str">
        <f>IF(R993="","",VLOOKUP(R993,CUSTOMS!$E$3:$N$2500,8,FALSE))</f>
        <v/>
      </c>
      <c r="Z993" s="39" t="str">
        <f>IF(R993="","",VLOOKUP(R993,CUSTOMS!$E$3:$N$2500,9,FALSE))</f>
        <v/>
      </c>
      <c r="AA993" s="39" t="str">
        <f>IF(R993="","",VLOOKUP(R993,CUSTOMS!$E$3:$N$2500,10,FALSE))</f>
        <v/>
      </c>
      <c r="AB993" s="40" t="str">
        <f>IF(R993="","",VLOOKUP(G993,WMS!$E$3:$T$2500,15,FALSE))</f>
        <v/>
      </c>
      <c r="AC993" s="40" t="str">
        <f t="shared" ref="AC993:AC1056" si="118">IF(AB993="","",M993*AB993)</f>
        <v/>
      </c>
      <c r="AD993" s="37" t="str">
        <f>IF(S993="","",VLOOKUP(S993,海关监管条件!$A$1:$B$2000,2,FALSE))</f>
        <v/>
      </c>
    </row>
    <row r="994" spans="7:30">
      <c r="G994" s="22" t="str">
        <f t="shared" si="112"/>
        <v/>
      </c>
      <c r="H994" s="23" t="str">
        <f>IF(G994="","",VLOOKUP(G994,WMS!$E$3:$Q$2500,7,FALSE))</f>
        <v/>
      </c>
      <c r="I994" s="23" t="str">
        <f>IF(G994="","",VLOOKUP(G994,WMS!$E$3:$Q$2500,8,FALSE))</f>
        <v/>
      </c>
      <c r="J994" s="23" t="str">
        <f>IF(G994="","",VLOOKUP(G994,WMS!$E$3:$Q$2500,13,FALSE))</f>
        <v/>
      </c>
      <c r="K994" s="29" t="str">
        <f t="shared" si="113"/>
        <v/>
      </c>
      <c r="N994" s="30" t="str">
        <f>IF(G994="","",VLOOKUP(G994,WMS!$E$3:$U$2500,17,0))</f>
        <v/>
      </c>
      <c r="O994" s="31" t="str">
        <f t="shared" si="114"/>
        <v/>
      </c>
      <c r="P994" s="31" t="str">
        <f t="shared" si="115"/>
        <v/>
      </c>
      <c r="Q994" s="36" t="str">
        <f>IF(G994="","",VLOOKUP(G994,WMS!$E$3:$G$2500,2,FALSE))</f>
        <v/>
      </c>
      <c r="R994" s="36" t="str">
        <f>IF(G994="","",VLOOKUP(G994,WMS!$E$3:$G$2500,3,FALSE))</f>
        <v/>
      </c>
      <c r="S994" s="37" t="str">
        <f>IF(R994="","",VLOOKUP(R994,CUSTOMS!$E$3:$N$2500,2,FALSE))</f>
        <v/>
      </c>
      <c r="T994" s="38" t="str">
        <f>IF(R994="","",VLOOKUP(R994,CUSTOMS!$E$3:$N$2500,3,FALSE))</f>
        <v/>
      </c>
      <c r="U994" s="39" t="str">
        <f t="shared" si="116"/>
        <v/>
      </c>
      <c r="V994" s="39" t="str">
        <f>IF(R994="","",VLOOKUP(R994,CUSTOMS!$E$3:$N$2500,5,FALSE))</f>
        <v/>
      </c>
      <c r="W994" s="40" t="str">
        <f>IF(R994="","",VLOOKUP(R994,CUSTOMS!$E$3:$N$2500,6,FALSE))</f>
        <v/>
      </c>
      <c r="X994" s="40" t="str">
        <f t="shared" si="117"/>
        <v/>
      </c>
      <c r="Y994" s="39" t="str">
        <f>IF(R994="","",VLOOKUP(R994,CUSTOMS!$E$3:$N$2500,8,FALSE))</f>
        <v/>
      </c>
      <c r="Z994" s="39" t="str">
        <f>IF(R994="","",VLOOKUP(R994,CUSTOMS!$E$3:$N$2500,9,FALSE))</f>
        <v/>
      </c>
      <c r="AA994" s="39" t="str">
        <f>IF(R994="","",VLOOKUP(R994,CUSTOMS!$E$3:$N$2500,10,FALSE))</f>
        <v/>
      </c>
      <c r="AB994" s="40" t="str">
        <f>IF(R994="","",VLOOKUP(G994,WMS!$E$3:$T$2500,15,FALSE))</f>
        <v/>
      </c>
      <c r="AC994" s="40" t="str">
        <f t="shared" si="118"/>
        <v/>
      </c>
      <c r="AD994" s="37" t="str">
        <f>IF(S994="","",VLOOKUP(S994,海关监管条件!$A$1:$B$2000,2,FALSE))</f>
        <v/>
      </c>
    </row>
    <row r="995" spans="7:30">
      <c r="G995" s="22" t="str">
        <f t="shared" si="112"/>
        <v/>
      </c>
      <c r="H995" s="23" t="str">
        <f>IF(G995="","",VLOOKUP(G995,WMS!$E$3:$Q$2500,7,FALSE))</f>
        <v/>
      </c>
      <c r="I995" s="23" t="str">
        <f>IF(G995="","",VLOOKUP(G995,WMS!$E$3:$Q$2500,8,FALSE))</f>
        <v/>
      </c>
      <c r="J995" s="23" t="str">
        <f>IF(G995="","",VLOOKUP(G995,WMS!$E$3:$Q$2500,13,FALSE))</f>
        <v/>
      </c>
      <c r="K995" s="29" t="str">
        <f t="shared" si="113"/>
        <v/>
      </c>
      <c r="N995" s="30" t="str">
        <f>IF(G995="","",VLOOKUP(G995,WMS!$E$3:$U$2500,17,0))</f>
        <v/>
      </c>
      <c r="O995" s="31" t="str">
        <f t="shared" si="114"/>
        <v/>
      </c>
      <c r="P995" s="31" t="str">
        <f t="shared" si="115"/>
        <v/>
      </c>
      <c r="Q995" s="36" t="str">
        <f>IF(G995="","",VLOOKUP(G995,WMS!$E$3:$G$2500,2,FALSE))</f>
        <v/>
      </c>
      <c r="R995" s="36" t="str">
        <f>IF(G995="","",VLOOKUP(G995,WMS!$E$3:$G$2500,3,FALSE))</f>
        <v/>
      </c>
      <c r="S995" s="37" t="str">
        <f>IF(R995="","",VLOOKUP(R995,CUSTOMS!$E$3:$N$2500,2,FALSE))</f>
        <v/>
      </c>
      <c r="T995" s="38" t="str">
        <f>IF(R995="","",VLOOKUP(R995,CUSTOMS!$E$3:$N$2500,3,FALSE))</f>
        <v/>
      </c>
      <c r="U995" s="39" t="str">
        <f t="shared" si="116"/>
        <v/>
      </c>
      <c r="V995" s="39" t="str">
        <f>IF(R995="","",VLOOKUP(R995,CUSTOMS!$E$3:$N$2500,5,FALSE))</f>
        <v/>
      </c>
      <c r="W995" s="40" t="str">
        <f>IF(R995="","",VLOOKUP(R995,CUSTOMS!$E$3:$N$2500,6,FALSE))</f>
        <v/>
      </c>
      <c r="X995" s="40" t="str">
        <f t="shared" si="117"/>
        <v/>
      </c>
      <c r="Y995" s="39" t="str">
        <f>IF(R995="","",VLOOKUP(R995,CUSTOMS!$E$3:$N$2500,8,FALSE))</f>
        <v/>
      </c>
      <c r="Z995" s="39" t="str">
        <f>IF(R995="","",VLOOKUP(R995,CUSTOMS!$E$3:$N$2500,9,FALSE))</f>
        <v/>
      </c>
      <c r="AA995" s="39" t="str">
        <f>IF(R995="","",VLOOKUP(R995,CUSTOMS!$E$3:$N$2500,10,FALSE))</f>
        <v/>
      </c>
      <c r="AB995" s="40" t="str">
        <f>IF(R995="","",VLOOKUP(G995,WMS!$E$3:$T$2500,15,FALSE))</f>
        <v/>
      </c>
      <c r="AC995" s="40" t="str">
        <f t="shared" si="118"/>
        <v/>
      </c>
      <c r="AD995" s="37" t="str">
        <f>IF(S995="","",VLOOKUP(S995,海关监管条件!$A$1:$B$2000,2,FALSE))</f>
        <v/>
      </c>
    </row>
    <row r="996" spans="7:30">
      <c r="G996" s="22" t="str">
        <f t="shared" si="112"/>
        <v/>
      </c>
      <c r="H996" s="23" t="str">
        <f>IF(G996="","",VLOOKUP(G996,WMS!$E$3:$Q$2500,7,FALSE))</f>
        <v/>
      </c>
      <c r="I996" s="23" t="str">
        <f>IF(G996="","",VLOOKUP(G996,WMS!$E$3:$Q$2500,8,FALSE))</f>
        <v/>
      </c>
      <c r="J996" s="23" t="str">
        <f>IF(G996="","",VLOOKUP(G996,WMS!$E$3:$Q$2500,13,FALSE))</f>
        <v/>
      </c>
      <c r="K996" s="29" t="str">
        <f t="shared" si="113"/>
        <v/>
      </c>
      <c r="N996" s="30" t="str">
        <f>IF(G996="","",VLOOKUP(G996,WMS!$E$3:$U$2500,17,0))</f>
        <v/>
      </c>
      <c r="O996" s="31" t="str">
        <f t="shared" si="114"/>
        <v/>
      </c>
      <c r="P996" s="31" t="str">
        <f t="shared" si="115"/>
        <v/>
      </c>
      <c r="Q996" s="36" t="str">
        <f>IF(G996="","",VLOOKUP(G996,WMS!$E$3:$G$2500,2,FALSE))</f>
        <v/>
      </c>
      <c r="R996" s="36" t="str">
        <f>IF(G996="","",VLOOKUP(G996,WMS!$E$3:$G$2500,3,FALSE))</f>
        <v/>
      </c>
      <c r="S996" s="37" t="str">
        <f>IF(R996="","",VLOOKUP(R996,CUSTOMS!$E$3:$N$2500,2,FALSE))</f>
        <v/>
      </c>
      <c r="T996" s="38" t="str">
        <f>IF(R996="","",VLOOKUP(R996,CUSTOMS!$E$3:$N$2500,3,FALSE))</f>
        <v/>
      </c>
      <c r="U996" s="39" t="str">
        <f t="shared" si="116"/>
        <v/>
      </c>
      <c r="V996" s="39" t="str">
        <f>IF(R996="","",VLOOKUP(R996,CUSTOMS!$E$3:$N$2500,5,FALSE))</f>
        <v/>
      </c>
      <c r="W996" s="40" t="str">
        <f>IF(R996="","",VLOOKUP(R996,CUSTOMS!$E$3:$N$2500,6,FALSE))</f>
        <v/>
      </c>
      <c r="X996" s="40" t="str">
        <f t="shared" si="117"/>
        <v/>
      </c>
      <c r="Y996" s="39" t="str">
        <f>IF(R996="","",VLOOKUP(R996,CUSTOMS!$E$3:$N$2500,8,FALSE))</f>
        <v/>
      </c>
      <c r="Z996" s="39" t="str">
        <f>IF(R996="","",VLOOKUP(R996,CUSTOMS!$E$3:$N$2500,9,FALSE))</f>
        <v/>
      </c>
      <c r="AA996" s="39" t="str">
        <f>IF(R996="","",VLOOKUP(R996,CUSTOMS!$E$3:$N$2500,10,FALSE))</f>
        <v/>
      </c>
      <c r="AB996" s="40" t="str">
        <f>IF(R996="","",VLOOKUP(G996,WMS!$E$3:$T$2500,15,FALSE))</f>
        <v/>
      </c>
      <c r="AC996" s="40" t="str">
        <f t="shared" si="118"/>
        <v/>
      </c>
      <c r="AD996" s="37" t="str">
        <f>IF(S996="","",VLOOKUP(S996,海关监管条件!$A$1:$B$2000,2,FALSE))</f>
        <v/>
      </c>
    </row>
    <row r="997" spans="7:30">
      <c r="G997" s="22" t="str">
        <f t="shared" si="112"/>
        <v/>
      </c>
      <c r="H997" s="23" t="str">
        <f>IF(G997="","",VLOOKUP(G997,WMS!$E$3:$Q$2500,7,FALSE))</f>
        <v/>
      </c>
      <c r="I997" s="23" t="str">
        <f>IF(G997="","",VLOOKUP(G997,WMS!$E$3:$Q$2500,8,FALSE))</f>
        <v/>
      </c>
      <c r="J997" s="23" t="str">
        <f>IF(G997="","",VLOOKUP(G997,WMS!$E$3:$Q$2500,13,FALSE))</f>
        <v/>
      </c>
      <c r="K997" s="29" t="str">
        <f t="shared" si="113"/>
        <v/>
      </c>
      <c r="N997" s="30" t="str">
        <f>IF(G997="","",VLOOKUP(G997,WMS!$E$3:$U$2500,17,0))</f>
        <v/>
      </c>
      <c r="O997" s="31" t="str">
        <f t="shared" si="114"/>
        <v/>
      </c>
      <c r="P997" s="31" t="str">
        <f t="shared" si="115"/>
        <v/>
      </c>
      <c r="Q997" s="36" t="str">
        <f>IF(G997="","",VLOOKUP(G997,WMS!$E$3:$G$2500,2,FALSE))</f>
        <v/>
      </c>
      <c r="R997" s="36" t="str">
        <f>IF(G997="","",VLOOKUP(G997,WMS!$E$3:$G$2500,3,FALSE))</f>
        <v/>
      </c>
      <c r="S997" s="37" t="str">
        <f>IF(R997="","",VLOOKUP(R997,CUSTOMS!$E$3:$N$2500,2,FALSE))</f>
        <v/>
      </c>
      <c r="T997" s="38" t="str">
        <f>IF(R997="","",VLOOKUP(R997,CUSTOMS!$E$3:$N$2500,3,FALSE))</f>
        <v/>
      </c>
      <c r="U997" s="39" t="str">
        <f t="shared" si="116"/>
        <v/>
      </c>
      <c r="V997" s="39" t="str">
        <f>IF(R997="","",VLOOKUP(R997,CUSTOMS!$E$3:$N$2500,5,FALSE))</f>
        <v/>
      </c>
      <c r="W997" s="40" t="str">
        <f>IF(R997="","",VLOOKUP(R997,CUSTOMS!$E$3:$N$2500,6,FALSE))</f>
        <v/>
      </c>
      <c r="X997" s="40" t="str">
        <f t="shared" si="117"/>
        <v/>
      </c>
      <c r="Y997" s="39" t="str">
        <f>IF(R997="","",VLOOKUP(R997,CUSTOMS!$E$3:$N$2500,8,FALSE))</f>
        <v/>
      </c>
      <c r="Z997" s="39" t="str">
        <f>IF(R997="","",VLOOKUP(R997,CUSTOMS!$E$3:$N$2500,9,FALSE))</f>
        <v/>
      </c>
      <c r="AA997" s="39" t="str">
        <f>IF(R997="","",VLOOKUP(R997,CUSTOMS!$E$3:$N$2500,10,FALSE))</f>
        <v/>
      </c>
      <c r="AB997" s="40" t="str">
        <f>IF(R997="","",VLOOKUP(G997,WMS!$E$3:$T$2500,15,FALSE))</f>
        <v/>
      </c>
      <c r="AC997" s="40" t="str">
        <f t="shared" si="118"/>
        <v/>
      </c>
      <c r="AD997" s="37" t="str">
        <f>IF(S997="","",VLOOKUP(S997,海关监管条件!$A$1:$B$2000,2,FALSE))</f>
        <v/>
      </c>
    </row>
    <row r="998" spans="7:30">
      <c r="G998" s="22" t="str">
        <f t="shared" si="112"/>
        <v/>
      </c>
      <c r="H998" s="23" t="str">
        <f>IF(G998="","",VLOOKUP(G998,WMS!$E$3:$Q$2500,7,FALSE))</f>
        <v/>
      </c>
      <c r="I998" s="23" t="str">
        <f>IF(G998="","",VLOOKUP(G998,WMS!$E$3:$Q$2500,8,FALSE))</f>
        <v/>
      </c>
      <c r="J998" s="23" t="str">
        <f>IF(G998="","",VLOOKUP(G998,WMS!$E$3:$Q$2500,13,FALSE))</f>
        <v/>
      </c>
      <c r="K998" s="29" t="str">
        <f t="shared" si="113"/>
        <v/>
      </c>
      <c r="N998" s="30" t="str">
        <f>IF(G998="","",VLOOKUP(G998,WMS!$E$3:$U$2500,17,0))</f>
        <v/>
      </c>
      <c r="O998" s="31" t="str">
        <f t="shared" si="114"/>
        <v/>
      </c>
      <c r="P998" s="31" t="str">
        <f t="shared" si="115"/>
        <v/>
      </c>
      <c r="Q998" s="36" t="str">
        <f>IF(G998="","",VLOOKUP(G998,WMS!$E$3:$G$2500,2,FALSE))</f>
        <v/>
      </c>
      <c r="R998" s="36" t="str">
        <f>IF(G998="","",VLOOKUP(G998,WMS!$E$3:$G$2500,3,FALSE))</f>
        <v/>
      </c>
      <c r="S998" s="37" t="str">
        <f>IF(R998="","",VLOOKUP(R998,CUSTOMS!$E$3:$N$2500,2,FALSE))</f>
        <v/>
      </c>
      <c r="T998" s="38" t="str">
        <f>IF(R998="","",VLOOKUP(R998,CUSTOMS!$E$3:$N$2500,3,FALSE))</f>
        <v/>
      </c>
      <c r="U998" s="39" t="str">
        <f t="shared" si="116"/>
        <v/>
      </c>
      <c r="V998" s="39" t="str">
        <f>IF(R998="","",VLOOKUP(R998,CUSTOMS!$E$3:$N$2500,5,FALSE))</f>
        <v/>
      </c>
      <c r="W998" s="40" t="str">
        <f>IF(R998="","",VLOOKUP(R998,CUSTOMS!$E$3:$N$2500,6,FALSE))</f>
        <v/>
      </c>
      <c r="X998" s="40" t="str">
        <f t="shared" si="117"/>
        <v/>
      </c>
      <c r="Y998" s="39" t="str">
        <f>IF(R998="","",VLOOKUP(R998,CUSTOMS!$E$3:$N$2500,8,FALSE))</f>
        <v/>
      </c>
      <c r="Z998" s="39" t="str">
        <f>IF(R998="","",VLOOKUP(R998,CUSTOMS!$E$3:$N$2500,9,FALSE))</f>
        <v/>
      </c>
      <c r="AA998" s="39" t="str">
        <f>IF(R998="","",VLOOKUP(R998,CUSTOMS!$E$3:$N$2500,10,FALSE))</f>
        <v/>
      </c>
      <c r="AB998" s="40" t="str">
        <f>IF(R998="","",VLOOKUP(G998,WMS!$E$3:$T$2500,15,FALSE))</f>
        <v/>
      </c>
      <c r="AC998" s="40" t="str">
        <f t="shared" si="118"/>
        <v/>
      </c>
      <c r="AD998" s="37" t="str">
        <f>IF(S998="","",VLOOKUP(S998,海关监管条件!$A$1:$B$2000,2,FALSE))</f>
        <v/>
      </c>
    </row>
    <row r="999" spans="7:30">
      <c r="G999" s="22" t="str">
        <f t="shared" si="112"/>
        <v/>
      </c>
      <c r="H999" s="23" t="str">
        <f>IF(G999="","",VLOOKUP(G999,WMS!$E$3:$Q$2500,7,FALSE))</f>
        <v/>
      </c>
      <c r="I999" s="23" t="str">
        <f>IF(G999="","",VLOOKUP(G999,WMS!$E$3:$Q$2500,8,FALSE))</f>
        <v/>
      </c>
      <c r="J999" s="23" t="str">
        <f>IF(G999="","",VLOOKUP(G999,WMS!$E$3:$Q$2500,13,FALSE))</f>
        <v/>
      </c>
      <c r="K999" s="29" t="str">
        <f t="shared" si="113"/>
        <v/>
      </c>
      <c r="N999" s="30" t="str">
        <f>IF(G999="","",VLOOKUP(G999,WMS!$E$3:$U$2500,17,0))</f>
        <v/>
      </c>
      <c r="O999" s="31" t="str">
        <f t="shared" si="114"/>
        <v/>
      </c>
      <c r="P999" s="31" t="str">
        <f t="shared" si="115"/>
        <v/>
      </c>
      <c r="Q999" s="36" t="str">
        <f>IF(G999="","",VLOOKUP(G999,WMS!$E$3:$G$2500,2,FALSE))</f>
        <v/>
      </c>
      <c r="R999" s="36" t="str">
        <f>IF(G999="","",VLOOKUP(G999,WMS!$E$3:$G$2500,3,FALSE))</f>
        <v/>
      </c>
      <c r="S999" s="37" t="str">
        <f>IF(R999="","",VLOOKUP(R999,CUSTOMS!$E$3:$N$2500,2,FALSE))</f>
        <v/>
      </c>
      <c r="T999" s="38" t="str">
        <f>IF(R999="","",VLOOKUP(R999,CUSTOMS!$E$3:$N$2500,3,FALSE))</f>
        <v/>
      </c>
      <c r="U999" s="39" t="str">
        <f t="shared" si="116"/>
        <v/>
      </c>
      <c r="V999" s="39" t="str">
        <f>IF(R999="","",VLOOKUP(R999,CUSTOMS!$E$3:$N$2500,5,FALSE))</f>
        <v/>
      </c>
      <c r="W999" s="40" t="str">
        <f>IF(R999="","",VLOOKUP(R999,CUSTOMS!$E$3:$N$2500,6,FALSE))</f>
        <v/>
      </c>
      <c r="X999" s="40" t="str">
        <f t="shared" si="117"/>
        <v/>
      </c>
      <c r="Y999" s="39" t="str">
        <f>IF(R999="","",VLOOKUP(R999,CUSTOMS!$E$3:$N$2500,8,FALSE))</f>
        <v/>
      </c>
      <c r="Z999" s="39" t="str">
        <f>IF(R999="","",VLOOKUP(R999,CUSTOMS!$E$3:$N$2500,9,FALSE))</f>
        <v/>
      </c>
      <c r="AA999" s="39" t="str">
        <f>IF(R999="","",VLOOKUP(R999,CUSTOMS!$E$3:$N$2500,10,FALSE))</f>
        <v/>
      </c>
      <c r="AB999" s="40" t="str">
        <f>IF(R999="","",VLOOKUP(G999,WMS!$E$3:$T$2500,15,FALSE))</f>
        <v/>
      </c>
      <c r="AC999" s="40" t="str">
        <f t="shared" si="118"/>
        <v/>
      </c>
      <c r="AD999" s="37" t="str">
        <f>IF(S999="","",VLOOKUP(S999,海关监管条件!$A$1:$B$2000,2,FALSE))</f>
        <v/>
      </c>
    </row>
    <row r="1000" spans="7:30">
      <c r="G1000" s="22" t="str">
        <f t="shared" si="112"/>
        <v/>
      </c>
      <c r="H1000" s="23" t="str">
        <f>IF(G1000="","",VLOOKUP(G1000,WMS!$E$3:$Q$2500,7,FALSE))</f>
        <v/>
      </c>
      <c r="I1000" s="23" t="str">
        <f>IF(G1000="","",VLOOKUP(G1000,WMS!$E$3:$Q$2500,8,FALSE))</f>
        <v/>
      </c>
      <c r="J1000" s="23" t="str">
        <f>IF(G1000="","",VLOOKUP(G1000,WMS!$E$3:$Q$2500,13,FALSE))</f>
        <v/>
      </c>
      <c r="K1000" s="29" t="str">
        <f t="shared" si="113"/>
        <v/>
      </c>
      <c r="N1000" s="30" t="str">
        <f>IF(G1000="","",VLOOKUP(G1000,WMS!$E$3:$U$2500,17,0))</f>
        <v/>
      </c>
      <c r="O1000" s="31" t="str">
        <f t="shared" si="114"/>
        <v/>
      </c>
      <c r="P1000" s="31" t="str">
        <f t="shared" si="115"/>
        <v/>
      </c>
      <c r="Q1000" s="36" t="str">
        <f>IF(G1000="","",VLOOKUP(G1000,WMS!$E$3:$G$2500,2,FALSE))</f>
        <v/>
      </c>
      <c r="R1000" s="36" t="str">
        <f>IF(G1000="","",VLOOKUP(G1000,WMS!$E$3:$G$2500,3,FALSE))</f>
        <v/>
      </c>
      <c r="S1000" s="37" t="str">
        <f>IF(R1000="","",VLOOKUP(R1000,CUSTOMS!$E$3:$N$2500,2,FALSE))</f>
        <v/>
      </c>
      <c r="T1000" s="38" t="str">
        <f>IF(R1000="","",VLOOKUP(R1000,CUSTOMS!$E$3:$N$2500,3,FALSE))</f>
        <v/>
      </c>
      <c r="U1000" s="39" t="str">
        <f t="shared" si="116"/>
        <v/>
      </c>
      <c r="V1000" s="39" t="str">
        <f>IF(R1000="","",VLOOKUP(R1000,CUSTOMS!$E$3:$N$2500,5,FALSE))</f>
        <v/>
      </c>
      <c r="W1000" s="40" t="str">
        <f>IF(R1000="","",VLOOKUP(R1000,CUSTOMS!$E$3:$N$2500,6,FALSE))</f>
        <v/>
      </c>
      <c r="X1000" s="40" t="str">
        <f t="shared" si="117"/>
        <v/>
      </c>
      <c r="Y1000" s="39" t="str">
        <f>IF(R1000="","",VLOOKUP(R1000,CUSTOMS!$E$3:$N$2500,8,FALSE))</f>
        <v/>
      </c>
      <c r="Z1000" s="39" t="str">
        <f>IF(R1000="","",VLOOKUP(R1000,CUSTOMS!$E$3:$N$2500,9,FALSE))</f>
        <v/>
      </c>
      <c r="AA1000" s="39" t="str">
        <f>IF(R1000="","",VLOOKUP(R1000,CUSTOMS!$E$3:$N$2500,10,FALSE))</f>
        <v/>
      </c>
      <c r="AB1000" s="40" t="str">
        <f>IF(R1000="","",VLOOKUP(G1000,WMS!$E$3:$T$2500,15,FALSE))</f>
        <v/>
      </c>
      <c r="AC1000" s="40" t="str">
        <f t="shared" si="118"/>
        <v/>
      </c>
      <c r="AD1000" s="37" t="str">
        <f>IF(S1000="","",VLOOKUP(S1000,海关监管条件!$A$1:$B$2000,2,FALSE))</f>
        <v/>
      </c>
    </row>
    <row r="1001" spans="7:30">
      <c r="G1001" s="22" t="str">
        <f t="shared" si="112"/>
        <v/>
      </c>
      <c r="H1001" s="23" t="str">
        <f>IF(G1001="","",VLOOKUP(G1001,WMS!$E$3:$Q$2500,7,FALSE))</f>
        <v/>
      </c>
      <c r="I1001" s="23" t="str">
        <f>IF(G1001="","",VLOOKUP(G1001,WMS!$E$3:$Q$2500,8,FALSE))</f>
        <v/>
      </c>
      <c r="J1001" s="23" t="str">
        <f>IF(G1001="","",VLOOKUP(G1001,WMS!$E$3:$Q$2500,13,FALSE))</f>
        <v/>
      </c>
      <c r="K1001" s="29" t="str">
        <f t="shared" si="113"/>
        <v/>
      </c>
      <c r="N1001" s="30" t="str">
        <f>IF(G1001="","",VLOOKUP(G1001,WMS!$E$3:$U$2500,17,0))</f>
        <v/>
      </c>
      <c r="O1001" s="31" t="str">
        <f t="shared" si="114"/>
        <v/>
      </c>
      <c r="P1001" s="31" t="str">
        <f t="shared" si="115"/>
        <v/>
      </c>
      <c r="Q1001" s="36" t="str">
        <f>IF(G1001="","",VLOOKUP(G1001,WMS!$E$3:$G$2500,2,FALSE))</f>
        <v/>
      </c>
      <c r="R1001" s="36" t="str">
        <f>IF(G1001="","",VLOOKUP(G1001,WMS!$E$3:$G$2500,3,FALSE))</f>
        <v/>
      </c>
      <c r="S1001" s="37" t="str">
        <f>IF(R1001="","",VLOOKUP(R1001,CUSTOMS!$E$3:$N$2500,2,FALSE))</f>
        <v/>
      </c>
      <c r="T1001" s="38" t="str">
        <f>IF(R1001="","",VLOOKUP(R1001,CUSTOMS!$E$3:$N$2500,3,FALSE))</f>
        <v/>
      </c>
      <c r="U1001" s="39" t="str">
        <f t="shared" si="116"/>
        <v/>
      </c>
      <c r="V1001" s="39" t="str">
        <f>IF(R1001="","",VLOOKUP(R1001,CUSTOMS!$E$3:$N$2500,5,FALSE))</f>
        <v/>
      </c>
      <c r="W1001" s="40" t="str">
        <f>IF(R1001="","",VLOOKUP(R1001,CUSTOMS!$E$3:$N$2500,6,FALSE))</f>
        <v/>
      </c>
      <c r="X1001" s="40" t="str">
        <f t="shared" si="117"/>
        <v/>
      </c>
      <c r="Y1001" s="39" t="str">
        <f>IF(R1001="","",VLOOKUP(R1001,CUSTOMS!$E$3:$N$2500,8,FALSE))</f>
        <v/>
      </c>
      <c r="Z1001" s="39" t="str">
        <f>IF(R1001="","",VLOOKUP(R1001,CUSTOMS!$E$3:$N$2500,9,FALSE))</f>
        <v/>
      </c>
      <c r="AA1001" s="39" t="str">
        <f>IF(R1001="","",VLOOKUP(R1001,CUSTOMS!$E$3:$N$2500,10,FALSE))</f>
        <v/>
      </c>
      <c r="AB1001" s="40" t="str">
        <f>IF(R1001="","",VLOOKUP(G1001,WMS!$E$3:$T$2500,15,FALSE))</f>
        <v/>
      </c>
      <c r="AC1001" s="40" t="str">
        <f t="shared" si="118"/>
        <v/>
      </c>
      <c r="AD1001" s="37" t="str">
        <f>IF(S1001="","",VLOOKUP(S1001,海关监管条件!$A$1:$B$2000,2,FALSE))</f>
        <v/>
      </c>
    </row>
    <row r="1002" spans="7:30">
      <c r="G1002" s="22" t="str">
        <f t="shared" si="112"/>
        <v/>
      </c>
      <c r="H1002" s="23" t="str">
        <f>IF(G1002="","",VLOOKUP(G1002,WMS!$E$3:$Q$2500,7,FALSE))</f>
        <v/>
      </c>
      <c r="I1002" s="23" t="str">
        <f>IF(G1002="","",VLOOKUP(G1002,WMS!$E$3:$Q$2500,8,FALSE))</f>
        <v/>
      </c>
      <c r="J1002" s="23" t="str">
        <f>IF(G1002="","",VLOOKUP(G1002,WMS!$E$3:$Q$2500,13,FALSE))</f>
        <v/>
      </c>
      <c r="K1002" s="29" t="str">
        <f t="shared" si="113"/>
        <v/>
      </c>
      <c r="N1002" s="30" t="str">
        <f>IF(G1002="","",VLOOKUP(G1002,WMS!$E$3:$U$2500,17,0))</f>
        <v/>
      </c>
      <c r="O1002" s="31" t="str">
        <f t="shared" si="114"/>
        <v/>
      </c>
      <c r="P1002" s="31" t="str">
        <f t="shared" si="115"/>
        <v/>
      </c>
      <c r="Q1002" s="36" t="str">
        <f>IF(G1002="","",VLOOKUP(G1002,WMS!$E$3:$G$2500,2,FALSE))</f>
        <v/>
      </c>
      <c r="R1002" s="36" t="str">
        <f>IF(G1002="","",VLOOKUP(G1002,WMS!$E$3:$G$2500,3,FALSE))</f>
        <v/>
      </c>
      <c r="S1002" s="37" t="str">
        <f>IF(R1002="","",VLOOKUP(R1002,CUSTOMS!$E$3:$N$2500,2,FALSE))</f>
        <v/>
      </c>
      <c r="T1002" s="38" t="str">
        <f>IF(R1002="","",VLOOKUP(R1002,CUSTOMS!$E$3:$N$2500,3,FALSE))</f>
        <v/>
      </c>
      <c r="U1002" s="39" t="str">
        <f t="shared" si="116"/>
        <v/>
      </c>
      <c r="V1002" s="39" t="str">
        <f>IF(R1002="","",VLOOKUP(R1002,CUSTOMS!$E$3:$N$2500,5,FALSE))</f>
        <v/>
      </c>
      <c r="W1002" s="40" t="str">
        <f>IF(R1002="","",VLOOKUP(R1002,CUSTOMS!$E$3:$N$2500,6,FALSE))</f>
        <v/>
      </c>
      <c r="X1002" s="40" t="str">
        <f t="shared" si="117"/>
        <v/>
      </c>
      <c r="Y1002" s="39" t="str">
        <f>IF(R1002="","",VLOOKUP(R1002,CUSTOMS!$E$3:$N$2500,8,FALSE))</f>
        <v/>
      </c>
      <c r="Z1002" s="39" t="str">
        <f>IF(R1002="","",VLOOKUP(R1002,CUSTOMS!$E$3:$N$2500,9,FALSE))</f>
        <v/>
      </c>
      <c r="AA1002" s="39" t="str">
        <f>IF(R1002="","",VLOOKUP(R1002,CUSTOMS!$E$3:$N$2500,10,FALSE))</f>
        <v/>
      </c>
      <c r="AB1002" s="40" t="str">
        <f>IF(R1002="","",VLOOKUP(G1002,WMS!$E$3:$T$2500,15,FALSE))</f>
        <v/>
      </c>
      <c r="AC1002" s="40" t="str">
        <f t="shared" si="118"/>
        <v/>
      </c>
      <c r="AD1002" s="37" t="str">
        <f>IF(S1002="","",VLOOKUP(S1002,海关监管条件!$A$1:$B$2000,2,FALSE))</f>
        <v/>
      </c>
    </row>
    <row r="1003" spans="7:30">
      <c r="G1003" s="22" t="str">
        <f t="shared" si="112"/>
        <v/>
      </c>
      <c r="H1003" s="23" t="str">
        <f>IF(G1003="","",VLOOKUP(G1003,WMS!$E$3:$Q$2500,7,FALSE))</f>
        <v/>
      </c>
      <c r="I1003" s="23" t="str">
        <f>IF(G1003="","",VLOOKUP(G1003,WMS!$E$3:$Q$2500,8,FALSE))</f>
        <v/>
      </c>
      <c r="J1003" s="23" t="str">
        <f>IF(G1003="","",VLOOKUP(G1003,WMS!$E$3:$Q$2500,13,FALSE))</f>
        <v/>
      </c>
      <c r="K1003" s="29" t="str">
        <f t="shared" si="113"/>
        <v/>
      </c>
      <c r="N1003" s="30" t="str">
        <f>IF(G1003="","",VLOOKUP(G1003,WMS!$E$3:$U$2500,17,0))</f>
        <v/>
      </c>
      <c r="O1003" s="31" t="str">
        <f t="shared" si="114"/>
        <v/>
      </c>
      <c r="P1003" s="31" t="str">
        <f t="shared" si="115"/>
        <v/>
      </c>
      <c r="Q1003" s="36" t="str">
        <f>IF(G1003="","",VLOOKUP(G1003,WMS!$E$3:$G$2500,2,FALSE))</f>
        <v/>
      </c>
      <c r="R1003" s="36" t="str">
        <f>IF(G1003="","",VLOOKUP(G1003,WMS!$E$3:$G$2500,3,FALSE))</f>
        <v/>
      </c>
      <c r="S1003" s="37" t="str">
        <f>IF(R1003="","",VLOOKUP(R1003,CUSTOMS!$E$3:$N$2500,2,FALSE))</f>
        <v/>
      </c>
      <c r="T1003" s="38" t="str">
        <f>IF(R1003="","",VLOOKUP(R1003,CUSTOMS!$E$3:$N$2500,3,FALSE))</f>
        <v/>
      </c>
      <c r="U1003" s="39" t="str">
        <f t="shared" si="116"/>
        <v/>
      </c>
      <c r="V1003" s="39" t="str">
        <f>IF(R1003="","",VLOOKUP(R1003,CUSTOMS!$E$3:$N$2500,5,FALSE))</f>
        <v/>
      </c>
      <c r="W1003" s="40" t="str">
        <f>IF(R1003="","",VLOOKUP(R1003,CUSTOMS!$E$3:$N$2500,6,FALSE))</f>
        <v/>
      </c>
      <c r="X1003" s="40" t="str">
        <f t="shared" si="117"/>
        <v/>
      </c>
      <c r="Y1003" s="39" t="str">
        <f>IF(R1003="","",VLOOKUP(R1003,CUSTOMS!$E$3:$N$2500,8,FALSE))</f>
        <v/>
      </c>
      <c r="Z1003" s="39" t="str">
        <f>IF(R1003="","",VLOOKUP(R1003,CUSTOMS!$E$3:$N$2500,9,FALSE))</f>
        <v/>
      </c>
      <c r="AA1003" s="39" t="str">
        <f>IF(R1003="","",VLOOKUP(R1003,CUSTOMS!$E$3:$N$2500,10,FALSE))</f>
        <v/>
      </c>
      <c r="AB1003" s="40" t="str">
        <f>IF(R1003="","",VLOOKUP(G1003,WMS!$E$3:$T$2500,15,FALSE))</f>
        <v/>
      </c>
      <c r="AC1003" s="40" t="str">
        <f t="shared" si="118"/>
        <v/>
      </c>
      <c r="AD1003" s="37" t="str">
        <f>IF(S1003="","",VLOOKUP(S1003,海关监管条件!$A$1:$B$2000,2,FALSE))</f>
        <v/>
      </c>
    </row>
    <row r="1004" spans="7:30">
      <c r="G1004" s="22" t="str">
        <f t="shared" si="112"/>
        <v/>
      </c>
      <c r="H1004" s="23" t="str">
        <f>IF(G1004="","",VLOOKUP(G1004,WMS!$E$3:$Q$2500,7,FALSE))</f>
        <v/>
      </c>
      <c r="I1004" s="23" t="str">
        <f>IF(G1004="","",VLOOKUP(G1004,WMS!$E$3:$Q$2500,8,FALSE))</f>
        <v/>
      </c>
      <c r="J1004" s="23" t="str">
        <f>IF(G1004="","",VLOOKUP(G1004,WMS!$E$3:$Q$2500,13,FALSE))</f>
        <v/>
      </c>
      <c r="K1004" s="29" t="str">
        <f t="shared" si="113"/>
        <v/>
      </c>
      <c r="N1004" s="30" t="str">
        <f>IF(G1004="","",VLOOKUP(G1004,WMS!$E$3:$U$2500,17,0))</f>
        <v/>
      </c>
      <c r="O1004" s="31" t="str">
        <f t="shared" si="114"/>
        <v/>
      </c>
      <c r="P1004" s="31" t="str">
        <f t="shared" si="115"/>
        <v/>
      </c>
      <c r="Q1004" s="36" t="str">
        <f>IF(G1004="","",VLOOKUP(G1004,WMS!$E$3:$G$2500,2,FALSE))</f>
        <v/>
      </c>
      <c r="R1004" s="36" t="str">
        <f>IF(G1004="","",VLOOKUP(G1004,WMS!$E$3:$G$2500,3,FALSE))</f>
        <v/>
      </c>
      <c r="S1004" s="37" t="str">
        <f>IF(R1004="","",VLOOKUP(R1004,CUSTOMS!$E$3:$N$2500,2,FALSE))</f>
        <v/>
      </c>
      <c r="T1004" s="38" t="str">
        <f>IF(R1004="","",VLOOKUP(R1004,CUSTOMS!$E$3:$N$2500,3,FALSE))</f>
        <v/>
      </c>
      <c r="U1004" s="39" t="str">
        <f t="shared" si="116"/>
        <v/>
      </c>
      <c r="V1004" s="39" t="str">
        <f>IF(R1004="","",VLOOKUP(R1004,CUSTOMS!$E$3:$N$2500,5,FALSE))</f>
        <v/>
      </c>
      <c r="W1004" s="40" t="str">
        <f>IF(R1004="","",VLOOKUP(R1004,CUSTOMS!$E$3:$N$2500,6,FALSE))</f>
        <v/>
      </c>
      <c r="X1004" s="40" t="str">
        <f t="shared" si="117"/>
        <v/>
      </c>
      <c r="Y1004" s="39" t="str">
        <f>IF(R1004="","",VLOOKUP(R1004,CUSTOMS!$E$3:$N$2500,8,FALSE))</f>
        <v/>
      </c>
      <c r="Z1004" s="39" t="str">
        <f>IF(R1004="","",VLOOKUP(R1004,CUSTOMS!$E$3:$N$2500,9,FALSE))</f>
        <v/>
      </c>
      <c r="AA1004" s="39" t="str">
        <f>IF(R1004="","",VLOOKUP(R1004,CUSTOMS!$E$3:$N$2500,10,FALSE))</f>
        <v/>
      </c>
      <c r="AB1004" s="40" t="str">
        <f>IF(R1004="","",VLOOKUP(G1004,WMS!$E$3:$T$2500,15,FALSE))</f>
        <v/>
      </c>
      <c r="AC1004" s="40" t="str">
        <f t="shared" si="118"/>
        <v/>
      </c>
      <c r="AD1004" s="37" t="str">
        <f>IF(S1004="","",VLOOKUP(S1004,海关监管条件!$A$1:$B$2000,2,FALSE))</f>
        <v/>
      </c>
    </row>
    <row r="1005" spans="7:30">
      <c r="G1005" s="22" t="str">
        <f t="shared" si="112"/>
        <v/>
      </c>
      <c r="H1005" s="23" t="str">
        <f>IF(G1005="","",VLOOKUP(G1005,WMS!$E$3:$Q$2500,7,FALSE))</f>
        <v/>
      </c>
      <c r="I1005" s="23" t="str">
        <f>IF(G1005="","",VLOOKUP(G1005,WMS!$E$3:$Q$2500,8,FALSE))</f>
        <v/>
      </c>
      <c r="J1005" s="23" t="str">
        <f>IF(G1005="","",VLOOKUP(G1005,WMS!$E$3:$Q$2500,13,FALSE))</f>
        <v/>
      </c>
      <c r="K1005" s="29" t="str">
        <f t="shared" si="113"/>
        <v/>
      </c>
      <c r="N1005" s="30" t="str">
        <f>IF(G1005="","",VLOOKUP(G1005,WMS!$E$3:$U$2500,17,0))</f>
        <v/>
      </c>
      <c r="O1005" s="31" t="str">
        <f t="shared" si="114"/>
        <v/>
      </c>
      <c r="P1005" s="31" t="str">
        <f t="shared" si="115"/>
        <v/>
      </c>
      <c r="Q1005" s="36" t="str">
        <f>IF(G1005="","",VLOOKUP(G1005,WMS!$E$3:$G$2500,2,FALSE))</f>
        <v/>
      </c>
      <c r="R1005" s="36" t="str">
        <f>IF(G1005="","",VLOOKUP(G1005,WMS!$E$3:$G$2500,3,FALSE))</f>
        <v/>
      </c>
      <c r="S1005" s="37" t="str">
        <f>IF(R1005="","",VLOOKUP(R1005,CUSTOMS!$E$3:$N$2500,2,FALSE))</f>
        <v/>
      </c>
      <c r="T1005" s="38" t="str">
        <f>IF(R1005="","",VLOOKUP(R1005,CUSTOMS!$E$3:$N$2500,3,FALSE))</f>
        <v/>
      </c>
      <c r="U1005" s="39" t="str">
        <f t="shared" si="116"/>
        <v/>
      </c>
      <c r="V1005" s="39" t="str">
        <f>IF(R1005="","",VLOOKUP(R1005,CUSTOMS!$E$3:$N$2500,5,FALSE))</f>
        <v/>
      </c>
      <c r="W1005" s="40" t="str">
        <f>IF(R1005="","",VLOOKUP(R1005,CUSTOMS!$E$3:$N$2500,6,FALSE))</f>
        <v/>
      </c>
      <c r="X1005" s="40" t="str">
        <f t="shared" si="117"/>
        <v/>
      </c>
      <c r="Y1005" s="39" t="str">
        <f>IF(R1005="","",VLOOKUP(R1005,CUSTOMS!$E$3:$N$2500,8,FALSE))</f>
        <v/>
      </c>
      <c r="Z1005" s="39" t="str">
        <f>IF(R1005="","",VLOOKUP(R1005,CUSTOMS!$E$3:$N$2500,9,FALSE))</f>
        <v/>
      </c>
      <c r="AA1005" s="39" t="str">
        <f>IF(R1005="","",VLOOKUP(R1005,CUSTOMS!$E$3:$N$2500,10,FALSE))</f>
        <v/>
      </c>
      <c r="AB1005" s="40" t="str">
        <f>IF(R1005="","",VLOOKUP(G1005,WMS!$E$3:$T$2500,15,FALSE))</f>
        <v/>
      </c>
      <c r="AC1005" s="40" t="str">
        <f t="shared" si="118"/>
        <v/>
      </c>
      <c r="AD1005" s="37" t="str">
        <f>IF(S1005="","",VLOOKUP(S1005,海关监管条件!$A$1:$B$2000,2,FALSE))</f>
        <v/>
      </c>
    </row>
    <row r="1006" spans="7:30">
      <c r="G1006" s="22" t="str">
        <f t="shared" si="112"/>
        <v/>
      </c>
      <c r="H1006" s="23" t="str">
        <f>IF(G1006="","",VLOOKUP(G1006,WMS!$E$3:$Q$2500,7,FALSE))</f>
        <v/>
      </c>
      <c r="I1006" s="23" t="str">
        <f>IF(G1006="","",VLOOKUP(G1006,WMS!$E$3:$Q$2500,8,FALSE))</f>
        <v/>
      </c>
      <c r="J1006" s="23" t="str">
        <f>IF(G1006="","",VLOOKUP(G1006,WMS!$E$3:$Q$2500,13,FALSE))</f>
        <v/>
      </c>
      <c r="K1006" s="29" t="str">
        <f t="shared" si="113"/>
        <v/>
      </c>
      <c r="N1006" s="30" t="str">
        <f>IF(G1006="","",VLOOKUP(G1006,WMS!$E$3:$U$2500,17,0))</f>
        <v/>
      </c>
      <c r="O1006" s="31" t="str">
        <f t="shared" si="114"/>
        <v/>
      </c>
      <c r="P1006" s="31" t="str">
        <f t="shared" si="115"/>
        <v/>
      </c>
      <c r="Q1006" s="36" t="str">
        <f>IF(G1006="","",VLOOKUP(G1006,WMS!$E$3:$G$2500,2,FALSE))</f>
        <v/>
      </c>
      <c r="R1006" s="36" t="str">
        <f>IF(G1006="","",VLOOKUP(G1006,WMS!$E$3:$G$2500,3,FALSE))</f>
        <v/>
      </c>
      <c r="S1006" s="37" t="str">
        <f>IF(R1006="","",VLOOKUP(R1006,CUSTOMS!$E$3:$N$2500,2,FALSE))</f>
        <v/>
      </c>
      <c r="T1006" s="38" t="str">
        <f>IF(R1006="","",VLOOKUP(R1006,CUSTOMS!$E$3:$N$2500,3,FALSE))</f>
        <v/>
      </c>
      <c r="U1006" s="39" t="str">
        <f t="shared" si="116"/>
        <v/>
      </c>
      <c r="V1006" s="39" t="str">
        <f>IF(R1006="","",VLOOKUP(R1006,CUSTOMS!$E$3:$N$2500,5,FALSE))</f>
        <v/>
      </c>
      <c r="W1006" s="40" t="str">
        <f>IF(R1006="","",VLOOKUP(R1006,CUSTOMS!$E$3:$N$2500,6,FALSE))</f>
        <v/>
      </c>
      <c r="X1006" s="40" t="str">
        <f t="shared" si="117"/>
        <v/>
      </c>
      <c r="Y1006" s="39" t="str">
        <f>IF(R1006="","",VLOOKUP(R1006,CUSTOMS!$E$3:$N$2500,8,FALSE))</f>
        <v/>
      </c>
      <c r="Z1006" s="39" t="str">
        <f>IF(R1006="","",VLOOKUP(R1006,CUSTOMS!$E$3:$N$2500,9,FALSE))</f>
        <v/>
      </c>
      <c r="AA1006" s="39" t="str">
        <f>IF(R1006="","",VLOOKUP(R1006,CUSTOMS!$E$3:$N$2500,10,FALSE))</f>
        <v/>
      </c>
      <c r="AB1006" s="40" t="str">
        <f>IF(R1006="","",VLOOKUP(G1006,WMS!$E$3:$T$2500,15,FALSE))</f>
        <v/>
      </c>
      <c r="AC1006" s="40" t="str">
        <f t="shared" si="118"/>
        <v/>
      </c>
      <c r="AD1006" s="37" t="str">
        <f>IF(S1006="","",VLOOKUP(S1006,海关监管条件!$A$1:$B$2000,2,FALSE))</f>
        <v/>
      </c>
    </row>
    <row r="1007" spans="7:30">
      <c r="G1007" s="22" t="str">
        <f t="shared" si="112"/>
        <v/>
      </c>
      <c r="H1007" s="23" t="str">
        <f>IF(G1007="","",VLOOKUP(G1007,WMS!$E$3:$Q$2500,7,FALSE))</f>
        <v/>
      </c>
      <c r="I1007" s="23" t="str">
        <f>IF(G1007="","",VLOOKUP(G1007,WMS!$E$3:$Q$2500,8,FALSE))</f>
        <v/>
      </c>
      <c r="J1007" s="23" t="str">
        <f>IF(G1007="","",VLOOKUP(G1007,WMS!$E$3:$Q$2500,13,FALSE))</f>
        <v/>
      </c>
      <c r="K1007" s="29" t="str">
        <f t="shared" si="113"/>
        <v/>
      </c>
      <c r="N1007" s="30" t="str">
        <f>IF(G1007="","",VLOOKUP(G1007,WMS!$E$3:$U$2500,17,0))</f>
        <v/>
      </c>
      <c r="O1007" s="31" t="str">
        <f t="shared" si="114"/>
        <v/>
      </c>
      <c r="P1007" s="31" t="str">
        <f t="shared" si="115"/>
        <v/>
      </c>
      <c r="Q1007" s="36" t="str">
        <f>IF(G1007="","",VLOOKUP(G1007,WMS!$E$3:$G$2500,2,FALSE))</f>
        <v/>
      </c>
      <c r="R1007" s="36" t="str">
        <f>IF(G1007="","",VLOOKUP(G1007,WMS!$E$3:$G$2500,3,FALSE))</f>
        <v/>
      </c>
      <c r="S1007" s="37" t="str">
        <f>IF(R1007="","",VLOOKUP(R1007,CUSTOMS!$E$3:$N$2500,2,FALSE))</f>
        <v/>
      </c>
      <c r="T1007" s="38" t="str">
        <f>IF(R1007="","",VLOOKUP(R1007,CUSTOMS!$E$3:$N$2500,3,FALSE))</f>
        <v/>
      </c>
      <c r="U1007" s="39" t="str">
        <f t="shared" si="116"/>
        <v/>
      </c>
      <c r="V1007" s="39" t="str">
        <f>IF(R1007="","",VLOOKUP(R1007,CUSTOMS!$E$3:$N$2500,5,FALSE))</f>
        <v/>
      </c>
      <c r="W1007" s="40" t="str">
        <f>IF(R1007="","",VLOOKUP(R1007,CUSTOMS!$E$3:$N$2500,6,FALSE))</f>
        <v/>
      </c>
      <c r="X1007" s="40" t="str">
        <f t="shared" si="117"/>
        <v/>
      </c>
      <c r="Y1007" s="39" t="str">
        <f>IF(R1007="","",VLOOKUP(R1007,CUSTOMS!$E$3:$N$2500,8,FALSE))</f>
        <v/>
      </c>
      <c r="Z1007" s="39" t="str">
        <f>IF(R1007="","",VLOOKUP(R1007,CUSTOMS!$E$3:$N$2500,9,FALSE))</f>
        <v/>
      </c>
      <c r="AA1007" s="39" t="str">
        <f>IF(R1007="","",VLOOKUP(R1007,CUSTOMS!$E$3:$N$2500,10,FALSE))</f>
        <v/>
      </c>
      <c r="AB1007" s="40" t="str">
        <f>IF(R1007="","",VLOOKUP(G1007,WMS!$E$3:$T$2500,15,FALSE))</f>
        <v/>
      </c>
      <c r="AC1007" s="40" t="str">
        <f t="shared" si="118"/>
        <v/>
      </c>
      <c r="AD1007" s="37" t="str">
        <f>IF(S1007="","",VLOOKUP(S1007,海关监管条件!$A$1:$B$2000,2,FALSE))</f>
        <v/>
      </c>
    </row>
    <row r="1008" spans="7:30">
      <c r="G1008" s="22" t="str">
        <f t="shared" si="112"/>
        <v/>
      </c>
      <c r="H1008" s="23" t="str">
        <f>IF(G1008="","",VLOOKUP(G1008,WMS!$E$3:$Q$2500,7,FALSE))</f>
        <v/>
      </c>
      <c r="I1008" s="23" t="str">
        <f>IF(G1008="","",VLOOKUP(G1008,WMS!$E$3:$Q$2500,8,FALSE))</f>
        <v/>
      </c>
      <c r="J1008" s="23" t="str">
        <f>IF(G1008="","",VLOOKUP(G1008,WMS!$E$3:$Q$2500,13,FALSE))</f>
        <v/>
      </c>
      <c r="K1008" s="29" t="str">
        <f t="shared" si="113"/>
        <v/>
      </c>
      <c r="N1008" s="30" t="str">
        <f>IF(G1008="","",VLOOKUP(G1008,WMS!$E$3:$U$2500,17,0))</f>
        <v/>
      </c>
      <c r="O1008" s="31" t="str">
        <f t="shared" si="114"/>
        <v/>
      </c>
      <c r="P1008" s="31" t="str">
        <f t="shared" si="115"/>
        <v/>
      </c>
      <c r="Q1008" s="36" t="str">
        <f>IF(G1008="","",VLOOKUP(G1008,WMS!$E$3:$G$2500,2,FALSE))</f>
        <v/>
      </c>
      <c r="R1008" s="36" t="str">
        <f>IF(G1008="","",VLOOKUP(G1008,WMS!$E$3:$G$2500,3,FALSE))</f>
        <v/>
      </c>
      <c r="S1008" s="37" t="str">
        <f>IF(R1008="","",VLOOKUP(R1008,CUSTOMS!$E$3:$N$2500,2,FALSE))</f>
        <v/>
      </c>
      <c r="T1008" s="38" t="str">
        <f>IF(R1008="","",VLOOKUP(R1008,CUSTOMS!$E$3:$N$2500,3,FALSE))</f>
        <v/>
      </c>
      <c r="U1008" s="39" t="str">
        <f t="shared" si="116"/>
        <v/>
      </c>
      <c r="V1008" s="39" t="str">
        <f>IF(R1008="","",VLOOKUP(R1008,CUSTOMS!$E$3:$N$2500,5,FALSE))</f>
        <v/>
      </c>
      <c r="W1008" s="40" t="str">
        <f>IF(R1008="","",VLOOKUP(R1008,CUSTOMS!$E$3:$N$2500,6,FALSE))</f>
        <v/>
      </c>
      <c r="X1008" s="40" t="str">
        <f t="shared" si="117"/>
        <v/>
      </c>
      <c r="Y1008" s="39" t="str">
        <f>IF(R1008="","",VLOOKUP(R1008,CUSTOMS!$E$3:$N$2500,8,FALSE))</f>
        <v/>
      </c>
      <c r="Z1008" s="39" t="str">
        <f>IF(R1008="","",VLOOKUP(R1008,CUSTOMS!$E$3:$N$2500,9,FALSE))</f>
        <v/>
      </c>
      <c r="AA1008" s="39" t="str">
        <f>IF(R1008="","",VLOOKUP(R1008,CUSTOMS!$E$3:$N$2500,10,FALSE))</f>
        <v/>
      </c>
      <c r="AB1008" s="40" t="str">
        <f>IF(R1008="","",VLOOKUP(G1008,WMS!$E$3:$T$2500,15,FALSE))</f>
        <v/>
      </c>
      <c r="AC1008" s="40" t="str">
        <f t="shared" si="118"/>
        <v/>
      </c>
      <c r="AD1008" s="37" t="str">
        <f>IF(S1008="","",VLOOKUP(S1008,海关监管条件!$A$1:$B$2000,2,FALSE))</f>
        <v/>
      </c>
    </row>
    <row r="1009" spans="7:30">
      <c r="G1009" s="22" t="str">
        <f t="shared" si="112"/>
        <v/>
      </c>
      <c r="H1009" s="23" t="str">
        <f>IF(G1009="","",VLOOKUP(G1009,WMS!$E$3:$Q$2500,7,FALSE))</f>
        <v/>
      </c>
      <c r="I1009" s="23" t="str">
        <f>IF(G1009="","",VLOOKUP(G1009,WMS!$E$3:$Q$2500,8,FALSE))</f>
        <v/>
      </c>
      <c r="J1009" s="23" t="str">
        <f>IF(G1009="","",VLOOKUP(G1009,WMS!$E$3:$Q$2500,13,FALSE))</f>
        <v/>
      </c>
      <c r="K1009" s="29" t="str">
        <f t="shared" si="113"/>
        <v/>
      </c>
      <c r="N1009" s="30" t="str">
        <f>IF(G1009="","",VLOOKUP(G1009,WMS!$E$3:$U$2500,17,0))</f>
        <v/>
      </c>
      <c r="O1009" s="31" t="str">
        <f t="shared" si="114"/>
        <v/>
      </c>
      <c r="P1009" s="31" t="str">
        <f t="shared" si="115"/>
        <v/>
      </c>
      <c r="Q1009" s="36" t="str">
        <f>IF(G1009="","",VLOOKUP(G1009,WMS!$E$3:$G$2500,2,FALSE))</f>
        <v/>
      </c>
      <c r="R1009" s="36" t="str">
        <f>IF(G1009="","",VLOOKUP(G1009,WMS!$E$3:$G$2500,3,FALSE))</f>
        <v/>
      </c>
      <c r="S1009" s="37" t="str">
        <f>IF(R1009="","",VLOOKUP(R1009,CUSTOMS!$E$3:$N$2500,2,FALSE))</f>
        <v/>
      </c>
      <c r="T1009" s="38" t="str">
        <f>IF(R1009="","",VLOOKUP(R1009,CUSTOMS!$E$3:$N$2500,3,FALSE))</f>
        <v/>
      </c>
      <c r="U1009" s="39" t="str">
        <f t="shared" si="116"/>
        <v/>
      </c>
      <c r="V1009" s="39" t="str">
        <f>IF(R1009="","",VLOOKUP(R1009,CUSTOMS!$E$3:$N$2500,5,FALSE))</f>
        <v/>
      </c>
      <c r="W1009" s="40" t="str">
        <f>IF(R1009="","",VLOOKUP(R1009,CUSTOMS!$E$3:$N$2500,6,FALSE))</f>
        <v/>
      </c>
      <c r="X1009" s="40" t="str">
        <f t="shared" si="117"/>
        <v/>
      </c>
      <c r="Y1009" s="39" t="str">
        <f>IF(R1009="","",VLOOKUP(R1009,CUSTOMS!$E$3:$N$2500,8,FALSE))</f>
        <v/>
      </c>
      <c r="Z1009" s="39" t="str">
        <f>IF(R1009="","",VLOOKUP(R1009,CUSTOMS!$E$3:$N$2500,9,FALSE))</f>
        <v/>
      </c>
      <c r="AA1009" s="39" t="str">
        <f>IF(R1009="","",VLOOKUP(R1009,CUSTOMS!$E$3:$N$2500,10,FALSE))</f>
        <v/>
      </c>
      <c r="AB1009" s="40" t="str">
        <f>IF(R1009="","",VLOOKUP(G1009,WMS!$E$3:$T$2500,15,FALSE))</f>
        <v/>
      </c>
      <c r="AC1009" s="40" t="str">
        <f t="shared" si="118"/>
        <v/>
      </c>
      <c r="AD1009" s="37" t="str">
        <f>IF(S1009="","",VLOOKUP(S1009,海关监管条件!$A$1:$B$2000,2,FALSE))</f>
        <v/>
      </c>
    </row>
    <row r="1010" spans="7:30">
      <c r="G1010" s="22" t="str">
        <f t="shared" si="112"/>
        <v/>
      </c>
      <c r="H1010" s="23" t="str">
        <f>IF(G1010="","",VLOOKUP(G1010,WMS!$E$3:$Q$2500,7,FALSE))</f>
        <v/>
      </c>
      <c r="I1010" s="23" t="str">
        <f>IF(G1010="","",VLOOKUP(G1010,WMS!$E$3:$Q$2500,8,FALSE))</f>
        <v/>
      </c>
      <c r="J1010" s="23" t="str">
        <f>IF(G1010="","",VLOOKUP(G1010,WMS!$E$3:$Q$2500,13,FALSE))</f>
        <v/>
      </c>
      <c r="K1010" s="29" t="str">
        <f t="shared" si="113"/>
        <v/>
      </c>
      <c r="N1010" s="30" t="str">
        <f>IF(G1010="","",VLOOKUP(G1010,WMS!$E$3:$U$2500,17,0))</f>
        <v/>
      </c>
      <c r="O1010" s="31" t="str">
        <f t="shared" si="114"/>
        <v/>
      </c>
      <c r="P1010" s="31" t="str">
        <f t="shared" si="115"/>
        <v/>
      </c>
      <c r="Q1010" s="36" t="str">
        <f>IF(G1010="","",VLOOKUP(G1010,WMS!$E$3:$G$2500,2,FALSE))</f>
        <v/>
      </c>
      <c r="R1010" s="36" t="str">
        <f>IF(G1010="","",VLOOKUP(G1010,WMS!$E$3:$G$2500,3,FALSE))</f>
        <v/>
      </c>
      <c r="S1010" s="37" t="str">
        <f>IF(R1010="","",VLOOKUP(R1010,CUSTOMS!$E$3:$N$2500,2,FALSE))</f>
        <v/>
      </c>
      <c r="T1010" s="38" t="str">
        <f>IF(R1010="","",VLOOKUP(R1010,CUSTOMS!$E$3:$N$2500,3,FALSE))</f>
        <v/>
      </c>
      <c r="U1010" s="39" t="str">
        <f t="shared" si="116"/>
        <v/>
      </c>
      <c r="V1010" s="39" t="str">
        <f>IF(R1010="","",VLOOKUP(R1010,CUSTOMS!$E$3:$N$2500,5,FALSE))</f>
        <v/>
      </c>
      <c r="W1010" s="40" t="str">
        <f>IF(R1010="","",VLOOKUP(R1010,CUSTOMS!$E$3:$N$2500,6,FALSE))</f>
        <v/>
      </c>
      <c r="X1010" s="40" t="str">
        <f t="shared" si="117"/>
        <v/>
      </c>
      <c r="Y1010" s="39" t="str">
        <f>IF(R1010="","",VLOOKUP(R1010,CUSTOMS!$E$3:$N$2500,8,FALSE))</f>
        <v/>
      </c>
      <c r="Z1010" s="39" t="str">
        <f>IF(R1010="","",VLOOKUP(R1010,CUSTOMS!$E$3:$N$2500,9,FALSE))</f>
        <v/>
      </c>
      <c r="AA1010" s="39" t="str">
        <f>IF(R1010="","",VLOOKUP(R1010,CUSTOMS!$E$3:$N$2500,10,FALSE))</f>
        <v/>
      </c>
      <c r="AB1010" s="40" t="str">
        <f>IF(R1010="","",VLOOKUP(G1010,WMS!$E$3:$T$2500,15,FALSE))</f>
        <v/>
      </c>
      <c r="AC1010" s="40" t="str">
        <f t="shared" si="118"/>
        <v/>
      </c>
      <c r="AD1010" s="37" t="str">
        <f>IF(S1010="","",VLOOKUP(S1010,海关监管条件!$A$1:$B$2000,2,FALSE))</f>
        <v/>
      </c>
    </row>
    <row r="1011" spans="7:30">
      <c r="G1011" s="22" t="str">
        <f t="shared" si="112"/>
        <v/>
      </c>
      <c r="H1011" s="23" t="str">
        <f>IF(G1011="","",VLOOKUP(G1011,WMS!$E$3:$Q$2500,7,FALSE))</f>
        <v/>
      </c>
      <c r="I1011" s="23" t="str">
        <f>IF(G1011="","",VLOOKUP(G1011,WMS!$E$3:$Q$2500,8,FALSE))</f>
        <v/>
      </c>
      <c r="J1011" s="23" t="str">
        <f>IF(G1011="","",VLOOKUP(G1011,WMS!$E$3:$Q$2500,13,FALSE))</f>
        <v/>
      </c>
      <c r="K1011" s="29" t="str">
        <f t="shared" si="113"/>
        <v/>
      </c>
      <c r="N1011" s="30" t="str">
        <f>IF(G1011="","",VLOOKUP(G1011,WMS!$E$3:$U$2500,17,0))</f>
        <v/>
      </c>
      <c r="O1011" s="31" t="str">
        <f t="shared" si="114"/>
        <v/>
      </c>
      <c r="P1011" s="31" t="str">
        <f t="shared" si="115"/>
        <v/>
      </c>
      <c r="Q1011" s="36" t="str">
        <f>IF(G1011="","",VLOOKUP(G1011,WMS!$E$3:$G$2500,2,FALSE))</f>
        <v/>
      </c>
      <c r="R1011" s="36" t="str">
        <f>IF(G1011="","",VLOOKUP(G1011,WMS!$E$3:$G$2500,3,FALSE))</f>
        <v/>
      </c>
      <c r="S1011" s="37" t="str">
        <f>IF(R1011="","",VLOOKUP(R1011,CUSTOMS!$E$3:$N$2500,2,FALSE))</f>
        <v/>
      </c>
      <c r="T1011" s="38" t="str">
        <f>IF(R1011="","",VLOOKUP(R1011,CUSTOMS!$E$3:$N$2500,3,FALSE))</f>
        <v/>
      </c>
      <c r="U1011" s="39" t="str">
        <f t="shared" si="116"/>
        <v/>
      </c>
      <c r="V1011" s="39" t="str">
        <f>IF(R1011="","",VLOOKUP(R1011,CUSTOMS!$E$3:$N$2500,5,FALSE))</f>
        <v/>
      </c>
      <c r="W1011" s="40" t="str">
        <f>IF(R1011="","",VLOOKUP(R1011,CUSTOMS!$E$3:$N$2500,6,FALSE))</f>
        <v/>
      </c>
      <c r="X1011" s="40" t="str">
        <f t="shared" si="117"/>
        <v/>
      </c>
      <c r="Y1011" s="39" t="str">
        <f>IF(R1011="","",VLOOKUP(R1011,CUSTOMS!$E$3:$N$2500,8,FALSE))</f>
        <v/>
      </c>
      <c r="Z1011" s="39" t="str">
        <f>IF(R1011="","",VLOOKUP(R1011,CUSTOMS!$E$3:$N$2500,9,FALSE))</f>
        <v/>
      </c>
      <c r="AA1011" s="39" t="str">
        <f>IF(R1011="","",VLOOKUP(R1011,CUSTOMS!$E$3:$N$2500,10,FALSE))</f>
        <v/>
      </c>
      <c r="AB1011" s="40" t="str">
        <f>IF(R1011="","",VLOOKUP(G1011,WMS!$E$3:$T$2500,15,FALSE))</f>
        <v/>
      </c>
      <c r="AC1011" s="40" t="str">
        <f t="shared" si="118"/>
        <v/>
      </c>
      <c r="AD1011" s="37" t="str">
        <f>IF(S1011="","",VLOOKUP(S1011,海关监管条件!$A$1:$B$2000,2,FALSE))</f>
        <v/>
      </c>
    </row>
    <row r="1012" spans="7:30">
      <c r="G1012" s="22" t="str">
        <f t="shared" si="112"/>
        <v/>
      </c>
      <c r="H1012" s="23" t="str">
        <f>IF(G1012="","",VLOOKUP(G1012,WMS!$E$3:$Q$2500,7,FALSE))</f>
        <v/>
      </c>
      <c r="I1012" s="23" t="str">
        <f>IF(G1012="","",VLOOKUP(G1012,WMS!$E$3:$Q$2500,8,FALSE))</f>
        <v/>
      </c>
      <c r="J1012" s="23" t="str">
        <f>IF(G1012="","",VLOOKUP(G1012,WMS!$E$3:$Q$2500,13,FALSE))</f>
        <v/>
      </c>
      <c r="K1012" s="29" t="str">
        <f t="shared" si="113"/>
        <v/>
      </c>
      <c r="N1012" s="30" t="str">
        <f>IF(G1012="","",VLOOKUP(G1012,WMS!$E$3:$U$2500,17,0))</f>
        <v/>
      </c>
      <c r="O1012" s="31" t="str">
        <f t="shared" si="114"/>
        <v/>
      </c>
      <c r="P1012" s="31" t="str">
        <f t="shared" si="115"/>
        <v/>
      </c>
      <c r="Q1012" s="36" t="str">
        <f>IF(G1012="","",VLOOKUP(G1012,WMS!$E$3:$G$2500,2,FALSE))</f>
        <v/>
      </c>
      <c r="R1012" s="36" t="str">
        <f>IF(G1012="","",VLOOKUP(G1012,WMS!$E$3:$G$2500,3,FALSE))</f>
        <v/>
      </c>
      <c r="S1012" s="37" t="str">
        <f>IF(R1012="","",VLOOKUP(R1012,CUSTOMS!$E$3:$N$2500,2,FALSE))</f>
        <v/>
      </c>
      <c r="T1012" s="38" t="str">
        <f>IF(R1012="","",VLOOKUP(R1012,CUSTOMS!$E$3:$N$2500,3,FALSE))</f>
        <v/>
      </c>
      <c r="U1012" s="39" t="str">
        <f t="shared" si="116"/>
        <v/>
      </c>
      <c r="V1012" s="39" t="str">
        <f>IF(R1012="","",VLOOKUP(R1012,CUSTOMS!$E$3:$N$2500,5,FALSE))</f>
        <v/>
      </c>
      <c r="W1012" s="40" t="str">
        <f>IF(R1012="","",VLOOKUP(R1012,CUSTOMS!$E$3:$N$2500,6,FALSE))</f>
        <v/>
      </c>
      <c r="X1012" s="40" t="str">
        <f t="shared" si="117"/>
        <v/>
      </c>
      <c r="Y1012" s="39" t="str">
        <f>IF(R1012="","",VLOOKUP(R1012,CUSTOMS!$E$3:$N$2500,8,FALSE))</f>
        <v/>
      </c>
      <c r="Z1012" s="39" t="str">
        <f>IF(R1012="","",VLOOKUP(R1012,CUSTOMS!$E$3:$N$2500,9,FALSE))</f>
        <v/>
      </c>
      <c r="AA1012" s="39" t="str">
        <f>IF(R1012="","",VLOOKUP(R1012,CUSTOMS!$E$3:$N$2500,10,FALSE))</f>
        <v/>
      </c>
      <c r="AB1012" s="40" t="str">
        <f>IF(R1012="","",VLOOKUP(G1012,WMS!$E$3:$T$2500,15,FALSE))</f>
        <v/>
      </c>
      <c r="AC1012" s="40" t="str">
        <f t="shared" si="118"/>
        <v/>
      </c>
      <c r="AD1012" s="37" t="str">
        <f>IF(S1012="","",VLOOKUP(S1012,海关监管条件!$A$1:$B$2000,2,FALSE))</f>
        <v/>
      </c>
    </row>
    <row r="1013" spans="7:30">
      <c r="G1013" s="22" t="str">
        <f t="shared" si="112"/>
        <v/>
      </c>
      <c r="H1013" s="23" t="str">
        <f>IF(G1013="","",VLOOKUP(G1013,WMS!$E$3:$Q$2500,7,FALSE))</f>
        <v/>
      </c>
      <c r="I1013" s="23" t="str">
        <f>IF(G1013="","",VLOOKUP(G1013,WMS!$E$3:$Q$2500,8,FALSE))</f>
        <v/>
      </c>
      <c r="J1013" s="23" t="str">
        <f>IF(G1013="","",VLOOKUP(G1013,WMS!$E$3:$Q$2500,13,FALSE))</f>
        <v/>
      </c>
      <c r="K1013" s="29" t="str">
        <f t="shared" si="113"/>
        <v/>
      </c>
      <c r="N1013" s="30" t="str">
        <f>IF(G1013="","",VLOOKUP(G1013,WMS!$E$3:$U$2500,17,0))</f>
        <v/>
      </c>
      <c r="O1013" s="31" t="str">
        <f t="shared" si="114"/>
        <v/>
      </c>
      <c r="P1013" s="31" t="str">
        <f t="shared" si="115"/>
        <v/>
      </c>
      <c r="Q1013" s="36" t="str">
        <f>IF(G1013="","",VLOOKUP(G1013,WMS!$E$3:$G$2500,2,FALSE))</f>
        <v/>
      </c>
      <c r="R1013" s="36" t="str">
        <f>IF(G1013="","",VLOOKUP(G1013,WMS!$E$3:$G$2500,3,FALSE))</f>
        <v/>
      </c>
      <c r="S1013" s="37" t="str">
        <f>IF(R1013="","",VLOOKUP(R1013,CUSTOMS!$E$3:$N$2500,2,FALSE))</f>
        <v/>
      </c>
      <c r="T1013" s="38" t="str">
        <f>IF(R1013="","",VLOOKUP(R1013,CUSTOMS!$E$3:$N$2500,3,FALSE))</f>
        <v/>
      </c>
      <c r="U1013" s="39" t="str">
        <f t="shared" si="116"/>
        <v/>
      </c>
      <c r="V1013" s="39" t="str">
        <f>IF(R1013="","",VLOOKUP(R1013,CUSTOMS!$E$3:$N$2500,5,FALSE))</f>
        <v/>
      </c>
      <c r="W1013" s="40" t="str">
        <f>IF(R1013="","",VLOOKUP(R1013,CUSTOMS!$E$3:$N$2500,6,FALSE))</f>
        <v/>
      </c>
      <c r="X1013" s="40" t="str">
        <f t="shared" si="117"/>
        <v/>
      </c>
      <c r="Y1013" s="39" t="str">
        <f>IF(R1013="","",VLOOKUP(R1013,CUSTOMS!$E$3:$N$2500,8,FALSE))</f>
        <v/>
      </c>
      <c r="Z1013" s="39" t="str">
        <f>IF(R1013="","",VLOOKUP(R1013,CUSTOMS!$E$3:$N$2500,9,FALSE))</f>
        <v/>
      </c>
      <c r="AA1013" s="39" t="str">
        <f>IF(R1013="","",VLOOKUP(R1013,CUSTOMS!$E$3:$N$2500,10,FALSE))</f>
        <v/>
      </c>
      <c r="AB1013" s="40" t="str">
        <f>IF(R1013="","",VLOOKUP(G1013,WMS!$E$3:$T$2500,15,FALSE))</f>
        <v/>
      </c>
      <c r="AC1013" s="40" t="str">
        <f t="shared" si="118"/>
        <v/>
      </c>
      <c r="AD1013" s="37" t="str">
        <f>IF(S1013="","",VLOOKUP(S1013,海关监管条件!$A$1:$B$2000,2,FALSE))</f>
        <v/>
      </c>
    </row>
    <row r="1014" spans="7:30">
      <c r="G1014" s="22" t="str">
        <f t="shared" si="112"/>
        <v/>
      </c>
      <c r="H1014" s="23" t="str">
        <f>IF(G1014="","",VLOOKUP(G1014,WMS!$E$3:$Q$2500,7,FALSE))</f>
        <v/>
      </c>
      <c r="I1014" s="23" t="str">
        <f>IF(G1014="","",VLOOKUP(G1014,WMS!$E$3:$Q$2500,8,FALSE))</f>
        <v/>
      </c>
      <c r="J1014" s="23" t="str">
        <f>IF(G1014="","",VLOOKUP(G1014,WMS!$E$3:$Q$2500,13,FALSE))</f>
        <v/>
      </c>
      <c r="K1014" s="29" t="str">
        <f t="shared" si="113"/>
        <v/>
      </c>
      <c r="N1014" s="30" t="str">
        <f>IF(G1014="","",VLOOKUP(G1014,WMS!$E$3:$U$2500,17,0))</f>
        <v/>
      </c>
      <c r="O1014" s="31" t="str">
        <f t="shared" si="114"/>
        <v/>
      </c>
      <c r="P1014" s="31" t="str">
        <f t="shared" si="115"/>
        <v/>
      </c>
      <c r="Q1014" s="36" t="str">
        <f>IF(G1014="","",VLOOKUP(G1014,WMS!$E$3:$G$2500,2,FALSE))</f>
        <v/>
      </c>
      <c r="R1014" s="36" t="str">
        <f>IF(G1014="","",VLOOKUP(G1014,WMS!$E$3:$G$2500,3,FALSE))</f>
        <v/>
      </c>
      <c r="S1014" s="37" t="str">
        <f>IF(R1014="","",VLOOKUP(R1014,CUSTOMS!$E$3:$N$2500,2,FALSE))</f>
        <v/>
      </c>
      <c r="T1014" s="38" t="str">
        <f>IF(R1014="","",VLOOKUP(R1014,CUSTOMS!$E$3:$N$2500,3,FALSE))</f>
        <v/>
      </c>
      <c r="U1014" s="39" t="str">
        <f t="shared" si="116"/>
        <v/>
      </c>
      <c r="V1014" s="39" t="str">
        <f>IF(R1014="","",VLOOKUP(R1014,CUSTOMS!$E$3:$N$2500,5,FALSE))</f>
        <v/>
      </c>
      <c r="W1014" s="40" t="str">
        <f>IF(R1014="","",VLOOKUP(R1014,CUSTOMS!$E$3:$N$2500,6,FALSE))</f>
        <v/>
      </c>
      <c r="X1014" s="40" t="str">
        <f t="shared" si="117"/>
        <v/>
      </c>
      <c r="Y1014" s="39" t="str">
        <f>IF(R1014="","",VLOOKUP(R1014,CUSTOMS!$E$3:$N$2500,8,FALSE))</f>
        <v/>
      </c>
      <c r="Z1014" s="39" t="str">
        <f>IF(R1014="","",VLOOKUP(R1014,CUSTOMS!$E$3:$N$2500,9,FALSE))</f>
        <v/>
      </c>
      <c r="AA1014" s="39" t="str">
        <f>IF(R1014="","",VLOOKUP(R1014,CUSTOMS!$E$3:$N$2500,10,FALSE))</f>
        <v/>
      </c>
      <c r="AB1014" s="40" t="str">
        <f>IF(R1014="","",VLOOKUP(G1014,WMS!$E$3:$T$2500,15,FALSE))</f>
        <v/>
      </c>
      <c r="AC1014" s="40" t="str">
        <f t="shared" si="118"/>
        <v/>
      </c>
      <c r="AD1014" s="37" t="str">
        <f>IF(S1014="","",VLOOKUP(S1014,海关监管条件!$A$1:$B$2000,2,FALSE))</f>
        <v/>
      </c>
    </row>
    <row r="1015" spans="7:30">
      <c r="G1015" s="22" t="str">
        <f t="shared" si="112"/>
        <v/>
      </c>
      <c r="H1015" s="23" t="str">
        <f>IF(G1015="","",VLOOKUP(G1015,WMS!$E$3:$Q$2500,7,FALSE))</f>
        <v/>
      </c>
      <c r="I1015" s="23" t="str">
        <f>IF(G1015="","",VLOOKUP(G1015,WMS!$E$3:$Q$2500,8,FALSE))</f>
        <v/>
      </c>
      <c r="J1015" s="23" t="str">
        <f>IF(G1015="","",VLOOKUP(G1015,WMS!$E$3:$Q$2500,13,FALSE))</f>
        <v/>
      </c>
      <c r="K1015" s="29" t="str">
        <f t="shared" si="113"/>
        <v/>
      </c>
      <c r="N1015" s="30" t="str">
        <f>IF(G1015="","",VLOOKUP(G1015,WMS!$E$3:$U$2500,17,0))</f>
        <v/>
      </c>
      <c r="O1015" s="31" t="str">
        <f t="shared" si="114"/>
        <v/>
      </c>
      <c r="P1015" s="31" t="str">
        <f t="shared" si="115"/>
        <v/>
      </c>
      <c r="Q1015" s="36" t="str">
        <f>IF(G1015="","",VLOOKUP(G1015,WMS!$E$3:$G$2500,2,FALSE))</f>
        <v/>
      </c>
      <c r="R1015" s="36" t="str">
        <f>IF(G1015="","",VLOOKUP(G1015,WMS!$E$3:$G$2500,3,FALSE))</f>
        <v/>
      </c>
      <c r="S1015" s="37" t="str">
        <f>IF(R1015="","",VLOOKUP(R1015,CUSTOMS!$E$3:$N$2500,2,FALSE))</f>
        <v/>
      </c>
      <c r="T1015" s="38" t="str">
        <f>IF(R1015="","",VLOOKUP(R1015,CUSTOMS!$E$3:$N$2500,3,FALSE))</f>
        <v/>
      </c>
      <c r="U1015" s="39" t="str">
        <f t="shared" si="116"/>
        <v/>
      </c>
      <c r="V1015" s="39" t="str">
        <f>IF(R1015="","",VLOOKUP(R1015,CUSTOMS!$E$3:$N$2500,5,FALSE))</f>
        <v/>
      </c>
      <c r="W1015" s="40" t="str">
        <f>IF(R1015="","",VLOOKUP(R1015,CUSTOMS!$E$3:$N$2500,6,FALSE))</f>
        <v/>
      </c>
      <c r="X1015" s="40" t="str">
        <f t="shared" si="117"/>
        <v/>
      </c>
      <c r="Y1015" s="39" t="str">
        <f>IF(R1015="","",VLOOKUP(R1015,CUSTOMS!$E$3:$N$2500,8,FALSE))</f>
        <v/>
      </c>
      <c r="Z1015" s="39" t="str">
        <f>IF(R1015="","",VLOOKUP(R1015,CUSTOMS!$E$3:$N$2500,9,FALSE))</f>
        <v/>
      </c>
      <c r="AA1015" s="39" t="str">
        <f>IF(R1015="","",VLOOKUP(R1015,CUSTOMS!$E$3:$N$2500,10,FALSE))</f>
        <v/>
      </c>
      <c r="AB1015" s="40" t="str">
        <f>IF(R1015="","",VLOOKUP(G1015,WMS!$E$3:$T$2500,15,FALSE))</f>
        <v/>
      </c>
      <c r="AC1015" s="40" t="str">
        <f t="shared" si="118"/>
        <v/>
      </c>
      <c r="AD1015" s="37" t="str">
        <f>IF(S1015="","",VLOOKUP(S1015,海关监管条件!$A$1:$B$2000,2,FALSE))</f>
        <v/>
      </c>
    </row>
    <row r="1016" spans="7:30">
      <c r="G1016" s="22" t="str">
        <f t="shared" si="112"/>
        <v/>
      </c>
      <c r="H1016" s="23" t="str">
        <f>IF(G1016="","",VLOOKUP(G1016,WMS!$E$3:$Q$2500,7,FALSE))</f>
        <v/>
      </c>
      <c r="I1016" s="23" t="str">
        <f>IF(G1016="","",VLOOKUP(G1016,WMS!$E$3:$Q$2500,8,FALSE))</f>
        <v/>
      </c>
      <c r="J1016" s="23" t="str">
        <f>IF(G1016="","",VLOOKUP(G1016,WMS!$E$3:$Q$2500,13,FALSE))</f>
        <v/>
      </c>
      <c r="K1016" s="29" t="str">
        <f t="shared" si="113"/>
        <v/>
      </c>
      <c r="N1016" s="30" t="str">
        <f>IF(G1016="","",VLOOKUP(G1016,WMS!$E$3:$U$2500,17,0))</f>
        <v/>
      </c>
      <c r="O1016" s="31" t="str">
        <f t="shared" si="114"/>
        <v/>
      </c>
      <c r="P1016" s="31" t="str">
        <f t="shared" si="115"/>
        <v/>
      </c>
      <c r="Q1016" s="36" t="str">
        <f>IF(G1016="","",VLOOKUP(G1016,WMS!$E$3:$G$2500,2,FALSE))</f>
        <v/>
      </c>
      <c r="R1016" s="36" t="str">
        <f>IF(G1016="","",VLOOKUP(G1016,WMS!$E$3:$G$2500,3,FALSE))</f>
        <v/>
      </c>
      <c r="S1016" s="37" t="str">
        <f>IF(R1016="","",VLOOKUP(R1016,CUSTOMS!$E$3:$N$2500,2,FALSE))</f>
        <v/>
      </c>
      <c r="T1016" s="38" t="str">
        <f>IF(R1016="","",VLOOKUP(R1016,CUSTOMS!$E$3:$N$2500,3,FALSE))</f>
        <v/>
      </c>
      <c r="U1016" s="39" t="str">
        <f t="shared" si="116"/>
        <v/>
      </c>
      <c r="V1016" s="39" t="str">
        <f>IF(R1016="","",VLOOKUP(R1016,CUSTOMS!$E$3:$N$2500,5,FALSE))</f>
        <v/>
      </c>
      <c r="W1016" s="40" t="str">
        <f>IF(R1016="","",VLOOKUP(R1016,CUSTOMS!$E$3:$N$2500,6,FALSE))</f>
        <v/>
      </c>
      <c r="X1016" s="40" t="str">
        <f t="shared" si="117"/>
        <v/>
      </c>
      <c r="Y1016" s="39" t="str">
        <f>IF(R1016="","",VLOOKUP(R1016,CUSTOMS!$E$3:$N$2500,8,FALSE))</f>
        <v/>
      </c>
      <c r="Z1016" s="39" t="str">
        <f>IF(R1016="","",VLOOKUP(R1016,CUSTOMS!$E$3:$N$2500,9,FALSE))</f>
        <v/>
      </c>
      <c r="AA1016" s="39" t="str">
        <f>IF(R1016="","",VLOOKUP(R1016,CUSTOMS!$E$3:$N$2500,10,FALSE))</f>
        <v/>
      </c>
      <c r="AB1016" s="40" t="str">
        <f>IF(R1016="","",VLOOKUP(G1016,WMS!$E$3:$T$2500,15,FALSE))</f>
        <v/>
      </c>
      <c r="AC1016" s="40" t="str">
        <f t="shared" si="118"/>
        <v/>
      </c>
      <c r="AD1016" s="37" t="str">
        <f>IF(S1016="","",VLOOKUP(S1016,海关监管条件!$A$1:$B$2000,2,FALSE))</f>
        <v/>
      </c>
    </row>
    <row r="1017" spans="7:30">
      <c r="G1017" s="22" t="str">
        <f t="shared" si="112"/>
        <v/>
      </c>
      <c r="H1017" s="23" t="str">
        <f>IF(G1017="","",VLOOKUP(G1017,WMS!$E$3:$Q$2500,7,FALSE))</f>
        <v/>
      </c>
      <c r="I1017" s="23" t="str">
        <f>IF(G1017="","",VLOOKUP(G1017,WMS!$E$3:$Q$2500,8,FALSE))</f>
        <v/>
      </c>
      <c r="J1017" s="23" t="str">
        <f>IF(G1017="","",VLOOKUP(G1017,WMS!$E$3:$Q$2500,13,FALSE))</f>
        <v/>
      </c>
      <c r="K1017" s="29" t="str">
        <f t="shared" si="113"/>
        <v/>
      </c>
      <c r="N1017" s="30" t="str">
        <f>IF(G1017="","",VLOOKUP(G1017,WMS!$E$3:$U$2500,17,0))</f>
        <v/>
      </c>
      <c r="O1017" s="31" t="str">
        <f t="shared" si="114"/>
        <v/>
      </c>
      <c r="P1017" s="31" t="str">
        <f t="shared" si="115"/>
        <v/>
      </c>
      <c r="Q1017" s="36" t="str">
        <f>IF(G1017="","",VLOOKUP(G1017,WMS!$E$3:$G$2500,2,FALSE))</f>
        <v/>
      </c>
      <c r="R1017" s="36" t="str">
        <f>IF(G1017="","",VLOOKUP(G1017,WMS!$E$3:$G$2500,3,FALSE))</f>
        <v/>
      </c>
      <c r="S1017" s="37" t="str">
        <f>IF(R1017="","",VLOOKUP(R1017,CUSTOMS!$E$3:$N$2500,2,FALSE))</f>
        <v/>
      </c>
      <c r="T1017" s="38" t="str">
        <f>IF(R1017="","",VLOOKUP(R1017,CUSTOMS!$E$3:$N$2500,3,FALSE))</f>
        <v/>
      </c>
      <c r="U1017" s="39" t="str">
        <f t="shared" si="116"/>
        <v/>
      </c>
      <c r="V1017" s="39" t="str">
        <f>IF(R1017="","",VLOOKUP(R1017,CUSTOMS!$E$3:$N$2500,5,FALSE))</f>
        <v/>
      </c>
      <c r="W1017" s="40" t="str">
        <f>IF(R1017="","",VLOOKUP(R1017,CUSTOMS!$E$3:$N$2500,6,FALSE))</f>
        <v/>
      </c>
      <c r="X1017" s="40" t="str">
        <f t="shared" si="117"/>
        <v/>
      </c>
      <c r="Y1017" s="39" t="str">
        <f>IF(R1017="","",VLOOKUP(R1017,CUSTOMS!$E$3:$N$2500,8,FALSE))</f>
        <v/>
      </c>
      <c r="Z1017" s="39" t="str">
        <f>IF(R1017="","",VLOOKUP(R1017,CUSTOMS!$E$3:$N$2500,9,FALSE))</f>
        <v/>
      </c>
      <c r="AA1017" s="39" t="str">
        <f>IF(R1017="","",VLOOKUP(R1017,CUSTOMS!$E$3:$N$2500,10,FALSE))</f>
        <v/>
      </c>
      <c r="AB1017" s="40" t="str">
        <f>IF(R1017="","",VLOOKUP(G1017,WMS!$E$3:$T$2500,15,FALSE))</f>
        <v/>
      </c>
      <c r="AC1017" s="40" t="str">
        <f t="shared" si="118"/>
        <v/>
      </c>
      <c r="AD1017" s="37" t="str">
        <f>IF(S1017="","",VLOOKUP(S1017,海关监管条件!$A$1:$B$2000,2,FALSE))</f>
        <v/>
      </c>
    </row>
    <row r="1018" spans="7:30">
      <c r="G1018" s="22" t="str">
        <f t="shared" si="112"/>
        <v/>
      </c>
      <c r="H1018" s="23" t="str">
        <f>IF(G1018="","",VLOOKUP(G1018,WMS!$E$3:$Q$2500,7,FALSE))</f>
        <v/>
      </c>
      <c r="I1018" s="23" t="str">
        <f>IF(G1018="","",VLOOKUP(G1018,WMS!$E$3:$Q$2500,8,FALSE))</f>
        <v/>
      </c>
      <c r="J1018" s="23" t="str">
        <f>IF(G1018="","",VLOOKUP(G1018,WMS!$E$3:$Q$2500,13,FALSE))</f>
        <v/>
      </c>
      <c r="K1018" s="29" t="str">
        <f t="shared" si="113"/>
        <v/>
      </c>
      <c r="N1018" s="30" t="str">
        <f>IF(G1018="","",VLOOKUP(G1018,WMS!$E$3:$U$2500,17,0))</f>
        <v/>
      </c>
      <c r="O1018" s="31" t="str">
        <f t="shared" si="114"/>
        <v/>
      </c>
      <c r="P1018" s="31" t="str">
        <f t="shared" si="115"/>
        <v/>
      </c>
      <c r="Q1018" s="36" t="str">
        <f>IF(G1018="","",VLOOKUP(G1018,WMS!$E$3:$G$2500,2,FALSE))</f>
        <v/>
      </c>
      <c r="R1018" s="36" t="str">
        <f>IF(G1018="","",VLOOKUP(G1018,WMS!$E$3:$G$2500,3,FALSE))</f>
        <v/>
      </c>
      <c r="S1018" s="37" t="str">
        <f>IF(R1018="","",VLOOKUP(R1018,CUSTOMS!$E$3:$N$2500,2,FALSE))</f>
        <v/>
      </c>
      <c r="T1018" s="38" t="str">
        <f>IF(R1018="","",VLOOKUP(R1018,CUSTOMS!$E$3:$N$2500,3,FALSE))</f>
        <v/>
      </c>
      <c r="U1018" s="39" t="str">
        <f t="shared" si="116"/>
        <v/>
      </c>
      <c r="V1018" s="39" t="str">
        <f>IF(R1018="","",VLOOKUP(R1018,CUSTOMS!$E$3:$N$2500,5,FALSE))</f>
        <v/>
      </c>
      <c r="W1018" s="40" t="str">
        <f>IF(R1018="","",VLOOKUP(R1018,CUSTOMS!$E$3:$N$2500,6,FALSE))</f>
        <v/>
      </c>
      <c r="X1018" s="40" t="str">
        <f t="shared" si="117"/>
        <v/>
      </c>
      <c r="Y1018" s="39" t="str">
        <f>IF(R1018="","",VLOOKUP(R1018,CUSTOMS!$E$3:$N$2500,8,FALSE))</f>
        <v/>
      </c>
      <c r="Z1018" s="39" t="str">
        <f>IF(R1018="","",VLOOKUP(R1018,CUSTOMS!$E$3:$N$2500,9,FALSE))</f>
        <v/>
      </c>
      <c r="AA1018" s="39" t="str">
        <f>IF(R1018="","",VLOOKUP(R1018,CUSTOMS!$E$3:$N$2500,10,FALSE))</f>
        <v/>
      </c>
      <c r="AB1018" s="40" t="str">
        <f>IF(R1018="","",VLOOKUP(G1018,WMS!$E$3:$T$2500,15,FALSE))</f>
        <v/>
      </c>
      <c r="AC1018" s="40" t="str">
        <f t="shared" si="118"/>
        <v/>
      </c>
      <c r="AD1018" s="37" t="str">
        <f>IF(S1018="","",VLOOKUP(S1018,海关监管条件!$A$1:$B$2000,2,FALSE))</f>
        <v/>
      </c>
    </row>
    <row r="1019" spans="7:30">
      <c r="G1019" s="22" t="str">
        <f t="shared" si="112"/>
        <v/>
      </c>
      <c r="H1019" s="23" t="str">
        <f>IF(G1019="","",VLOOKUP(G1019,WMS!$E$3:$Q$2500,7,FALSE))</f>
        <v/>
      </c>
      <c r="I1019" s="23" t="str">
        <f>IF(G1019="","",VLOOKUP(G1019,WMS!$E$3:$Q$2500,8,FALSE))</f>
        <v/>
      </c>
      <c r="J1019" s="23" t="str">
        <f>IF(G1019="","",VLOOKUP(G1019,WMS!$E$3:$Q$2500,13,FALSE))</f>
        <v/>
      </c>
      <c r="K1019" s="29" t="str">
        <f t="shared" si="113"/>
        <v/>
      </c>
      <c r="N1019" s="30" t="str">
        <f>IF(G1019="","",VLOOKUP(G1019,WMS!$E$3:$U$2500,17,0))</f>
        <v/>
      </c>
      <c r="O1019" s="31" t="str">
        <f t="shared" si="114"/>
        <v/>
      </c>
      <c r="P1019" s="31" t="str">
        <f t="shared" si="115"/>
        <v/>
      </c>
      <c r="Q1019" s="36" t="str">
        <f>IF(G1019="","",VLOOKUP(G1019,WMS!$E$3:$G$2500,2,FALSE))</f>
        <v/>
      </c>
      <c r="R1019" s="36" t="str">
        <f>IF(G1019="","",VLOOKUP(G1019,WMS!$E$3:$G$2500,3,FALSE))</f>
        <v/>
      </c>
      <c r="S1019" s="37" t="str">
        <f>IF(R1019="","",VLOOKUP(R1019,CUSTOMS!$E$3:$N$2500,2,FALSE))</f>
        <v/>
      </c>
      <c r="T1019" s="38" t="str">
        <f>IF(R1019="","",VLOOKUP(R1019,CUSTOMS!$E$3:$N$2500,3,FALSE))</f>
        <v/>
      </c>
      <c r="U1019" s="39" t="str">
        <f t="shared" si="116"/>
        <v/>
      </c>
      <c r="V1019" s="39" t="str">
        <f>IF(R1019="","",VLOOKUP(R1019,CUSTOMS!$E$3:$N$2500,5,FALSE))</f>
        <v/>
      </c>
      <c r="W1019" s="40" t="str">
        <f>IF(R1019="","",VLOOKUP(R1019,CUSTOMS!$E$3:$N$2500,6,FALSE))</f>
        <v/>
      </c>
      <c r="X1019" s="40" t="str">
        <f t="shared" si="117"/>
        <v/>
      </c>
      <c r="Y1019" s="39" t="str">
        <f>IF(R1019="","",VLOOKUP(R1019,CUSTOMS!$E$3:$N$2500,8,FALSE))</f>
        <v/>
      </c>
      <c r="Z1019" s="39" t="str">
        <f>IF(R1019="","",VLOOKUP(R1019,CUSTOMS!$E$3:$N$2500,9,FALSE))</f>
        <v/>
      </c>
      <c r="AA1019" s="39" t="str">
        <f>IF(R1019="","",VLOOKUP(R1019,CUSTOMS!$E$3:$N$2500,10,FALSE))</f>
        <v/>
      </c>
      <c r="AB1019" s="40" t="str">
        <f>IF(R1019="","",VLOOKUP(G1019,WMS!$E$3:$T$2500,15,FALSE))</f>
        <v/>
      </c>
      <c r="AC1019" s="40" t="str">
        <f t="shared" si="118"/>
        <v/>
      </c>
      <c r="AD1019" s="37" t="str">
        <f>IF(S1019="","",VLOOKUP(S1019,海关监管条件!$A$1:$B$2000,2,FALSE))</f>
        <v/>
      </c>
    </row>
    <row r="1020" spans="7:30">
      <c r="G1020" s="22" t="str">
        <f t="shared" si="112"/>
        <v/>
      </c>
      <c r="H1020" s="23" t="str">
        <f>IF(G1020="","",VLOOKUP(G1020,WMS!$E$3:$Q$2500,7,FALSE))</f>
        <v/>
      </c>
      <c r="I1020" s="23" t="str">
        <f>IF(G1020="","",VLOOKUP(G1020,WMS!$E$3:$Q$2500,8,FALSE))</f>
        <v/>
      </c>
      <c r="J1020" s="23" t="str">
        <f>IF(G1020="","",VLOOKUP(G1020,WMS!$E$3:$Q$2500,13,FALSE))</f>
        <v/>
      </c>
      <c r="K1020" s="29" t="str">
        <f t="shared" si="113"/>
        <v/>
      </c>
      <c r="N1020" s="30" t="str">
        <f>IF(G1020="","",VLOOKUP(G1020,WMS!$E$3:$U$2500,17,0))</f>
        <v/>
      </c>
      <c r="O1020" s="31" t="str">
        <f t="shared" si="114"/>
        <v/>
      </c>
      <c r="P1020" s="31" t="str">
        <f t="shared" si="115"/>
        <v/>
      </c>
      <c r="Q1020" s="36" t="str">
        <f>IF(G1020="","",VLOOKUP(G1020,WMS!$E$3:$G$2500,2,FALSE))</f>
        <v/>
      </c>
      <c r="R1020" s="36" t="str">
        <f>IF(G1020="","",VLOOKUP(G1020,WMS!$E$3:$G$2500,3,FALSE))</f>
        <v/>
      </c>
      <c r="S1020" s="37" t="str">
        <f>IF(R1020="","",VLOOKUP(R1020,CUSTOMS!$E$3:$N$2500,2,FALSE))</f>
        <v/>
      </c>
      <c r="T1020" s="38" t="str">
        <f>IF(R1020="","",VLOOKUP(R1020,CUSTOMS!$E$3:$N$2500,3,FALSE))</f>
        <v/>
      </c>
      <c r="U1020" s="39" t="str">
        <f t="shared" si="116"/>
        <v/>
      </c>
      <c r="V1020" s="39" t="str">
        <f>IF(R1020="","",VLOOKUP(R1020,CUSTOMS!$E$3:$N$2500,5,FALSE))</f>
        <v/>
      </c>
      <c r="W1020" s="40" t="str">
        <f>IF(R1020="","",VLOOKUP(R1020,CUSTOMS!$E$3:$N$2500,6,FALSE))</f>
        <v/>
      </c>
      <c r="X1020" s="40" t="str">
        <f t="shared" si="117"/>
        <v/>
      </c>
      <c r="Y1020" s="39" t="str">
        <f>IF(R1020="","",VLOOKUP(R1020,CUSTOMS!$E$3:$N$2500,8,FALSE))</f>
        <v/>
      </c>
      <c r="Z1020" s="39" t="str">
        <f>IF(R1020="","",VLOOKUP(R1020,CUSTOMS!$E$3:$N$2500,9,FALSE))</f>
        <v/>
      </c>
      <c r="AA1020" s="39" t="str">
        <f>IF(R1020="","",VLOOKUP(R1020,CUSTOMS!$E$3:$N$2500,10,FALSE))</f>
        <v/>
      </c>
      <c r="AB1020" s="40" t="str">
        <f>IF(R1020="","",VLOOKUP(G1020,WMS!$E$3:$T$2500,15,FALSE))</f>
        <v/>
      </c>
      <c r="AC1020" s="40" t="str">
        <f t="shared" si="118"/>
        <v/>
      </c>
      <c r="AD1020" s="37" t="str">
        <f>IF(S1020="","",VLOOKUP(S1020,海关监管条件!$A$1:$B$2000,2,FALSE))</f>
        <v/>
      </c>
    </row>
    <row r="1021" spans="7:30">
      <c r="G1021" s="22" t="str">
        <f t="shared" si="112"/>
        <v/>
      </c>
      <c r="H1021" s="23" t="str">
        <f>IF(G1021="","",VLOOKUP(G1021,WMS!$E$3:$Q$2500,7,FALSE))</f>
        <v/>
      </c>
      <c r="I1021" s="23" t="str">
        <f>IF(G1021="","",VLOOKUP(G1021,WMS!$E$3:$Q$2500,8,FALSE))</f>
        <v/>
      </c>
      <c r="J1021" s="23" t="str">
        <f>IF(G1021="","",VLOOKUP(G1021,WMS!$E$3:$Q$2500,13,FALSE))</f>
        <v/>
      </c>
      <c r="K1021" s="29" t="str">
        <f t="shared" si="113"/>
        <v/>
      </c>
      <c r="N1021" s="30" t="str">
        <f>IF(G1021="","",VLOOKUP(G1021,WMS!$E$3:$U$2500,17,0))</f>
        <v/>
      </c>
      <c r="O1021" s="31" t="str">
        <f t="shared" si="114"/>
        <v/>
      </c>
      <c r="P1021" s="31" t="str">
        <f t="shared" si="115"/>
        <v/>
      </c>
      <c r="Q1021" s="36" t="str">
        <f>IF(G1021="","",VLOOKUP(G1021,WMS!$E$3:$G$2500,2,FALSE))</f>
        <v/>
      </c>
      <c r="R1021" s="36" t="str">
        <f>IF(G1021="","",VLOOKUP(G1021,WMS!$E$3:$G$2500,3,FALSE))</f>
        <v/>
      </c>
      <c r="S1021" s="37" t="str">
        <f>IF(R1021="","",VLOOKUP(R1021,CUSTOMS!$E$3:$N$2500,2,FALSE))</f>
        <v/>
      </c>
      <c r="T1021" s="38" t="str">
        <f>IF(R1021="","",VLOOKUP(R1021,CUSTOMS!$E$3:$N$2500,3,FALSE))</f>
        <v/>
      </c>
      <c r="U1021" s="39" t="str">
        <f t="shared" si="116"/>
        <v/>
      </c>
      <c r="V1021" s="39" t="str">
        <f>IF(R1021="","",VLOOKUP(R1021,CUSTOMS!$E$3:$N$2500,5,FALSE))</f>
        <v/>
      </c>
      <c r="W1021" s="40" t="str">
        <f>IF(R1021="","",VLOOKUP(R1021,CUSTOMS!$E$3:$N$2500,6,FALSE))</f>
        <v/>
      </c>
      <c r="X1021" s="40" t="str">
        <f t="shared" si="117"/>
        <v/>
      </c>
      <c r="Y1021" s="39" t="str">
        <f>IF(R1021="","",VLOOKUP(R1021,CUSTOMS!$E$3:$N$2500,8,FALSE))</f>
        <v/>
      </c>
      <c r="Z1021" s="39" t="str">
        <f>IF(R1021="","",VLOOKUP(R1021,CUSTOMS!$E$3:$N$2500,9,FALSE))</f>
        <v/>
      </c>
      <c r="AA1021" s="39" t="str">
        <f>IF(R1021="","",VLOOKUP(R1021,CUSTOMS!$E$3:$N$2500,10,FALSE))</f>
        <v/>
      </c>
      <c r="AB1021" s="40" t="str">
        <f>IF(R1021="","",VLOOKUP(G1021,WMS!$E$3:$T$2500,15,FALSE))</f>
        <v/>
      </c>
      <c r="AC1021" s="40" t="str">
        <f t="shared" si="118"/>
        <v/>
      </c>
      <c r="AD1021" s="37" t="str">
        <f>IF(S1021="","",VLOOKUP(S1021,海关监管条件!$A$1:$B$2000,2,FALSE))</f>
        <v/>
      </c>
    </row>
    <row r="1022" spans="7:30">
      <c r="G1022" s="22" t="str">
        <f t="shared" si="112"/>
        <v/>
      </c>
      <c r="H1022" s="23" t="str">
        <f>IF(G1022="","",VLOOKUP(G1022,WMS!$E$3:$Q$2500,7,FALSE))</f>
        <v/>
      </c>
      <c r="I1022" s="23" t="str">
        <f>IF(G1022="","",VLOOKUP(G1022,WMS!$E$3:$Q$2500,8,FALSE))</f>
        <v/>
      </c>
      <c r="J1022" s="23" t="str">
        <f>IF(G1022="","",VLOOKUP(G1022,WMS!$E$3:$Q$2500,13,FALSE))</f>
        <v/>
      </c>
      <c r="K1022" s="29" t="str">
        <f t="shared" si="113"/>
        <v/>
      </c>
      <c r="N1022" s="30" t="str">
        <f>IF(G1022="","",VLOOKUP(G1022,WMS!$E$3:$U$2500,17,0))</f>
        <v/>
      </c>
      <c r="O1022" s="31" t="str">
        <f t="shared" si="114"/>
        <v/>
      </c>
      <c r="P1022" s="31" t="str">
        <f t="shared" si="115"/>
        <v/>
      </c>
      <c r="Q1022" s="36" t="str">
        <f>IF(G1022="","",VLOOKUP(G1022,WMS!$E$3:$G$2500,2,FALSE))</f>
        <v/>
      </c>
      <c r="R1022" s="36" t="str">
        <f>IF(G1022="","",VLOOKUP(G1022,WMS!$E$3:$G$2500,3,FALSE))</f>
        <v/>
      </c>
      <c r="S1022" s="37" t="str">
        <f>IF(R1022="","",VLOOKUP(R1022,CUSTOMS!$E$3:$N$2500,2,FALSE))</f>
        <v/>
      </c>
      <c r="T1022" s="38" t="str">
        <f>IF(R1022="","",VLOOKUP(R1022,CUSTOMS!$E$3:$N$2500,3,FALSE))</f>
        <v/>
      </c>
      <c r="U1022" s="39" t="str">
        <f t="shared" si="116"/>
        <v/>
      </c>
      <c r="V1022" s="39" t="str">
        <f>IF(R1022="","",VLOOKUP(R1022,CUSTOMS!$E$3:$N$2500,5,FALSE))</f>
        <v/>
      </c>
      <c r="W1022" s="40" t="str">
        <f>IF(R1022="","",VLOOKUP(R1022,CUSTOMS!$E$3:$N$2500,6,FALSE))</f>
        <v/>
      </c>
      <c r="X1022" s="40" t="str">
        <f t="shared" si="117"/>
        <v/>
      </c>
      <c r="Y1022" s="39" t="str">
        <f>IF(R1022="","",VLOOKUP(R1022,CUSTOMS!$E$3:$N$2500,8,FALSE))</f>
        <v/>
      </c>
      <c r="Z1022" s="39" t="str">
        <f>IF(R1022="","",VLOOKUP(R1022,CUSTOMS!$E$3:$N$2500,9,FALSE))</f>
        <v/>
      </c>
      <c r="AA1022" s="39" t="str">
        <f>IF(R1022="","",VLOOKUP(R1022,CUSTOMS!$E$3:$N$2500,10,FALSE))</f>
        <v/>
      </c>
      <c r="AB1022" s="40" t="str">
        <f>IF(R1022="","",VLOOKUP(G1022,WMS!$E$3:$T$2500,15,FALSE))</f>
        <v/>
      </c>
      <c r="AC1022" s="40" t="str">
        <f t="shared" si="118"/>
        <v/>
      </c>
      <c r="AD1022" s="37" t="str">
        <f>IF(S1022="","",VLOOKUP(S1022,海关监管条件!$A$1:$B$2000,2,FALSE))</f>
        <v/>
      </c>
    </row>
    <row r="1023" spans="7:30">
      <c r="G1023" s="22" t="str">
        <f t="shared" si="112"/>
        <v/>
      </c>
      <c r="H1023" s="23" t="str">
        <f>IF(G1023="","",VLOOKUP(G1023,WMS!$E$3:$Q$2500,7,FALSE))</f>
        <v/>
      </c>
      <c r="I1023" s="23" t="str">
        <f>IF(G1023="","",VLOOKUP(G1023,WMS!$E$3:$Q$2500,8,FALSE))</f>
        <v/>
      </c>
      <c r="J1023" s="23" t="str">
        <f>IF(G1023="","",VLOOKUP(G1023,WMS!$E$3:$Q$2500,13,FALSE))</f>
        <v/>
      </c>
      <c r="K1023" s="29" t="str">
        <f t="shared" si="113"/>
        <v/>
      </c>
      <c r="N1023" s="30" t="str">
        <f>IF(G1023="","",VLOOKUP(G1023,WMS!$E$3:$U$2500,17,0))</f>
        <v/>
      </c>
      <c r="O1023" s="31" t="str">
        <f t="shared" si="114"/>
        <v/>
      </c>
      <c r="P1023" s="31" t="str">
        <f t="shared" si="115"/>
        <v/>
      </c>
      <c r="Q1023" s="36" t="str">
        <f>IF(G1023="","",VLOOKUP(G1023,WMS!$E$3:$G$2500,2,FALSE))</f>
        <v/>
      </c>
      <c r="R1023" s="36" t="str">
        <f>IF(G1023="","",VLOOKUP(G1023,WMS!$E$3:$G$2500,3,FALSE))</f>
        <v/>
      </c>
      <c r="S1023" s="37" t="str">
        <f>IF(R1023="","",VLOOKUP(R1023,CUSTOMS!$E$3:$N$2500,2,FALSE))</f>
        <v/>
      </c>
      <c r="T1023" s="38" t="str">
        <f>IF(R1023="","",VLOOKUP(R1023,CUSTOMS!$E$3:$N$2500,3,FALSE))</f>
        <v/>
      </c>
      <c r="U1023" s="39" t="str">
        <f t="shared" si="116"/>
        <v/>
      </c>
      <c r="V1023" s="39" t="str">
        <f>IF(R1023="","",VLOOKUP(R1023,CUSTOMS!$E$3:$N$2500,5,FALSE))</f>
        <v/>
      </c>
      <c r="W1023" s="40" t="str">
        <f>IF(R1023="","",VLOOKUP(R1023,CUSTOMS!$E$3:$N$2500,6,FALSE))</f>
        <v/>
      </c>
      <c r="X1023" s="40" t="str">
        <f t="shared" si="117"/>
        <v/>
      </c>
      <c r="Y1023" s="39" t="str">
        <f>IF(R1023="","",VLOOKUP(R1023,CUSTOMS!$E$3:$N$2500,8,FALSE))</f>
        <v/>
      </c>
      <c r="Z1023" s="39" t="str">
        <f>IF(R1023="","",VLOOKUP(R1023,CUSTOMS!$E$3:$N$2500,9,FALSE))</f>
        <v/>
      </c>
      <c r="AA1023" s="39" t="str">
        <f>IF(R1023="","",VLOOKUP(R1023,CUSTOMS!$E$3:$N$2500,10,FALSE))</f>
        <v/>
      </c>
      <c r="AB1023" s="40" t="str">
        <f>IF(R1023="","",VLOOKUP(G1023,WMS!$E$3:$T$2500,15,FALSE))</f>
        <v/>
      </c>
      <c r="AC1023" s="40" t="str">
        <f t="shared" si="118"/>
        <v/>
      </c>
      <c r="AD1023" s="37" t="str">
        <f>IF(S1023="","",VLOOKUP(S1023,海关监管条件!$A$1:$B$2000,2,FALSE))</f>
        <v/>
      </c>
    </row>
    <row r="1024" spans="7:30">
      <c r="G1024" s="22" t="str">
        <f t="shared" si="112"/>
        <v/>
      </c>
      <c r="H1024" s="23" t="str">
        <f>IF(G1024="","",VLOOKUP(G1024,WMS!$E$3:$Q$2500,7,FALSE))</f>
        <v/>
      </c>
      <c r="I1024" s="23" t="str">
        <f>IF(G1024="","",VLOOKUP(G1024,WMS!$E$3:$Q$2500,8,FALSE))</f>
        <v/>
      </c>
      <c r="J1024" s="23" t="str">
        <f>IF(G1024="","",VLOOKUP(G1024,WMS!$E$3:$Q$2500,13,FALSE))</f>
        <v/>
      </c>
      <c r="K1024" s="29" t="str">
        <f t="shared" si="113"/>
        <v/>
      </c>
      <c r="N1024" s="30" t="str">
        <f>IF(G1024="","",VLOOKUP(G1024,WMS!$E$3:$U$2500,17,0))</f>
        <v/>
      </c>
      <c r="O1024" s="31" t="str">
        <f t="shared" si="114"/>
        <v/>
      </c>
      <c r="P1024" s="31" t="str">
        <f t="shared" si="115"/>
        <v/>
      </c>
      <c r="Q1024" s="36" t="str">
        <f>IF(G1024="","",VLOOKUP(G1024,WMS!$E$3:$G$2500,2,FALSE))</f>
        <v/>
      </c>
      <c r="R1024" s="36" t="str">
        <f>IF(G1024="","",VLOOKUP(G1024,WMS!$E$3:$G$2500,3,FALSE))</f>
        <v/>
      </c>
      <c r="S1024" s="37" t="str">
        <f>IF(R1024="","",VLOOKUP(R1024,CUSTOMS!$E$3:$N$2500,2,FALSE))</f>
        <v/>
      </c>
      <c r="T1024" s="38" t="str">
        <f>IF(R1024="","",VLOOKUP(R1024,CUSTOMS!$E$3:$N$2500,3,FALSE))</f>
        <v/>
      </c>
      <c r="U1024" s="39" t="str">
        <f t="shared" si="116"/>
        <v/>
      </c>
      <c r="V1024" s="39" t="str">
        <f>IF(R1024="","",VLOOKUP(R1024,CUSTOMS!$E$3:$N$2500,5,FALSE))</f>
        <v/>
      </c>
      <c r="W1024" s="40" t="str">
        <f>IF(R1024="","",VLOOKUP(R1024,CUSTOMS!$E$3:$N$2500,6,FALSE))</f>
        <v/>
      </c>
      <c r="X1024" s="40" t="str">
        <f t="shared" si="117"/>
        <v/>
      </c>
      <c r="Y1024" s="39" t="str">
        <f>IF(R1024="","",VLOOKUP(R1024,CUSTOMS!$E$3:$N$2500,8,FALSE))</f>
        <v/>
      </c>
      <c r="Z1024" s="39" t="str">
        <f>IF(R1024="","",VLOOKUP(R1024,CUSTOMS!$E$3:$N$2500,9,FALSE))</f>
        <v/>
      </c>
      <c r="AA1024" s="39" t="str">
        <f>IF(R1024="","",VLOOKUP(R1024,CUSTOMS!$E$3:$N$2500,10,FALSE))</f>
        <v/>
      </c>
      <c r="AB1024" s="40" t="str">
        <f>IF(R1024="","",VLOOKUP(G1024,WMS!$E$3:$T$2500,15,FALSE))</f>
        <v/>
      </c>
      <c r="AC1024" s="40" t="str">
        <f t="shared" si="118"/>
        <v/>
      </c>
      <c r="AD1024" s="37" t="str">
        <f>IF(S1024="","",VLOOKUP(S1024,海关监管条件!$A$1:$B$2000,2,FALSE))</f>
        <v/>
      </c>
    </row>
    <row r="1025" spans="7:30">
      <c r="G1025" s="22" t="str">
        <f t="shared" si="112"/>
        <v/>
      </c>
      <c r="H1025" s="23" t="str">
        <f>IF(G1025="","",VLOOKUP(G1025,WMS!$E$3:$Q$2500,7,FALSE))</f>
        <v/>
      </c>
      <c r="I1025" s="23" t="str">
        <f>IF(G1025="","",VLOOKUP(G1025,WMS!$E$3:$Q$2500,8,FALSE))</f>
        <v/>
      </c>
      <c r="J1025" s="23" t="str">
        <f>IF(G1025="","",VLOOKUP(G1025,WMS!$E$3:$Q$2500,13,FALSE))</f>
        <v/>
      </c>
      <c r="K1025" s="29" t="str">
        <f t="shared" si="113"/>
        <v/>
      </c>
      <c r="N1025" s="30" t="str">
        <f>IF(G1025="","",VLOOKUP(G1025,WMS!$E$3:$U$2500,17,0))</f>
        <v/>
      </c>
      <c r="O1025" s="31" t="str">
        <f t="shared" si="114"/>
        <v/>
      </c>
      <c r="P1025" s="31" t="str">
        <f t="shared" si="115"/>
        <v/>
      </c>
      <c r="Q1025" s="36" t="str">
        <f>IF(G1025="","",VLOOKUP(G1025,WMS!$E$3:$G$2500,2,FALSE))</f>
        <v/>
      </c>
      <c r="R1025" s="36" t="str">
        <f>IF(G1025="","",VLOOKUP(G1025,WMS!$E$3:$G$2500,3,FALSE))</f>
        <v/>
      </c>
      <c r="S1025" s="37" t="str">
        <f>IF(R1025="","",VLOOKUP(R1025,CUSTOMS!$E$3:$N$2500,2,FALSE))</f>
        <v/>
      </c>
      <c r="T1025" s="38" t="str">
        <f>IF(R1025="","",VLOOKUP(R1025,CUSTOMS!$E$3:$N$2500,3,FALSE))</f>
        <v/>
      </c>
      <c r="U1025" s="39" t="str">
        <f t="shared" si="116"/>
        <v/>
      </c>
      <c r="V1025" s="39" t="str">
        <f>IF(R1025="","",VLOOKUP(R1025,CUSTOMS!$E$3:$N$2500,5,FALSE))</f>
        <v/>
      </c>
      <c r="W1025" s="40" t="str">
        <f>IF(R1025="","",VLOOKUP(R1025,CUSTOMS!$E$3:$N$2500,6,FALSE))</f>
        <v/>
      </c>
      <c r="X1025" s="40" t="str">
        <f t="shared" si="117"/>
        <v/>
      </c>
      <c r="Y1025" s="39" t="str">
        <f>IF(R1025="","",VLOOKUP(R1025,CUSTOMS!$E$3:$N$2500,8,FALSE))</f>
        <v/>
      </c>
      <c r="Z1025" s="39" t="str">
        <f>IF(R1025="","",VLOOKUP(R1025,CUSTOMS!$E$3:$N$2500,9,FALSE))</f>
        <v/>
      </c>
      <c r="AA1025" s="39" t="str">
        <f>IF(R1025="","",VLOOKUP(R1025,CUSTOMS!$E$3:$N$2500,10,FALSE))</f>
        <v/>
      </c>
      <c r="AB1025" s="40" t="str">
        <f>IF(R1025="","",VLOOKUP(G1025,WMS!$E$3:$T$2500,15,FALSE))</f>
        <v/>
      </c>
      <c r="AC1025" s="40" t="str">
        <f t="shared" si="118"/>
        <v/>
      </c>
      <c r="AD1025" s="37" t="str">
        <f>IF(S1025="","",VLOOKUP(S1025,海关监管条件!$A$1:$B$2000,2,FALSE))</f>
        <v/>
      </c>
    </row>
    <row r="1026" spans="7:30">
      <c r="G1026" s="22" t="str">
        <f t="shared" si="112"/>
        <v/>
      </c>
      <c r="H1026" s="23" t="str">
        <f>IF(G1026="","",VLOOKUP(G1026,WMS!$E$3:$Q$2500,7,FALSE))</f>
        <v/>
      </c>
      <c r="I1026" s="23" t="str">
        <f>IF(G1026="","",VLOOKUP(G1026,WMS!$E$3:$Q$2500,8,FALSE))</f>
        <v/>
      </c>
      <c r="J1026" s="23" t="str">
        <f>IF(G1026="","",VLOOKUP(G1026,WMS!$E$3:$Q$2500,13,FALSE))</f>
        <v/>
      </c>
      <c r="K1026" s="29" t="str">
        <f t="shared" si="113"/>
        <v/>
      </c>
      <c r="N1026" s="30" t="str">
        <f>IF(G1026="","",VLOOKUP(G1026,WMS!$E$3:$U$2500,17,0))</f>
        <v/>
      </c>
      <c r="O1026" s="31" t="str">
        <f t="shared" si="114"/>
        <v/>
      </c>
      <c r="P1026" s="31" t="str">
        <f t="shared" si="115"/>
        <v/>
      </c>
      <c r="Q1026" s="36" t="str">
        <f>IF(G1026="","",VLOOKUP(G1026,WMS!$E$3:$G$2500,2,FALSE))</f>
        <v/>
      </c>
      <c r="R1026" s="36" t="str">
        <f>IF(G1026="","",VLOOKUP(G1026,WMS!$E$3:$G$2500,3,FALSE))</f>
        <v/>
      </c>
      <c r="S1026" s="37" t="str">
        <f>IF(R1026="","",VLOOKUP(R1026,CUSTOMS!$E$3:$N$2500,2,FALSE))</f>
        <v/>
      </c>
      <c r="T1026" s="38" t="str">
        <f>IF(R1026="","",VLOOKUP(R1026,CUSTOMS!$E$3:$N$2500,3,FALSE))</f>
        <v/>
      </c>
      <c r="U1026" s="39" t="str">
        <f t="shared" si="116"/>
        <v/>
      </c>
      <c r="V1026" s="39" t="str">
        <f>IF(R1026="","",VLOOKUP(R1026,CUSTOMS!$E$3:$N$2500,5,FALSE))</f>
        <v/>
      </c>
      <c r="W1026" s="40" t="str">
        <f>IF(R1026="","",VLOOKUP(R1026,CUSTOMS!$E$3:$N$2500,6,FALSE))</f>
        <v/>
      </c>
      <c r="X1026" s="40" t="str">
        <f t="shared" si="117"/>
        <v/>
      </c>
      <c r="Y1026" s="39" t="str">
        <f>IF(R1026="","",VLOOKUP(R1026,CUSTOMS!$E$3:$N$2500,8,FALSE))</f>
        <v/>
      </c>
      <c r="Z1026" s="39" t="str">
        <f>IF(R1026="","",VLOOKUP(R1026,CUSTOMS!$E$3:$N$2500,9,FALSE))</f>
        <v/>
      </c>
      <c r="AA1026" s="39" t="str">
        <f>IF(R1026="","",VLOOKUP(R1026,CUSTOMS!$E$3:$N$2500,10,FALSE))</f>
        <v/>
      </c>
      <c r="AB1026" s="40" t="str">
        <f>IF(R1026="","",VLOOKUP(G1026,WMS!$E$3:$T$2500,15,FALSE))</f>
        <v/>
      </c>
      <c r="AC1026" s="40" t="str">
        <f t="shared" si="118"/>
        <v/>
      </c>
      <c r="AD1026" s="37" t="str">
        <f>IF(S1026="","",VLOOKUP(S1026,海关监管条件!$A$1:$B$2000,2,FALSE))</f>
        <v/>
      </c>
    </row>
    <row r="1027" spans="7:30">
      <c r="G1027" s="22" t="str">
        <f t="shared" si="112"/>
        <v/>
      </c>
      <c r="H1027" s="23" t="str">
        <f>IF(G1027="","",VLOOKUP(G1027,WMS!$E$3:$Q$2500,7,FALSE))</f>
        <v/>
      </c>
      <c r="I1027" s="23" t="str">
        <f>IF(G1027="","",VLOOKUP(G1027,WMS!$E$3:$Q$2500,8,FALSE))</f>
        <v/>
      </c>
      <c r="J1027" s="23" t="str">
        <f>IF(G1027="","",VLOOKUP(G1027,WMS!$E$3:$Q$2500,13,FALSE))</f>
        <v/>
      </c>
      <c r="K1027" s="29" t="str">
        <f t="shared" si="113"/>
        <v/>
      </c>
      <c r="N1027" s="30" t="str">
        <f>IF(G1027="","",VLOOKUP(G1027,WMS!$E$3:$U$2500,17,0))</f>
        <v/>
      </c>
      <c r="O1027" s="31" t="str">
        <f t="shared" si="114"/>
        <v/>
      </c>
      <c r="P1027" s="31" t="str">
        <f t="shared" si="115"/>
        <v/>
      </c>
      <c r="Q1027" s="36" t="str">
        <f>IF(G1027="","",VLOOKUP(G1027,WMS!$E$3:$G$2500,2,FALSE))</f>
        <v/>
      </c>
      <c r="R1027" s="36" t="str">
        <f>IF(G1027="","",VLOOKUP(G1027,WMS!$E$3:$G$2500,3,FALSE))</f>
        <v/>
      </c>
      <c r="S1027" s="37" t="str">
        <f>IF(R1027="","",VLOOKUP(R1027,CUSTOMS!$E$3:$N$2500,2,FALSE))</f>
        <v/>
      </c>
      <c r="T1027" s="38" t="str">
        <f>IF(R1027="","",VLOOKUP(R1027,CUSTOMS!$E$3:$N$2500,3,FALSE))</f>
        <v/>
      </c>
      <c r="U1027" s="39" t="str">
        <f t="shared" si="116"/>
        <v/>
      </c>
      <c r="V1027" s="39" t="str">
        <f>IF(R1027="","",VLOOKUP(R1027,CUSTOMS!$E$3:$N$2500,5,FALSE))</f>
        <v/>
      </c>
      <c r="W1027" s="40" t="str">
        <f>IF(R1027="","",VLOOKUP(R1027,CUSTOMS!$E$3:$N$2500,6,FALSE))</f>
        <v/>
      </c>
      <c r="X1027" s="40" t="str">
        <f t="shared" si="117"/>
        <v/>
      </c>
      <c r="Y1027" s="39" t="str">
        <f>IF(R1027="","",VLOOKUP(R1027,CUSTOMS!$E$3:$N$2500,8,FALSE))</f>
        <v/>
      </c>
      <c r="Z1027" s="39" t="str">
        <f>IF(R1027="","",VLOOKUP(R1027,CUSTOMS!$E$3:$N$2500,9,FALSE))</f>
        <v/>
      </c>
      <c r="AA1027" s="39" t="str">
        <f>IF(R1027="","",VLOOKUP(R1027,CUSTOMS!$E$3:$N$2500,10,FALSE))</f>
        <v/>
      </c>
      <c r="AB1027" s="40" t="str">
        <f>IF(R1027="","",VLOOKUP(G1027,WMS!$E$3:$T$2500,15,FALSE))</f>
        <v/>
      </c>
      <c r="AC1027" s="40" t="str">
        <f t="shared" si="118"/>
        <v/>
      </c>
      <c r="AD1027" s="37" t="str">
        <f>IF(S1027="","",VLOOKUP(S1027,海关监管条件!$A$1:$B$2000,2,FALSE))</f>
        <v/>
      </c>
    </row>
    <row r="1028" spans="7:30">
      <c r="G1028" s="22" t="str">
        <f t="shared" si="112"/>
        <v/>
      </c>
      <c r="H1028" s="23" t="str">
        <f>IF(G1028="","",VLOOKUP(G1028,WMS!$E$3:$Q$2500,7,FALSE))</f>
        <v/>
      </c>
      <c r="I1028" s="23" t="str">
        <f>IF(G1028="","",VLOOKUP(G1028,WMS!$E$3:$Q$2500,8,FALSE))</f>
        <v/>
      </c>
      <c r="J1028" s="23" t="str">
        <f>IF(G1028="","",VLOOKUP(G1028,WMS!$E$3:$Q$2500,13,FALSE))</f>
        <v/>
      </c>
      <c r="K1028" s="29" t="str">
        <f t="shared" si="113"/>
        <v/>
      </c>
      <c r="N1028" s="30" t="str">
        <f>IF(G1028="","",VLOOKUP(G1028,WMS!$E$3:$U$2500,17,0))</f>
        <v/>
      </c>
      <c r="O1028" s="31" t="str">
        <f t="shared" si="114"/>
        <v/>
      </c>
      <c r="P1028" s="31" t="str">
        <f t="shared" si="115"/>
        <v/>
      </c>
      <c r="Q1028" s="36" t="str">
        <f>IF(G1028="","",VLOOKUP(G1028,WMS!$E$3:$G$2500,2,FALSE))</f>
        <v/>
      </c>
      <c r="R1028" s="36" t="str">
        <f>IF(G1028="","",VLOOKUP(G1028,WMS!$E$3:$G$2500,3,FALSE))</f>
        <v/>
      </c>
      <c r="S1028" s="37" t="str">
        <f>IF(R1028="","",VLOOKUP(R1028,CUSTOMS!$E$3:$N$2500,2,FALSE))</f>
        <v/>
      </c>
      <c r="T1028" s="38" t="str">
        <f>IF(R1028="","",VLOOKUP(R1028,CUSTOMS!$E$3:$N$2500,3,FALSE))</f>
        <v/>
      </c>
      <c r="U1028" s="39" t="str">
        <f t="shared" si="116"/>
        <v/>
      </c>
      <c r="V1028" s="39" t="str">
        <f>IF(R1028="","",VLOOKUP(R1028,CUSTOMS!$E$3:$N$2500,5,FALSE))</f>
        <v/>
      </c>
      <c r="W1028" s="40" t="str">
        <f>IF(R1028="","",VLOOKUP(R1028,CUSTOMS!$E$3:$N$2500,6,FALSE))</f>
        <v/>
      </c>
      <c r="X1028" s="40" t="str">
        <f t="shared" si="117"/>
        <v/>
      </c>
      <c r="Y1028" s="39" t="str">
        <f>IF(R1028="","",VLOOKUP(R1028,CUSTOMS!$E$3:$N$2500,8,FALSE))</f>
        <v/>
      </c>
      <c r="Z1028" s="39" t="str">
        <f>IF(R1028="","",VLOOKUP(R1028,CUSTOMS!$E$3:$N$2500,9,FALSE))</f>
        <v/>
      </c>
      <c r="AA1028" s="39" t="str">
        <f>IF(R1028="","",VLOOKUP(R1028,CUSTOMS!$E$3:$N$2500,10,FALSE))</f>
        <v/>
      </c>
      <c r="AB1028" s="40" t="str">
        <f>IF(R1028="","",VLOOKUP(G1028,WMS!$E$3:$T$2500,15,FALSE))</f>
        <v/>
      </c>
      <c r="AC1028" s="40" t="str">
        <f t="shared" si="118"/>
        <v/>
      </c>
      <c r="AD1028" s="37" t="str">
        <f>IF(S1028="","",VLOOKUP(S1028,海关监管条件!$A$1:$B$2000,2,FALSE))</f>
        <v/>
      </c>
    </row>
    <row r="1029" spans="7:30">
      <c r="G1029" s="22" t="str">
        <f t="shared" si="112"/>
        <v/>
      </c>
      <c r="H1029" s="23" t="str">
        <f>IF(G1029="","",VLOOKUP(G1029,WMS!$E$3:$Q$2500,7,FALSE))</f>
        <v/>
      </c>
      <c r="I1029" s="23" t="str">
        <f>IF(G1029="","",VLOOKUP(G1029,WMS!$E$3:$Q$2500,8,FALSE))</f>
        <v/>
      </c>
      <c r="J1029" s="23" t="str">
        <f>IF(G1029="","",VLOOKUP(G1029,WMS!$E$3:$Q$2500,13,FALSE))</f>
        <v/>
      </c>
      <c r="K1029" s="29" t="str">
        <f t="shared" si="113"/>
        <v/>
      </c>
      <c r="N1029" s="30" t="str">
        <f>IF(G1029="","",VLOOKUP(G1029,WMS!$E$3:$U$2500,17,0))</f>
        <v/>
      </c>
      <c r="O1029" s="31" t="str">
        <f t="shared" si="114"/>
        <v/>
      </c>
      <c r="P1029" s="31" t="str">
        <f t="shared" si="115"/>
        <v/>
      </c>
      <c r="Q1029" s="36" t="str">
        <f>IF(G1029="","",VLOOKUP(G1029,WMS!$E$3:$G$2500,2,FALSE))</f>
        <v/>
      </c>
      <c r="R1029" s="36" t="str">
        <f>IF(G1029="","",VLOOKUP(G1029,WMS!$E$3:$G$2500,3,FALSE))</f>
        <v/>
      </c>
      <c r="S1029" s="37" t="str">
        <f>IF(R1029="","",VLOOKUP(R1029,CUSTOMS!$E$3:$N$2500,2,FALSE))</f>
        <v/>
      </c>
      <c r="T1029" s="38" t="str">
        <f>IF(R1029="","",VLOOKUP(R1029,CUSTOMS!$E$3:$N$2500,3,FALSE))</f>
        <v/>
      </c>
      <c r="U1029" s="39" t="str">
        <f t="shared" si="116"/>
        <v/>
      </c>
      <c r="V1029" s="39" t="str">
        <f>IF(R1029="","",VLOOKUP(R1029,CUSTOMS!$E$3:$N$2500,5,FALSE))</f>
        <v/>
      </c>
      <c r="W1029" s="40" t="str">
        <f>IF(R1029="","",VLOOKUP(R1029,CUSTOMS!$E$3:$N$2500,6,FALSE))</f>
        <v/>
      </c>
      <c r="X1029" s="40" t="str">
        <f t="shared" si="117"/>
        <v/>
      </c>
      <c r="Y1029" s="39" t="str">
        <f>IF(R1029="","",VLOOKUP(R1029,CUSTOMS!$E$3:$N$2500,8,FALSE))</f>
        <v/>
      </c>
      <c r="Z1029" s="39" t="str">
        <f>IF(R1029="","",VLOOKUP(R1029,CUSTOMS!$E$3:$N$2500,9,FALSE))</f>
        <v/>
      </c>
      <c r="AA1029" s="39" t="str">
        <f>IF(R1029="","",VLOOKUP(R1029,CUSTOMS!$E$3:$N$2500,10,FALSE))</f>
        <v/>
      </c>
      <c r="AB1029" s="40" t="str">
        <f>IF(R1029="","",VLOOKUP(G1029,WMS!$E$3:$T$2500,15,FALSE))</f>
        <v/>
      </c>
      <c r="AC1029" s="40" t="str">
        <f t="shared" si="118"/>
        <v/>
      </c>
      <c r="AD1029" s="37" t="str">
        <f>IF(S1029="","",VLOOKUP(S1029,海关监管条件!$A$1:$B$2000,2,FALSE))</f>
        <v/>
      </c>
    </row>
    <row r="1030" spans="7:30">
      <c r="G1030" s="22" t="str">
        <f t="shared" si="112"/>
        <v/>
      </c>
      <c r="H1030" s="23" t="str">
        <f>IF(G1030="","",VLOOKUP(G1030,WMS!$E$3:$Q$2500,7,FALSE))</f>
        <v/>
      </c>
      <c r="I1030" s="23" t="str">
        <f>IF(G1030="","",VLOOKUP(G1030,WMS!$E$3:$Q$2500,8,FALSE))</f>
        <v/>
      </c>
      <c r="J1030" s="23" t="str">
        <f>IF(G1030="","",VLOOKUP(G1030,WMS!$E$3:$Q$2500,13,FALSE))</f>
        <v/>
      </c>
      <c r="K1030" s="29" t="str">
        <f t="shared" si="113"/>
        <v/>
      </c>
      <c r="N1030" s="30" t="str">
        <f>IF(G1030="","",VLOOKUP(G1030,WMS!$E$3:$U$2500,17,0))</f>
        <v/>
      </c>
      <c r="O1030" s="31" t="str">
        <f t="shared" si="114"/>
        <v/>
      </c>
      <c r="P1030" s="31" t="str">
        <f t="shared" si="115"/>
        <v/>
      </c>
      <c r="Q1030" s="36" t="str">
        <f>IF(G1030="","",VLOOKUP(G1030,WMS!$E$3:$G$2500,2,FALSE))</f>
        <v/>
      </c>
      <c r="R1030" s="36" t="str">
        <f>IF(G1030="","",VLOOKUP(G1030,WMS!$E$3:$G$2500,3,FALSE))</f>
        <v/>
      </c>
      <c r="S1030" s="37" t="str">
        <f>IF(R1030="","",VLOOKUP(R1030,CUSTOMS!$E$3:$N$2500,2,FALSE))</f>
        <v/>
      </c>
      <c r="T1030" s="38" t="str">
        <f>IF(R1030="","",VLOOKUP(R1030,CUSTOMS!$E$3:$N$2500,3,FALSE))</f>
        <v/>
      </c>
      <c r="U1030" s="39" t="str">
        <f t="shared" si="116"/>
        <v/>
      </c>
      <c r="V1030" s="39" t="str">
        <f>IF(R1030="","",VLOOKUP(R1030,CUSTOMS!$E$3:$N$2500,5,FALSE))</f>
        <v/>
      </c>
      <c r="W1030" s="40" t="str">
        <f>IF(R1030="","",VLOOKUP(R1030,CUSTOMS!$E$3:$N$2500,6,FALSE))</f>
        <v/>
      </c>
      <c r="X1030" s="40" t="str">
        <f t="shared" si="117"/>
        <v/>
      </c>
      <c r="Y1030" s="39" t="str">
        <f>IF(R1030="","",VLOOKUP(R1030,CUSTOMS!$E$3:$N$2500,8,FALSE))</f>
        <v/>
      </c>
      <c r="Z1030" s="39" t="str">
        <f>IF(R1030="","",VLOOKUP(R1030,CUSTOMS!$E$3:$N$2500,9,FALSE))</f>
        <v/>
      </c>
      <c r="AA1030" s="39" t="str">
        <f>IF(R1030="","",VLOOKUP(R1030,CUSTOMS!$E$3:$N$2500,10,FALSE))</f>
        <v/>
      </c>
      <c r="AB1030" s="40" t="str">
        <f>IF(R1030="","",VLOOKUP(G1030,WMS!$E$3:$T$2500,15,FALSE))</f>
        <v/>
      </c>
      <c r="AC1030" s="40" t="str">
        <f t="shared" si="118"/>
        <v/>
      </c>
      <c r="AD1030" s="37" t="str">
        <f>IF(S1030="","",VLOOKUP(S1030,海关监管条件!$A$1:$B$2000,2,FALSE))</f>
        <v/>
      </c>
    </row>
    <row r="1031" spans="7:30">
      <c r="G1031" s="22" t="str">
        <f t="shared" si="112"/>
        <v/>
      </c>
      <c r="H1031" s="23" t="str">
        <f>IF(G1031="","",VLOOKUP(G1031,WMS!$E$3:$Q$2500,7,FALSE))</f>
        <v/>
      </c>
      <c r="I1031" s="23" t="str">
        <f>IF(G1031="","",VLOOKUP(G1031,WMS!$E$3:$Q$2500,8,FALSE))</f>
        <v/>
      </c>
      <c r="J1031" s="23" t="str">
        <f>IF(G1031="","",VLOOKUP(G1031,WMS!$E$3:$Q$2500,13,FALSE))</f>
        <v/>
      </c>
      <c r="K1031" s="29" t="str">
        <f t="shared" si="113"/>
        <v/>
      </c>
      <c r="N1031" s="30" t="str">
        <f>IF(G1031="","",VLOOKUP(G1031,WMS!$E$3:$U$2500,17,0))</f>
        <v/>
      </c>
      <c r="O1031" s="31" t="str">
        <f t="shared" si="114"/>
        <v/>
      </c>
      <c r="P1031" s="31" t="str">
        <f t="shared" si="115"/>
        <v/>
      </c>
      <c r="Q1031" s="36" t="str">
        <f>IF(G1031="","",VLOOKUP(G1031,WMS!$E$3:$G$2500,2,FALSE))</f>
        <v/>
      </c>
      <c r="R1031" s="36" t="str">
        <f>IF(G1031="","",VLOOKUP(G1031,WMS!$E$3:$G$2500,3,FALSE))</f>
        <v/>
      </c>
      <c r="S1031" s="37" t="str">
        <f>IF(R1031="","",VLOOKUP(R1031,CUSTOMS!$E$3:$N$2500,2,FALSE))</f>
        <v/>
      </c>
      <c r="T1031" s="38" t="str">
        <f>IF(R1031="","",VLOOKUP(R1031,CUSTOMS!$E$3:$N$2500,3,FALSE))</f>
        <v/>
      </c>
      <c r="U1031" s="39" t="str">
        <f t="shared" si="116"/>
        <v/>
      </c>
      <c r="V1031" s="39" t="str">
        <f>IF(R1031="","",VLOOKUP(R1031,CUSTOMS!$E$3:$N$2500,5,FALSE))</f>
        <v/>
      </c>
      <c r="W1031" s="40" t="str">
        <f>IF(R1031="","",VLOOKUP(R1031,CUSTOMS!$E$3:$N$2500,6,FALSE))</f>
        <v/>
      </c>
      <c r="X1031" s="40" t="str">
        <f t="shared" si="117"/>
        <v/>
      </c>
      <c r="Y1031" s="39" t="str">
        <f>IF(R1031="","",VLOOKUP(R1031,CUSTOMS!$E$3:$N$2500,8,FALSE))</f>
        <v/>
      </c>
      <c r="Z1031" s="39" t="str">
        <f>IF(R1031="","",VLOOKUP(R1031,CUSTOMS!$E$3:$N$2500,9,FALSE))</f>
        <v/>
      </c>
      <c r="AA1031" s="39" t="str">
        <f>IF(R1031="","",VLOOKUP(R1031,CUSTOMS!$E$3:$N$2500,10,FALSE))</f>
        <v/>
      </c>
      <c r="AB1031" s="40" t="str">
        <f>IF(R1031="","",VLOOKUP(G1031,WMS!$E$3:$T$2500,15,FALSE))</f>
        <v/>
      </c>
      <c r="AC1031" s="40" t="str">
        <f t="shared" si="118"/>
        <v/>
      </c>
      <c r="AD1031" s="37" t="str">
        <f>IF(S1031="","",VLOOKUP(S1031,海关监管条件!$A$1:$B$2000,2,FALSE))</f>
        <v/>
      </c>
    </row>
    <row r="1032" spans="7:30">
      <c r="G1032" s="22" t="str">
        <f t="shared" si="112"/>
        <v/>
      </c>
      <c r="H1032" s="23" t="str">
        <f>IF(G1032="","",VLOOKUP(G1032,WMS!$E$3:$Q$2500,7,FALSE))</f>
        <v/>
      </c>
      <c r="I1032" s="23" t="str">
        <f>IF(G1032="","",VLOOKUP(G1032,WMS!$E$3:$Q$2500,8,FALSE))</f>
        <v/>
      </c>
      <c r="J1032" s="23" t="str">
        <f>IF(G1032="","",VLOOKUP(G1032,WMS!$E$3:$Q$2500,13,FALSE))</f>
        <v/>
      </c>
      <c r="K1032" s="29" t="str">
        <f t="shared" si="113"/>
        <v/>
      </c>
      <c r="N1032" s="30" t="str">
        <f>IF(G1032="","",VLOOKUP(G1032,WMS!$E$3:$U$2500,17,0))</f>
        <v/>
      </c>
      <c r="O1032" s="31" t="str">
        <f t="shared" si="114"/>
        <v/>
      </c>
      <c r="P1032" s="31" t="str">
        <f t="shared" si="115"/>
        <v/>
      </c>
      <c r="Q1032" s="36" t="str">
        <f>IF(G1032="","",VLOOKUP(G1032,WMS!$E$3:$G$2500,2,FALSE))</f>
        <v/>
      </c>
      <c r="R1032" s="36" t="str">
        <f>IF(G1032="","",VLOOKUP(G1032,WMS!$E$3:$G$2500,3,FALSE))</f>
        <v/>
      </c>
      <c r="S1032" s="37" t="str">
        <f>IF(R1032="","",VLOOKUP(R1032,CUSTOMS!$E$3:$N$2500,2,FALSE))</f>
        <v/>
      </c>
      <c r="T1032" s="38" t="str">
        <f>IF(R1032="","",VLOOKUP(R1032,CUSTOMS!$E$3:$N$2500,3,FALSE))</f>
        <v/>
      </c>
      <c r="U1032" s="39" t="str">
        <f t="shared" si="116"/>
        <v/>
      </c>
      <c r="V1032" s="39" t="str">
        <f>IF(R1032="","",VLOOKUP(R1032,CUSTOMS!$E$3:$N$2500,5,FALSE))</f>
        <v/>
      </c>
      <c r="W1032" s="40" t="str">
        <f>IF(R1032="","",VLOOKUP(R1032,CUSTOMS!$E$3:$N$2500,6,FALSE))</f>
        <v/>
      </c>
      <c r="X1032" s="40" t="str">
        <f t="shared" si="117"/>
        <v/>
      </c>
      <c r="Y1032" s="39" t="str">
        <f>IF(R1032="","",VLOOKUP(R1032,CUSTOMS!$E$3:$N$2500,8,FALSE))</f>
        <v/>
      </c>
      <c r="Z1032" s="39" t="str">
        <f>IF(R1032="","",VLOOKUP(R1032,CUSTOMS!$E$3:$N$2500,9,FALSE))</f>
        <v/>
      </c>
      <c r="AA1032" s="39" t="str">
        <f>IF(R1032="","",VLOOKUP(R1032,CUSTOMS!$E$3:$N$2500,10,FALSE))</f>
        <v/>
      </c>
      <c r="AB1032" s="40" t="str">
        <f>IF(R1032="","",VLOOKUP(G1032,WMS!$E$3:$T$2500,15,FALSE))</f>
        <v/>
      </c>
      <c r="AC1032" s="40" t="str">
        <f t="shared" si="118"/>
        <v/>
      </c>
      <c r="AD1032" s="37" t="str">
        <f>IF(S1032="","",VLOOKUP(S1032,海关监管条件!$A$1:$B$2000,2,FALSE))</f>
        <v/>
      </c>
    </row>
    <row r="1033" spans="7:30">
      <c r="G1033" s="22" t="str">
        <f t="shared" si="112"/>
        <v/>
      </c>
      <c r="H1033" s="23" t="str">
        <f>IF(G1033="","",VLOOKUP(G1033,WMS!$E$3:$Q$2500,7,FALSE))</f>
        <v/>
      </c>
      <c r="I1033" s="23" t="str">
        <f>IF(G1033="","",VLOOKUP(G1033,WMS!$E$3:$Q$2500,8,FALSE))</f>
        <v/>
      </c>
      <c r="J1033" s="23" t="str">
        <f>IF(G1033="","",VLOOKUP(G1033,WMS!$E$3:$Q$2500,13,FALSE))</f>
        <v/>
      </c>
      <c r="K1033" s="29" t="str">
        <f t="shared" si="113"/>
        <v/>
      </c>
      <c r="N1033" s="30" t="str">
        <f>IF(G1033="","",VLOOKUP(G1033,WMS!$E$3:$U$2500,17,0))</f>
        <v/>
      </c>
      <c r="O1033" s="31" t="str">
        <f t="shared" si="114"/>
        <v/>
      </c>
      <c r="P1033" s="31" t="str">
        <f t="shared" si="115"/>
        <v/>
      </c>
      <c r="Q1033" s="36" t="str">
        <f>IF(G1033="","",VLOOKUP(G1033,WMS!$E$3:$G$2500,2,FALSE))</f>
        <v/>
      </c>
      <c r="R1033" s="36" t="str">
        <f>IF(G1033="","",VLOOKUP(G1033,WMS!$E$3:$G$2500,3,FALSE))</f>
        <v/>
      </c>
      <c r="S1033" s="37" t="str">
        <f>IF(R1033="","",VLOOKUP(R1033,CUSTOMS!$E$3:$N$2500,2,FALSE))</f>
        <v/>
      </c>
      <c r="T1033" s="38" t="str">
        <f>IF(R1033="","",VLOOKUP(R1033,CUSTOMS!$E$3:$N$2500,3,FALSE))</f>
        <v/>
      </c>
      <c r="U1033" s="39" t="str">
        <f t="shared" si="116"/>
        <v/>
      </c>
      <c r="V1033" s="39" t="str">
        <f>IF(R1033="","",VLOOKUP(R1033,CUSTOMS!$E$3:$N$2500,5,FALSE))</f>
        <v/>
      </c>
      <c r="W1033" s="40" t="str">
        <f>IF(R1033="","",VLOOKUP(R1033,CUSTOMS!$E$3:$N$2500,6,FALSE))</f>
        <v/>
      </c>
      <c r="X1033" s="40" t="str">
        <f t="shared" si="117"/>
        <v/>
      </c>
      <c r="Y1033" s="39" t="str">
        <f>IF(R1033="","",VLOOKUP(R1033,CUSTOMS!$E$3:$N$2500,8,FALSE))</f>
        <v/>
      </c>
      <c r="Z1033" s="39" t="str">
        <f>IF(R1033="","",VLOOKUP(R1033,CUSTOMS!$E$3:$N$2500,9,FALSE))</f>
        <v/>
      </c>
      <c r="AA1033" s="39" t="str">
        <f>IF(R1033="","",VLOOKUP(R1033,CUSTOMS!$E$3:$N$2500,10,FALSE))</f>
        <v/>
      </c>
      <c r="AB1033" s="40" t="str">
        <f>IF(R1033="","",VLOOKUP(G1033,WMS!$E$3:$T$2500,15,FALSE))</f>
        <v/>
      </c>
      <c r="AC1033" s="40" t="str">
        <f t="shared" si="118"/>
        <v/>
      </c>
      <c r="AD1033" s="37" t="str">
        <f>IF(S1033="","",VLOOKUP(S1033,海关监管条件!$A$1:$B$2000,2,FALSE))</f>
        <v/>
      </c>
    </row>
    <row r="1034" spans="7:30">
      <c r="G1034" s="22" t="str">
        <f t="shared" si="112"/>
        <v/>
      </c>
      <c r="H1034" s="23" t="str">
        <f>IF(G1034="","",VLOOKUP(G1034,WMS!$E$3:$Q$2500,7,FALSE))</f>
        <v/>
      </c>
      <c r="I1034" s="23" t="str">
        <f>IF(G1034="","",VLOOKUP(G1034,WMS!$E$3:$Q$2500,8,FALSE))</f>
        <v/>
      </c>
      <c r="J1034" s="23" t="str">
        <f>IF(G1034="","",VLOOKUP(G1034,WMS!$E$3:$Q$2500,13,FALSE))</f>
        <v/>
      </c>
      <c r="K1034" s="29" t="str">
        <f t="shared" si="113"/>
        <v/>
      </c>
      <c r="N1034" s="30" t="str">
        <f>IF(G1034="","",VLOOKUP(G1034,WMS!$E$3:$U$2500,17,0))</f>
        <v/>
      </c>
      <c r="O1034" s="31" t="str">
        <f t="shared" si="114"/>
        <v/>
      </c>
      <c r="P1034" s="31" t="str">
        <f t="shared" si="115"/>
        <v/>
      </c>
      <c r="Q1034" s="36" t="str">
        <f>IF(G1034="","",VLOOKUP(G1034,WMS!$E$3:$G$2500,2,FALSE))</f>
        <v/>
      </c>
      <c r="R1034" s="36" t="str">
        <f>IF(G1034="","",VLOOKUP(G1034,WMS!$E$3:$G$2500,3,FALSE))</f>
        <v/>
      </c>
      <c r="S1034" s="37" t="str">
        <f>IF(R1034="","",VLOOKUP(R1034,CUSTOMS!$E$3:$N$2500,2,FALSE))</f>
        <v/>
      </c>
      <c r="T1034" s="38" t="str">
        <f>IF(R1034="","",VLOOKUP(R1034,CUSTOMS!$E$3:$N$2500,3,FALSE))</f>
        <v/>
      </c>
      <c r="U1034" s="39" t="str">
        <f t="shared" si="116"/>
        <v/>
      </c>
      <c r="V1034" s="39" t="str">
        <f>IF(R1034="","",VLOOKUP(R1034,CUSTOMS!$E$3:$N$2500,5,FALSE))</f>
        <v/>
      </c>
      <c r="W1034" s="40" t="str">
        <f>IF(R1034="","",VLOOKUP(R1034,CUSTOMS!$E$3:$N$2500,6,FALSE))</f>
        <v/>
      </c>
      <c r="X1034" s="40" t="str">
        <f t="shared" si="117"/>
        <v/>
      </c>
      <c r="Y1034" s="39" t="str">
        <f>IF(R1034="","",VLOOKUP(R1034,CUSTOMS!$E$3:$N$2500,8,FALSE))</f>
        <v/>
      </c>
      <c r="Z1034" s="39" t="str">
        <f>IF(R1034="","",VLOOKUP(R1034,CUSTOMS!$E$3:$N$2500,9,FALSE))</f>
        <v/>
      </c>
      <c r="AA1034" s="39" t="str">
        <f>IF(R1034="","",VLOOKUP(R1034,CUSTOMS!$E$3:$N$2500,10,FALSE))</f>
        <v/>
      </c>
      <c r="AB1034" s="40" t="str">
        <f>IF(R1034="","",VLOOKUP(G1034,WMS!$E$3:$T$2500,15,FALSE))</f>
        <v/>
      </c>
      <c r="AC1034" s="40" t="str">
        <f t="shared" si="118"/>
        <v/>
      </c>
      <c r="AD1034" s="37" t="str">
        <f>IF(S1034="","",VLOOKUP(S1034,海关监管条件!$A$1:$B$2000,2,FALSE))</f>
        <v/>
      </c>
    </row>
    <row r="1035" spans="7:30">
      <c r="G1035" s="22" t="str">
        <f t="shared" si="112"/>
        <v/>
      </c>
      <c r="H1035" s="23" t="str">
        <f>IF(G1035="","",VLOOKUP(G1035,WMS!$E$3:$Q$2500,7,FALSE))</f>
        <v/>
      </c>
      <c r="I1035" s="23" t="str">
        <f>IF(G1035="","",VLOOKUP(G1035,WMS!$E$3:$Q$2500,8,FALSE))</f>
        <v/>
      </c>
      <c r="J1035" s="23" t="str">
        <f>IF(G1035="","",VLOOKUP(G1035,WMS!$E$3:$Q$2500,13,FALSE))</f>
        <v/>
      </c>
      <c r="K1035" s="29" t="str">
        <f t="shared" si="113"/>
        <v/>
      </c>
      <c r="N1035" s="30" t="str">
        <f>IF(G1035="","",VLOOKUP(G1035,WMS!$E$3:$U$2500,17,0))</f>
        <v/>
      </c>
      <c r="O1035" s="31" t="str">
        <f t="shared" si="114"/>
        <v/>
      </c>
      <c r="P1035" s="31" t="str">
        <f t="shared" si="115"/>
        <v/>
      </c>
      <c r="Q1035" s="36" t="str">
        <f>IF(G1035="","",VLOOKUP(G1035,WMS!$E$3:$G$2500,2,FALSE))</f>
        <v/>
      </c>
      <c r="R1035" s="36" t="str">
        <f>IF(G1035="","",VLOOKUP(G1035,WMS!$E$3:$G$2500,3,FALSE))</f>
        <v/>
      </c>
      <c r="S1035" s="37" t="str">
        <f>IF(R1035="","",VLOOKUP(R1035,CUSTOMS!$E$3:$N$2500,2,FALSE))</f>
        <v/>
      </c>
      <c r="T1035" s="38" t="str">
        <f>IF(R1035="","",VLOOKUP(R1035,CUSTOMS!$E$3:$N$2500,3,FALSE))</f>
        <v/>
      </c>
      <c r="U1035" s="39" t="str">
        <f t="shared" si="116"/>
        <v/>
      </c>
      <c r="V1035" s="39" t="str">
        <f>IF(R1035="","",VLOOKUP(R1035,CUSTOMS!$E$3:$N$2500,5,FALSE))</f>
        <v/>
      </c>
      <c r="W1035" s="40" t="str">
        <f>IF(R1035="","",VLOOKUP(R1035,CUSTOMS!$E$3:$N$2500,6,FALSE))</f>
        <v/>
      </c>
      <c r="X1035" s="40" t="str">
        <f t="shared" si="117"/>
        <v/>
      </c>
      <c r="Y1035" s="39" t="str">
        <f>IF(R1035="","",VLOOKUP(R1035,CUSTOMS!$E$3:$N$2500,8,FALSE))</f>
        <v/>
      </c>
      <c r="Z1035" s="39" t="str">
        <f>IF(R1035="","",VLOOKUP(R1035,CUSTOMS!$E$3:$N$2500,9,FALSE))</f>
        <v/>
      </c>
      <c r="AA1035" s="39" t="str">
        <f>IF(R1035="","",VLOOKUP(R1035,CUSTOMS!$E$3:$N$2500,10,FALSE))</f>
        <v/>
      </c>
      <c r="AB1035" s="40" t="str">
        <f>IF(R1035="","",VLOOKUP(G1035,WMS!$E$3:$T$2500,15,FALSE))</f>
        <v/>
      </c>
      <c r="AC1035" s="40" t="str">
        <f t="shared" si="118"/>
        <v/>
      </c>
      <c r="AD1035" s="37" t="str">
        <f>IF(S1035="","",VLOOKUP(S1035,海关监管条件!$A$1:$B$2000,2,FALSE))</f>
        <v/>
      </c>
    </row>
    <row r="1036" spans="7:30">
      <c r="G1036" s="22" t="str">
        <f t="shared" si="112"/>
        <v/>
      </c>
      <c r="H1036" s="23" t="str">
        <f>IF(G1036="","",VLOOKUP(G1036,WMS!$E$3:$Q$2500,7,FALSE))</f>
        <v/>
      </c>
      <c r="I1036" s="23" t="str">
        <f>IF(G1036="","",VLOOKUP(G1036,WMS!$E$3:$Q$2500,8,FALSE))</f>
        <v/>
      </c>
      <c r="J1036" s="23" t="str">
        <f>IF(G1036="","",VLOOKUP(G1036,WMS!$E$3:$Q$2500,13,FALSE))</f>
        <v/>
      </c>
      <c r="K1036" s="29" t="str">
        <f t="shared" si="113"/>
        <v/>
      </c>
      <c r="N1036" s="30" t="str">
        <f>IF(G1036="","",VLOOKUP(G1036,WMS!$E$3:$U$2500,17,0))</f>
        <v/>
      </c>
      <c r="O1036" s="31" t="str">
        <f t="shared" si="114"/>
        <v/>
      </c>
      <c r="P1036" s="31" t="str">
        <f t="shared" si="115"/>
        <v/>
      </c>
      <c r="Q1036" s="36" t="str">
        <f>IF(G1036="","",VLOOKUP(G1036,WMS!$E$3:$G$2500,2,FALSE))</f>
        <v/>
      </c>
      <c r="R1036" s="36" t="str">
        <f>IF(G1036="","",VLOOKUP(G1036,WMS!$E$3:$G$2500,3,FALSE))</f>
        <v/>
      </c>
      <c r="S1036" s="37" t="str">
        <f>IF(R1036="","",VLOOKUP(R1036,CUSTOMS!$E$3:$N$2500,2,FALSE))</f>
        <v/>
      </c>
      <c r="T1036" s="38" t="str">
        <f>IF(R1036="","",VLOOKUP(R1036,CUSTOMS!$E$3:$N$2500,3,FALSE))</f>
        <v/>
      </c>
      <c r="U1036" s="39" t="str">
        <f t="shared" si="116"/>
        <v/>
      </c>
      <c r="V1036" s="39" t="str">
        <f>IF(R1036="","",VLOOKUP(R1036,CUSTOMS!$E$3:$N$2500,5,FALSE))</f>
        <v/>
      </c>
      <c r="W1036" s="40" t="str">
        <f>IF(R1036="","",VLOOKUP(R1036,CUSTOMS!$E$3:$N$2500,6,FALSE))</f>
        <v/>
      </c>
      <c r="X1036" s="40" t="str">
        <f t="shared" si="117"/>
        <v/>
      </c>
      <c r="Y1036" s="39" t="str">
        <f>IF(R1036="","",VLOOKUP(R1036,CUSTOMS!$E$3:$N$2500,8,FALSE))</f>
        <v/>
      </c>
      <c r="Z1036" s="39" t="str">
        <f>IF(R1036="","",VLOOKUP(R1036,CUSTOMS!$E$3:$N$2500,9,FALSE))</f>
        <v/>
      </c>
      <c r="AA1036" s="39" t="str">
        <f>IF(R1036="","",VLOOKUP(R1036,CUSTOMS!$E$3:$N$2500,10,FALSE))</f>
        <v/>
      </c>
      <c r="AB1036" s="40" t="str">
        <f>IF(R1036="","",VLOOKUP(G1036,WMS!$E$3:$T$2500,15,FALSE))</f>
        <v/>
      </c>
      <c r="AC1036" s="40" t="str">
        <f t="shared" si="118"/>
        <v/>
      </c>
      <c r="AD1036" s="37" t="str">
        <f>IF(S1036="","",VLOOKUP(S1036,海关监管条件!$A$1:$B$2000,2,FALSE))</f>
        <v/>
      </c>
    </row>
    <row r="1037" spans="7:30">
      <c r="G1037" s="22" t="str">
        <f t="shared" si="112"/>
        <v/>
      </c>
      <c r="H1037" s="23" t="str">
        <f>IF(G1037="","",VLOOKUP(G1037,WMS!$E$3:$Q$2500,7,FALSE))</f>
        <v/>
      </c>
      <c r="I1037" s="23" t="str">
        <f>IF(G1037="","",VLOOKUP(G1037,WMS!$E$3:$Q$2500,8,FALSE))</f>
        <v/>
      </c>
      <c r="J1037" s="23" t="str">
        <f>IF(G1037="","",VLOOKUP(G1037,WMS!$E$3:$Q$2500,13,FALSE))</f>
        <v/>
      </c>
      <c r="K1037" s="29" t="str">
        <f t="shared" si="113"/>
        <v/>
      </c>
      <c r="N1037" s="30" t="str">
        <f>IF(G1037="","",VLOOKUP(G1037,WMS!$E$3:$U$2500,17,0))</f>
        <v/>
      </c>
      <c r="O1037" s="31" t="str">
        <f t="shared" si="114"/>
        <v/>
      </c>
      <c r="P1037" s="31" t="str">
        <f t="shared" si="115"/>
        <v/>
      </c>
      <c r="Q1037" s="36" t="str">
        <f>IF(G1037="","",VLOOKUP(G1037,WMS!$E$3:$G$2500,2,FALSE))</f>
        <v/>
      </c>
      <c r="R1037" s="36" t="str">
        <f>IF(G1037="","",VLOOKUP(G1037,WMS!$E$3:$G$2500,3,FALSE))</f>
        <v/>
      </c>
      <c r="S1037" s="37" t="str">
        <f>IF(R1037="","",VLOOKUP(R1037,CUSTOMS!$E$3:$N$2500,2,FALSE))</f>
        <v/>
      </c>
      <c r="T1037" s="38" t="str">
        <f>IF(R1037="","",VLOOKUP(R1037,CUSTOMS!$E$3:$N$2500,3,FALSE))</f>
        <v/>
      </c>
      <c r="U1037" s="39" t="str">
        <f t="shared" si="116"/>
        <v/>
      </c>
      <c r="V1037" s="39" t="str">
        <f>IF(R1037="","",VLOOKUP(R1037,CUSTOMS!$E$3:$N$2500,5,FALSE))</f>
        <v/>
      </c>
      <c r="W1037" s="40" t="str">
        <f>IF(R1037="","",VLOOKUP(R1037,CUSTOMS!$E$3:$N$2500,6,FALSE))</f>
        <v/>
      </c>
      <c r="X1037" s="40" t="str">
        <f t="shared" si="117"/>
        <v/>
      </c>
      <c r="Y1037" s="39" t="str">
        <f>IF(R1037="","",VLOOKUP(R1037,CUSTOMS!$E$3:$N$2500,8,FALSE))</f>
        <v/>
      </c>
      <c r="Z1037" s="39" t="str">
        <f>IF(R1037="","",VLOOKUP(R1037,CUSTOMS!$E$3:$N$2500,9,FALSE))</f>
        <v/>
      </c>
      <c r="AA1037" s="39" t="str">
        <f>IF(R1037="","",VLOOKUP(R1037,CUSTOMS!$E$3:$N$2500,10,FALSE))</f>
        <v/>
      </c>
      <c r="AB1037" s="40" t="str">
        <f>IF(R1037="","",VLOOKUP(G1037,WMS!$E$3:$T$2500,15,FALSE))</f>
        <v/>
      </c>
      <c r="AC1037" s="40" t="str">
        <f t="shared" si="118"/>
        <v/>
      </c>
      <c r="AD1037" s="37" t="str">
        <f>IF(S1037="","",VLOOKUP(S1037,海关监管条件!$A$1:$B$2000,2,FALSE))</f>
        <v/>
      </c>
    </row>
    <row r="1038" spans="7:30">
      <c r="G1038" s="22" t="str">
        <f t="shared" si="112"/>
        <v/>
      </c>
      <c r="H1038" s="23" t="str">
        <f>IF(G1038="","",VLOOKUP(G1038,WMS!$E$3:$Q$2500,7,FALSE))</f>
        <v/>
      </c>
      <c r="I1038" s="23" t="str">
        <f>IF(G1038="","",VLOOKUP(G1038,WMS!$E$3:$Q$2500,8,FALSE))</f>
        <v/>
      </c>
      <c r="J1038" s="23" t="str">
        <f>IF(G1038="","",VLOOKUP(G1038,WMS!$E$3:$Q$2500,13,FALSE))</f>
        <v/>
      </c>
      <c r="K1038" s="29" t="str">
        <f t="shared" si="113"/>
        <v/>
      </c>
      <c r="N1038" s="30" t="str">
        <f>IF(G1038="","",VLOOKUP(G1038,WMS!$E$3:$U$2500,17,0))</f>
        <v/>
      </c>
      <c r="O1038" s="31" t="str">
        <f t="shared" si="114"/>
        <v/>
      </c>
      <c r="P1038" s="31" t="str">
        <f t="shared" si="115"/>
        <v/>
      </c>
      <c r="Q1038" s="36" t="str">
        <f>IF(G1038="","",VLOOKUP(G1038,WMS!$E$3:$G$2500,2,FALSE))</f>
        <v/>
      </c>
      <c r="R1038" s="36" t="str">
        <f>IF(G1038="","",VLOOKUP(G1038,WMS!$E$3:$G$2500,3,FALSE))</f>
        <v/>
      </c>
      <c r="S1038" s="37" t="str">
        <f>IF(R1038="","",VLOOKUP(R1038,CUSTOMS!$E$3:$N$2500,2,FALSE))</f>
        <v/>
      </c>
      <c r="T1038" s="38" t="str">
        <f>IF(R1038="","",VLOOKUP(R1038,CUSTOMS!$E$3:$N$2500,3,FALSE))</f>
        <v/>
      </c>
      <c r="U1038" s="39" t="str">
        <f t="shared" si="116"/>
        <v/>
      </c>
      <c r="V1038" s="39" t="str">
        <f>IF(R1038="","",VLOOKUP(R1038,CUSTOMS!$E$3:$N$2500,5,FALSE))</f>
        <v/>
      </c>
      <c r="W1038" s="40" t="str">
        <f>IF(R1038="","",VLOOKUP(R1038,CUSTOMS!$E$3:$N$2500,6,FALSE))</f>
        <v/>
      </c>
      <c r="X1038" s="40" t="str">
        <f t="shared" si="117"/>
        <v/>
      </c>
      <c r="Y1038" s="39" t="str">
        <f>IF(R1038="","",VLOOKUP(R1038,CUSTOMS!$E$3:$N$2500,8,FALSE))</f>
        <v/>
      </c>
      <c r="Z1038" s="39" t="str">
        <f>IF(R1038="","",VLOOKUP(R1038,CUSTOMS!$E$3:$N$2500,9,FALSE))</f>
        <v/>
      </c>
      <c r="AA1038" s="39" t="str">
        <f>IF(R1038="","",VLOOKUP(R1038,CUSTOMS!$E$3:$N$2500,10,FALSE))</f>
        <v/>
      </c>
      <c r="AB1038" s="40" t="str">
        <f>IF(R1038="","",VLOOKUP(G1038,WMS!$E$3:$T$2500,15,FALSE))</f>
        <v/>
      </c>
      <c r="AC1038" s="40" t="str">
        <f t="shared" si="118"/>
        <v/>
      </c>
      <c r="AD1038" s="37" t="str">
        <f>IF(S1038="","",VLOOKUP(S1038,海关监管条件!$A$1:$B$2000,2,FALSE))</f>
        <v/>
      </c>
    </row>
    <row r="1039" spans="7:30">
      <c r="G1039" s="22" t="str">
        <f t="shared" si="112"/>
        <v/>
      </c>
      <c r="H1039" s="23" t="str">
        <f>IF(G1039="","",VLOOKUP(G1039,WMS!$E$3:$Q$2500,7,FALSE))</f>
        <v/>
      </c>
      <c r="I1039" s="23" t="str">
        <f>IF(G1039="","",VLOOKUP(G1039,WMS!$E$3:$Q$2500,8,FALSE))</f>
        <v/>
      </c>
      <c r="J1039" s="23" t="str">
        <f>IF(G1039="","",VLOOKUP(G1039,WMS!$E$3:$Q$2500,13,FALSE))</f>
        <v/>
      </c>
      <c r="K1039" s="29" t="str">
        <f t="shared" si="113"/>
        <v/>
      </c>
      <c r="N1039" s="30" t="str">
        <f>IF(G1039="","",VLOOKUP(G1039,WMS!$E$3:$U$2500,17,0))</f>
        <v/>
      </c>
      <c r="O1039" s="31" t="str">
        <f t="shared" si="114"/>
        <v/>
      </c>
      <c r="P1039" s="31" t="str">
        <f t="shared" si="115"/>
        <v/>
      </c>
      <c r="Q1039" s="36" t="str">
        <f>IF(G1039="","",VLOOKUP(G1039,WMS!$E$3:$G$2500,2,FALSE))</f>
        <v/>
      </c>
      <c r="R1039" s="36" t="str">
        <f>IF(G1039="","",VLOOKUP(G1039,WMS!$E$3:$G$2500,3,FALSE))</f>
        <v/>
      </c>
      <c r="S1039" s="37" t="str">
        <f>IF(R1039="","",VLOOKUP(R1039,CUSTOMS!$E$3:$N$2500,2,FALSE))</f>
        <v/>
      </c>
      <c r="T1039" s="38" t="str">
        <f>IF(R1039="","",VLOOKUP(R1039,CUSTOMS!$E$3:$N$2500,3,FALSE))</f>
        <v/>
      </c>
      <c r="U1039" s="39" t="str">
        <f t="shared" si="116"/>
        <v/>
      </c>
      <c r="V1039" s="39" t="str">
        <f>IF(R1039="","",VLOOKUP(R1039,CUSTOMS!$E$3:$N$2500,5,FALSE))</f>
        <v/>
      </c>
      <c r="W1039" s="40" t="str">
        <f>IF(R1039="","",VLOOKUP(R1039,CUSTOMS!$E$3:$N$2500,6,FALSE))</f>
        <v/>
      </c>
      <c r="X1039" s="40" t="str">
        <f t="shared" si="117"/>
        <v/>
      </c>
      <c r="Y1039" s="39" t="str">
        <f>IF(R1039="","",VLOOKUP(R1039,CUSTOMS!$E$3:$N$2500,8,FALSE))</f>
        <v/>
      </c>
      <c r="Z1039" s="39" t="str">
        <f>IF(R1039="","",VLOOKUP(R1039,CUSTOMS!$E$3:$N$2500,9,FALSE))</f>
        <v/>
      </c>
      <c r="AA1039" s="39" t="str">
        <f>IF(R1039="","",VLOOKUP(R1039,CUSTOMS!$E$3:$N$2500,10,FALSE))</f>
        <v/>
      </c>
      <c r="AB1039" s="40" t="str">
        <f>IF(R1039="","",VLOOKUP(G1039,WMS!$E$3:$T$2500,15,FALSE))</f>
        <v/>
      </c>
      <c r="AC1039" s="40" t="str">
        <f t="shared" si="118"/>
        <v/>
      </c>
      <c r="AD1039" s="37" t="str">
        <f>IF(S1039="","",VLOOKUP(S1039,海关监管条件!$A$1:$B$2000,2,FALSE))</f>
        <v/>
      </c>
    </row>
    <row r="1040" spans="7:30">
      <c r="G1040" s="22" t="str">
        <f t="shared" si="112"/>
        <v/>
      </c>
      <c r="H1040" s="23" t="str">
        <f>IF(G1040="","",VLOOKUP(G1040,WMS!$E$3:$Q$2500,7,FALSE))</f>
        <v/>
      </c>
      <c r="I1040" s="23" t="str">
        <f>IF(G1040="","",VLOOKUP(G1040,WMS!$E$3:$Q$2500,8,FALSE))</f>
        <v/>
      </c>
      <c r="J1040" s="23" t="str">
        <f>IF(G1040="","",VLOOKUP(G1040,WMS!$E$3:$Q$2500,13,FALSE))</f>
        <v/>
      </c>
      <c r="K1040" s="29" t="str">
        <f t="shared" si="113"/>
        <v/>
      </c>
      <c r="N1040" s="30" t="str">
        <f>IF(G1040="","",VLOOKUP(G1040,WMS!$E$3:$U$2500,17,0))</f>
        <v/>
      </c>
      <c r="O1040" s="31" t="str">
        <f t="shared" si="114"/>
        <v/>
      </c>
      <c r="P1040" s="31" t="str">
        <f t="shared" si="115"/>
        <v/>
      </c>
      <c r="Q1040" s="36" t="str">
        <f>IF(G1040="","",VLOOKUP(G1040,WMS!$E$3:$G$2500,2,FALSE))</f>
        <v/>
      </c>
      <c r="R1040" s="36" t="str">
        <f>IF(G1040="","",VLOOKUP(G1040,WMS!$E$3:$G$2500,3,FALSE))</f>
        <v/>
      </c>
      <c r="S1040" s="37" t="str">
        <f>IF(R1040="","",VLOOKUP(R1040,CUSTOMS!$E$3:$N$2500,2,FALSE))</f>
        <v/>
      </c>
      <c r="T1040" s="38" t="str">
        <f>IF(R1040="","",VLOOKUP(R1040,CUSTOMS!$E$3:$N$2500,3,FALSE))</f>
        <v/>
      </c>
      <c r="U1040" s="39" t="str">
        <f t="shared" si="116"/>
        <v/>
      </c>
      <c r="V1040" s="39" t="str">
        <f>IF(R1040="","",VLOOKUP(R1040,CUSTOMS!$E$3:$N$2500,5,FALSE))</f>
        <v/>
      </c>
      <c r="W1040" s="40" t="str">
        <f>IF(R1040="","",VLOOKUP(R1040,CUSTOMS!$E$3:$N$2500,6,FALSE))</f>
        <v/>
      </c>
      <c r="X1040" s="40" t="str">
        <f t="shared" si="117"/>
        <v/>
      </c>
      <c r="Y1040" s="39" t="str">
        <f>IF(R1040="","",VLOOKUP(R1040,CUSTOMS!$E$3:$N$2500,8,FALSE))</f>
        <v/>
      </c>
      <c r="Z1040" s="39" t="str">
        <f>IF(R1040="","",VLOOKUP(R1040,CUSTOMS!$E$3:$N$2500,9,FALSE))</f>
        <v/>
      </c>
      <c r="AA1040" s="39" t="str">
        <f>IF(R1040="","",VLOOKUP(R1040,CUSTOMS!$E$3:$N$2500,10,FALSE))</f>
        <v/>
      </c>
      <c r="AB1040" s="40" t="str">
        <f>IF(R1040="","",VLOOKUP(G1040,WMS!$E$3:$T$2500,15,FALSE))</f>
        <v/>
      </c>
      <c r="AC1040" s="40" t="str">
        <f t="shared" si="118"/>
        <v/>
      </c>
      <c r="AD1040" s="37" t="str">
        <f>IF(S1040="","",VLOOKUP(S1040,海关监管条件!$A$1:$B$2000,2,FALSE))</f>
        <v/>
      </c>
    </row>
    <row r="1041" spans="7:30">
      <c r="G1041" s="22" t="str">
        <f t="shared" si="112"/>
        <v/>
      </c>
      <c r="H1041" s="23" t="str">
        <f>IF(G1041="","",VLOOKUP(G1041,WMS!$E$3:$Q$2500,7,FALSE))</f>
        <v/>
      </c>
      <c r="I1041" s="23" t="str">
        <f>IF(G1041="","",VLOOKUP(G1041,WMS!$E$3:$Q$2500,8,FALSE))</f>
        <v/>
      </c>
      <c r="J1041" s="23" t="str">
        <f>IF(G1041="","",VLOOKUP(G1041,WMS!$E$3:$Q$2500,13,FALSE))</f>
        <v/>
      </c>
      <c r="K1041" s="29" t="str">
        <f t="shared" si="113"/>
        <v/>
      </c>
      <c r="N1041" s="30" t="str">
        <f>IF(G1041="","",VLOOKUP(G1041,WMS!$E$3:$U$2500,17,0))</f>
        <v/>
      </c>
      <c r="O1041" s="31" t="str">
        <f t="shared" si="114"/>
        <v/>
      </c>
      <c r="P1041" s="31" t="str">
        <f t="shared" si="115"/>
        <v/>
      </c>
      <c r="Q1041" s="36" t="str">
        <f>IF(G1041="","",VLOOKUP(G1041,WMS!$E$3:$G$2500,2,FALSE))</f>
        <v/>
      </c>
      <c r="R1041" s="36" t="str">
        <f>IF(G1041="","",VLOOKUP(G1041,WMS!$E$3:$G$2500,3,FALSE))</f>
        <v/>
      </c>
      <c r="S1041" s="37" t="str">
        <f>IF(R1041="","",VLOOKUP(R1041,CUSTOMS!$E$3:$N$2500,2,FALSE))</f>
        <v/>
      </c>
      <c r="T1041" s="38" t="str">
        <f>IF(R1041="","",VLOOKUP(R1041,CUSTOMS!$E$3:$N$2500,3,FALSE))</f>
        <v/>
      </c>
      <c r="U1041" s="39" t="str">
        <f t="shared" si="116"/>
        <v/>
      </c>
      <c r="V1041" s="39" t="str">
        <f>IF(R1041="","",VLOOKUP(R1041,CUSTOMS!$E$3:$N$2500,5,FALSE))</f>
        <v/>
      </c>
      <c r="W1041" s="40" t="str">
        <f>IF(R1041="","",VLOOKUP(R1041,CUSTOMS!$E$3:$N$2500,6,FALSE))</f>
        <v/>
      </c>
      <c r="X1041" s="40" t="str">
        <f t="shared" si="117"/>
        <v/>
      </c>
      <c r="Y1041" s="39" t="str">
        <f>IF(R1041="","",VLOOKUP(R1041,CUSTOMS!$E$3:$N$2500,8,FALSE))</f>
        <v/>
      </c>
      <c r="Z1041" s="39" t="str">
        <f>IF(R1041="","",VLOOKUP(R1041,CUSTOMS!$E$3:$N$2500,9,FALSE))</f>
        <v/>
      </c>
      <c r="AA1041" s="39" t="str">
        <f>IF(R1041="","",VLOOKUP(R1041,CUSTOMS!$E$3:$N$2500,10,FALSE))</f>
        <v/>
      </c>
      <c r="AB1041" s="40" t="str">
        <f>IF(R1041="","",VLOOKUP(G1041,WMS!$E$3:$T$2500,15,FALSE))</f>
        <v/>
      </c>
      <c r="AC1041" s="40" t="str">
        <f t="shared" si="118"/>
        <v/>
      </c>
      <c r="AD1041" s="37" t="str">
        <f>IF(S1041="","",VLOOKUP(S1041,海关监管条件!$A$1:$B$2000,2,FALSE))</f>
        <v/>
      </c>
    </row>
    <row r="1042" spans="7:30">
      <c r="G1042" s="22" t="str">
        <f t="shared" si="112"/>
        <v/>
      </c>
      <c r="H1042" s="23" t="str">
        <f>IF(G1042="","",VLOOKUP(G1042,WMS!$E$3:$Q$2500,7,FALSE))</f>
        <v/>
      </c>
      <c r="I1042" s="23" t="str">
        <f>IF(G1042="","",VLOOKUP(G1042,WMS!$E$3:$Q$2500,8,FALSE))</f>
        <v/>
      </c>
      <c r="J1042" s="23" t="str">
        <f>IF(G1042="","",VLOOKUP(G1042,WMS!$E$3:$Q$2500,13,FALSE))</f>
        <v/>
      </c>
      <c r="K1042" s="29" t="str">
        <f t="shared" si="113"/>
        <v/>
      </c>
      <c r="N1042" s="30" t="str">
        <f>IF(G1042="","",VLOOKUP(G1042,WMS!$E$3:$U$2500,17,0))</f>
        <v/>
      </c>
      <c r="O1042" s="31" t="str">
        <f t="shared" si="114"/>
        <v/>
      </c>
      <c r="P1042" s="31" t="str">
        <f t="shared" si="115"/>
        <v/>
      </c>
      <c r="Q1042" s="36" t="str">
        <f>IF(G1042="","",VLOOKUP(G1042,WMS!$E$3:$G$2500,2,FALSE))</f>
        <v/>
      </c>
      <c r="R1042" s="36" t="str">
        <f>IF(G1042="","",VLOOKUP(G1042,WMS!$E$3:$G$2500,3,FALSE))</f>
        <v/>
      </c>
      <c r="S1042" s="37" t="str">
        <f>IF(R1042="","",VLOOKUP(R1042,CUSTOMS!$E$3:$N$2500,2,FALSE))</f>
        <v/>
      </c>
      <c r="T1042" s="38" t="str">
        <f>IF(R1042="","",VLOOKUP(R1042,CUSTOMS!$E$3:$N$2500,3,FALSE))</f>
        <v/>
      </c>
      <c r="U1042" s="39" t="str">
        <f t="shared" si="116"/>
        <v/>
      </c>
      <c r="V1042" s="39" t="str">
        <f>IF(R1042="","",VLOOKUP(R1042,CUSTOMS!$E$3:$N$2500,5,FALSE))</f>
        <v/>
      </c>
      <c r="W1042" s="40" t="str">
        <f>IF(R1042="","",VLOOKUP(R1042,CUSTOMS!$E$3:$N$2500,6,FALSE))</f>
        <v/>
      </c>
      <c r="X1042" s="40" t="str">
        <f t="shared" si="117"/>
        <v/>
      </c>
      <c r="Y1042" s="39" t="str">
        <f>IF(R1042="","",VLOOKUP(R1042,CUSTOMS!$E$3:$N$2500,8,FALSE))</f>
        <v/>
      </c>
      <c r="Z1042" s="39" t="str">
        <f>IF(R1042="","",VLOOKUP(R1042,CUSTOMS!$E$3:$N$2500,9,FALSE))</f>
        <v/>
      </c>
      <c r="AA1042" s="39" t="str">
        <f>IF(R1042="","",VLOOKUP(R1042,CUSTOMS!$E$3:$N$2500,10,FALSE))</f>
        <v/>
      </c>
      <c r="AB1042" s="40" t="str">
        <f>IF(R1042="","",VLOOKUP(G1042,WMS!$E$3:$T$2500,15,FALSE))</f>
        <v/>
      </c>
      <c r="AC1042" s="40" t="str">
        <f t="shared" si="118"/>
        <v/>
      </c>
      <c r="AD1042" s="37" t="str">
        <f>IF(S1042="","",VLOOKUP(S1042,海关监管条件!$A$1:$B$2000,2,FALSE))</f>
        <v/>
      </c>
    </row>
    <row r="1043" spans="7:30">
      <c r="G1043" s="22" t="str">
        <f t="shared" si="112"/>
        <v/>
      </c>
      <c r="H1043" s="23" t="str">
        <f>IF(G1043="","",VLOOKUP(G1043,WMS!$E$3:$Q$2500,7,FALSE))</f>
        <v/>
      </c>
      <c r="I1043" s="23" t="str">
        <f>IF(G1043="","",VLOOKUP(G1043,WMS!$E$3:$Q$2500,8,FALSE))</f>
        <v/>
      </c>
      <c r="J1043" s="23" t="str">
        <f>IF(G1043="","",VLOOKUP(G1043,WMS!$E$3:$Q$2500,13,FALSE))</f>
        <v/>
      </c>
      <c r="K1043" s="29" t="str">
        <f t="shared" si="113"/>
        <v/>
      </c>
      <c r="N1043" s="30" t="str">
        <f>IF(G1043="","",VLOOKUP(G1043,WMS!$E$3:$U$2500,17,0))</f>
        <v/>
      </c>
      <c r="O1043" s="31" t="str">
        <f t="shared" si="114"/>
        <v/>
      </c>
      <c r="P1043" s="31" t="str">
        <f t="shared" si="115"/>
        <v/>
      </c>
      <c r="Q1043" s="36" t="str">
        <f>IF(G1043="","",VLOOKUP(G1043,WMS!$E$3:$G$2500,2,FALSE))</f>
        <v/>
      </c>
      <c r="R1043" s="36" t="str">
        <f>IF(G1043="","",VLOOKUP(G1043,WMS!$E$3:$G$2500,3,FALSE))</f>
        <v/>
      </c>
      <c r="S1043" s="37" t="str">
        <f>IF(R1043="","",VLOOKUP(R1043,CUSTOMS!$E$3:$N$2500,2,FALSE))</f>
        <v/>
      </c>
      <c r="T1043" s="38" t="str">
        <f>IF(R1043="","",VLOOKUP(R1043,CUSTOMS!$E$3:$N$2500,3,FALSE))</f>
        <v/>
      </c>
      <c r="U1043" s="39" t="str">
        <f t="shared" si="116"/>
        <v/>
      </c>
      <c r="V1043" s="39" t="str">
        <f>IF(R1043="","",VLOOKUP(R1043,CUSTOMS!$E$3:$N$2500,5,FALSE))</f>
        <v/>
      </c>
      <c r="W1043" s="40" t="str">
        <f>IF(R1043="","",VLOOKUP(R1043,CUSTOMS!$E$3:$N$2500,6,FALSE))</f>
        <v/>
      </c>
      <c r="X1043" s="40" t="str">
        <f t="shared" si="117"/>
        <v/>
      </c>
      <c r="Y1043" s="39" t="str">
        <f>IF(R1043="","",VLOOKUP(R1043,CUSTOMS!$E$3:$N$2500,8,FALSE))</f>
        <v/>
      </c>
      <c r="Z1043" s="39" t="str">
        <f>IF(R1043="","",VLOOKUP(R1043,CUSTOMS!$E$3:$N$2500,9,FALSE))</f>
        <v/>
      </c>
      <c r="AA1043" s="39" t="str">
        <f>IF(R1043="","",VLOOKUP(R1043,CUSTOMS!$E$3:$N$2500,10,FALSE))</f>
        <v/>
      </c>
      <c r="AB1043" s="40" t="str">
        <f>IF(R1043="","",VLOOKUP(G1043,WMS!$E$3:$T$2500,15,FALSE))</f>
        <v/>
      </c>
      <c r="AC1043" s="40" t="str">
        <f t="shared" si="118"/>
        <v/>
      </c>
      <c r="AD1043" s="37" t="str">
        <f>IF(S1043="","",VLOOKUP(S1043,海关监管条件!$A$1:$B$2000,2,FALSE))</f>
        <v/>
      </c>
    </row>
    <row r="1044" spans="7:30">
      <c r="G1044" s="22" t="str">
        <f t="shared" si="112"/>
        <v/>
      </c>
      <c r="H1044" s="23" t="str">
        <f>IF(G1044="","",VLOOKUP(G1044,WMS!$E$3:$Q$2500,7,FALSE))</f>
        <v/>
      </c>
      <c r="I1044" s="23" t="str">
        <f>IF(G1044="","",VLOOKUP(G1044,WMS!$E$3:$Q$2500,8,FALSE))</f>
        <v/>
      </c>
      <c r="J1044" s="23" t="str">
        <f>IF(G1044="","",VLOOKUP(G1044,WMS!$E$3:$Q$2500,13,FALSE))</f>
        <v/>
      </c>
      <c r="K1044" s="29" t="str">
        <f t="shared" si="113"/>
        <v/>
      </c>
      <c r="N1044" s="30" t="str">
        <f>IF(G1044="","",VLOOKUP(G1044,WMS!$E$3:$U$2500,17,0))</f>
        <v/>
      </c>
      <c r="O1044" s="31" t="str">
        <f t="shared" si="114"/>
        <v/>
      </c>
      <c r="P1044" s="31" t="str">
        <f t="shared" si="115"/>
        <v/>
      </c>
      <c r="Q1044" s="36" t="str">
        <f>IF(G1044="","",VLOOKUP(G1044,WMS!$E$3:$G$2500,2,FALSE))</f>
        <v/>
      </c>
      <c r="R1044" s="36" t="str">
        <f>IF(G1044="","",VLOOKUP(G1044,WMS!$E$3:$G$2500,3,FALSE))</f>
        <v/>
      </c>
      <c r="S1044" s="37" t="str">
        <f>IF(R1044="","",VLOOKUP(R1044,CUSTOMS!$E$3:$N$2500,2,FALSE))</f>
        <v/>
      </c>
      <c r="T1044" s="38" t="str">
        <f>IF(R1044="","",VLOOKUP(R1044,CUSTOMS!$E$3:$N$2500,3,FALSE))</f>
        <v/>
      </c>
      <c r="U1044" s="39" t="str">
        <f t="shared" si="116"/>
        <v/>
      </c>
      <c r="V1044" s="39" t="str">
        <f>IF(R1044="","",VLOOKUP(R1044,CUSTOMS!$E$3:$N$2500,5,FALSE))</f>
        <v/>
      </c>
      <c r="W1044" s="40" t="str">
        <f>IF(R1044="","",VLOOKUP(R1044,CUSTOMS!$E$3:$N$2500,6,FALSE))</f>
        <v/>
      </c>
      <c r="X1044" s="40" t="str">
        <f t="shared" si="117"/>
        <v/>
      </c>
      <c r="Y1044" s="39" t="str">
        <f>IF(R1044="","",VLOOKUP(R1044,CUSTOMS!$E$3:$N$2500,8,FALSE))</f>
        <v/>
      </c>
      <c r="Z1044" s="39" t="str">
        <f>IF(R1044="","",VLOOKUP(R1044,CUSTOMS!$E$3:$N$2500,9,FALSE))</f>
        <v/>
      </c>
      <c r="AA1044" s="39" t="str">
        <f>IF(R1044="","",VLOOKUP(R1044,CUSTOMS!$E$3:$N$2500,10,FALSE))</f>
        <v/>
      </c>
      <c r="AB1044" s="40" t="str">
        <f>IF(R1044="","",VLOOKUP(G1044,WMS!$E$3:$T$2500,15,FALSE))</f>
        <v/>
      </c>
      <c r="AC1044" s="40" t="str">
        <f t="shared" si="118"/>
        <v/>
      </c>
      <c r="AD1044" s="37" t="str">
        <f>IF(S1044="","",VLOOKUP(S1044,海关监管条件!$A$1:$B$2000,2,FALSE))</f>
        <v/>
      </c>
    </row>
    <row r="1045" spans="7:30">
      <c r="G1045" s="22" t="str">
        <f t="shared" si="112"/>
        <v/>
      </c>
      <c r="H1045" s="23" t="str">
        <f>IF(G1045="","",VLOOKUP(G1045,WMS!$E$3:$Q$2500,7,FALSE))</f>
        <v/>
      </c>
      <c r="I1045" s="23" t="str">
        <f>IF(G1045="","",VLOOKUP(G1045,WMS!$E$3:$Q$2500,8,FALSE))</f>
        <v/>
      </c>
      <c r="J1045" s="23" t="str">
        <f>IF(G1045="","",VLOOKUP(G1045,WMS!$E$3:$Q$2500,13,FALSE))</f>
        <v/>
      </c>
      <c r="K1045" s="29" t="str">
        <f t="shared" si="113"/>
        <v/>
      </c>
      <c r="N1045" s="30" t="str">
        <f>IF(G1045="","",VLOOKUP(G1045,WMS!$E$3:$U$2500,17,0))</f>
        <v/>
      </c>
      <c r="O1045" s="31" t="str">
        <f t="shared" si="114"/>
        <v/>
      </c>
      <c r="P1045" s="31" t="str">
        <f t="shared" si="115"/>
        <v/>
      </c>
      <c r="Q1045" s="36" t="str">
        <f>IF(G1045="","",VLOOKUP(G1045,WMS!$E$3:$G$2500,2,FALSE))</f>
        <v/>
      </c>
      <c r="R1045" s="36" t="str">
        <f>IF(G1045="","",VLOOKUP(G1045,WMS!$E$3:$G$2500,3,FALSE))</f>
        <v/>
      </c>
      <c r="S1045" s="37" t="str">
        <f>IF(R1045="","",VLOOKUP(R1045,CUSTOMS!$E$3:$N$2500,2,FALSE))</f>
        <v/>
      </c>
      <c r="T1045" s="38" t="str">
        <f>IF(R1045="","",VLOOKUP(R1045,CUSTOMS!$E$3:$N$2500,3,FALSE))</f>
        <v/>
      </c>
      <c r="U1045" s="39" t="str">
        <f t="shared" si="116"/>
        <v/>
      </c>
      <c r="V1045" s="39" t="str">
        <f>IF(R1045="","",VLOOKUP(R1045,CUSTOMS!$E$3:$N$2500,5,FALSE))</f>
        <v/>
      </c>
      <c r="W1045" s="40" t="str">
        <f>IF(R1045="","",VLOOKUP(R1045,CUSTOMS!$E$3:$N$2500,6,FALSE))</f>
        <v/>
      </c>
      <c r="X1045" s="40" t="str">
        <f t="shared" si="117"/>
        <v/>
      </c>
      <c r="Y1045" s="39" t="str">
        <f>IF(R1045="","",VLOOKUP(R1045,CUSTOMS!$E$3:$N$2500,8,FALSE))</f>
        <v/>
      </c>
      <c r="Z1045" s="39" t="str">
        <f>IF(R1045="","",VLOOKUP(R1045,CUSTOMS!$E$3:$N$2500,9,FALSE))</f>
        <v/>
      </c>
      <c r="AA1045" s="39" t="str">
        <f>IF(R1045="","",VLOOKUP(R1045,CUSTOMS!$E$3:$N$2500,10,FALSE))</f>
        <v/>
      </c>
      <c r="AB1045" s="40" t="str">
        <f>IF(R1045="","",VLOOKUP(G1045,WMS!$E$3:$T$2500,15,FALSE))</f>
        <v/>
      </c>
      <c r="AC1045" s="40" t="str">
        <f t="shared" si="118"/>
        <v/>
      </c>
      <c r="AD1045" s="37" t="str">
        <f>IF(S1045="","",VLOOKUP(S1045,海关监管条件!$A$1:$B$2000,2,FALSE))</f>
        <v/>
      </c>
    </row>
    <row r="1046" spans="7:30">
      <c r="G1046" s="22" t="str">
        <f t="shared" si="112"/>
        <v/>
      </c>
      <c r="H1046" s="23" t="str">
        <f>IF(G1046="","",VLOOKUP(G1046,WMS!$E$3:$Q$2500,7,FALSE))</f>
        <v/>
      </c>
      <c r="I1046" s="23" t="str">
        <f>IF(G1046="","",VLOOKUP(G1046,WMS!$E$3:$Q$2500,8,FALSE))</f>
        <v/>
      </c>
      <c r="J1046" s="23" t="str">
        <f>IF(G1046="","",VLOOKUP(G1046,WMS!$E$3:$Q$2500,13,FALSE))</f>
        <v/>
      </c>
      <c r="K1046" s="29" t="str">
        <f t="shared" si="113"/>
        <v/>
      </c>
      <c r="N1046" s="30" t="str">
        <f>IF(G1046="","",VLOOKUP(G1046,WMS!$E$3:$U$2500,17,0))</f>
        <v/>
      </c>
      <c r="O1046" s="31" t="str">
        <f t="shared" si="114"/>
        <v/>
      </c>
      <c r="P1046" s="31" t="str">
        <f t="shared" si="115"/>
        <v/>
      </c>
      <c r="Q1046" s="36" t="str">
        <f>IF(G1046="","",VLOOKUP(G1046,WMS!$E$3:$G$2500,2,FALSE))</f>
        <v/>
      </c>
      <c r="R1046" s="36" t="str">
        <f>IF(G1046="","",VLOOKUP(G1046,WMS!$E$3:$G$2500,3,FALSE))</f>
        <v/>
      </c>
      <c r="S1046" s="37" t="str">
        <f>IF(R1046="","",VLOOKUP(R1046,CUSTOMS!$E$3:$N$2500,2,FALSE))</f>
        <v/>
      </c>
      <c r="T1046" s="38" t="str">
        <f>IF(R1046="","",VLOOKUP(R1046,CUSTOMS!$E$3:$N$2500,3,FALSE))</f>
        <v/>
      </c>
      <c r="U1046" s="39" t="str">
        <f t="shared" si="116"/>
        <v/>
      </c>
      <c r="V1046" s="39" t="str">
        <f>IF(R1046="","",VLOOKUP(R1046,CUSTOMS!$E$3:$N$2500,5,FALSE))</f>
        <v/>
      </c>
      <c r="W1046" s="40" t="str">
        <f>IF(R1046="","",VLOOKUP(R1046,CUSTOMS!$E$3:$N$2500,6,FALSE))</f>
        <v/>
      </c>
      <c r="X1046" s="40" t="str">
        <f t="shared" si="117"/>
        <v/>
      </c>
      <c r="Y1046" s="39" t="str">
        <f>IF(R1046="","",VLOOKUP(R1046,CUSTOMS!$E$3:$N$2500,8,FALSE))</f>
        <v/>
      </c>
      <c r="Z1046" s="39" t="str">
        <f>IF(R1046="","",VLOOKUP(R1046,CUSTOMS!$E$3:$N$2500,9,FALSE))</f>
        <v/>
      </c>
      <c r="AA1046" s="39" t="str">
        <f>IF(R1046="","",VLOOKUP(R1046,CUSTOMS!$E$3:$N$2500,10,FALSE))</f>
        <v/>
      </c>
      <c r="AB1046" s="40" t="str">
        <f>IF(R1046="","",VLOOKUP(G1046,WMS!$E$3:$T$2500,15,FALSE))</f>
        <v/>
      </c>
      <c r="AC1046" s="40" t="str">
        <f t="shared" si="118"/>
        <v/>
      </c>
      <c r="AD1046" s="37" t="str">
        <f>IF(S1046="","",VLOOKUP(S1046,海关监管条件!$A$1:$B$2000,2,FALSE))</f>
        <v/>
      </c>
    </row>
    <row r="1047" spans="7:30">
      <c r="G1047" s="22" t="str">
        <f t="shared" si="112"/>
        <v/>
      </c>
      <c r="H1047" s="23" t="str">
        <f>IF(G1047="","",VLOOKUP(G1047,WMS!$E$3:$Q$2500,7,FALSE))</f>
        <v/>
      </c>
      <c r="I1047" s="23" t="str">
        <f>IF(G1047="","",VLOOKUP(G1047,WMS!$E$3:$Q$2500,8,FALSE))</f>
        <v/>
      </c>
      <c r="J1047" s="23" t="str">
        <f>IF(G1047="","",VLOOKUP(G1047,WMS!$E$3:$Q$2500,13,FALSE))</f>
        <v/>
      </c>
      <c r="K1047" s="29" t="str">
        <f t="shared" si="113"/>
        <v/>
      </c>
      <c r="N1047" s="30" t="str">
        <f>IF(G1047="","",VLOOKUP(G1047,WMS!$E$3:$U$2500,17,0))</f>
        <v/>
      </c>
      <c r="O1047" s="31" t="str">
        <f t="shared" si="114"/>
        <v/>
      </c>
      <c r="P1047" s="31" t="str">
        <f t="shared" si="115"/>
        <v/>
      </c>
      <c r="Q1047" s="36" t="str">
        <f>IF(G1047="","",VLOOKUP(G1047,WMS!$E$3:$G$2500,2,FALSE))</f>
        <v/>
      </c>
      <c r="R1047" s="36" t="str">
        <f>IF(G1047="","",VLOOKUP(G1047,WMS!$E$3:$G$2500,3,FALSE))</f>
        <v/>
      </c>
      <c r="S1047" s="37" t="str">
        <f>IF(R1047="","",VLOOKUP(R1047,CUSTOMS!$E$3:$N$2500,2,FALSE))</f>
        <v/>
      </c>
      <c r="T1047" s="38" t="str">
        <f>IF(R1047="","",VLOOKUP(R1047,CUSTOMS!$E$3:$N$2500,3,FALSE))</f>
        <v/>
      </c>
      <c r="U1047" s="39" t="str">
        <f t="shared" si="116"/>
        <v/>
      </c>
      <c r="V1047" s="39" t="str">
        <f>IF(R1047="","",VLOOKUP(R1047,CUSTOMS!$E$3:$N$2500,5,FALSE))</f>
        <v/>
      </c>
      <c r="W1047" s="40" t="str">
        <f>IF(R1047="","",VLOOKUP(R1047,CUSTOMS!$E$3:$N$2500,6,FALSE))</f>
        <v/>
      </c>
      <c r="X1047" s="40" t="str">
        <f t="shared" si="117"/>
        <v/>
      </c>
      <c r="Y1047" s="39" t="str">
        <f>IF(R1047="","",VLOOKUP(R1047,CUSTOMS!$E$3:$N$2500,8,FALSE))</f>
        <v/>
      </c>
      <c r="Z1047" s="39" t="str">
        <f>IF(R1047="","",VLOOKUP(R1047,CUSTOMS!$E$3:$N$2500,9,FALSE))</f>
        <v/>
      </c>
      <c r="AA1047" s="39" t="str">
        <f>IF(R1047="","",VLOOKUP(R1047,CUSTOMS!$E$3:$N$2500,10,FALSE))</f>
        <v/>
      </c>
      <c r="AB1047" s="40" t="str">
        <f>IF(R1047="","",VLOOKUP(G1047,WMS!$E$3:$T$2500,15,FALSE))</f>
        <v/>
      </c>
      <c r="AC1047" s="40" t="str">
        <f t="shared" si="118"/>
        <v/>
      </c>
      <c r="AD1047" s="37" t="str">
        <f>IF(S1047="","",VLOOKUP(S1047,海关监管条件!$A$1:$B$2000,2,FALSE))</f>
        <v/>
      </c>
    </row>
    <row r="1048" spans="7:30">
      <c r="G1048" s="22" t="str">
        <f t="shared" si="112"/>
        <v/>
      </c>
      <c r="H1048" s="23" t="str">
        <f>IF(G1048="","",VLOOKUP(G1048,WMS!$E$3:$Q$2500,7,FALSE))</f>
        <v/>
      </c>
      <c r="I1048" s="23" t="str">
        <f>IF(G1048="","",VLOOKUP(G1048,WMS!$E$3:$Q$2500,8,FALSE))</f>
        <v/>
      </c>
      <c r="J1048" s="23" t="str">
        <f>IF(G1048="","",VLOOKUP(G1048,WMS!$E$3:$Q$2500,13,FALSE))</f>
        <v/>
      </c>
      <c r="K1048" s="29" t="str">
        <f t="shared" si="113"/>
        <v/>
      </c>
      <c r="N1048" s="30" t="str">
        <f>IF(G1048="","",VLOOKUP(G1048,WMS!$E$3:$U$2500,17,0))</f>
        <v/>
      </c>
      <c r="O1048" s="31" t="str">
        <f t="shared" si="114"/>
        <v/>
      </c>
      <c r="P1048" s="31" t="str">
        <f t="shared" si="115"/>
        <v/>
      </c>
      <c r="Q1048" s="36" t="str">
        <f>IF(G1048="","",VLOOKUP(G1048,WMS!$E$3:$G$2500,2,FALSE))</f>
        <v/>
      </c>
      <c r="R1048" s="36" t="str">
        <f>IF(G1048="","",VLOOKUP(G1048,WMS!$E$3:$G$2500,3,FALSE))</f>
        <v/>
      </c>
      <c r="S1048" s="37" t="str">
        <f>IF(R1048="","",VLOOKUP(R1048,CUSTOMS!$E$3:$N$2500,2,FALSE))</f>
        <v/>
      </c>
      <c r="T1048" s="38" t="str">
        <f>IF(R1048="","",VLOOKUP(R1048,CUSTOMS!$E$3:$N$2500,3,FALSE))</f>
        <v/>
      </c>
      <c r="U1048" s="39" t="str">
        <f t="shared" si="116"/>
        <v/>
      </c>
      <c r="V1048" s="39" t="str">
        <f>IF(R1048="","",VLOOKUP(R1048,CUSTOMS!$E$3:$N$2500,5,FALSE))</f>
        <v/>
      </c>
      <c r="W1048" s="40" t="str">
        <f>IF(R1048="","",VLOOKUP(R1048,CUSTOMS!$E$3:$N$2500,6,FALSE))</f>
        <v/>
      </c>
      <c r="X1048" s="40" t="str">
        <f t="shared" si="117"/>
        <v/>
      </c>
      <c r="Y1048" s="39" t="str">
        <f>IF(R1048="","",VLOOKUP(R1048,CUSTOMS!$E$3:$N$2500,8,FALSE))</f>
        <v/>
      </c>
      <c r="Z1048" s="39" t="str">
        <f>IF(R1048="","",VLOOKUP(R1048,CUSTOMS!$E$3:$N$2500,9,FALSE))</f>
        <v/>
      </c>
      <c r="AA1048" s="39" t="str">
        <f>IF(R1048="","",VLOOKUP(R1048,CUSTOMS!$E$3:$N$2500,10,FALSE))</f>
        <v/>
      </c>
      <c r="AB1048" s="40" t="str">
        <f>IF(R1048="","",VLOOKUP(G1048,WMS!$E$3:$T$2500,15,FALSE))</f>
        <v/>
      </c>
      <c r="AC1048" s="40" t="str">
        <f t="shared" si="118"/>
        <v/>
      </c>
      <c r="AD1048" s="37" t="str">
        <f>IF(S1048="","",VLOOKUP(S1048,海关监管条件!$A$1:$B$2000,2,FALSE))</f>
        <v/>
      </c>
    </row>
    <row r="1049" spans="7:30">
      <c r="G1049" s="22" t="str">
        <f t="shared" si="112"/>
        <v/>
      </c>
      <c r="H1049" s="23" t="str">
        <f>IF(G1049="","",VLOOKUP(G1049,WMS!$E$3:$Q$2500,7,FALSE))</f>
        <v/>
      </c>
      <c r="I1049" s="23" t="str">
        <f>IF(G1049="","",VLOOKUP(G1049,WMS!$E$3:$Q$2500,8,FALSE))</f>
        <v/>
      </c>
      <c r="J1049" s="23" t="str">
        <f>IF(G1049="","",VLOOKUP(G1049,WMS!$E$3:$Q$2500,13,FALSE))</f>
        <v/>
      </c>
      <c r="K1049" s="29" t="str">
        <f t="shared" si="113"/>
        <v/>
      </c>
      <c r="N1049" s="30" t="str">
        <f>IF(G1049="","",VLOOKUP(G1049,WMS!$E$3:$U$2500,17,0))</f>
        <v/>
      </c>
      <c r="O1049" s="31" t="str">
        <f t="shared" si="114"/>
        <v/>
      </c>
      <c r="P1049" s="31" t="str">
        <f t="shared" si="115"/>
        <v/>
      </c>
      <c r="Q1049" s="36" t="str">
        <f>IF(G1049="","",VLOOKUP(G1049,WMS!$E$3:$G$2500,2,FALSE))</f>
        <v/>
      </c>
      <c r="R1049" s="36" t="str">
        <f>IF(G1049="","",VLOOKUP(G1049,WMS!$E$3:$G$2500,3,FALSE))</f>
        <v/>
      </c>
      <c r="S1049" s="37" t="str">
        <f>IF(R1049="","",VLOOKUP(R1049,CUSTOMS!$E$3:$N$2500,2,FALSE))</f>
        <v/>
      </c>
      <c r="T1049" s="38" t="str">
        <f>IF(R1049="","",VLOOKUP(R1049,CUSTOMS!$E$3:$N$2500,3,FALSE))</f>
        <v/>
      </c>
      <c r="U1049" s="39" t="str">
        <f t="shared" si="116"/>
        <v/>
      </c>
      <c r="V1049" s="39" t="str">
        <f>IF(R1049="","",VLOOKUP(R1049,CUSTOMS!$E$3:$N$2500,5,FALSE))</f>
        <v/>
      </c>
      <c r="W1049" s="40" t="str">
        <f>IF(R1049="","",VLOOKUP(R1049,CUSTOMS!$E$3:$N$2500,6,FALSE))</f>
        <v/>
      </c>
      <c r="X1049" s="40" t="str">
        <f t="shared" si="117"/>
        <v/>
      </c>
      <c r="Y1049" s="39" t="str">
        <f>IF(R1049="","",VLOOKUP(R1049,CUSTOMS!$E$3:$N$2500,8,FALSE))</f>
        <v/>
      </c>
      <c r="Z1049" s="39" t="str">
        <f>IF(R1049="","",VLOOKUP(R1049,CUSTOMS!$E$3:$N$2500,9,FALSE))</f>
        <v/>
      </c>
      <c r="AA1049" s="39" t="str">
        <f>IF(R1049="","",VLOOKUP(R1049,CUSTOMS!$E$3:$N$2500,10,FALSE))</f>
        <v/>
      </c>
      <c r="AB1049" s="40" t="str">
        <f>IF(R1049="","",VLOOKUP(G1049,WMS!$E$3:$T$2500,15,FALSE))</f>
        <v/>
      </c>
      <c r="AC1049" s="40" t="str">
        <f t="shared" si="118"/>
        <v/>
      </c>
      <c r="AD1049" s="37" t="str">
        <f>IF(S1049="","",VLOOKUP(S1049,海关监管条件!$A$1:$B$2000,2,FALSE))</f>
        <v/>
      </c>
    </row>
    <row r="1050" spans="7:30">
      <c r="G1050" s="22" t="str">
        <f t="shared" si="112"/>
        <v/>
      </c>
      <c r="H1050" s="23" t="str">
        <f>IF(G1050="","",VLOOKUP(G1050,WMS!$E$3:$Q$2500,7,FALSE))</f>
        <v/>
      </c>
      <c r="I1050" s="23" t="str">
        <f>IF(G1050="","",VLOOKUP(G1050,WMS!$E$3:$Q$2500,8,FALSE))</f>
        <v/>
      </c>
      <c r="J1050" s="23" t="str">
        <f>IF(G1050="","",VLOOKUP(G1050,WMS!$E$3:$Q$2500,13,FALSE))</f>
        <v/>
      </c>
      <c r="K1050" s="29" t="str">
        <f t="shared" si="113"/>
        <v/>
      </c>
      <c r="N1050" s="30" t="str">
        <f>IF(G1050="","",VLOOKUP(G1050,WMS!$E$3:$U$2500,17,0))</f>
        <v/>
      </c>
      <c r="O1050" s="31" t="str">
        <f t="shared" si="114"/>
        <v/>
      </c>
      <c r="P1050" s="31" t="str">
        <f t="shared" si="115"/>
        <v/>
      </c>
      <c r="Q1050" s="36" t="str">
        <f>IF(G1050="","",VLOOKUP(G1050,WMS!$E$3:$G$2500,2,FALSE))</f>
        <v/>
      </c>
      <c r="R1050" s="36" t="str">
        <f>IF(G1050="","",VLOOKUP(G1050,WMS!$E$3:$G$2500,3,FALSE))</f>
        <v/>
      </c>
      <c r="S1050" s="37" t="str">
        <f>IF(R1050="","",VLOOKUP(R1050,CUSTOMS!$E$3:$N$2500,2,FALSE))</f>
        <v/>
      </c>
      <c r="T1050" s="38" t="str">
        <f>IF(R1050="","",VLOOKUP(R1050,CUSTOMS!$E$3:$N$2500,3,FALSE))</f>
        <v/>
      </c>
      <c r="U1050" s="39" t="str">
        <f t="shared" si="116"/>
        <v/>
      </c>
      <c r="V1050" s="39" t="str">
        <f>IF(R1050="","",VLOOKUP(R1050,CUSTOMS!$E$3:$N$2500,5,FALSE))</f>
        <v/>
      </c>
      <c r="W1050" s="40" t="str">
        <f>IF(R1050="","",VLOOKUP(R1050,CUSTOMS!$E$3:$N$2500,6,FALSE))</f>
        <v/>
      </c>
      <c r="X1050" s="40" t="str">
        <f t="shared" si="117"/>
        <v/>
      </c>
      <c r="Y1050" s="39" t="str">
        <f>IF(R1050="","",VLOOKUP(R1050,CUSTOMS!$E$3:$N$2500,8,FALSE))</f>
        <v/>
      </c>
      <c r="Z1050" s="39" t="str">
        <f>IF(R1050="","",VLOOKUP(R1050,CUSTOMS!$E$3:$N$2500,9,FALSE))</f>
        <v/>
      </c>
      <c r="AA1050" s="39" t="str">
        <f>IF(R1050="","",VLOOKUP(R1050,CUSTOMS!$E$3:$N$2500,10,FALSE))</f>
        <v/>
      </c>
      <c r="AB1050" s="40" t="str">
        <f>IF(R1050="","",VLOOKUP(G1050,WMS!$E$3:$T$2500,15,FALSE))</f>
        <v/>
      </c>
      <c r="AC1050" s="40" t="str">
        <f t="shared" si="118"/>
        <v/>
      </c>
      <c r="AD1050" s="37" t="str">
        <f>IF(S1050="","",VLOOKUP(S1050,海关监管条件!$A$1:$B$2000,2,FALSE))</f>
        <v/>
      </c>
    </row>
    <row r="1051" spans="7:30">
      <c r="G1051" s="22" t="str">
        <f t="shared" si="112"/>
        <v/>
      </c>
      <c r="H1051" s="23" t="str">
        <f>IF(G1051="","",VLOOKUP(G1051,WMS!$E$3:$Q$2500,7,FALSE))</f>
        <v/>
      </c>
      <c r="I1051" s="23" t="str">
        <f>IF(G1051="","",VLOOKUP(G1051,WMS!$E$3:$Q$2500,8,FALSE))</f>
        <v/>
      </c>
      <c r="J1051" s="23" t="str">
        <f>IF(G1051="","",VLOOKUP(G1051,WMS!$E$3:$Q$2500,13,FALSE))</f>
        <v/>
      </c>
      <c r="K1051" s="29" t="str">
        <f t="shared" si="113"/>
        <v/>
      </c>
      <c r="N1051" s="30" t="str">
        <f>IF(G1051="","",VLOOKUP(G1051,WMS!$E$3:$U$2500,17,0))</f>
        <v/>
      </c>
      <c r="O1051" s="31" t="str">
        <f t="shared" si="114"/>
        <v/>
      </c>
      <c r="P1051" s="31" t="str">
        <f t="shared" si="115"/>
        <v/>
      </c>
      <c r="Q1051" s="36" t="str">
        <f>IF(G1051="","",VLOOKUP(G1051,WMS!$E$3:$G$2500,2,FALSE))</f>
        <v/>
      </c>
      <c r="R1051" s="36" t="str">
        <f>IF(G1051="","",VLOOKUP(G1051,WMS!$E$3:$G$2500,3,FALSE))</f>
        <v/>
      </c>
      <c r="S1051" s="37" t="str">
        <f>IF(R1051="","",VLOOKUP(R1051,CUSTOMS!$E$3:$N$2500,2,FALSE))</f>
        <v/>
      </c>
      <c r="T1051" s="38" t="str">
        <f>IF(R1051="","",VLOOKUP(R1051,CUSTOMS!$E$3:$N$2500,3,FALSE))</f>
        <v/>
      </c>
      <c r="U1051" s="39" t="str">
        <f t="shared" si="116"/>
        <v/>
      </c>
      <c r="V1051" s="39" t="str">
        <f>IF(R1051="","",VLOOKUP(R1051,CUSTOMS!$E$3:$N$2500,5,FALSE))</f>
        <v/>
      </c>
      <c r="W1051" s="40" t="str">
        <f>IF(R1051="","",VLOOKUP(R1051,CUSTOMS!$E$3:$N$2500,6,FALSE))</f>
        <v/>
      </c>
      <c r="X1051" s="40" t="str">
        <f t="shared" si="117"/>
        <v/>
      </c>
      <c r="Y1051" s="39" t="str">
        <f>IF(R1051="","",VLOOKUP(R1051,CUSTOMS!$E$3:$N$2500,8,FALSE))</f>
        <v/>
      </c>
      <c r="Z1051" s="39" t="str">
        <f>IF(R1051="","",VLOOKUP(R1051,CUSTOMS!$E$3:$N$2500,9,FALSE))</f>
        <v/>
      </c>
      <c r="AA1051" s="39" t="str">
        <f>IF(R1051="","",VLOOKUP(R1051,CUSTOMS!$E$3:$N$2500,10,FALSE))</f>
        <v/>
      </c>
      <c r="AB1051" s="40" t="str">
        <f>IF(R1051="","",VLOOKUP(G1051,WMS!$E$3:$T$2500,15,FALSE))</f>
        <v/>
      </c>
      <c r="AC1051" s="40" t="str">
        <f t="shared" si="118"/>
        <v/>
      </c>
      <c r="AD1051" s="37" t="str">
        <f>IF(S1051="","",VLOOKUP(S1051,海关监管条件!$A$1:$B$2000,2,FALSE))</f>
        <v/>
      </c>
    </row>
    <row r="1052" spans="7:30">
      <c r="G1052" s="22" t="str">
        <f t="shared" si="112"/>
        <v/>
      </c>
      <c r="H1052" s="23" t="str">
        <f>IF(G1052="","",VLOOKUP(G1052,WMS!$E$3:$Q$2500,7,FALSE))</f>
        <v/>
      </c>
      <c r="I1052" s="23" t="str">
        <f>IF(G1052="","",VLOOKUP(G1052,WMS!$E$3:$Q$2500,8,FALSE))</f>
        <v/>
      </c>
      <c r="J1052" s="23" t="str">
        <f>IF(G1052="","",VLOOKUP(G1052,WMS!$E$3:$Q$2500,13,FALSE))</f>
        <v/>
      </c>
      <c r="K1052" s="29" t="str">
        <f t="shared" si="113"/>
        <v/>
      </c>
      <c r="N1052" s="30" t="str">
        <f>IF(G1052="","",VLOOKUP(G1052,WMS!$E$3:$U$2500,17,0))</f>
        <v/>
      </c>
      <c r="O1052" s="31" t="str">
        <f t="shared" si="114"/>
        <v/>
      </c>
      <c r="P1052" s="31" t="str">
        <f t="shared" si="115"/>
        <v/>
      </c>
      <c r="Q1052" s="36" t="str">
        <f>IF(G1052="","",VLOOKUP(G1052,WMS!$E$3:$G$2500,2,FALSE))</f>
        <v/>
      </c>
      <c r="R1052" s="36" t="str">
        <f>IF(G1052="","",VLOOKUP(G1052,WMS!$E$3:$G$2500,3,FALSE))</f>
        <v/>
      </c>
      <c r="S1052" s="37" t="str">
        <f>IF(R1052="","",VLOOKUP(R1052,CUSTOMS!$E$3:$N$2500,2,FALSE))</f>
        <v/>
      </c>
      <c r="T1052" s="38" t="str">
        <f>IF(R1052="","",VLOOKUP(R1052,CUSTOMS!$E$3:$N$2500,3,FALSE))</f>
        <v/>
      </c>
      <c r="U1052" s="39" t="str">
        <f t="shared" si="116"/>
        <v/>
      </c>
      <c r="V1052" s="39" t="str">
        <f>IF(R1052="","",VLOOKUP(R1052,CUSTOMS!$E$3:$N$2500,5,FALSE))</f>
        <v/>
      </c>
      <c r="W1052" s="40" t="str">
        <f>IF(R1052="","",VLOOKUP(R1052,CUSTOMS!$E$3:$N$2500,6,FALSE))</f>
        <v/>
      </c>
      <c r="X1052" s="40" t="str">
        <f t="shared" si="117"/>
        <v/>
      </c>
      <c r="Y1052" s="39" t="str">
        <f>IF(R1052="","",VLOOKUP(R1052,CUSTOMS!$E$3:$N$2500,8,FALSE))</f>
        <v/>
      </c>
      <c r="Z1052" s="39" t="str">
        <f>IF(R1052="","",VLOOKUP(R1052,CUSTOMS!$E$3:$N$2500,9,FALSE))</f>
        <v/>
      </c>
      <c r="AA1052" s="39" t="str">
        <f>IF(R1052="","",VLOOKUP(R1052,CUSTOMS!$E$3:$N$2500,10,FALSE))</f>
        <v/>
      </c>
      <c r="AB1052" s="40" t="str">
        <f>IF(R1052="","",VLOOKUP(G1052,WMS!$E$3:$T$2500,15,FALSE))</f>
        <v/>
      </c>
      <c r="AC1052" s="40" t="str">
        <f t="shared" si="118"/>
        <v/>
      </c>
      <c r="AD1052" s="37" t="str">
        <f>IF(S1052="","",VLOOKUP(S1052,海关监管条件!$A$1:$B$2000,2,FALSE))</f>
        <v/>
      </c>
    </row>
    <row r="1053" spans="7:30">
      <c r="G1053" s="22" t="str">
        <f t="shared" si="112"/>
        <v/>
      </c>
      <c r="H1053" s="23" t="str">
        <f>IF(G1053="","",VLOOKUP(G1053,WMS!$E$3:$Q$2500,7,FALSE))</f>
        <v/>
      </c>
      <c r="I1053" s="23" t="str">
        <f>IF(G1053="","",VLOOKUP(G1053,WMS!$E$3:$Q$2500,8,FALSE))</f>
        <v/>
      </c>
      <c r="J1053" s="23" t="str">
        <f>IF(G1053="","",VLOOKUP(G1053,WMS!$E$3:$Q$2500,13,FALSE))</f>
        <v/>
      </c>
      <c r="K1053" s="29" t="str">
        <f t="shared" si="113"/>
        <v/>
      </c>
      <c r="N1053" s="30" t="str">
        <f>IF(G1053="","",VLOOKUP(G1053,WMS!$E$3:$U$2500,17,0))</f>
        <v/>
      </c>
      <c r="O1053" s="31" t="str">
        <f t="shared" si="114"/>
        <v/>
      </c>
      <c r="P1053" s="31" t="str">
        <f t="shared" si="115"/>
        <v/>
      </c>
      <c r="Q1053" s="36" t="str">
        <f>IF(G1053="","",VLOOKUP(G1053,WMS!$E$3:$G$2500,2,FALSE))</f>
        <v/>
      </c>
      <c r="R1053" s="36" t="str">
        <f>IF(G1053="","",VLOOKUP(G1053,WMS!$E$3:$G$2500,3,FALSE))</f>
        <v/>
      </c>
      <c r="S1053" s="37" t="str">
        <f>IF(R1053="","",VLOOKUP(R1053,CUSTOMS!$E$3:$N$2500,2,FALSE))</f>
        <v/>
      </c>
      <c r="T1053" s="38" t="str">
        <f>IF(R1053="","",VLOOKUP(R1053,CUSTOMS!$E$3:$N$2500,3,FALSE))</f>
        <v/>
      </c>
      <c r="U1053" s="39" t="str">
        <f t="shared" si="116"/>
        <v/>
      </c>
      <c r="V1053" s="39" t="str">
        <f>IF(R1053="","",VLOOKUP(R1053,CUSTOMS!$E$3:$N$2500,5,FALSE))</f>
        <v/>
      </c>
      <c r="W1053" s="40" t="str">
        <f>IF(R1053="","",VLOOKUP(R1053,CUSTOMS!$E$3:$N$2500,6,FALSE))</f>
        <v/>
      </c>
      <c r="X1053" s="40" t="str">
        <f t="shared" si="117"/>
        <v/>
      </c>
      <c r="Y1053" s="39" t="str">
        <f>IF(R1053="","",VLOOKUP(R1053,CUSTOMS!$E$3:$N$2500,8,FALSE))</f>
        <v/>
      </c>
      <c r="Z1053" s="39" t="str">
        <f>IF(R1053="","",VLOOKUP(R1053,CUSTOMS!$E$3:$N$2500,9,FALSE))</f>
        <v/>
      </c>
      <c r="AA1053" s="39" t="str">
        <f>IF(R1053="","",VLOOKUP(R1053,CUSTOMS!$E$3:$N$2500,10,FALSE))</f>
        <v/>
      </c>
      <c r="AB1053" s="40" t="str">
        <f>IF(R1053="","",VLOOKUP(G1053,WMS!$E$3:$T$2500,15,FALSE))</f>
        <v/>
      </c>
      <c r="AC1053" s="40" t="str">
        <f t="shared" si="118"/>
        <v/>
      </c>
      <c r="AD1053" s="37" t="str">
        <f>IF(S1053="","",VLOOKUP(S1053,海关监管条件!$A$1:$B$2000,2,FALSE))</f>
        <v/>
      </c>
    </row>
    <row r="1054" spans="7:30">
      <c r="G1054" s="22" t="str">
        <f t="shared" si="112"/>
        <v/>
      </c>
      <c r="H1054" s="23" t="str">
        <f>IF(G1054="","",VLOOKUP(G1054,WMS!$E$3:$Q$2500,7,FALSE))</f>
        <v/>
      </c>
      <c r="I1054" s="23" t="str">
        <f>IF(G1054="","",VLOOKUP(G1054,WMS!$E$3:$Q$2500,8,FALSE))</f>
        <v/>
      </c>
      <c r="J1054" s="23" t="str">
        <f>IF(G1054="","",VLOOKUP(G1054,WMS!$E$3:$Q$2500,13,FALSE))</f>
        <v/>
      </c>
      <c r="K1054" s="29" t="str">
        <f t="shared" si="113"/>
        <v/>
      </c>
      <c r="N1054" s="30" t="str">
        <f>IF(G1054="","",VLOOKUP(G1054,WMS!$E$3:$U$2500,17,0))</f>
        <v/>
      </c>
      <c r="O1054" s="31" t="str">
        <f t="shared" si="114"/>
        <v/>
      </c>
      <c r="P1054" s="31" t="str">
        <f t="shared" si="115"/>
        <v/>
      </c>
      <c r="Q1054" s="36" t="str">
        <f>IF(G1054="","",VLOOKUP(G1054,WMS!$E$3:$G$2500,2,FALSE))</f>
        <v/>
      </c>
      <c r="R1054" s="36" t="str">
        <f>IF(G1054="","",VLOOKUP(G1054,WMS!$E$3:$G$2500,3,FALSE))</f>
        <v/>
      </c>
      <c r="S1054" s="37" t="str">
        <f>IF(R1054="","",VLOOKUP(R1054,CUSTOMS!$E$3:$N$2500,2,FALSE))</f>
        <v/>
      </c>
      <c r="T1054" s="38" t="str">
        <f>IF(R1054="","",VLOOKUP(R1054,CUSTOMS!$E$3:$N$2500,3,FALSE))</f>
        <v/>
      </c>
      <c r="U1054" s="39" t="str">
        <f t="shared" si="116"/>
        <v/>
      </c>
      <c r="V1054" s="39" t="str">
        <f>IF(R1054="","",VLOOKUP(R1054,CUSTOMS!$E$3:$N$2500,5,FALSE))</f>
        <v/>
      </c>
      <c r="W1054" s="40" t="str">
        <f>IF(R1054="","",VLOOKUP(R1054,CUSTOMS!$E$3:$N$2500,6,FALSE))</f>
        <v/>
      </c>
      <c r="X1054" s="40" t="str">
        <f t="shared" si="117"/>
        <v/>
      </c>
      <c r="Y1054" s="39" t="str">
        <f>IF(R1054="","",VLOOKUP(R1054,CUSTOMS!$E$3:$N$2500,8,FALSE))</f>
        <v/>
      </c>
      <c r="Z1054" s="39" t="str">
        <f>IF(R1054="","",VLOOKUP(R1054,CUSTOMS!$E$3:$N$2500,9,FALSE))</f>
        <v/>
      </c>
      <c r="AA1054" s="39" t="str">
        <f>IF(R1054="","",VLOOKUP(R1054,CUSTOMS!$E$3:$N$2500,10,FALSE))</f>
        <v/>
      </c>
      <c r="AB1054" s="40" t="str">
        <f>IF(R1054="","",VLOOKUP(G1054,WMS!$E$3:$T$2500,15,FALSE))</f>
        <v/>
      </c>
      <c r="AC1054" s="40" t="str">
        <f t="shared" si="118"/>
        <v/>
      </c>
      <c r="AD1054" s="37" t="str">
        <f>IF(S1054="","",VLOOKUP(S1054,海关监管条件!$A$1:$B$2000,2,FALSE))</f>
        <v/>
      </c>
    </row>
    <row r="1055" spans="7:30">
      <c r="G1055" s="22" t="str">
        <f t="shared" si="112"/>
        <v/>
      </c>
      <c r="H1055" s="23" t="str">
        <f>IF(G1055="","",VLOOKUP(G1055,WMS!$E$3:$Q$2500,7,FALSE))</f>
        <v/>
      </c>
      <c r="I1055" s="23" t="str">
        <f>IF(G1055="","",VLOOKUP(G1055,WMS!$E$3:$Q$2500,8,FALSE))</f>
        <v/>
      </c>
      <c r="J1055" s="23" t="str">
        <f>IF(G1055="","",VLOOKUP(G1055,WMS!$E$3:$Q$2500,13,FALSE))</f>
        <v/>
      </c>
      <c r="K1055" s="29" t="str">
        <f t="shared" si="113"/>
        <v/>
      </c>
      <c r="N1055" s="30" t="str">
        <f>IF(G1055="","",VLOOKUP(G1055,WMS!$E$3:$U$2500,17,0))</f>
        <v/>
      </c>
      <c r="O1055" s="31" t="str">
        <f t="shared" si="114"/>
        <v/>
      </c>
      <c r="P1055" s="31" t="str">
        <f t="shared" si="115"/>
        <v/>
      </c>
      <c r="Q1055" s="36" t="str">
        <f>IF(G1055="","",VLOOKUP(G1055,WMS!$E$3:$G$2500,2,FALSE))</f>
        <v/>
      </c>
      <c r="R1055" s="36" t="str">
        <f>IF(G1055="","",VLOOKUP(G1055,WMS!$E$3:$G$2500,3,FALSE))</f>
        <v/>
      </c>
      <c r="S1055" s="37" t="str">
        <f>IF(R1055="","",VLOOKUP(R1055,CUSTOMS!$E$3:$N$2500,2,FALSE))</f>
        <v/>
      </c>
      <c r="T1055" s="38" t="str">
        <f>IF(R1055="","",VLOOKUP(R1055,CUSTOMS!$E$3:$N$2500,3,FALSE))</f>
        <v/>
      </c>
      <c r="U1055" s="39" t="str">
        <f t="shared" si="116"/>
        <v/>
      </c>
      <c r="V1055" s="39" t="str">
        <f>IF(R1055="","",VLOOKUP(R1055,CUSTOMS!$E$3:$N$2500,5,FALSE))</f>
        <v/>
      </c>
      <c r="W1055" s="40" t="str">
        <f>IF(R1055="","",VLOOKUP(R1055,CUSTOMS!$E$3:$N$2500,6,FALSE))</f>
        <v/>
      </c>
      <c r="X1055" s="40" t="str">
        <f t="shared" si="117"/>
        <v/>
      </c>
      <c r="Y1055" s="39" t="str">
        <f>IF(R1055="","",VLOOKUP(R1055,CUSTOMS!$E$3:$N$2500,8,FALSE))</f>
        <v/>
      </c>
      <c r="Z1055" s="39" t="str">
        <f>IF(R1055="","",VLOOKUP(R1055,CUSTOMS!$E$3:$N$2500,9,FALSE))</f>
        <v/>
      </c>
      <c r="AA1055" s="39" t="str">
        <f>IF(R1055="","",VLOOKUP(R1055,CUSTOMS!$E$3:$N$2500,10,FALSE))</f>
        <v/>
      </c>
      <c r="AB1055" s="40" t="str">
        <f>IF(R1055="","",VLOOKUP(G1055,WMS!$E$3:$T$2500,15,FALSE))</f>
        <v/>
      </c>
      <c r="AC1055" s="40" t="str">
        <f t="shared" si="118"/>
        <v/>
      </c>
      <c r="AD1055" s="37" t="str">
        <f>IF(S1055="","",VLOOKUP(S1055,海关监管条件!$A$1:$B$2000,2,FALSE))</f>
        <v/>
      </c>
    </row>
    <row r="1056" spans="7:30">
      <c r="G1056" s="22" t="str">
        <f t="shared" si="112"/>
        <v/>
      </c>
      <c r="H1056" s="23" t="str">
        <f>IF(G1056="","",VLOOKUP(G1056,WMS!$E$3:$Q$2500,7,FALSE))</f>
        <v/>
      </c>
      <c r="I1056" s="23" t="str">
        <f>IF(G1056="","",VLOOKUP(G1056,WMS!$E$3:$Q$2500,8,FALSE))</f>
        <v/>
      </c>
      <c r="J1056" s="23" t="str">
        <f>IF(G1056="","",VLOOKUP(G1056,WMS!$E$3:$Q$2500,13,FALSE))</f>
        <v/>
      </c>
      <c r="K1056" s="29" t="str">
        <f t="shared" si="113"/>
        <v/>
      </c>
      <c r="N1056" s="30" t="str">
        <f>IF(G1056="","",VLOOKUP(G1056,WMS!$E$3:$U$2500,17,0))</f>
        <v/>
      </c>
      <c r="O1056" s="31" t="str">
        <f t="shared" si="114"/>
        <v/>
      </c>
      <c r="P1056" s="31" t="str">
        <f t="shared" si="115"/>
        <v/>
      </c>
      <c r="Q1056" s="36" t="str">
        <f>IF(G1056="","",VLOOKUP(G1056,WMS!$E$3:$G$2500,2,FALSE))</f>
        <v/>
      </c>
      <c r="R1056" s="36" t="str">
        <f>IF(G1056="","",VLOOKUP(G1056,WMS!$E$3:$G$2500,3,FALSE))</f>
        <v/>
      </c>
      <c r="S1056" s="37" t="str">
        <f>IF(R1056="","",VLOOKUP(R1056,CUSTOMS!$E$3:$N$2500,2,FALSE))</f>
        <v/>
      </c>
      <c r="T1056" s="38" t="str">
        <f>IF(R1056="","",VLOOKUP(R1056,CUSTOMS!$E$3:$N$2500,3,FALSE))</f>
        <v/>
      </c>
      <c r="U1056" s="39" t="str">
        <f t="shared" si="116"/>
        <v/>
      </c>
      <c r="V1056" s="39" t="str">
        <f>IF(R1056="","",VLOOKUP(R1056,CUSTOMS!$E$3:$N$2500,5,FALSE))</f>
        <v/>
      </c>
      <c r="W1056" s="40" t="str">
        <f>IF(R1056="","",VLOOKUP(R1056,CUSTOMS!$E$3:$N$2500,6,FALSE))</f>
        <v/>
      </c>
      <c r="X1056" s="40" t="str">
        <f t="shared" si="117"/>
        <v/>
      </c>
      <c r="Y1056" s="39" t="str">
        <f>IF(R1056="","",VLOOKUP(R1056,CUSTOMS!$E$3:$N$2500,8,FALSE))</f>
        <v/>
      </c>
      <c r="Z1056" s="39" t="str">
        <f>IF(R1056="","",VLOOKUP(R1056,CUSTOMS!$E$3:$N$2500,9,FALSE))</f>
        <v/>
      </c>
      <c r="AA1056" s="39" t="str">
        <f>IF(R1056="","",VLOOKUP(R1056,CUSTOMS!$E$3:$N$2500,10,FALSE))</f>
        <v/>
      </c>
      <c r="AB1056" s="40" t="str">
        <f>IF(R1056="","",VLOOKUP(G1056,WMS!$E$3:$T$2500,15,FALSE))</f>
        <v/>
      </c>
      <c r="AC1056" s="40" t="str">
        <f t="shared" si="118"/>
        <v/>
      </c>
      <c r="AD1056" s="37" t="str">
        <f>IF(S1056="","",VLOOKUP(S1056,海关监管条件!$A$1:$B$2000,2,FALSE))</f>
        <v/>
      </c>
    </row>
    <row r="1057" spans="7:30">
      <c r="G1057" s="22" t="str">
        <f t="shared" ref="G1057:G1120" si="119">IF(F1057="","",D1057&amp;"/"&amp;E1057&amp;"/"&amp;F1057)</f>
        <v/>
      </c>
      <c r="H1057" s="23" t="str">
        <f>IF(G1057="","",VLOOKUP(G1057,WMS!$E$3:$Q$2500,7,FALSE))</f>
        <v/>
      </c>
      <c r="I1057" s="23" t="str">
        <f>IF(G1057="","",VLOOKUP(G1057,WMS!$E$3:$Q$2500,8,FALSE))</f>
        <v/>
      </c>
      <c r="J1057" s="23" t="str">
        <f>IF(G1057="","",VLOOKUP(G1057,WMS!$E$3:$Q$2500,13,FALSE))</f>
        <v/>
      </c>
      <c r="K1057" s="29" t="str">
        <f t="shared" ref="K1057:K1120" si="120">IF(M1057="","",EXACT(H1057,M1057/L1057))</f>
        <v/>
      </c>
      <c r="N1057" s="30" t="str">
        <f>IF(G1057="","",VLOOKUP(G1057,WMS!$E$3:$U$2500,17,0))</f>
        <v/>
      </c>
      <c r="O1057" s="31" t="str">
        <f t="shared" ref="O1057:O1120" si="121">IF(L1057="","",I1057*L1057)</f>
        <v/>
      </c>
      <c r="P1057" s="31" t="str">
        <f t="shared" ref="P1057:P1120" si="122">IF(L1057="","",J1057*L1057)</f>
        <v/>
      </c>
      <c r="Q1057" s="36" t="str">
        <f>IF(G1057="","",VLOOKUP(G1057,WMS!$E$3:$G$2500,2,FALSE))</f>
        <v/>
      </c>
      <c r="R1057" s="36" t="str">
        <f>IF(G1057="","",VLOOKUP(G1057,WMS!$E$3:$G$2500,3,FALSE))</f>
        <v/>
      </c>
      <c r="S1057" s="37" t="str">
        <f>IF(R1057="","",VLOOKUP(R1057,CUSTOMS!$E$3:$N$2500,2,FALSE))</f>
        <v/>
      </c>
      <c r="T1057" s="38" t="str">
        <f>IF(R1057="","",VLOOKUP(R1057,CUSTOMS!$E$3:$N$2500,3,FALSE))</f>
        <v/>
      </c>
      <c r="U1057" s="39" t="str">
        <f t="shared" ref="U1057:U1120" si="123">IF(V1057="","",IF(V1057="千克",M1057*AB1057,M1057))</f>
        <v/>
      </c>
      <c r="V1057" s="39" t="str">
        <f>IF(R1057="","",VLOOKUP(R1057,CUSTOMS!$E$3:$N$2500,5,FALSE))</f>
        <v/>
      </c>
      <c r="W1057" s="40" t="str">
        <f>IF(R1057="","",VLOOKUP(R1057,CUSTOMS!$E$3:$N$2500,6,FALSE))</f>
        <v/>
      </c>
      <c r="X1057" s="40" t="str">
        <f t="shared" ref="X1057:X1120" si="124">IF(W1057="","",U1057*W1057)</f>
        <v/>
      </c>
      <c r="Y1057" s="39" t="str">
        <f>IF(R1057="","",VLOOKUP(R1057,CUSTOMS!$E$3:$N$2500,8,FALSE))</f>
        <v/>
      </c>
      <c r="Z1057" s="39" t="str">
        <f>IF(R1057="","",VLOOKUP(R1057,CUSTOMS!$E$3:$N$2500,9,FALSE))</f>
        <v/>
      </c>
      <c r="AA1057" s="39" t="str">
        <f>IF(R1057="","",VLOOKUP(R1057,CUSTOMS!$E$3:$N$2500,10,FALSE))</f>
        <v/>
      </c>
      <c r="AB1057" s="40" t="str">
        <f>IF(R1057="","",VLOOKUP(G1057,WMS!$E$3:$T$2500,15,FALSE))</f>
        <v/>
      </c>
      <c r="AC1057" s="40" t="str">
        <f t="shared" ref="AC1057:AC1120" si="125">IF(AB1057="","",M1057*AB1057)</f>
        <v/>
      </c>
      <c r="AD1057" s="37" t="str">
        <f>IF(S1057="","",VLOOKUP(S1057,海关监管条件!$A$1:$B$2000,2,FALSE))</f>
        <v/>
      </c>
    </row>
    <row r="1058" spans="7:30">
      <c r="G1058" s="22" t="str">
        <f t="shared" si="119"/>
        <v/>
      </c>
      <c r="H1058" s="23" t="str">
        <f>IF(G1058="","",VLOOKUP(G1058,WMS!$E$3:$Q$2500,7,FALSE))</f>
        <v/>
      </c>
      <c r="I1058" s="23" t="str">
        <f>IF(G1058="","",VLOOKUP(G1058,WMS!$E$3:$Q$2500,8,FALSE))</f>
        <v/>
      </c>
      <c r="J1058" s="23" t="str">
        <f>IF(G1058="","",VLOOKUP(G1058,WMS!$E$3:$Q$2500,13,FALSE))</f>
        <v/>
      </c>
      <c r="K1058" s="29" t="str">
        <f t="shared" si="120"/>
        <v/>
      </c>
      <c r="N1058" s="30" t="str">
        <f>IF(G1058="","",VLOOKUP(G1058,WMS!$E$3:$U$2500,17,0))</f>
        <v/>
      </c>
      <c r="O1058" s="31" t="str">
        <f t="shared" si="121"/>
        <v/>
      </c>
      <c r="P1058" s="31" t="str">
        <f t="shared" si="122"/>
        <v/>
      </c>
      <c r="Q1058" s="36" t="str">
        <f>IF(G1058="","",VLOOKUP(G1058,WMS!$E$3:$G$2500,2,FALSE))</f>
        <v/>
      </c>
      <c r="R1058" s="36" t="str">
        <f>IF(G1058="","",VLOOKUP(G1058,WMS!$E$3:$G$2500,3,FALSE))</f>
        <v/>
      </c>
      <c r="S1058" s="37" t="str">
        <f>IF(R1058="","",VLOOKUP(R1058,CUSTOMS!$E$3:$N$2500,2,FALSE))</f>
        <v/>
      </c>
      <c r="T1058" s="38" t="str">
        <f>IF(R1058="","",VLOOKUP(R1058,CUSTOMS!$E$3:$N$2500,3,FALSE))</f>
        <v/>
      </c>
      <c r="U1058" s="39" t="str">
        <f t="shared" si="123"/>
        <v/>
      </c>
      <c r="V1058" s="39" t="str">
        <f>IF(R1058="","",VLOOKUP(R1058,CUSTOMS!$E$3:$N$2500,5,FALSE))</f>
        <v/>
      </c>
      <c r="W1058" s="40" t="str">
        <f>IF(R1058="","",VLOOKUP(R1058,CUSTOMS!$E$3:$N$2500,6,FALSE))</f>
        <v/>
      </c>
      <c r="X1058" s="40" t="str">
        <f t="shared" si="124"/>
        <v/>
      </c>
      <c r="Y1058" s="39" t="str">
        <f>IF(R1058="","",VLOOKUP(R1058,CUSTOMS!$E$3:$N$2500,8,FALSE))</f>
        <v/>
      </c>
      <c r="Z1058" s="39" t="str">
        <f>IF(R1058="","",VLOOKUP(R1058,CUSTOMS!$E$3:$N$2500,9,FALSE))</f>
        <v/>
      </c>
      <c r="AA1058" s="39" t="str">
        <f>IF(R1058="","",VLOOKUP(R1058,CUSTOMS!$E$3:$N$2500,10,FALSE))</f>
        <v/>
      </c>
      <c r="AB1058" s="40" t="str">
        <f>IF(R1058="","",VLOOKUP(G1058,WMS!$E$3:$T$2500,15,FALSE))</f>
        <v/>
      </c>
      <c r="AC1058" s="40" t="str">
        <f t="shared" si="125"/>
        <v/>
      </c>
      <c r="AD1058" s="37" t="str">
        <f>IF(S1058="","",VLOOKUP(S1058,海关监管条件!$A$1:$B$2000,2,FALSE))</f>
        <v/>
      </c>
    </row>
    <row r="1059" spans="7:30">
      <c r="G1059" s="22" t="str">
        <f t="shared" si="119"/>
        <v/>
      </c>
      <c r="H1059" s="23" t="str">
        <f>IF(G1059="","",VLOOKUP(G1059,WMS!$E$3:$Q$2500,7,FALSE))</f>
        <v/>
      </c>
      <c r="I1059" s="23" t="str">
        <f>IF(G1059="","",VLOOKUP(G1059,WMS!$E$3:$Q$2500,8,FALSE))</f>
        <v/>
      </c>
      <c r="J1059" s="23" t="str">
        <f>IF(G1059="","",VLOOKUP(G1059,WMS!$E$3:$Q$2500,13,FALSE))</f>
        <v/>
      </c>
      <c r="K1059" s="29" t="str">
        <f t="shared" si="120"/>
        <v/>
      </c>
      <c r="N1059" s="30" t="str">
        <f>IF(G1059="","",VLOOKUP(G1059,WMS!$E$3:$U$2500,17,0))</f>
        <v/>
      </c>
      <c r="O1059" s="31" t="str">
        <f t="shared" si="121"/>
        <v/>
      </c>
      <c r="P1059" s="31" t="str">
        <f t="shared" si="122"/>
        <v/>
      </c>
      <c r="Q1059" s="36" t="str">
        <f>IF(G1059="","",VLOOKUP(G1059,WMS!$E$3:$G$2500,2,FALSE))</f>
        <v/>
      </c>
      <c r="R1059" s="36" t="str">
        <f>IF(G1059="","",VLOOKUP(G1059,WMS!$E$3:$G$2500,3,FALSE))</f>
        <v/>
      </c>
      <c r="S1059" s="37" t="str">
        <f>IF(R1059="","",VLOOKUP(R1059,CUSTOMS!$E$3:$N$2500,2,FALSE))</f>
        <v/>
      </c>
      <c r="T1059" s="38" t="str">
        <f>IF(R1059="","",VLOOKUP(R1059,CUSTOMS!$E$3:$N$2500,3,FALSE))</f>
        <v/>
      </c>
      <c r="U1059" s="39" t="str">
        <f t="shared" si="123"/>
        <v/>
      </c>
      <c r="V1059" s="39" t="str">
        <f>IF(R1059="","",VLOOKUP(R1059,CUSTOMS!$E$3:$N$2500,5,FALSE))</f>
        <v/>
      </c>
      <c r="W1059" s="40" t="str">
        <f>IF(R1059="","",VLOOKUP(R1059,CUSTOMS!$E$3:$N$2500,6,FALSE))</f>
        <v/>
      </c>
      <c r="X1059" s="40" t="str">
        <f t="shared" si="124"/>
        <v/>
      </c>
      <c r="Y1059" s="39" t="str">
        <f>IF(R1059="","",VLOOKUP(R1059,CUSTOMS!$E$3:$N$2500,8,FALSE))</f>
        <v/>
      </c>
      <c r="Z1059" s="39" t="str">
        <f>IF(R1059="","",VLOOKUP(R1059,CUSTOMS!$E$3:$N$2500,9,FALSE))</f>
        <v/>
      </c>
      <c r="AA1059" s="39" t="str">
        <f>IF(R1059="","",VLOOKUP(R1059,CUSTOMS!$E$3:$N$2500,10,FALSE))</f>
        <v/>
      </c>
      <c r="AB1059" s="40" t="str">
        <f>IF(R1059="","",VLOOKUP(G1059,WMS!$E$3:$T$2500,15,FALSE))</f>
        <v/>
      </c>
      <c r="AC1059" s="40" t="str">
        <f t="shared" si="125"/>
        <v/>
      </c>
      <c r="AD1059" s="37" t="str">
        <f>IF(S1059="","",VLOOKUP(S1059,海关监管条件!$A$1:$B$2000,2,FALSE))</f>
        <v/>
      </c>
    </row>
    <row r="1060" spans="7:30">
      <c r="G1060" s="22" t="str">
        <f t="shared" si="119"/>
        <v/>
      </c>
      <c r="H1060" s="23" t="str">
        <f>IF(G1060="","",VLOOKUP(G1060,WMS!$E$3:$Q$2500,7,FALSE))</f>
        <v/>
      </c>
      <c r="I1060" s="23" t="str">
        <f>IF(G1060="","",VLOOKUP(G1060,WMS!$E$3:$Q$2500,8,FALSE))</f>
        <v/>
      </c>
      <c r="J1060" s="23" t="str">
        <f>IF(G1060="","",VLOOKUP(G1060,WMS!$E$3:$Q$2500,13,FALSE))</f>
        <v/>
      </c>
      <c r="K1060" s="29" t="str">
        <f t="shared" si="120"/>
        <v/>
      </c>
      <c r="N1060" s="30" t="str">
        <f>IF(G1060="","",VLOOKUP(G1060,WMS!$E$3:$U$2500,17,0))</f>
        <v/>
      </c>
      <c r="O1060" s="31" t="str">
        <f t="shared" si="121"/>
        <v/>
      </c>
      <c r="P1060" s="31" t="str">
        <f t="shared" si="122"/>
        <v/>
      </c>
      <c r="Q1060" s="36" t="str">
        <f>IF(G1060="","",VLOOKUP(G1060,WMS!$E$3:$G$2500,2,FALSE))</f>
        <v/>
      </c>
      <c r="R1060" s="36" t="str">
        <f>IF(G1060="","",VLOOKUP(G1060,WMS!$E$3:$G$2500,3,FALSE))</f>
        <v/>
      </c>
      <c r="S1060" s="37" t="str">
        <f>IF(R1060="","",VLOOKUP(R1060,CUSTOMS!$E$3:$N$2500,2,FALSE))</f>
        <v/>
      </c>
      <c r="T1060" s="38" t="str">
        <f>IF(R1060="","",VLOOKUP(R1060,CUSTOMS!$E$3:$N$2500,3,FALSE))</f>
        <v/>
      </c>
      <c r="U1060" s="39" t="str">
        <f t="shared" si="123"/>
        <v/>
      </c>
      <c r="V1060" s="39" t="str">
        <f>IF(R1060="","",VLOOKUP(R1060,CUSTOMS!$E$3:$N$2500,5,FALSE))</f>
        <v/>
      </c>
      <c r="W1060" s="40" t="str">
        <f>IF(R1060="","",VLOOKUP(R1060,CUSTOMS!$E$3:$N$2500,6,FALSE))</f>
        <v/>
      </c>
      <c r="X1060" s="40" t="str">
        <f t="shared" si="124"/>
        <v/>
      </c>
      <c r="Y1060" s="39" t="str">
        <f>IF(R1060="","",VLOOKUP(R1060,CUSTOMS!$E$3:$N$2500,8,FALSE))</f>
        <v/>
      </c>
      <c r="Z1060" s="39" t="str">
        <f>IF(R1060="","",VLOOKUP(R1060,CUSTOMS!$E$3:$N$2500,9,FALSE))</f>
        <v/>
      </c>
      <c r="AA1060" s="39" t="str">
        <f>IF(R1060="","",VLOOKUP(R1060,CUSTOMS!$E$3:$N$2500,10,FALSE))</f>
        <v/>
      </c>
      <c r="AB1060" s="40" t="str">
        <f>IF(R1060="","",VLOOKUP(G1060,WMS!$E$3:$T$2500,15,FALSE))</f>
        <v/>
      </c>
      <c r="AC1060" s="40" t="str">
        <f t="shared" si="125"/>
        <v/>
      </c>
      <c r="AD1060" s="37" t="str">
        <f>IF(S1060="","",VLOOKUP(S1060,海关监管条件!$A$1:$B$2000,2,FALSE))</f>
        <v/>
      </c>
    </row>
    <row r="1061" spans="7:30">
      <c r="G1061" s="22" t="str">
        <f t="shared" si="119"/>
        <v/>
      </c>
      <c r="H1061" s="23" t="str">
        <f>IF(G1061="","",VLOOKUP(G1061,WMS!$E$3:$Q$2500,7,FALSE))</f>
        <v/>
      </c>
      <c r="I1061" s="23" t="str">
        <f>IF(G1061="","",VLOOKUP(G1061,WMS!$E$3:$Q$2500,8,FALSE))</f>
        <v/>
      </c>
      <c r="J1061" s="23" t="str">
        <f>IF(G1061="","",VLOOKUP(G1061,WMS!$E$3:$Q$2500,13,FALSE))</f>
        <v/>
      </c>
      <c r="K1061" s="29" t="str">
        <f t="shared" si="120"/>
        <v/>
      </c>
      <c r="N1061" s="30" t="str">
        <f>IF(G1061="","",VLOOKUP(G1061,WMS!$E$3:$U$2500,17,0))</f>
        <v/>
      </c>
      <c r="O1061" s="31" t="str">
        <f t="shared" si="121"/>
        <v/>
      </c>
      <c r="P1061" s="31" t="str">
        <f t="shared" si="122"/>
        <v/>
      </c>
      <c r="Q1061" s="36" t="str">
        <f>IF(G1061="","",VLOOKUP(G1061,WMS!$E$3:$G$2500,2,FALSE))</f>
        <v/>
      </c>
      <c r="R1061" s="36" t="str">
        <f>IF(G1061="","",VLOOKUP(G1061,WMS!$E$3:$G$2500,3,FALSE))</f>
        <v/>
      </c>
      <c r="S1061" s="37" t="str">
        <f>IF(R1061="","",VLOOKUP(R1061,CUSTOMS!$E$3:$N$2500,2,FALSE))</f>
        <v/>
      </c>
      <c r="T1061" s="38" t="str">
        <f>IF(R1061="","",VLOOKUP(R1061,CUSTOMS!$E$3:$N$2500,3,FALSE))</f>
        <v/>
      </c>
      <c r="U1061" s="39" t="str">
        <f t="shared" si="123"/>
        <v/>
      </c>
      <c r="V1061" s="39" t="str">
        <f>IF(R1061="","",VLOOKUP(R1061,CUSTOMS!$E$3:$N$2500,5,FALSE))</f>
        <v/>
      </c>
      <c r="W1061" s="40" t="str">
        <f>IF(R1061="","",VLOOKUP(R1061,CUSTOMS!$E$3:$N$2500,6,FALSE))</f>
        <v/>
      </c>
      <c r="X1061" s="40" t="str">
        <f t="shared" si="124"/>
        <v/>
      </c>
      <c r="Y1061" s="39" t="str">
        <f>IF(R1061="","",VLOOKUP(R1061,CUSTOMS!$E$3:$N$2500,8,FALSE))</f>
        <v/>
      </c>
      <c r="Z1061" s="39" t="str">
        <f>IF(R1061="","",VLOOKUP(R1061,CUSTOMS!$E$3:$N$2500,9,FALSE))</f>
        <v/>
      </c>
      <c r="AA1061" s="39" t="str">
        <f>IF(R1061="","",VLOOKUP(R1061,CUSTOMS!$E$3:$N$2500,10,FALSE))</f>
        <v/>
      </c>
      <c r="AB1061" s="40" t="str">
        <f>IF(R1061="","",VLOOKUP(G1061,WMS!$E$3:$T$2500,15,FALSE))</f>
        <v/>
      </c>
      <c r="AC1061" s="40" t="str">
        <f t="shared" si="125"/>
        <v/>
      </c>
      <c r="AD1061" s="37" t="str">
        <f>IF(S1061="","",VLOOKUP(S1061,海关监管条件!$A$1:$B$2000,2,FALSE))</f>
        <v/>
      </c>
    </row>
    <row r="1062" spans="7:30">
      <c r="G1062" s="22" t="str">
        <f t="shared" si="119"/>
        <v/>
      </c>
      <c r="H1062" s="23" t="str">
        <f>IF(G1062="","",VLOOKUP(G1062,WMS!$E$3:$Q$2500,7,FALSE))</f>
        <v/>
      </c>
      <c r="I1062" s="23" t="str">
        <f>IF(G1062="","",VLOOKUP(G1062,WMS!$E$3:$Q$2500,8,FALSE))</f>
        <v/>
      </c>
      <c r="J1062" s="23" t="str">
        <f>IF(G1062="","",VLOOKUP(G1062,WMS!$E$3:$Q$2500,13,FALSE))</f>
        <v/>
      </c>
      <c r="K1062" s="29" t="str">
        <f t="shared" si="120"/>
        <v/>
      </c>
      <c r="N1062" s="30" t="str">
        <f>IF(G1062="","",VLOOKUP(G1062,WMS!$E$3:$U$2500,17,0))</f>
        <v/>
      </c>
      <c r="O1062" s="31" t="str">
        <f t="shared" si="121"/>
        <v/>
      </c>
      <c r="P1062" s="31" t="str">
        <f t="shared" si="122"/>
        <v/>
      </c>
      <c r="Q1062" s="36" t="str">
        <f>IF(G1062="","",VLOOKUP(G1062,WMS!$E$3:$G$2500,2,FALSE))</f>
        <v/>
      </c>
      <c r="R1062" s="36" t="str">
        <f>IF(G1062="","",VLOOKUP(G1062,WMS!$E$3:$G$2500,3,FALSE))</f>
        <v/>
      </c>
      <c r="S1062" s="37" t="str">
        <f>IF(R1062="","",VLOOKUP(R1062,CUSTOMS!$E$3:$N$2500,2,FALSE))</f>
        <v/>
      </c>
      <c r="T1062" s="38" t="str">
        <f>IF(R1062="","",VLOOKUP(R1062,CUSTOMS!$E$3:$N$2500,3,FALSE))</f>
        <v/>
      </c>
      <c r="U1062" s="39" t="str">
        <f t="shared" si="123"/>
        <v/>
      </c>
      <c r="V1062" s="39" t="str">
        <f>IF(R1062="","",VLOOKUP(R1062,CUSTOMS!$E$3:$N$2500,5,FALSE))</f>
        <v/>
      </c>
      <c r="W1062" s="40" t="str">
        <f>IF(R1062="","",VLOOKUP(R1062,CUSTOMS!$E$3:$N$2500,6,FALSE))</f>
        <v/>
      </c>
      <c r="X1062" s="40" t="str">
        <f t="shared" si="124"/>
        <v/>
      </c>
      <c r="Y1062" s="39" t="str">
        <f>IF(R1062="","",VLOOKUP(R1062,CUSTOMS!$E$3:$N$2500,8,FALSE))</f>
        <v/>
      </c>
      <c r="Z1062" s="39" t="str">
        <f>IF(R1062="","",VLOOKUP(R1062,CUSTOMS!$E$3:$N$2500,9,FALSE))</f>
        <v/>
      </c>
      <c r="AA1062" s="39" t="str">
        <f>IF(R1062="","",VLOOKUP(R1062,CUSTOMS!$E$3:$N$2500,10,FALSE))</f>
        <v/>
      </c>
      <c r="AB1062" s="40" t="str">
        <f>IF(R1062="","",VLOOKUP(G1062,WMS!$E$3:$T$2500,15,FALSE))</f>
        <v/>
      </c>
      <c r="AC1062" s="40" t="str">
        <f t="shared" si="125"/>
        <v/>
      </c>
      <c r="AD1062" s="37" t="str">
        <f>IF(S1062="","",VLOOKUP(S1062,海关监管条件!$A$1:$B$2000,2,FALSE))</f>
        <v/>
      </c>
    </row>
    <row r="1063" spans="7:30">
      <c r="G1063" s="22" t="str">
        <f t="shared" si="119"/>
        <v/>
      </c>
      <c r="H1063" s="23" t="str">
        <f>IF(G1063="","",VLOOKUP(G1063,WMS!$E$3:$Q$2500,7,FALSE))</f>
        <v/>
      </c>
      <c r="I1063" s="23" t="str">
        <f>IF(G1063="","",VLOOKUP(G1063,WMS!$E$3:$Q$2500,8,FALSE))</f>
        <v/>
      </c>
      <c r="J1063" s="23" t="str">
        <f>IF(G1063="","",VLOOKUP(G1063,WMS!$E$3:$Q$2500,13,FALSE))</f>
        <v/>
      </c>
      <c r="K1063" s="29" t="str">
        <f t="shared" si="120"/>
        <v/>
      </c>
      <c r="N1063" s="30" t="str">
        <f>IF(G1063="","",VLOOKUP(G1063,WMS!$E$3:$U$2500,17,0))</f>
        <v/>
      </c>
      <c r="O1063" s="31" t="str">
        <f t="shared" si="121"/>
        <v/>
      </c>
      <c r="P1063" s="31" t="str">
        <f t="shared" si="122"/>
        <v/>
      </c>
      <c r="Q1063" s="36" t="str">
        <f>IF(G1063="","",VLOOKUP(G1063,WMS!$E$3:$G$2500,2,FALSE))</f>
        <v/>
      </c>
      <c r="R1063" s="36" t="str">
        <f>IF(G1063="","",VLOOKUP(G1063,WMS!$E$3:$G$2500,3,FALSE))</f>
        <v/>
      </c>
      <c r="S1063" s="37" t="str">
        <f>IF(R1063="","",VLOOKUP(R1063,CUSTOMS!$E$3:$N$2500,2,FALSE))</f>
        <v/>
      </c>
      <c r="T1063" s="38" t="str">
        <f>IF(R1063="","",VLOOKUP(R1063,CUSTOMS!$E$3:$N$2500,3,FALSE))</f>
        <v/>
      </c>
      <c r="U1063" s="39" t="str">
        <f t="shared" si="123"/>
        <v/>
      </c>
      <c r="V1063" s="39" t="str">
        <f>IF(R1063="","",VLOOKUP(R1063,CUSTOMS!$E$3:$N$2500,5,FALSE))</f>
        <v/>
      </c>
      <c r="W1063" s="40" t="str">
        <f>IF(R1063="","",VLOOKUP(R1063,CUSTOMS!$E$3:$N$2500,6,FALSE))</f>
        <v/>
      </c>
      <c r="X1063" s="40" t="str">
        <f t="shared" si="124"/>
        <v/>
      </c>
      <c r="Y1063" s="39" t="str">
        <f>IF(R1063="","",VLOOKUP(R1063,CUSTOMS!$E$3:$N$2500,8,FALSE))</f>
        <v/>
      </c>
      <c r="Z1063" s="39" t="str">
        <f>IF(R1063="","",VLOOKUP(R1063,CUSTOMS!$E$3:$N$2500,9,FALSE))</f>
        <v/>
      </c>
      <c r="AA1063" s="39" t="str">
        <f>IF(R1063="","",VLOOKUP(R1063,CUSTOMS!$E$3:$N$2500,10,FALSE))</f>
        <v/>
      </c>
      <c r="AB1063" s="40" t="str">
        <f>IF(R1063="","",VLOOKUP(G1063,WMS!$E$3:$T$2500,15,FALSE))</f>
        <v/>
      </c>
      <c r="AC1063" s="40" t="str">
        <f t="shared" si="125"/>
        <v/>
      </c>
      <c r="AD1063" s="37" t="str">
        <f>IF(S1063="","",VLOOKUP(S1063,海关监管条件!$A$1:$B$2000,2,FALSE))</f>
        <v/>
      </c>
    </row>
    <row r="1064" spans="7:30">
      <c r="G1064" s="22" t="str">
        <f t="shared" si="119"/>
        <v/>
      </c>
      <c r="H1064" s="23" t="str">
        <f>IF(G1064="","",VLOOKUP(G1064,WMS!$E$3:$Q$2500,7,FALSE))</f>
        <v/>
      </c>
      <c r="I1064" s="23" t="str">
        <f>IF(G1064="","",VLOOKUP(G1064,WMS!$E$3:$Q$2500,8,FALSE))</f>
        <v/>
      </c>
      <c r="J1064" s="23" t="str">
        <f>IF(G1064="","",VLOOKUP(G1064,WMS!$E$3:$Q$2500,13,FALSE))</f>
        <v/>
      </c>
      <c r="K1064" s="29" t="str">
        <f t="shared" si="120"/>
        <v/>
      </c>
      <c r="N1064" s="30" t="str">
        <f>IF(G1064="","",VLOOKUP(G1064,WMS!$E$3:$U$2500,17,0))</f>
        <v/>
      </c>
      <c r="O1064" s="31" t="str">
        <f t="shared" si="121"/>
        <v/>
      </c>
      <c r="P1064" s="31" t="str">
        <f t="shared" si="122"/>
        <v/>
      </c>
      <c r="Q1064" s="36" t="str">
        <f>IF(G1064="","",VLOOKUP(G1064,WMS!$E$3:$G$2500,2,FALSE))</f>
        <v/>
      </c>
      <c r="R1064" s="36" t="str">
        <f>IF(G1064="","",VLOOKUP(G1064,WMS!$E$3:$G$2500,3,FALSE))</f>
        <v/>
      </c>
      <c r="S1064" s="37" t="str">
        <f>IF(R1064="","",VLOOKUP(R1064,CUSTOMS!$E$3:$N$2500,2,FALSE))</f>
        <v/>
      </c>
      <c r="T1064" s="38" t="str">
        <f>IF(R1064="","",VLOOKUP(R1064,CUSTOMS!$E$3:$N$2500,3,FALSE))</f>
        <v/>
      </c>
      <c r="U1064" s="39" t="str">
        <f t="shared" si="123"/>
        <v/>
      </c>
      <c r="V1064" s="39" t="str">
        <f>IF(R1064="","",VLOOKUP(R1064,CUSTOMS!$E$3:$N$2500,5,FALSE))</f>
        <v/>
      </c>
      <c r="W1064" s="40" t="str">
        <f>IF(R1064="","",VLOOKUP(R1064,CUSTOMS!$E$3:$N$2500,6,FALSE))</f>
        <v/>
      </c>
      <c r="X1064" s="40" t="str">
        <f t="shared" si="124"/>
        <v/>
      </c>
      <c r="Y1064" s="39" t="str">
        <f>IF(R1064="","",VLOOKUP(R1064,CUSTOMS!$E$3:$N$2500,8,FALSE))</f>
        <v/>
      </c>
      <c r="Z1064" s="39" t="str">
        <f>IF(R1064="","",VLOOKUP(R1064,CUSTOMS!$E$3:$N$2500,9,FALSE))</f>
        <v/>
      </c>
      <c r="AA1064" s="39" t="str">
        <f>IF(R1064="","",VLOOKUP(R1064,CUSTOMS!$E$3:$N$2500,10,FALSE))</f>
        <v/>
      </c>
      <c r="AB1064" s="40" t="str">
        <f>IF(R1064="","",VLOOKUP(G1064,WMS!$E$3:$T$2500,15,FALSE))</f>
        <v/>
      </c>
      <c r="AC1064" s="40" t="str">
        <f t="shared" si="125"/>
        <v/>
      </c>
      <c r="AD1064" s="37" t="str">
        <f>IF(S1064="","",VLOOKUP(S1064,海关监管条件!$A$1:$B$2000,2,FALSE))</f>
        <v/>
      </c>
    </row>
    <row r="1065" spans="7:30">
      <c r="G1065" s="22" t="str">
        <f t="shared" si="119"/>
        <v/>
      </c>
      <c r="H1065" s="23" t="str">
        <f>IF(G1065="","",VLOOKUP(G1065,WMS!$E$3:$Q$2500,7,FALSE))</f>
        <v/>
      </c>
      <c r="I1065" s="23" t="str">
        <f>IF(G1065="","",VLOOKUP(G1065,WMS!$E$3:$Q$2500,8,FALSE))</f>
        <v/>
      </c>
      <c r="J1065" s="23" t="str">
        <f>IF(G1065="","",VLOOKUP(G1065,WMS!$E$3:$Q$2500,13,FALSE))</f>
        <v/>
      </c>
      <c r="K1065" s="29" t="str">
        <f t="shared" si="120"/>
        <v/>
      </c>
      <c r="N1065" s="30" t="str">
        <f>IF(G1065="","",VLOOKUP(G1065,WMS!$E$3:$U$2500,17,0))</f>
        <v/>
      </c>
      <c r="O1065" s="31" t="str">
        <f t="shared" si="121"/>
        <v/>
      </c>
      <c r="P1065" s="31" t="str">
        <f t="shared" si="122"/>
        <v/>
      </c>
      <c r="Q1065" s="36" t="str">
        <f>IF(G1065="","",VLOOKUP(G1065,WMS!$E$3:$G$2500,2,FALSE))</f>
        <v/>
      </c>
      <c r="R1065" s="36" t="str">
        <f>IF(G1065="","",VLOOKUP(G1065,WMS!$E$3:$G$2500,3,FALSE))</f>
        <v/>
      </c>
      <c r="S1065" s="37" t="str">
        <f>IF(R1065="","",VLOOKUP(R1065,CUSTOMS!$E$3:$N$2500,2,FALSE))</f>
        <v/>
      </c>
      <c r="T1065" s="38" t="str">
        <f>IF(R1065="","",VLOOKUP(R1065,CUSTOMS!$E$3:$N$2500,3,FALSE))</f>
        <v/>
      </c>
      <c r="U1065" s="39" t="str">
        <f t="shared" si="123"/>
        <v/>
      </c>
      <c r="V1065" s="39" t="str">
        <f>IF(R1065="","",VLOOKUP(R1065,CUSTOMS!$E$3:$N$2500,5,FALSE))</f>
        <v/>
      </c>
      <c r="W1065" s="40" t="str">
        <f>IF(R1065="","",VLOOKUP(R1065,CUSTOMS!$E$3:$N$2500,6,FALSE))</f>
        <v/>
      </c>
      <c r="X1065" s="40" t="str">
        <f t="shared" si="124"/>
        <v/>
      </c>
      <c r="Y1065" s="39" t="str">
        <f>IF(R1065="","",VLOOKUP(R1065,CUSTOMS!$E$3:$N$2500,8,FALSE))</f>
        <v/>
      </c>
      <c r="Z1065" s="39" t="str">
        <f>IF(R1065="","",VLOOKUP(R1065,CUSTOMS!$E$3:$N$2500,9,FALSE))</f>
        <v/>
      </c>
      <c r="AA1065" s="39" t="str">
        <f>IF(R1065="","",VLOOKUP(R1065,CUSTOMS!$E$3:$N$2500,10,FALSE))</f>
        <v/>
      </c>
      <c r="AB1065" s="40" t="str">
        <f>IF(R1065="","",VLOOKUP(G1065,WMS!$E$3:$T$2500,15,FALSE))</f>
        <v/>
      </c>
      <c r="AC1065" s="40" t="str">
        <f t="shared" si="125"/>
        <v/>
      </c>
      <c r="AD1065" s="37" t="str">
        <f>IF(S1065="","",VLOOKUP(S1065,海关监管条件!$A$1:$B$2000,2,FALSE))</f>
        <v/>
      </c>
    </row>
    <row r="1066" spans="7:30">
      <c r="G1066" s="22" t="str">
        <f t="shared" si="119"/>
        <v/>
      </c>
      <c r="H1066" s="23" t="str">
        <f>IF(G1066="","",VLOOKUP(G1066,WMS!$E$3:$Q$2500,7,FALSE))</f>
        <v/>
      </c>
      <c r="I1066" s="23" t="str">
        <f>IF(G1066="","",VLOOKUP(G1066,WMS!$E$3:$Q$2500,8,FALSE))</f>
        <v/>
      </c>
      <c r="J1066" s="23" t="str">
        <f>IF(G1066="","",VLOOKUP(G1066,WMS!$E$3:$Q$2500,13,FALSE))</f>
        <v/>
      </c>
      <c r="K1066" s="29" t="str">
        <f t="shared" si="120"/>
        <v/>
      </c>
      <c r="N1066" s="30" t="str">
        <f>IF(G1066="","",VLOOKUP(G1066,WMS!$E$3:$U$2500,17,0))</f>
        <v/>
      </c>
      <c r="O1066" s="31" t="str">
        <f t="shared" si="121"/>
        <v/>
      </c>
      <c r="P1066" s="31" t="str">
        <f t="shared" si="122"/>
        <v/>
      </c>
      <c r="Q1066" s="36" t="str">
        <f>IF(G1066="","",VLOOKUP(G1066,WMS!$E$3:$G$2500,2,FALSE))</f>
        <v/>
      </c>
      <c r="R1066" s="36" t="str">
        <f>IF(G1066="","",VLOOKUP(G1066,WMS!$E$3:$G$2500,3,FALSE))</f>
        <v/>
      </c>
      <c r="S1066" s="37" t="str">
        <f>IF(R1066="","",VLOOKUP(R1066,CUSTOMS!$E$3:$N$2500,2,FALSE))</f>
        <v/>
      </c>
      <c r="T1066" s="38" t="str">
        <f>IF(R1066="","",VLOOKUP(R1066,CUSTOMS!$E$3:$N$2500,3,FALSE))</f>
        <v/>
      </c>
      <c r="U1066" s="39" t="str">
        <f t="shared" si="123"/>
        <v/>
      </c>
      <c r="V1066" s="39" t="str">
        <f>IF(R1066="","",VLOOKUP(R1066,CUSTOMS!$E$3:$N$2500,5,FALSE))</f>
        <v/>
      </c>
      <c r="W1066" s="40" t="str">
        <f>IF(R1066="","",VLOOKUP(R1066,CUSTOMS!$E$3:$N$2500,6,FALSE))</f>
        <v/>
      </c>
      <c r="X1066" s="40" t="str">
        <f t="shared" si="124"/>
        <v/>
      </c>
      <c r="Y1066" s="39" t="str">
        <f>IF(R1066="","",VLOOKUP(R1066,CUSTOMS!$E$3:$N$2500,8,FALSE))</f>
        <v/>
      </c>
      <c r="Z1066" s="39" t="str">
        <f>IF(R1066="","",VLOOKUP(R1066,CUSTOMS!$E$3:$N$2500,9,FALSE))</f>
        <v/>
      </c>
      <c r="AA1066" s="39" t="str">
        <f>IF(R1066="","",VLOOKUP(R1066,CUSTOMS!$E$3:$N$2500,10,FALSE))</f>
        <v/>
      </c>
      <c r="AB1066" s="40" t="str">
        <f>IF(R1066="","",VLOOKUP(G1066,WMS!$E$3:$T$2500,15,FALSE))</f>
        <v/>
      </c>
      <c r="AC1066" s="40" t="str">
        <f t="shared" si="125"/>
        <v/>
      </c>
      <c r="AD1066" s="37" t="str">
        <f>IF(S1066="","",VLOOKUP(S1066,海关监管条件!$A$1:$B$2000,2,FALSE))</f>
        <v/>
      </c>
    </row>
    <row r="1067" spans="7:30">
      <c r="G1067" s="22" t="str">
        <f t="shared" si="119"/>
        <v/>
      </c>
      <c r="H1067" s="23" t="str">
        <f>IF(G1067="","",VLOOKUP(G1067,WMS!$E$3:$Q$2500,7,FALSE))</f>
        <v/>
      </c>
      <c r="I1067" s="23" t="str">
        <f>IF(G1067="","",VLOOKUP(G1067,WMS!$E$3:$Q$2500,8,FALSE))</f>
        <v/>
      </c>
      <c r="J1067" s="23" t="str">
        <f>IF(G1067="","",VLOOKUP(G1067,WMS!$E$3:$Q$2500,13,FALSE))</f>
        <v/>
      </c>
      <c r="K1067" s="29" t="str">
        <f t="shared" si="120"/>
        <v/>
      </c>
      <c r="N1067" s="30" t="str">
        <f>IF(G1067="","",VLOOKUP(G1067,WMS!$E$3:$U$2500,17,0))</f>
        <v/>
      </c>
      <c r="O1067" s="31" t="str">
        <f t="shared" si="121"/>
        <v/>
      </c>
      <c r="P1067" s="31" t="str">
        <f t="shared" si="122"/>
        <v/>
      </c>
      <c r="Q1067" s="36" t="str">
        <f>IF(G1067="","",VLOOKUP(G1067,WMS!$E$3:$G$2500,2,FALSE))</f>
        <v/>
      </c>
      <c r="R1067" s="36" t="str">
        <f>IF(G1067="","",VLOOKUP(G1067,WMS!$E$3:$G$2500,3,FALSE))</f>
        <v/>
      </c>
      <c r="S1067" s="37" t="str">
        <f>IF(R1067="","",VLOOKUP(R1067,CUSTOMS!$E$3:$N$2500,2,FALSE))</f>
        <v/>
      </c>
      <c r="T1067" s="38" t="str">
        <f>IF(R1067="","",VLOOKUP(R1067,CUSTOMS!$E$3:$N$2500,3,FALSE))</f>
        <v/>
      </c>
      <c r="U1067" s="39" t="str">
        <f t="shared" si="123"/>
        <v/>
      </c>
      <c r="V1067" s="39" t="str">
        <f>IF(R1067="","",VLOOKUP(R1067,CUSTOMS!$E$3:$N$2500,5,FALSE))</f>
        <v/>
      </c>
      <c r="W1067" s="40" t="str">
        <f>IF(R1067="","",VLOOKUP(R1067,CUSTOMS!$E$3:$N$2500,6,FALSE))</f>
        <v/>
      </c>
      <c r="X1067" s="40" t="str">
        <f t="shared" si="124"/>
        <v/>
      </c>
      <c r="Y1067" s="39" t="str">
        <f>IF(R1067="","",VLOOKUP(R1067,CUSTOMS!$E$3:$N$2500,8,FALSE))</f>
        <v/>
      </c>
      <c r="Z1067" s="39" t="str">
        <f>IF(R1067="","",VLOOKUP(R1067,CUSTOMS!$E$3:$N$2500,9,FALSE))</f>
        <v/>
      </c>
      <c r="AA1067" s="39" t="str">
        <f>IF(R1067="","",VLOOKUP(R1067,CUSTOMS!$E$3:$N$2500,10,FALSE))</f>
        <v/>
      </c>
      <c r="AB1067" s="40" t="str">
        <f>IF(R1067="","",VLOOKUP(G1067,WMS!$E$3:$T$2500,15,FALSE))</f>
        <v/>
      </c>
      <c r="AC1067" s="40" t="str">
        <f t="shared" si="125"/>
        <v/>
      </c>
      <c r="AD1067" s="37" t="str">
        <f>IF(S1067="","",VLOOKUP(S1067,海关监管条件!$A$1:$B$2000,2,FALSE))</f>
        <v/>
      </c>
    </row>
    <row r="1068" spans="7:30">
      <c r="G1068" s="22" t="str">
        <f t="shared" si="119"/>
        <v/>
      </c>
      <c r="H1068" s="23" t="str">
        <f>IF(G1068="","",VLOOKUP(G1068,WMS!$E$3:$Q$2500,7,FALSE))</f>
        <v/>
      </c>
      <c r="I1068" s="23" t="str">
        <f>IF(G1068="","",VLOOKUP(G1068,WMS!$E$3:$Q$2500,8,FALSE))</f>
        <v/>
      </c>
      <c r="J1068" s="23" t="str">
        <f>IF(G1068="","",VLOOKUP(G1068,WMS!$E$3:$Q$2500,13,FALSE))</f>
        <v/>
      </c>
      <c r="K1068" s="29" t="str">
        <f t="shared" si="120"/>
        <v/>
      </c>
      <c r="N1068" s="30" t="str">
        <f>IF(G1068="","",VLOOKUP(G1068,WMS!$E$3:$U$2500,17,0))</f>
        <v/>
      </c>
      <c r="O1068" s="31" t="str">
        <f t="shared" si="121"/>
        <v/>
      </c>
      <c r="P1068" s="31" t="str">
        <f t="shared" si="122"/>
        <v/>
      </c>
      <c r="Q1068" s="36" t="str">
        <f>IF(G1068="","",VLOOKUP(G1068,WMS!$E$3:$G$2500,2,FALSE))</f>
        <v/>
      </c>
      <c r="R1068" s="36" t="str">
        <f>IF(G1068="","",VLOOKUP(G1068,WMS!$E$3:$G$2500,3,FALSE))</f>
        <v/>
      </c>
      <c r="S1068" s="37" t="str">
        <f>IF(R1068="","",VLOOKUP(R1068,CUSTOMS!$E$3:$N$2500,2,FALSE))</f>
        <v/>
      </c>
      <c r="T1068" s="38" t="str">
        <f>IF(R1068="","",VLOOKUP(R1068,CUSTOMS!$E$3:$N$2500,3,FALSE))</f>
        <v/>
      </c>
      <c r="U1068" s="39" t="str">
        <f t="shared" si="123"/>
        <v/>
      </c>
      <c r="V1068" s="39" t="str">
        <f>IF(R1068="","",VLOOKUP(R1068,CUSTOMS!$E$3:$N$2500,5,FALSE))</f>
        <v/>
      </c>
      <c r="W1068" s="40" t="str">
        <f>IF(R1068="","",VLOOKUP(R1068,CUSTOMS!$E$3:$N$2500,6,FALSE))</f>
        <v/>
      </c>
      <c r="X1068" s="40" t="str">
        <f t="shared" si="124"/>
        <v/>
      </c>
      <c r="Y1068" s="39" t="str">
        <f>IF(R1068="","",VLOOKUP(R1068,CUSTOMS!$E$3:$N$2500,8,FALSE))</f>
        <v/>
      </c>
      <c r="Z1068" s="39" t="str">
        <f>IF(R1068="","",VLOOKUP(R1068,CUSTOMS!$E$3:$N$2500,9,FALSE))</f>
        <v/>
      </c>
      <c r="AA1068" s="39" t="str">
        <f>IF(R1068="","",VLOOKUP(R1068,CUSTOMS!$E$3:$N$2500,10,FALSE))</f>
        <v/>
      </c>
      <c r="AB1068" s="40" t="str">
        <f>IF(R1068="","",VLOOKUP(G1068,WMS!$E$3:$T$2500,15,FALSE))</f>
        <v/>
      </c>
      <c r="AC1068" s="40" t="str">
        <f t="shared" si="125"/>
        <v/>
      </c>
      <c r="AD1068" s="37" t="str">
        <f>IF(S1068="","",VLOOKUP(S1068,海关监管条件!$A$1:$B$2000,2,FALSE))</f>
        <v/>
      </c>
    </row>
    <row r="1069" spans="7:30">
      <c r="G1069" s="22" t="str">
        <f t="shared" si="119"/>
        <v/>
      </c>
      <c r="H1069" s="23" t="str">
        <f>IF(G1069="","",VLOOKUP(G1069,WMS!$E$3:$Q$2500,7,FALSE))</f>
        <v/>
      </c>
      <c r="I1069" s="23" t="str">
        <f>IF(G1069="","",VLOOKUP(G1069,WMS!$E$3:$Q$2500,8,FALSE))</f>
        <v/>
      </c>
      <c r="J1069" s="23" t="str">
        <f>IF(G1069="","",VLOOKUP(G1069,WMS!$E$3:$Q$2500,13,FALSE))</f>
        <v/>
      </c>
      <c r="K1069" s="29" t="str">
        <f t="shared" si="120"/>
        <v/>
      </c>
      <c r="N1069" s="30" t="str">
        <f>IF(G1069="","",VLOOKUP(G1069,WMS!$E$3:$U$2500,17,0))</f>
        <v/>
      </c>
      <c r="O1069" s="31" t="str">
        <f t="shared" si="121"/>
        <v/>
      </c>
      <c r="P1069" s="31" t="str">
        <f t="shared" si="122"/>
        <v/>
      </c>
      <c r="Q1069" s="36" t="str">
        <f>IF(G1069="","",VLOOKUP(G1069,WMS!$E$3:$G$2500,2,FALSE))</f>
        <v/>
      </c>
      <c r="R1069" s="36" t="str">
        <f>IF(G1069="","",VLOOKUP(G1069,WMS!$E$3:$G$2500,3,FALSE))</f>
        <v/>
      </c>
      <c r="S1069" s="37" t="str">
        <f>IF(R1069="","",VLOOKUP(R1069,CUSTOMS!$E$3:$N$2500,2,FALSE))</f>
        <v/>
      </c>
      <c r="T1069" s="38" t="str">
        <f>IF(R1069="","",VLOOKUP(R1069,CUSTOMS!$E$3:$N$2500,3,FALSE))</f>
        <v/>
      </c>
      <c r="U1069" s="39" t="str">
        <f t="shared" si="123"/>
        <v/>
      </c>
      <c r="V1069" s="39" t="str">
        <f>IF(R1069="","",VLOOKUP(R1069,CUSTOMS!$E$3:$N$2500,5,FALSE))</f>
        <v/>
      </c>
      <c r="W1069" s="40" t="str">
        <f>IF(R1069="","",VLOOKUP(R1069,CUSTOMS!$E$3:$N$2500,6,FALSE))</f>
        <v/>
      </c>
      <c r="X1069" s="40" t="str">
        <f t="shared" si="124"/>
        <v/>
      </c>
      <c r="Y1069" s="39" t="str">
        <f>IF(R1069="","",VLOOKUP(R1069,CUSTOMS!$E$3:$N$2500,8,FALSE))</f>
        <v/>
      </c>
      <c r="Z1069" s="39" t="str">
        <f>IF(R1069="","",VLOOKUP(R1069,CUSTOMS!$E$3:$N$2500,9,FALSE))</f>
        <v/>
      </c>
      <c r="AA1069" s="39" t="str">
        <f>IF(R1069="","",VLOOKUP(R1069,CUSTOMS!$E$3:$N$2500,10,FALSE))</f>
        <v/>
      </c>
      <c r="AB1069" s="40" t="str">
        <f>IF(R1069="","",VLOOKUP(G1069,WMS!$E$3:$T$2500,15,FALSE))</f>
        <v/>
      </c>
      <c r="AC1069" s="40" t="str">
        <f t="shared" si="125"/>
        <v/>
      </c>
      <c r="AD1069" s="37" t="str">
        <f>IF(S1069="","",VLOOKUP(S1069,海关监管条件!$A$1:$B$2000,2,FALSE))</f>
        <v/>
      </c>
    </row>
    <row r="1070" spans="7:30">
      <c r="G1070" s="22" t="str">
        <f t="shared" si="119"/>
        <v/>
      </c>
      <c r="H1070" s="23" t="str">
        <f>IF(G1070="","",VLOOKUP(G1070,WMS!$E$3:$Q$2500,7,FALSE))</f>
        <v/>
      </c>
      <c r="I1070" s="23" t="str">
        <f>IF(G1070="","",VLOOKUP(G1070,WMS!$E$3:$Q$2500,8,FALSE))</f>
        <v/>
      </c>
      <c r="J1070" s="23" t="str">
        <f>IF(G1070="","",VLOOKUP(G1070,WMS!$E$3:$Q$2500,13,FALSE))</f>
        <v/>
      </c>
      <c r="K1070" s="29" t="str">
        <f t="shared" si="120"/>
        <v/>
      </c>
      <c r="N1070" s="30" t="str">
        <f>IF(G1070="","",VLOOKUP(G1070,WMS!$E$3:$U$2500,17,0))</f>
        <v/>
      </c>
      <c r="O1070" s="31" t="str">
        <f t="shared" si="121"/>
        <v/>
      </c>
      <c r="P1070" s="31" t="str">
        <f t="shared" si="122"/>
        <v/>
      </c>
      <c r="Q1070" s="36" t="str">
        <f>IF(G1070="","",VLOOKUP(G1070,WMS!$E$3:$G$2500,2,FALSE))</f>
        <v/>
      </c>
      <c r="R1070" s="36" t="str">
        <f>IF(G1070="","",VLOOKUP(G1070,WMS!$E$3:$G$2500,3,FALSE))</f>
        <v/>
      </c>
      <c r="S1070" s="37" t="str">
        <f>IF(R1070="","",VLOOKUP(R1070,CUSTOMS!$E$3:$N$2500,2,FALSE))</f>
        <v/>
      </c>
      <c r="T1070" s="38" t="str">
        <f>IF(R1070="","",VLOOKUP(R1070,CUSTOMS!$E$3:$N$2500,3,FALSE))</f>
        <v/>
      </c>
      <c r="U1070" s="39" t="str">
        <f t="shared" si="123"/>
        <v/>
      </c>
      <c r="V1070" s="39" t="str">
        <f>IF(R1070="","",VLOOKUP(R1070,CUSTOMS!$E$3:$N$2500,5,FALSE))</f>
        <v/>
      </c>
      <c r="W1070" s="40" t="str">
        <f>IF(R1070="","",VLOOKUP(R1070,CUSTOMS!$E$3:$N$2500,6,FALSE))</f>
        <v/>
      </c>
      <c r="X1070" s="40" t="str">
        <f t="shared" si="124"/>
        <v/>
      </c>
      <c r="Y1070" s="39" t="str">
        <f>IF(R1070="","",VLOOKUP(R1070,CUSTOMS!$E$3:$N$2500,8,FALSE))</f>
        <v/>
      </c>
      <c r="Z1070" s="39" t="str">
        <f>IF(R1070="","",VLOOKUP(R1070,CUSTOMS!$E$3:$N$2500,9,FALSE))</f>
        <v/>
      </c>
      <c r="AA1070" s="39" t="str">
        <f>IF(R1070="","",VLOOKUP(R1070,CUSTOMS!$E$3:$N$2500,10,FALSE))</f>
        <v/>
      </c>
      <c r="AB1070" s="40" t="str">
        <f>IF(R1070="","",VLOOKUP(G1070,WMS!$E$3:$T$2500,15,FALSE))</f>
        <v/>
      </c>
      <c r="AC1070" s="40" t="str">
        <f t="shared" si="125"/>
        <v/>
      </c>
      <c r="AD1070" s="37" t="str">
        <f>IF(S1070="","",VLOOKUP(S1070,海关监管条件!$A$1:$B$2000,2,FALSE))</f>
        <v/>
      </c>
    </row>
    <row r="1071" spans="7:30">
      <c r="G1071" s="22" t="str">
        <f t="shared" si="119"/>
        <v/>
      </c>
      <c r="H1071" s="23" t="str">
        <f>IF(G1071="","",VLOOKUP(G1071,WMS!$E$3:$Q$2500,7,FALSE))</f>
        <v/>
      </c>
      <c r="I1071" s="23" t="str">
        <f>IF(G1071="","",VLOOKUP(G1071,WMS!$E$3:$Q$2500,8,FALSE))</f>
        <v/>
      </c>
      <c r="J1071" s="23" t="str">
        <f>IF(G1071="","",VLOOKUP(G1071,WMS!$E$3:$Q$2500,13,FALSE))</f>
        <v/>
      </c>
      <c r="K1071" s="29" t="str">
        <f t="shared" si="120"/>
        <v/>
      </c>
      <c r="N1071" s="30" t="str">
        <f>IF(G1071="","",VLOOKUP(G1071,WMS!$E$3:$U$2500,17,0))</f>
        <v/>
      </c>
      <c r="O1071" s="31" t="str">
        <f t="shared" si="121"/>
        <v/>
      </c>
      <c r="P1071" s="31" t="str">
        <f t="shared" si="122"/>
        <v/>
      </c>
      <c r="Q1071" s="36" t="str">
        <f>IF(G1071="","",VLOOKUP(G1071,WMS!$E$3:$G$2500,2,FALSE))</f>
        <v/>
      </c>
      <c r="R1071" s="36" t="str">
        <f>IF(G1071="","",VLOOKUP(G1071,WMS!$E$3:$G$2500,3,FALSE))</f>
        <v/>
      </c>
      <c r="S1071" s="37" t="str">
        <f>IF(R1071="","",VLOOKUP(R1071,CUSTOMS!$E$3:$N$2500,2,FALSE))</f>
        <v/>
      </c>
      <c r="T1071" s="38" t="str">
        <f>IF(R1071="","",VLOOKUP(R1071,CUSTOMS!$E$3:$N$2500,3,FALSE))</f>
        <v/>
      </c>
      <c r="U1071" s="39" t="str">
        <f t="shared" si="123"/>
        <v/>
      </c>
      <c r="V1071" s="39" t="str">
        <f>IF(R1071="","",VLOOKUP(R1071,CUSTOMS!$E$3:$N$2500,5,FALSE))</f>
        <v/>
      </c>
      <c r="W1071" s="40" t="str">
        <f>IF(R1071="","",VLOOKUP(R1071,CUSTOMS!$E$3:$N$2500,6,FALSE))</f>
        <v/>
      </c>
      <c r="X1071" s="40" t="str">
        <f t="shared" si="124"/>
        <v/>
      </c>
      <c r="Y1071" s="39" t="str">
        <f>IF(R1071="","",VLOOKUP(R1071,CUSTOMS!$E$3:$N$2500,8,FALSE))</f>
        <v/>
      </c>
      <c r="Z1071" s="39" t="str">
        <f>IF(R1071="","",VLOOKUP(R1071,CUSTOMS!$E$3:$N$2500,9,FALSE))</f>
        <v/>
      </c>
      <c r="AA1071" s="39" t="str">
        <f>IF(R1071="","",VLOOKUP(R1071,CUSTOMS!$E$3:$N$2500,10,FALSE))</f>
        <v/>
      </c>
      <c r="AB1071" s="40" t="str">
        <f>IF(R1071="","",VLOOKUP(G1071,WMS!$E$3:$T$2500,15,FALSE))</f>
        <v/>
      </c>
      <c r="AC1071" s="40" t="str">
        <f t="shared" si="125"/>
        <v/>
      </c>
      <c r="AD1071" s="37" t="str">
        <f>IF(S1071="","",VLOOKUP(S1071,海关监管条件!$A$1:$B$2000,2,FALSE))</f>
        <v/>
      </c>
    </row>
    <row r="1072" spans="7:30">
      <c r="G1072" s="22" t="str">
        <f t="shared" si="119"/>
        <v/>
      </c>
      <c r="H1072" s="23" t="str">
        <f>IF(G1072="","",VLOOKUP(G1072,WMS!$E$3:$Q$2500,7,FALSE))</f>
        <v/>
      </c>
      <c r="I1072" s="23" t="str">
        <f>IF(G1072="","",VLOOKUP(G1072,WMS!$E$3:$Q$2500,8,FALSE))</f>
        <v/>
      </c>
      <c r="J1072" s="23" t="str">
        <f>IF(G1072="","",VLOOKUP(G1072,WMS!$E$3:$Q$2500,13,FALSE))</f>
        <v/>
      </c>
      <c r="K1072" s="29" t="str">
        <f t="shared" si="120"/>
        <v/>
      </c>
      <c r="N1072" s="30" t="str">
        <f>IF(G1072="","",VLOOKUP(G1072,WMS!$E$3:$U$2500,17,0))</f>
        <v/>
      </c>
      <c r="O1072" s="31" t="str">
        <f t="shared" si="121"/>
        <v/>
      </c>
      <c r="P1072" s="31" t="str">
        <f t="shared" si="122"/>
        <v/>
      </c>
      <c r="Q1072" s="36" t="str">
        <f>IF(G1072="","",VLOOKUP(G1072,WMS!$E$3:$G$2500,2,FALSE))</f>
        <v/>
      </c>
      <c r="R1072" s="36" t="str">
        <f>IF(G1072="","",VLOOKUP(G1072,WMS!$E$3:$G$2500,3,FALSE))</f>
        <v/>
      </c>
      <c r="S1072" s="37" t="str">
        <f>IF(R1072="","",VLOOKUP(R1072,CUSTOMS!$E$3:$N$2500,2,FALSE))</f>
        <v/>
      </c>
      <c r="T1072" s="38" t="str">
        <f>IF(R1072="","",VLOOKUP(R1072,CUSTOMS!$E$3:$N$2500,3,FALSE))</f>
        <v/>
      </c>
      <c r="U1072" s="39" t="str">
        <f t="shared" si="123"/>
        <v/>
      </c>
      <c r="V1072" s="39" t="str">
        <f>IF(R1072="","",VLOOKUP(R1072,CUSTOMS!$E$3:$N$2500,5,FALSE))</f>
        <v/>
      </c>
      <c r="W1072" s="40" t="str">
        <f>IF(R1072="","",VLOOKUP(R1072,CUSTOMS!$E$3:$N$2500,6,FALSE))</f>
        <v/>
      </c>
      <c r="X1072" s="40" t="str">
        <f t="shared" si="124"/>
        <v/>
      </c>
      <c r="Y1072" s="39" t="str">
        <f>IF(R1072="","",VLOOKUP(R1072,CUSTOMS!$E$3:$N$2500,8,FALSE))</f>
        <v/>
      </c>
      <c r="Z1072" s="39" t="str">
        <f>IF(R1072="","",VLOOKUP(R1072,CUSTOMS!$E$3:$N$2500,9,FALSE))</f>
        <v/>
      </c>
      <c r="AA1072" s="39" t="str">
        <f>IF(R1072="","",VLOOKUP(R1072,CUSTOMS!$E$3:$N$2500,10,FALSE))</f>
        <v/>
      </c>
      <c r="AB1072" s="40" t="str">
        <f>IF(R1072="","",VLOOKUP(G1072,WMS!$E$3:$T$2500,15,FALSE))</f>
        <v/>
      </c>
      <c r="AC1072" s="40" t="str">
        <f t="shared" si="125"/>
        <v/>
      </c>
      <c r="AD1072" s="37" t="str">
        <f>IF(S1072="","",VLOOKUP(S1072,海关监管条件!$A$1:$B$2000,2,FALSE))</f>
        <v/>
      </c>
    </row>
    <row r="1073" spans="7:30">
      <c r="G1073" s="22" t="str">
        <f t="shared" si="119"/>
        <v/>
      </c>
      <c r="H1073" s="23" t="str">
        <f>IF(G1073="","",VLOOKUP(G1073,WMS!$E$3:$Q$2500,7,FALSE))</f>
        <v/>
      </c>
      <c r="I1073" s="23" t="str">
        <f>IF(G1073="","",VLOOKUP(G1073,WMS!$E$3:$Q$2500,8,FALSE))</f>
        <v/>
      </c>
      <c r="J1073" s="23" t="str">
        <f>IF(G1073="","",VLOOKUP(G1073,WMS!$E$3:$Q$2500,13,FALSE))</f>
        <v/>
      </c>
      <c r="K1073" s="29" t="str">
        <f t="shared" si="120"/>
        <v/>
      </c>
      <c r="N1073" s="30" t="str">
        <f>IF(G1073="","",VLOOKUP(G1073,WMS!$E$3:$U$2500,17,0))</f>
        <v/>
      </c>
      <c r="O1073" s="31" t="str">
        <f t="shared" si="121"/>
        <v/>
      </c>
      <c r="P1073" s="31" t="str">
        <f t="shared" si="122"/>
        <v/>
      </c>
      <c r="Q1073" s="36" t="str">
        <f>IF(G1073="","",VLOOKUP(G1073,WMS!$E$3:$G$2500,2,FALSE))</f>
        <v/>
      </c>
      <c r="R1073" s="36" t="str">
        <f>IF(G1073="","",VLOOKUP(G1073,WMS!$E$3:$G$2500,3,FALSE))</f>
        <v/>
      </c>
      <c r="S1073" s="37" t="str">
        <f>IF(R1073="","",VLOOKUP(R1073,CUSTOMS!$E$3:$N$2500,2,FALSE))</f>
        <v/>
      </c>
      <c r="T1073" s="38" t="str">
        <f>IF(R1073="","",VLOOKUP(R1073,CUSTOMS!$E$3:$N$2500,3,FALSE))</f>
        <v/>
      </c>
      <c r="U1073" s="39" t="str">
        <f t="shared" si="123"/>
        <v/>
      </c>
      <c r="V1073" s="39" t="str">
        <f>IF(R1073="","",VLOOKUP(R1073,CUSTOMS!$E$3:$N$2500,5,FALSE))</f>
        <v/>
      </c>
      <c r="W1073" s="40" t="str">
        <f>IF(R1073="","",VLOOKUP(R1073,CUSTOMS!$E$3:$N$2500,6,FALSE))</f>
        <v/>
      </c>
      <c r="X1073" s="40" t="str">
        <f t="shared" si="124"/>
        <v/>
      </c>
      <c r="Y1073" s="39" t="str">
        <f>IF(R1073="","",VLOOKUP(R1073,CUSTOMS!$E$3:$N$2500,8,FALSE))</f>
        <v/>
      </c>
      <c r="Z1073" s="39" t="str">
        <f>IF(R1073="","",VLOOKUP(R1073,CUSTOMS!$E$3:$N$2500,9,FALSE))</f>
        <v/>
      </c>
      <c r="AA1073" s="39" t="str">
        <f>IF(R1073="","",VLOOKUP(R1073,CUSTOMS!$E$3:$N$2500,10,FALSE))</f>
        <v/>
      </c>
      <c r="AB1073" s="40" t="str">
        <f>IF(R1073="","",VLOOKUP(G1073,WMS!$E$3:$T$2500,15,FALSE))</f>
        <v/>
      </c>
      <c r="AC1073" s="40" t="str">
        <f t="shared" si="125"/>
        <v/>
      </c>
      <c r="AD1073" s="37" t="str">
        <f>IF(S1073="","",VLOOKUP(S1073,海关监管条件!$A$1:$B$2000,2,FALSE))</f>
        <v/>
      </c>
    </row>
    <row r="1074" spans="7:30">
      <c r="G1074" s="22" t="str">
        <f t="shared" si="119"/>
        <v/>
      </c>
      <c r="H1074" s="23" t="str">
        <f>IF(G1074="","",VLOOKUP(G1074,WMS!$E$3:$Q$2500,7,FALSE))</f>
        <v/>
      </c>
      <c r="I1074" s="23" t="str">
        <f>IF(G1074="","",VLOOKUP(G1074,WMS!$E$3:$Q$2500,8,FALSE))</f>
        <v/>
      </c>
      <c r="J1074" s="23" t="str">
        <f>IF(G1074="","",VLOOKUP(G1074,WMS!$E$3:$Q$2500,13,FALSE))</f>
        <v/>
      </c>
      <c r="K1074" s="29" t="str">
        <f t="shared" si="120"/>
        <v/>
      </c>
      <c r="N1074" s="30" t="str">
        <f>IF(G1074="","",VLOOKUP(G1074,WMS!$E$3:$U$2500,17,0))</f>
        <v/>
      </c>
      <c r="O1074" s="31" t="str">
        <f t="shared" si="121"/>
        <v/>
      </c>
      <c r="P1074" s="31" t="str">
        <f t="shared" si="122"/>
        <v/>
      </c>
      <c r="Q1074" s="36" t="str">
        <f>IF(G1074="","",VLOOKUP(G1074,WMS!$E$3:$G$2500,2,FALSE))</f>
        <v/>
      </c>
      <c r="R1074" s="36" t="str">
        <f>IF(G1074="","",VLOOKUP(G1074,WMS!$E$3:$G$2500,3,FALSE))</f>
        <v/>
      </c>
      <c r="S1074" s="37" t="str">
        <f>IF(R1074="","",VLOOKUP(R1074,CUSTOMS!$E$3:$N$2500,2,FALSE))</f>
        <v/>
      </c>
      <c r="T1074" s="38" t="str">
        <f>IF(R1074="","",VLOOKUP(R1074,CUSTOMS!$E$3:$N$2500,3,FALSE))</f>
        <v/>
      </c>
      <c r="U1074" s="39" t="str">
        <f t="shared" si="123"/>
        <v/>
      </c>
      <c r="V1074" s="39" t="str">
        <f>IF(R1074="","",VLOOKUP(R1074,CUSTOMS!$E$3:$N$2500,5,FALSE))</f>
        <v/>
      </c>
      <c r="W1074" s="40" t="str">
        <f>IF(R1074="","",VLOOKUP(R1074,CUSTOMS!$E$3:$N$2500,6,FALSE))</f>
        <v/>
      </c>
      <c r="X1074" s="40" t="str">
        <f t="shared" si="124"/>
        <v/>
      </c>
      <c r="Y1074" s="39" t="str">
        <f>IF(R1074="","",VLOOKUP(R1074,CUSTOMS!$E$3:$N$2500,8,FALSE))</f>
        <v/>
      </c>
      <c r="Z1074" s="39" t="str">
        <f>IF(R1074="","",VLOOKUP(R1074,CUSTOMS!$E$3:$N$2500,9,FALSE))</f>
        <v/>
      </c>
      <c r="AA1074" s="39" t="str">
        <f>IF(R1074="","",VLOOKUP(R1074,CUSTOMS!$E$3:$N$2500,10,FALSE))</f>
        <v/>
      </c>
      <c r="AB1074" s="40" t="str">
        <f>IF(R1074="","",VLOOKUP(G1074,WMS!$E$3:$T$2500,15,FALSE))</f>
        <v/>
      </c>
      <c r="AC1074" s="40" t="str">
        <f t="shared" si="125"/>
        <v/>
      </c>
      <c r="AD1074" s="37" t="str">
        <f>IF(S1074="","",VLOOKUP(S1074,海关监管条件!$A$1:$B$2000,2,FALSE))</f>
        <v/>
      </c>
    </row>
    <row r="1075" spans="7:30">
      <c r="G1075" s="22" t="str">
        <f t="shared" si="119"/>
        <v/>
      </c>
      <c r="H1075" s="23" t="str">
        <f>IF(G1075="","",VLOOKUP(G1075,WMS!$E$3:$Q$2500,7,FALSE))</f>
        <v/>
      </c>
      <c r="I1075" s="23" t="str">
        <f>IF(G1075="","",VLOOKUP(G1075,WMS!$E$3:$Q$2500,8,FALSE))</f>
        <v/>
      </c>
      <c r="J1075" s="23" t="str">
        <f>IF(G1075="","",VLOOKUP(G1075,WMS!$E$3:$Q$2500,13,FALSE))</f>
        <v/>
      </c>
      <c r="K1075" s="29" t="str">
        <f t="shared" si="120"/>
        <v/>
      </c>
      <c r="N1075" s="30" t="str">
        <f>IF(G1075="","",VLOOKUP(G1075,WMS!$E$3:$U$2500,17,0))</f>
        <v/>
      </c>
      <c r="O1075" s="31" t="str">
        <f t="shared" si="121"/>
        <v/>
      </c>
      <c r="P1075" s="31" t="str">
        <f t="shared" si="122"/>
        <v/>
      </c>
      <c r="Q1075" s="36" t="str">
        <f>IF(G1075="","",VLOOKUP(G1075,WMS!$E$3:$G$2500,2,FALSE))</f>
        <v/>
      </c>
      <c r="R1075" s="36" t="str">
        <f>IF(G1075="","",VLOOKUP(G1075,WMS!$E$3:$G$2500,3,FALSE))</f>
        <v/>
      </c>
      <c r="S1075" s="37" t="str">
        <f>IF(R1075="","",VLOOKUP(R1075,CUSTOMS!$E$3:$N$2500,2,FALSE))</f>
        <v/>
      </c>
      <c r="T1075" s="38" t="str">
        <f>IF(R1075="","",VLOOKUP(R1075,CUSTOMS!$E$3:$N$2500,3,FALSE))</f>
        <v/>
      </c>
      <c r="U1075" s="39" t="str">
        <f t="shared" si="123"/>
        <v/>
      </c>
      <c r="V1075" s="39" t="str">
        <f>IF(R1075="","",VLOOKUP(R1075,CUSTOMS!$E$3:$N$2500,5,FALSE))</f>
        <v/>
      </c>
      <c r="W1075" s="40" t="str">
        <f>IF(R1075="","",VLOOKUP(R1075,CUSTOMS!$E$3:$N$2500,6,FALSE))</f>
        <v/>
      </c>
      <c r="X1075" s="40" t="str">
        <f t="shared" si="124"/>
        <v/>
      </c>
      <c r="Y1075" s="39" t="str">
        <f>IF(R1075="","",VLOOKUP(R1075,CUSTOMS!$E$3:$N$2500,8,FALSE))</f>
        <v/>
      </c>
      <c r="Z1075" s="39" t="str">
        <f>IF(R1075="","",VLOOKUP(R1075,CUSTOMS!$E$3:$N$2500,9,FALSE))</f>
        <v/>
      </c>
      <c r="AA1075" s="39" t="str">
        <f>IF(R1075="","",VLOOKUP(R1075,CUSTOMS!$E$3:$N$2500,10,FALSE))</f>
        <v/>
      </c>
      <c r="AB1075" s="40" t="str">
        <f>IF(R1075="","",VLOOKUP(G1075,WMS!$E$3:$T$2500,15,FALSE))</f>
        <v/>
      </c>
      <c r="AC1075" s="40" t="str">
        <f t="shared" si="125"/>
        <v/>
      </c>
      <c r="AD1075" s="37" t="str">
        <f>IF(S1075="","",VLOOKUP(S1075,海关监管条件!$A$1:$B$2000,2,FALSE))</f>
        <v/>
      </c>
    </row>
    <row r="1076" spans="7:30">
      <c r="G1076" s="22" t="str">
        <f t="shared" si="119"/>
        <v/>
      </c>
      <c r="H1076" s="23" t="str">
        <f>IF(G1076="","",VLOOKUP(G1076,WMS!$E$3:$Q$2500,7,FALSE))</f>
        <v/>
      </c>
      <c r="I1076" s="23" t="str">
        <f>IF(G1076="","",VLOOKUP(G1076,WMS!$E$3:$Q$2500,8,FALSE))</f>
        <v/>
      </c>
      <c r="J1076" s="23" t="str">
        <f>IF(G1076="","",VLOOKUP(G1076,WMS!$E$3:$Q$2500,13,FALSE))</f>
        <v/>
      </c>
      <c r="K1076" s="29" t="str">
        <f t="shared" si="120"/>
        <v/>
      </c>
      <c r="N1076" s="30" t="str">
        <f>IF(G1076="","",VLOOKUP(G1076,WMS!$E$3:$U$2500,17,0))</f>
        <v/>
      </c>
      <c r="O1076" s="31" t="str">
        <f t="shared" si="121"/>
        <v/>
      </c>
      <c r="P1076" s="31" t="str">
        <f t="shared" si="122"/>
        <v/>
      </c>
      <c r="Q1076" s="36" t="str">
        <f>IF(G1076="","",VLOOKUP(G1076,WMS!$E$3:$G$2500,2,FALSE))</f>
        <v/>
      </c>
      <c r="R1076" s="36" t="str">
        <f>IF(G1076="","",VLOOKUP(G1076,WMS!$E$3:$G$2500,3,FALSE))</f>
        <v/>
      </c>
      <c r="S1076" s="37" t="str">
        <f>IF(R1076="","",VLOOKUP(R1076,CUSTOMS!$E$3:$N$2500,2,FALSE))</f>
        <v/>
      </c>
      <c r="T1076" s="38" t="str">
        <f>IF(R1076="","",VLOOKUP(R1076,CUSTOMS!$E$3:$N$2500,3,FALSE))</f>
        <v/>
      </c>
      <c r="U1076" s="39" t="str">
        <f t="shared" si="123"/>
        <v/>
      </c>
      <c r="V1076" s="39" t="str">
        <f>IF(R1076="","",VLOOKUP(R1076,CUSTOMS!$E$3:$N$2500,5,FALSE))</f>
        <v/>
      </c>
      <c r="W1076" s="40" t="str">
        <f>IF(R1076="","",VLOOKUP(R1076,CUSTOMS!$E$3:$N$2500,6,FALSE))</f>
        <v/>
      </c>
      <c r="X1076" s="40" t="str">
        <f t="shared" si="124"/>
        <v/>
      </c>
      <c r="Y1076" s="39" t="str">
        <f>IF(R1076="","",VLOOKUP(R1076,CUSTOMS!$E$3:$N$2500,8,FALSE))</f>
        <v/>
      </c>
      <c r="Z1076" s="39" t="str">
        <f>IF(R1076="","",VLOOKUP(R1076,CUSTOMS!$E$3:$N$2500,9,FALSE))</f>
        <v/>
      </c>
      <c r="AA1076" s="39" t="str">
        <f>IF(R1076="","",VLOOKUP(R1076,CUSTOMS!$E$3:$N$2500,10,FALSE))</f>
        <v/>
      </c>
      <c r="AB1076" s="40" t="str">
        <f>IF(R1076="","",VLOOKUP(G1076,WMS!$E$3:$T$2500,15,FALSE))</f>
        <v/>
      </c>
      <c r="AC1076" s="40" t="str">
        <f t="shared" si="125"/>
        <v/>
      </c>
      <c r="AD1076" s="37" t="str">
        <f>IF(S1076="","",VLOOKUP(S1076,海关监管条件!$A$1:$B$2000,2,FALSE))</f>
        <v/>
      </c>
    </row>
    <row r="1077" spans="7:30">
      <c r="G1077" s="22" t="str">
        <f t="shared" si="119"/>
        <v/>
      </c>
      <c r="H1077" s="23" t="str">
        <f>IF(G1077="","",VLOOKUP(G1077,WMS!$E$3:$Q$2500,7,FALSE))</f>
        <v/>
      </c>
      <c r="I1077" s="23" t="str">
        <f>IF(G1077="","",VLOOKUP(G1077,WMS!$E$3:$Q$2500,8,FALSE))</f>
        <v/>
      </c>
      <c r="J1077" s="23" t="str">
        <f>IF(G1077="","",VLOOKUP(G1077,WMS!$E$3:$Q$2500,13,FALSE))</f>
        <v/>
      </c>
      <c r="K1077" s="29" t="str">
        <f t="shared" si="120"/>
        <v/>
      </c>
      <c r="N1077" s="30" t="str">
        <f>IF(G1077="","",VLOOKUP(G1077,WMS!$E$3:$U$2500,17,0))</f>
        <v/>
      </c>
      <c r="O1077" s="31" t="str">
        <f t="shared" si="121"/>
        <v/>
      </c>
      <c r="P1077" s="31" t="str">
        <f t="shared" si="122"/>
        <v/>
      </c>
      <c r="Q1077" s="36" t="str">
        <f>IF(G1077="","",VLOOKUP(G1077,WMS!$E$3:$G$2500,2,FALSE))</f>
        <v/>
      </c>
      <c r="R1077" s="36" t="str">
        <f>IF(G1077="","",VLOOKUP(G1077,WMS!$E$3:$G$2500,3,FALSE))</f>
        <v/>
      </c>
      <c r="S1077" s="37" t="str">
        <f>IF(R1077="","",VLOOKUP(R1077,CUSTOMS!$E$3:$N$2500,2,FALSE))</f>
        <v/>
      </c>
      <c r="T1077" s="38" t="str">
        <f>IF(R1077="","",VLOOKUP(R1077,CUSTOMS!$E$3:$N$2500,3,FALSE))</f>
        <v/>
      </c>
      <c r="U1077" s="39" t="str">
        <f t="shared" si="123"/>
        <v/>
      </c>
      <c r="V1077" s="39" t="str">
        <f>IF(R1077="","",VLOOKUP(R1077,CUSTOMS!$E$3:$N$2500,5,FALSE))</f>
        <v/>
      </c>
      <c r="W1077" s="40" t="str">
        <f>IF(R1077="","",VLOOKUP(R1077,CUSTOMS!$E$3:$N$2500,6,FALSE))</f>
        <v/>
      </c>
      <c r="X1077" s="40" t="str">
        <f t="shared" si="124"/>
        <v/>
      </c>
      <c r="Y1077" s="39" t="str">
        <f>IF(R1077="","",VLOOKUP(R1077,CUSTOMS!$E$3:$N$2500,8,FALSE))</f>
        <v/>
      </c>
      <c r="Z1077" s="39" t="str">
        <f>IF(R1077="","",VLOOKUP(R1077,CUSTOMS!$E$3:$N$2500,9,FALSE))</f>
        <v/>
      </c>
      <c r="AA1077" s="39" t="str">
        <f>IF(R1077="","",VLOOKUP(R1077,CUSTOMS!$E$3:$N$2500,10,FALSE))</f>
        <v/>
      </c>
      <c r="AB1077" s="40" t="str">
        <f>IF(R1077="","",VLOOKUP(G1077,WMS!$E$3:$T$2500,15,FALSE))</f>
        <v/>
      </c>
      <c r="AC1077" s="40" t="str">
        <f t="shared" si="125"/>
        <v/>
      </c>
      <c r="AD1077" s="37" t="str">
        <f>IF(S1077="","",VLOOKUP(S1077,海关监管条件!$A$1:$B$2000,2,FALSE))</f>
        <v/>
      </c>
    </row>
    <row r="1078" spans="7:30">
      <c r="G1078" s="22" t="str">
        <f t="shared" si="119"/>
        <v/>
      </c>
      <c r="H1078" s="23" t="str">
        <f>IF(G1078="","",VLOOKUP(G1078,WMS!$E$3:$Q$2500,7,FALSE))</f>
        <v/>
      </c>
      <c r="I1078" s="23" t="str">
        <f>IF(G1078="","",VLOOKUP(G1078,WMS!$E$3:$Q$2500,8,FALSE))</f>
        <v/>
      </c>
      <c r="J1078" s="23" t="str">
        <f>IF(G1078="","",VLOOKUP(G1078,WMS!$E$3:$Q$2500,13,FALSE))</f>
        <v/>
      </c>
      <c r="K1078" s="29" t="str">
        <f t="shared" si="120"/>
        <v/>
      </c>
      <c r="N1078" s="30" t="str">
        <f>IF(G1078="","",VLOOKUP(G1078,WMS!$E$3:$U$2500,17,0))</f>
        <v/>
      </c>
      <c r="O1078" s="31" t="str">
        <f t="shared" si="121"/>
        <v/>
      </c>
      <c r="P1078" s="31" t="str">
        <f t="shared" si="122"/>
        <v/>
      </c>
      <c r="Q1078" s="36" t="str">
        <f>IF(G1078="","",VLOOKUP(G1078,WMS!$E$3:$G$2500,2,FALSE))</f>
        <v/>
      </c>
      <c r="R1078" s="36" t="str">
        <f>IF(G1078="","",VLOOKUP(G1078,WMS!$E$3:$G$2500,3,FALSE))</f>
        <v/>
      </c>
      <c r="S1078" s="37" t="str">
        <f>IF(R1078="","",VLOOKUP(R1078,CUSTOMS!$E$3:$N$2500,2,FALSE))</f>
        <v/>
      </c>
      <c r="T1078" s="38" t="str">
        <f>IF(R1078="","",VLOOKUP(R1078,CUSTOMS!$E$3:$N$2500,3,FALSE))</f>
        <v/>
      </c>
      <c r="U1078" s="39" t="str">
        <f t="shared" si="123"/>
        <v/>
      </c>
      <c r="V1078" s="39" t="str">
        <f>IF(R1078="","",VLOOKUP(R1078,CUSTOMS!$E$3:$N$2500,5,FALSE))</f>
        <v/>
      </c>
      <c r="W1078" s="40" t="str">
        <f>IF(R1078="","",VLOOKUP(R1078,CUSTOMS!$E$3:$N$2500,6,FALSE))</f>
        <v/>
      </c>
      <c r="X1078" s="40" t="str">
        <f t="shared" si="124"/>
        <v/>
      </c>
      <c r="Y1078" s="39" t="str">
        <f>IF(R1078="","",VLOOKUP(R1078,CUSTOMS!$E$3:$N$2500,8,FALSE))</f>
        <v/>
      </c>
      <c r="Z1078" s="39" t="str">
        <f>IF(R1078="","",VLOOKUP(R1078,CUSTOMS!$E$3:$N$2500,9,FALSE))</f>
        <v/>
      </c>
      <c r="AA1078" s="39" t="str">
        <f>IF(R1078="","",VLOOKUP(R1078,CUSTOMS!$E$3:$N$2500,10,FALSE))</f>
        <v/>
      </c>
      <c r="AB1078" s="40" t="str">
        <f>IF(R1078="","",VLOOKUP(G1078,WMS!$E$3:$T$2500,15,FALSE))</f>
        <v/>
      </c>
      <c r="AC1078" s="40" t="str">
        <f t="shared" si="125"/>
        <v/>
      </c>
      <c r="AD1078" s="37" t="str">
        <f>IF(S1078="","",VLOOKUP(S1078,海关监管条件!$A$1:$B$2000,2,FALSE))</f>
        <v/>
      </c>
    </row>
    <row r="1079" spans="7:30">
      <c r="G1079" s="22" t="str">
        <f t="shared" si="119"/>
        <v/>
      </c>
      <c r="H1079" s="23" t="str">
        <f>IF(G1079="","",VLOOKUP(G1079,WMS!$E$3:$Q$2500,7,FALSE))</f>
        <v/>
      </c>
      <c r="I1079" s="23" t="str">
        <f>IF(G1079="","",VLOOKUP(G1079,WMS!$E$3:$Q$2500,8,FALSE))</f>
        <v/>
      </c>
      <c r="J1079" s="23" t="str">
        <f>IF(G1079="","",VLOOKUP(G1079,WMS!$E$3:$Q$2500,13,FALSE))</f>
        <v/>
      </c>
      <c r="K1079" s="29" t="str">
        <f t="shared" si="120"/>
        <v/>
      </c>
      <c r="N1079" s="30" t="str">
        <f>IF(G1079="","",VLOOKUP(G1079,WMS!$E$3:$U$2500,17,0))</f>
        <v/>
      </c>
      <c r="O1079" s="31" t="str">
        <f t="shared" si="121"/>
        <v/>
      </c>
      <c r="P1079" s="31" t="str">
        <f t="shared" si="122"/>
        <v/>
      </c>
      <c r="Q1079" s="36" t="str">
        <f>IF(G1079="","",VLOOKUP(G1079,WMS!$E$3:$G$2500,2,FALSE))</f>
        <v/>
      </c>
      <c r="R1079" s="36" t="str">
        <f>IF(G1079="","",VLOOKUP(G1079,WMS!$E$3:$G$2500,3,FALSE))</f>
        <v/>
      </c>
      <c r="S1079" s="37" t="str">
        <f>IF(R1079="","",VLOOKUP(R1079,CUSTOMS!$E$3:$N$2500,2,FALSE))</f>
        <v/>
      </c>
      <c r="T1079" s="38" t="str">
        <f>IF(R1079="","",VLOOKUP(R1079,CUSTOMS!$E$3:$N$2500,3,FALSE))</f>
        <v/>
      </c>
      <c r="U1079" s="39" t="str">
        <f t="shared" si="123"/>
        <v/>
      </c>
      <c r="V1079" s="39" t="str">
        <f>IF(R1079="","",VLOOKUP(R1079,CUSTOMS!$E$3:$N$2500,5,FALSE))</f>
        <v/>
      </c>
      <c r="W1079" s="40" t="str">
        <f>IF(R1079="","",VLOOKUP(R1079,CUSTOMS!$E$3:$N$2500,6,FALSE))</f>
        <v/>
      </c>
      <c r="X1079" s="40" t="str">
        <f t="shared" si="124"/>
        <v/>
      </c>
      <c r="Y1079" s="39" t="str">
        <f>IF(R1079="","",VLOOKUP(R1079,CUSTOMS!$E$3:$N$2500,8,FALSE))</f>
        <v/>
      </c>
      <c r="Z1079" s="39" t="str">
        <f>IF(R1079="","",VLOOKUP(R1079,CUSTOMS!$E$3:$N$2500,9,FALSE))</f>
        <v/>
      </c>
      <c r="AA1079" s="39" t="str">
        <f>IF(R1079="","",VLOOKUP(R1079,CUSTOMS!$E$3:$N$2500,10,FALSE))</f>
        <v/>
      </c>
      <c r="AB1079" s="40" t="str">
        <f>IF(R1079="","",VLOOKUP(G1079,WMS!$E$3:$T$2500,15,FALSE))</f>
        <v/>
      </c>
      <c r="AC1079" s="40" t="str">
        <f t="shared" si="125"/>
        <v/>
      </c>
      <c r="AD1079" s="37" t="str">
        <f>IF(S1079="","",VLOOKUP(S1079,海关监管条件!$A$1:$B$2000,2,FALSE))</f>
        <v/>
      </c>
    </row>
    <row r="1080" spans="7:30">
      <c r="G1080" s="22" t="str">
        <f t="shared" si="119"/>
        <v/>
      </c>
      <c r="H1080" s="23" t="str">
        <f>IF(G1080="","",VLOOKUP(G1080,WMS!$E$3:$Q$2500,7,FALSE))</f>
        <v/>
      </c>
      <c r="I1080" s="23" t="str">
        <f>IF(G1080="","",VLOOKUP(G1080,WMS!$E$3:$Q$2500,8,FALSE))</f>
        <v/>
      </c>
      <c r="J1080" s="23" t="str">
        <f>IF(G1080="","",VLOOKUP(G1080,WMS!$E$3:$Q$2500,13,FALSE))</f>
        <v/>
      </c>
      <c r="K1080" s="29" t="str">
        <f t="shared" si="120"/>
        <v/>
      </c>
      <c r="N1080" s="30" t="str">
        <f>IF(G1080="","",VLOOKUP(G1080,WMS!$E$3:$U$2500,17,0))</f>
        <v/>
      </c>
      <c r="O1080" s="31" t="str">
        <f t="shared" si="121"/>
        <v/>
      </c>
      <c r="P1080" s="31" t="str">
        <f t="shared" si="122"/>
        <v/>
      </c>
      <c r="Q1080" s="36" t="str">
        <f>IF(G1080="","",VLOOKUP(G1080,WMS!$E$3:$G$2500,2,FALSE))</f>
        <v/>
      </c>
      <c r="R1080" s="36" t="str">
        <f>IF(G1080="","",VLOOKUP(G1080,WMS!$E$3:$G$2500,3,FALSE))</f>
        <v/>
      </c>
      <c r="S1080" s="37" t="str">
        <f>IF(R1080="","",VLOOKUP(R1080,CUSTOMS!$E$3:$N$2500,2,FALSE))</f>
        <v/>
      </c>
      <c r="T1080" s="38" t="str">
        <f>IF(R1080="","",VLOOKUP(R1080,CUSTOMS!$E$3:$N$2500,3,FALSE))</f>
        <v/>
      </c>
      <c r="U1080" s="39" t="str">
        <f t="shared" si="123"/>
        <v/>
      </c>
      <c r="V1080" s="39" t="str">
        <f>IF(R1080="","",VLOOKUP(R1080,CUSTOMS!$E$3:$N$2500,5,FALSE))</f>
        <v/>
      </c>
      <c r="W1080" s="40" t="str">
        <f>IF(R1080="","",VLOOKUP(R1080,CUSTOMS!$E$3:$N$2500,6,FALSE))</f>
        <v/>
      </c>
      <c r="X1080" s="40" t="str">
        <f t="shared" si="124"/>
        <v/>
      </c>
      <c r="Y1080" s="39" t="str">
        <f>IF(R1080="","",VLOOKUP(R1080,CUSTOMS!$E$3:$N$2500,8,FALSE))</f>
        <v/>
      </c>
      <c r="Z1080" s="39" t="str">
        <f>IF(R1080="","",VLOOKUP(R1080,CUSTOMS!$E$3:$N$2500,9,FALSE))</f>
        <v/>
      </c>
      <c r="AA1080" s="39" t="str">
        <f>IF(R1080="","",VLOOKUP(R1080,CUSTOMS!$E$3:$N$2500,10,FALSE))</f>
        <v/>
      </c>
      <c r="AB1080" s="40" t="str">
        <f>IF(R1080="","",VLOOKUP(G1080,WMS!$E$3:$T$2500,15,FALSE))</f>
        <v/>
      </c>
      <c r="AC1080" s="40" t="str">
        <f t="shared" si="125"/>
        <v/>
      </c>
      <c r="AD1080" s="37" t="str">
        <f>IF(S1080="","",VLOOKUP(S1080,海关监管条件!$A$1:$B$2000,2,FALSE))</f>
        <v/>
      </c>
    </row>
    <row r="1081" spans="7:30">
      <c r="G1081" s="22" t="str">
        <f t="shared" si="119"/>
        <v/>
      </c>
      <c r="H1081" s="23" t="str">
        <f>IF(G1081="","",VLOOKUP(G1081,WMS!$E$3:$Q$2500,7,FALSE))</f>
        <v/>
      </c>
      <c r="I1081" s="23" t="str">
        <f>IF(G1081="","",VLOOKUP(G1081,WMS!$E$3:$Q$2500,8,FALSE))</f>
        <v/>
      </c>
      <c r="J1081" s="23" t="str">
        <f>IF(G1081="","",VLOOKUP(G1081,WMS!$E$3:$Q$2500,13,FALSE))</f>
        <v/>
      </c>
      <c r="K1081" s="29" t="str">
        <f t="shared" si="120"/>
        <v/>
      </c>
      <c r="N1081" s="30" t="str">
        <f>IF(G1081="","",VLOOKUP(G1081,WMS!$E$3:$U$2500,17,0))</f>
        <v/>
      </c>
      <c r="O1081" s="31" t="str">
        <f t="shared" si="121"/>
        <v/>
      </c>
      <c r="P1081" s="31" t="str">
        <f t="shared" si="122"/>
        <v/>
      </c>
      <c r="Q1081" s="36" t="str">
        <f>IF(G1081="","",VLOOKUP(G1081,WMS!$E$3:$G$2500,2,FALSE))</f>
        <v/>
      </c>
      <c r="R1081" s="36" t="str">
        <f>IF(G1081="","",VLOOKUP(G1081,WMS!$E$3:$G$2500,3,FALSE))</f>
        <v/>
      </c>
      <c r="S1081" s="37" t="str">
        <f>IF(R1081="","",VLOOKUP(R1081,CUSTOMS!$E$3:$N$2500,2,FALSE))</f>
        <v/>
      </c>
      <c r="T1081" s="38" t="str">
        <f>IF(R1081="","",VLOOKUP(R1081,CUSTOMS!$E$3:$N$2500,3,FALSE))</f>
        <v/>
      </c>
      <c r="U1081" s="39" t="str">
        <f t="shared" si="123"/>
        <v/>
      </c>
      <c r="V1081" s="39" t="str">
        <f>IF(R1081="","",VLOOKUP(R1081,CUSTOMS!$E$3:$N$2500,5,FALSE))</f>
        <v/>
      </c>
      <c r="W1081" s="40" t="str">
        <f>IF(R1081="","",VLOOKUP(R1081,CUSTOMS!$E$3:$N$2500,6,FALSE))</f>
        <v/>
      </c>
      <c r="X1081" s="40" t="str">
        <f t="shared" si="124"/>
        <v/>
      </c>
      <c r="Y1081" s="39" t="str">
        <f>IF(R1081="","",VLOOKUP(R1081,CUSTOMS!$E$3:$N$2500,8,FALSE))</f>
        <v/>
      </c>
      <c r="Z1081" s="39" t="str">
        <f>IF(R1081="","",VLOOKUP(R1081,CUSTOMS!$E$3:$N$2500,9,FALSE))</f>
        <v/>
      </c>
      <c r="AA1081" s="39" t="str">
        <f>IF(R1081="","",VLOOKUP(R1081,CUSTOMS!$E$3:$N$2500,10,FALSE))</f>
        <v/>
      </c>
      <c r="AB1081" s="40" t="str">
        <f>IF(R1081="","",VLOOKUP(G1081,WMS!$E$3:$T$2500,15,FALSE))</f>
        <v/>
      </c>
      <c r="AC1081" s="40" t="str">
        <f t="shared" si="125"/>
        <v/>
      </c>
      <c r="AD1081" s="37" t="str">
        <f>IF(S1081="","",VLOOKUP(S1081,海关监管条件!$A$1:$B$2000,2,FALSE))</f>
        <v/>
      </c>
    </row>
    <row r="1082" spans="7:30">
      <c r="G1082" s="22" t="str">
        <f t="shared" si="119"/>
        <v/>
      </c>
      <c r="H1082" s="23" t="str">
        <f>IF(G1082="","",VLOOKUP(G1082,WMS!$E$3:$Q$2500,7,FALSE))</f>
        <v/>
      </c>
      <c r="I1082" s="23" t="str">
        <f>IF(G1082="","",VLOOKUP(G1082,WMS!$E$3:$Q$2500,8,FALSE))</f>
        <v/>
      </c>
      <c r="J1082" s="23" t="str">
        <f>IF(G1082="","",VLOOKUP(G1082,WMS!$E$3:$Q$2500,13,FALSE))</f>
        <v/>
      </c>
      <c r="K1082" s="29" t="str">
        <f t="shared" si="120"/>
        <v/>
      </c>
      <c r="N1082" s="30" t="str">
        <f>IF(G1082="","",VLOOKUP(G1082,WMS!$E$3:$U$2500,17,0))</f>
        <v/>
      </c>
      <c r="O1082" s="31" t="str">
        <f t="shared" si="121"/>
        <v/>
      </c>
      <c r="P1082" s="31" t="str">
        <f t="shared" si="122"/>
        <v/>
      </c>
      <c r="Q1082" s="36" t="str">
        <f>IF(G1082="","",VLOOKUP(G1082,WMS!$E$3:$G$2500,2,FALSE))</f>
        <v/>
      </c>
      <c r="R1082" s="36" t="str">
        <f>IF(G1082="","",VLOOKUP(G1082,WMS!$E$3:$G$2500,3,FALSE))</f>
        <v/>
      </c>
      <c r="S1082" s="37" t="str">
        <f>IF(R1082="","",VLOOKUP(R1082,CUSTOMS!$E$3:$N$2500,2,FALSE))</f>
        <v/>
      </c>
      <c r="T1082" s="38" t="str">
        <f>IF(R1082="","",VLOOKUP(R1082,CUSTOMS!$E$3:$N$2500,3,FALSE))</f>
        <v/>
      </c>
      <c r="U1082" s="39" t="str">
        <f t="shared" si="123"/>
        <v/>
      </c>
      <c r="V1082" s="39" t="str">
        <f>IF(R1082="","",VLOOKUP(R1082,CUSTOMS!$E$3:$N$2500,5,FALSE))</f>
        <v/>
      </c>
      <c r="W1082" s="40" t="str">
        <f>IF(R1082="","",VLOOKUP(R1082,CUSTOMS!$E$3:$N$2500,6,FALSE))</f>
        <v/>
      </c>
      <c r="X1082" s="40" t="str">
        <f t="shared" si="124"/>
        <v/>
      </c>
      <c r="Y1082" s="39" t="str">
        <f>IF(R1082="","",VLOOKUP(R1082,CUSTOMS!$E$3:$N$2500,8,FALSE))</f>
        <v/>
      </c>
      <c r="Z1082" s="39" t="str">
        <f>IF(R1082="","",VLOOKUP(R1082,CUSTOMS!$E$3:$N$2500,9,FALSE))</f>
        <v/>
      </c>
      <c r="AA1082" s="39" t="str">
        <f>IF(R1082="","",VLOOKUP(R1082,CUSTOMS!$E$3:$N$2500,10,FALSE))</f>
        <v/>
      </c>
      <c r="AB1082" s="40" t="str">
        <f>IF(R1082="","",VLOOKUP(G1082,WMS!$E$3:$T$2500,15,FALSE))</f>
        <v/>
      </c>
      <c r="AC1082" s="40" t="str">
        <f t="shared" si="125"/>
        <v/>
      </c>
      <c r="AD1082" s="37" t="str">
        <f>IF(S1082="","",VLOOKUP(S1082,海关监管条件!$A$1:$B$2000,2,FALSE))</f>
        <v/>
      </c>
    </row>
    <row r="1083" spans="7:30">
      <c r="G1083" s="22" t="str">
        <f t="shared" si="119"/>
        <v/>
      </c>
      <c r="H1083" s="23" t="str">
        <f>IF(G1083="","",VLOOKUP(G1083,WMS!$E$3:$Q$2500,7,FALSE))</f>
        <v/>
      </c>
      <c r="I1083" s="23" t="str">
        <f>IF(G1083="","",VLOOKUP(G1083,WMS!$E$3:$Q$2500,8,FALSE))</f>
        <v/>
      </c>
      <c r="J1083" s="23" t="str">
        <f>IF(G1083="","",VLOOKUP(G1083,WMS!$E$3:$Q$2500,13,FALSE))</f>
        <v/>
      </c>
      <c r="K1083" s="29" t="str">
        <f t="shared" si="120"/>
        <v/>
      </c>
      <c r="N1083" s="30" t="str">
        <f>IF(G1083="","",VLOOKUP(G1083,WMS!$E$3:$U$2500,17,0))</f>
        <v/>
      </c>
      <c r="O1083" s="31" t="str">
        <f t="shared" si="121"/>
        <v/>
      </c>
      <c r="P1083" s="31" t="str">
        <f t="shared" si="122"/>
        <v/>
      </c>
      <c r="Q1083" s="36" t="str">
        <f>IF(G1083="","",VLOOKUP(G1083,WMS!$E$3:$G$2500,2,FALSE))</f>
        <v/>
      </c>
      <c r="R1083" s="36" t="str">
        <f>IF(G1083="","",VLOOKUP(G1083,WMS!$E$3:$G$2500,3,FALSE))</f>
        <v/>
      </c>
      <c r="S1083" s="37" t="str">
        <f>IF(R1083="","",VLOOKUP(R1083,CUSTOMS!$E$3:$N$2500,2,FALSE))</f>
        <v/>
      </c>
      <c r="T1083" s="38" t="str">
        <f>IF(R1083="","",VLOOKUP(R1083,CUSTOMS!$E$3:$N$2500,3,FALSE))</f>
        <v/>
      </c>
      <c r="U1083" s="39" t="str">
        <f t="shared" si="123"/>
        <v/>
      </c>
      <c r="V1083" s="39" t="str">
        <f>IF(R1083="","",VLOOKUP(R1083,CUSTOMS!$E$3:$N$2500,5,FALSE))</f>
        <v/>
      </c>
      <c r="W1083" s="40" t="str">
        <f>IF(R1083="","",VLOOKUP(R1083,CUSTOMS!$E$3:$N$2500,6,FALSE))</f>
        <v/>
      </c>
      <c r="X1083" s="40" t="str">
        <f t="shared" si="124"/>
        <v/>
      </c>
      <c r="Y1083" s="39" t="str">
        <f>IF(R1083="","",VLOOKUP(R1083,CUSTOMS!$E$3:$N$2500,8,FALSE))</f>
        <v/>
      </c>
      <c r="Z1083" s="39" t="str">
        <f>IF(R1083="","",VLOOKUP(R1083,CUSTOMS!$E$3:$N$2500,9,FALSE))</f>
        <v/>
      </c>
      <c r="AA1083" s="39" t="str">
        <f>IF(R1083="","",VLOOKUP(R1083,CUSTOMS!$E$3:$N$2500,10,FALSE))</f>
        <v/>
      </c>
      <c r="AB1083" s="40" t="str">
        <f>IF(R1083="","",VLOOKUP(G1083,WMS!$E$3:$T$2500,15,FALSE))</f>
        <v/>
      </c>
      <c r="AC1083" s="40" t="str">
        <f t="shared" si="125"/>
        <v/>
      </c>
      <c r="AD1083" s="37" t="str">
        <f>IF(S1083="","",VLOOKUP(S1083,海关监管条件!$A$1:$B$2000,2,FALSE))</f>
        <v/>
      </c>
    </row>
    <row r="1084" spans="7:30">
      <c r="G1084" s="22" t="str">
        <f t="shared" si="119"/>
        <v/>
      </c>
      <c r="H1084" s="23" t="str">
        <f>IF(G1084="","",VLOOKUP(G1084,WMS!$E$3:$Q$2500,7,FALSE))</f>
        <v/>
      </c>
      <c r="I1084" s="23" t="str">
        <f>IF(G1084="","",VLOOKUP(G1084,WMS!$E$3:$Q$2500,8,FALSE))</f>
        <v/>
      </c>
      <c r="J1084" s="23" t="str">
        <f>IF(G1084="","",VLOOKUP(G1084,WMS!$E$3:$Q$2500,13,FALSE))</f>
        <v/>
      </c>
      <c r="K1084" s="29" t="str">
        <f t="shared" si="120"/>
        <v/>
      </c>
      <c r="N1084" s="30" t="str">
        <f>IF(G1084="","",VLOOKUP(G1084,WMS!$E$3:$U$2500,17,0))</f>
        <v/>
      </c>
      <c r="O1084" s="31" t="str">
        <f t="shared" si="121"/>
        <v/>
      </c>
      <c r="P1084" s="31" t="str">
        <f t="shared" si="122"/>
        <v/>
      </c>
      <c r="Q1084" s="36" t="str">
        <f>IF(G1084="","",VLOOKUP(G1084,WMS!$E$3:$G$2500,2,FALSE))</f>
        <v/>
      </c>
      <c r="R1084" s="36" t="str">
        <f>IF(G1084="","",VLOOKUP(G1084,WMS!$E$3:$G$2500,3,FALSE))</f>
        <v/>
      </c>
      <c r="S1084" s="37" t="str">
        <f>IF(R1084="","",VLOOKUP(R1084,CUSTOMS!$E$3:$N$2500,2,FALSE))</f>
        <v/>
      </c>
      <c r="T1084" s="38" t="str">
        <f>IF(R1084="","",VLOOKUP(R1084,CUSTOMS!$E$3:$N$2500,3,FALSE))</f>
        <v/>
      </c>
      <c r="U1084" s="39" t="str">
        <f t="shared" si="123"/>
        <v/>
      </c>
      <c r="V1084" s="39" t="str">
        <f>IF(R1084="","",VLOOKUP(R1084,CUSTOMS!$E$3:$N$2500,5,FALSE))</f>
        <v/>
      </c>
      <c r="W1084" s="40" t="str">
        <f>IF(R1084="","",VLOOKUP(R1084,CUSTOMS!$E$3:$N$2500,6,FALSE))</f>
        <v/>
      </c>
      <c r="X1084" s="40" t="str">
        <f t="shared" si="124"/>
        <v/>
      </c>
      <c r="Y1084" s="39" t="str">
        <f>IF(R1084="","",VLOOKUP(R1084,CUSTOMS!$E$3:$N$2500,8,FALSE))</f>
        <v/>
      </c>
      <c r="Z1084" s="39" t="str">
        <f>IF(R1084="","",VLOOKUP(R1084,CUSTOMS!$E$3:$N$2500,9,FALSE))</f>
        <v/>
      </c>
      <c r="AA1084" s="39" t="str">
        <f>IF(R1084="","",VLOOKUP(R1084,CUSTOMS!$E$3:$N$2500,10,FALSE))</f>
        <v/>
      </c>
      <c r="AB1084" s="40" t="str">
        <f>IF(R1084="","",VLOOKUP(G1084,WMS!$E$3:$T$2500,15,FALSE))</f>
        <v/>
      </c>
      <c r="AC1084" s="40" t="str">
        <f t="shared" si="125"/>
        <v/>
      </c>
      <c r="AD1084" s="37" t="str">
        <f>IF(S1084="","",VLOOKUP(S1084,海关监管条件!$A$1:$B$2000,2,FALSE))</f>
        <v/>
      </c>
    </row>
    <row r="1085" spans="7:30">
      <c r="G1085" s="22" t="str">
        <f t="shared" si="119"/>
        <v/>
      </c>
      <c r="H1085" s="23" t="str">
        <f>IF(G1085="","",VLOOKUP(G1085,WMS!$E$3:$Q$2500,7,FALSE))</f>
        <v/>
      </c>
      <c r="I1085" s="23" t="str">
        <f>IF(G1085="","",VLOOKUP(G1085,WMS!$E$3:$Q$2500,8,FALSE))</f>
        <v/>
      </c>
      <c r="J1085" s="23" t="str">
        <f>IF(G1085="","",VLOOKUP(G1085,WMS!$E$3:$Q$2500,13,FALSE))</f>
        <v/>
      </c>
      <c r="K1085" s="29" t="str">
        <f t="shared" si="120"/>
        <v/>
      </c>
      <c r="N1085" s="30" t="str">
        <f>IF(G1085="","",VLOOKUP(G1085,WMS!$E$3:$U$2500,17,0))</f>
        <v/>
      </c>
      <c r="O1085" s="31" t="str">
        <f t="shared" si="121"/>
        <v/>
      </c>
      <c r="P1085" s="31" t="str">
        <f t="shared" si="122"/>
        <v/>
      </c>
      <c r="Q1085" s="36" t="str">
        <f>IF(G1085="","",VLOOKUP(G1085,WMS!$E$3:$G$2500,2,FALSE))</f>
        <v/>
      </c>
      <c r="R1085" s="36" t="str">
        <f>IF(G1085="","",VLOOKUP(G1085,WMS!$E$3:$G$2500,3,FALSE))</f>
        <v/>
      </c>
      <c r="S1085" s="37" t="str">
        <f>IF(R1085="","",VLOOKUP(R1085,CUSTOMS!$E$3:$N$2500,2,FALSE))</f>
        <v/>
      </c>
      <c r="T1085" s="38" t="str">
        <f>IF(R1085="","",VLOOKUP(R1085,CUSTOMS!$E$3:$N$2500,3,FALSE))</f>
        <v/>
      </c>
      <c r="U1085" s="39" t="str">
        <f t="shared" si="123"/>
        <v/>
      </c>
      <c r="V1085" s="39" t="str">
        <f>IF(R1085="","",VLOOKUP(R1085,CUSTOMS!$E$3:$N$2500,5,FALSE))</f>
        <v/>
      </c>
      <c r="W1085" s="40" t="str">
        <f>IF(R1085="","",VLOOKUP(R1085,CUSTOMS!$E$3:$N$2500,6,FALSE))</f>
        <v/>
      </c>
      <c r="X1085" s="40" t="str">
        <f t="shared" si="124"/>
        <v/>
      </c>
      <c r="Y1085" s="39" t="str">
        <f>IF(R1085="","",VLOOKUP(R1085,CUSTOMS!$E$3:$N$2500,8,FALSE))</f>
        <v/>
      </c>
      <c r="Z1085" s="39" t="str">
        <f>IF(R1085="","",VLOOKUP(R1085,CUSTOMS!$E$3:$N$2500,9,FALSE))</f>
        <v/>
      </c>
      <c r="AA1085" s="39" t="str">
        <f>IF(R1085="","",VLOOKUP(R1085,CUSTOMS!$E$3:$N$2500,10,FALSE))</f>
        <v/>
      </c>
      <c r="AB1085" s="40" t="str">
        <f>IF(R1085="","",VLOOKUP(G1085,WMS!$E$3:$T$2500,15,FALSE))</f>
        <v/>
      </c>
      <c r="AC1085" s="40" t="str">
        <f t="shared" si="125"/>
        <v/>
      </c>
      <c r="AD1085" s="37" t="str">
        <f>IF(S1085="","",VLOOKUP(S1085,海关监管条件!$A$1:$B$2000,2,FALSE))</f>
        <v/>
      </c>
    </row>
    <row r="1086" spans="7:30">
      <c r="G1086" s="22" t="str">
        <f t="shared" si="119"/>
        <v/>
      </c>
      <c r="H1086" s="23" t="str">
        <f>IF(G1086="","",VLOOKUP(G1086,WMS!$E$3:$Q$2500,7,FALSE))</f>
        <v/>
      </c>
      <c r="I1086" s="23" t="str">
        <f>IF(G1086="","",VLOOKUP(G1086,WMS!$E$3:$Q$2500,8,FALSE))</f>
        <v/>
      </c>
      <c r="J1086" s="23" t="str">
        <f>IF(G1086="","",VLOOKUP(G1086,WMS!$E$3:$Q$2500,13,FALSE))</f>
        <v/>
      </c>
      <c r="K1086" s="29" t="str">
        <f t="shared" si="120"/>
        <v/>
      </c>
      <c r="N1086" s="30" t="str">
        <f>IF(G1086="","",VLOOKUP(G1086,WMS!$E$3:$U$2500,17,0))</f>
        <v/>
      </c>
      <c r="O1086" s="31" t="str">
        <f t="shared" si="121"/>
        <v/>
      </c>
      <c r="P1086" s="31" t="str">
        <f t="shared" si="122"/>
        <v/>
      </c>
      <c r="Q1086" s="36" t="str">
        <f>IF(G1086="","",VLOOKUP(G1086,WMS!$E$3:$G$2500,2,FALSE))</f>
        <v/>
      </c>
      <c r="R1086" s="36" t="str">
        <f>IF(G1086="","",VLOOKUP(G1086,WMS!$E$3:$G$2500,3,FALSE))</f>
        <v/>
      </c>
      <c r="S1086" s="37" t="str">
        <f>IF(R1086="","",VLOOKUP(R1086,CUSTOMS!$E$3:$N$2500,2,FALSE))</f>
        <v/>
      </c>
      <c r="T1086" s="38" t="str">
        <f>IF(R1086="","",VLOOKUP(R1086,CUSTOMS!$E$3:$N$2500,3,FALSE))</f>
        <v/>
      </c>
      <c r="U1086" s="39" t="str">
        <f t="shared" si="123"/>
        <v/>
      </c>
      <c r="V1086" s="39" t="str">
        <f>IF(R1086="","",VLOOKUP(R1086,CUSTOMS!$E$3:$N$2500,5,FALSE))</f>
        <v/>
      </c>
      <c r="W1086" s="40" t="str">
        <f>IF(R1086="","",VLOOKUP(R1086,CUSTOMS!$E$3:$N$2500,6,FALSE))</f>
        <v/>
      </c>
      <c r="X1086" s="40" t="str">
        <f t="shared" si="124"/>
        <v/>
      </c>
      <c r="Y1086" s="39" t="str">
        <f>IF(R1086="","",VLOOKUP(R1086,CUSTOMS!$E$3:$N$2500,8,FALSE))</f>
        <v/>
      </c>
      <c r="Z1086" s="39" t="str">
        <f>IF(R1086="","",VLOOKUP(R1086,CUSTOMS!$E$3:$N$2500,9,FALSE))</f>
        <v/>
      </c>
      <c r="AA1086" s="39" t="str">
        <f>IF(R1086="","",VLOOKUP(R1086,CUSTOMS!$E$3:$N$2500,10,FALSE))</f>
        <v/>
      </c>
      <c r="AB1086" s="40" t="str">
        <f>IF(R1086="","",VLOOKUP(G1086,WMS!$E$3:$T$2500,15,FALSE))</f>
        <v/>
      </c>
      <c r="AC1086" s="40" t="str">
        <f t="shared" si="125"/>
        <v/>
      </c>
      <c r="AD1086" s="37" t="str">
        <f>IF(S1086="","",VLOOKUP(S1086,海关监管条件!$A$1:$B$2000,2,FALSE))</f>
        <v/>
      </c>
    </row>
    <row r="1087" spans="7:30">
      <c r="G1087" s="22" t="str">
        <f t="shared" si="119"/>
        <v/>
      </c>
      <c r="H1087" s="23" t="str">
        <f>IF(G1087="","",VLOOKUP(G1087,WMS!$E$3:$Q$2500,7,FALSE))</f>
        <v/>
      </c>
      <c r="I1087" s="23" t="str">
        <f>IF(G1087="","",VLOOKUP(G1087,WMS!$E$3:$Q$2500,8,FALSE))</f>
        <v/>
      </c>
      <c r="J1087" s="23" t="str">
        <f>IF(G1087="","",VLOOKUP(G1087,WMS!$E$3:$Q$2500,13,FALSE))</f>
        <v/>
      </c>
      <c r="K1087" s="29" t="str">
        <f t="shared" si="120"/>
        <v/>
      </c>
      <c r="N1087" s="30" t="str">
        <f>IF(G1087="","",VLOOKUP(G1087,WMS!$E$3:$U$2500,17,0))</f>
        <v/>
      </c>
      <c r="O1087" s="31" t="str">
        <f t="shared" si="121"/>
        <v/>
      </c>
      <c r="P1087" s="31" t="str">
        <f t="shared" si="122"/>
        <v/>
      </c>
      <c r="Q1087" s="36" t="str">
        <f>IF(G1087="","",VLOOKUP(G1087,WMS!$E$3:$G$2500,2,FALSE))</f>
        <v/>
      </c>
      <c r="R1087" s="36" t="str">
        <f>IF(G1087="","",VLOOKUP(G1087,WMS!$E$3:$G$2500,3,FALSE))</f>
        <v/>
      </c>
      <c r="S1087" s="37" t="str">
        <f>IF(R1087="","",VLOOKUP(R1087,CUSTOMS!$E$3:$N$2500,2,FALSE))</f>
        <v/>
      </c>
      <c r="T1087" s="38" t="str">
        <f>IF(R1087="","",VLOOKUP(R1087,CUSTOMS!$E$3:$N$2500,3,FALSE))</f>
        <v/>
      </c>
      <c r="U1087" s="39" t="str">
        <f t="shared" si="123"/>
        <v/>
      </c>
      <c r="V1087" s="39" t="str">
        <f>IF(R1087="","",VLOOKUP(R1087,CUSTOMS!$E$3:$N$2500,5,FALSE))</f>
        <v/>
      </c>
      <c r="W1087" s="40" t="str">
        <f>IF(R1087="","",VLOOKUP(R1087,CUSTOMS!$E$3:$N$2500,6,FALSE))</f>
        <v/>
      </c>
      <c r="X1087" s="40" t="str">
        <f t="shared" si="124"/>
        <v/>
      </c>
      <c r="Y1087" s="39" t="str">
        <f>IF(R1087="","",VLOOKUP(R1087,CUSTOMS!$E$3:$N$2500,8,FALSE))</f>
        <v/>
      </c>
      <c r="Z1087" s="39" t="str">
        <f>IF(R1087="","",VLOOKUP(R1087,CUSTOMS!$E$3:$N$2500,9,FALSE))</f>
        <v/>
      </c>
      <c r="AA1087" s="39" t="str">
        <f>IF(R1087="","",VLOOKUP(R1087,CUSTOMS!$E$3:$N$2500,10,FALSE))</f>
        <v/>
      </c>
      <c r="AB1087" s="40" t="str">
        <f>IF(R1087="","",VLOOKUP(G1087,WMS!$E$3:$T$2500,15,FALSE))</f>
        <v/>
      </c>
      <c r="AC1087" s="40" t="str">
        <f t="shared" si="125"/>
        <v/>
      </c>
      <c r="AD1087" s="37" t="str">
        <f>IF(S1087="","",VLOOKUP(S1087,海关监管条件!$A$1:$B$2000,2,FALSE))</f>
        <v/>
      </c>
    </row>
    <row r="1088" spans="7:30">
      <c r="G1088" s="22" t="str">
        <f t="shared" si="119"/>
        <v/>
      </c>
      <c r="H1088" s="23" t="str">
        <f>IF(G1088="","",VLOOKUP(G1088,WMS!$E$3:$Q$2500,7,FALSE))</f>
        <v/>
      </c>
      <c r="I1088" s="23" t="str">
        <f>IF(G1088="","",VLOOKUP(G1088,WMS!$E$3:$Q$2500,8,FALSE))</f>
        <v/>
      </c>
      <c r="J1088" s="23" t="str">
        <f>IF(G1088="","",VLOOKUP(G1088,WMS!$E$3:$Q$2500,13,FALSE))</f>
        <v/>
      </c>
      <c r="K1088" s="29" t="str">
        <f t="shared" si="120"/>
        <v/>
      </c>
      <c r="N1088" s="30" t="str">
        <f>IF(G1088="","",VLOOKUP(G1088,WMS!$E$3:$U$2500,17,0))</f>
        <v/>
      </c>
      <c r="O1088" s="31" t="str">
        <f t="shared" si="121"/>
        <v/>
      </c>
      <c r="P1088" s="31" t="str">
        <f t="shared" si="122"/>
        <v/>
      </c>
      <c r="Q1088" s="36" t="str">
        <f>IF(G1088="","",VLOOKUP(G1088,WMS!$E$3:$G$2500,2,FALSE))</f>
        <v/>
      </c>
      <c r="R1088" s="36" t="str">
        <f>IF(G1088="","",VLOOKUP(G1088,WMS!$E$3:$G$2500,3,FALSE))</f>
        <v/>
      </c>
      <c r="S1088" s="37" t="str">
        <f>IF(R1088="","",VLOOKUP(R1088,CUSTOMS!$E$3:$N$2500,2,FALSE))</f>
        <v/>
      </c>
      <c r="T1088" s="38" t="str">
        <f>IF(R1088="","",VLOOKUP(R1088,CUSTOMS!$E$3:$N$2500,3,FALSE))</f>
        <v/>
      </c>
      <c r="U1088" s="39" t="str">
        <f t="shared" si="123"/>
        <v/>
      </c>
      <c r="V1088" s="39" t="str">
        <f>IF(R1088="","",VLOOKUP(R1088,CUSTOMS!$E$3:$N$2500,5,FALSE))</f>
        <v/>
      </c>
      <c r="W1088" s="40" t="str">
        <f>IF(R1088="","",VLOOKUP(R1088,CUSTOMS!$E$3:$N$2500,6,FALSE))</f>
        <v/>
      </c>
      <c r="X1088" s="40" t="str">
        <f t="shared" si="124"/>
        <v/>
      </c>
      <c r="Y1088" s="39" t="str">
        <f>IF(R1088="","",VLOOKUP(R1088,CUSTOMS!$E$3:$N$2500,8,FALSE))</f>
        <v/>
      </c>
      <c r="Z1088" s="39" t="str">
        <f>IF(R1088="","",VLOOKUP(R1088,CUSTOMS!$E$3:$N$2500,9,FALSE))</f>
        <v/>
      </c>
      <c r="AA1088" s="39" t="str">
        <f>IF(R1088="","",VLOOKUP(R1088,CUSTOMS!$E$3:$N$2500,10,FALSE))</f>
        <v/>
      </c>
      <c r="AB1088" s="40" t="str">
        <f>IF(R1088="","",VLOOKUP(G1088,WMS!$E$3:$T$2500,15,FALSE))</f>
        <v/>
      </c>
      <c r="AC1088" s="40" t="str">
        <f t="shared" si="125"/>
        <v/>
      </c>
      <c r="AD1088" s="37" t="str">
        <f>IF(S1088="","",VLOOKUP(S1088,海关监管条件!$A$1:$B$2000,2,FALSE))</f>
        <v/>
      </c>
    </row>
    <row r="1089" spans="7:30">
      <c r="G1089" s="22" t="str">
        <f t="shared" si="119"/>
        <v/>
      </c>
      <c r="H1089" s="23" t="str">
        <f>IF(G1089="","",VLOOKUP(G1089,WMS!$E$3:$Q$2500,7,FALSE))</f>
        <v/>
      </c>
      <c r="I1089" s="23" t="str">
        <f>IF(G1089="","",VLOOKUP(G1089,WMS!$E$3:$Q$2500,8,FALSE))</f>
        <v/>
      </c>
      <c r="J1089" s="23" t="str">
        <f>IF(G1089="","",VLOOKUP(G1089,WMS!$E$3:$Q$2500,13,FALSE))</f>
        <v/>
      </c>
      <c r="K1089" s="29" t="str">
        <f t="shared" si="120"/>
        <v/>
      </c>
      <c r="N1089" s="30" t="str">
        <f>IF(G1089="","",VLOOKUP(G1089,WMS!$E$3:$U$2500,17,0))</f>
        <v/>
      </c>
      <c r="O1089" s="31" t="str">
        <f t="shared" si="121"/>
        <v/>
      </c>
      <c r="P1089" s="31" t="str">
        <f t="shared" si="122"/>
        <v/>
      </c>
      <c r="Q1089" s="36" t="str">
        <f>IF(G1089="","",VLOOKUP(G1089,WMS!$E$3:$G$2500,2,FALSE))</f>
        <v/>
      </c>
      <c r="R1089" s="36" t="str">
        <f>IF(G1089="","",VLOOKUP(G1089,WMS!$E$3:$G$2500,3,FALSE))</f>
        <v/>
      </c>
      <c r="S1089" s="37" t="str">
        <f>IF(R1089="","",VLOOKUP(R1089,CUSTOMS!$E$3:$N$2500,2,FALSE))</f>
        <v/>
      </c>
      <c r="T1089" s="38" t="str">
        <f>IF(R1089="","",VLOOKUP(R1089,CUSTOMS!$E$3:$N$2500,3,FALSE))</f>
        <v/>
      </c>
      <c r="U1089" s="39" t="str">
        <f t="shared" si="123"/>
        <v/>
      </c>
      <c r="V1089" s="39" t="str">
        <f>IF(R1089="","",VLOOKUP(R1089,CUSTOMS!$E$3:$N$2500,5,FALSE))</f>
        <v/>
      </c>
      <c r="W1089" s="40" t="str">
        <f>IF(R1089="","",VLOOKUP(R1089,CUSTOMS!$E$3:$N$2500,6,FALSE))</f>
        <v/>
      </c>
      <c r="X1089" s="40" t="str">
        <f t="shared" si="124"/>
        <v/>
      </c>
      <c r="Y1089" s="39" t="str">
        <f>IF(R1089="","",VLOOKUP(R1089,CUSTOMS!$E$3:$N$2500,8,FALSE))</f>
        <v/>
      </c>
      <c r="Z1089" s="39" t="str">
        <f>IF(R1089="","",VLOOKUP(R1089,CUSTOMS!$E$3:$N$2500,9,FALSE))</f>
        <v/>
      </c>
      <c r="AA1089" s="39" t="str">
        <f>IF(R1089="","",VLOOKUP(R1089,CUSTOMS!$E$3:$N$2500,10,FALSE))</f>
        <v/>
      </c>
      <c r="AB1089" s="40" t="str">
        <f>IF(R1089="","",VLOOKUP(G1089,WMS!$E$3:$T$2500,15,FALSE))</f>
        <v/>
      </c>
      <c r="AC1089" s="40" t="str">
        <f t="shared" si="125"/>
        <v/>
      </c>
      <c r="AD1089" s="37" t="str">
        <f>IF(S1089="","",VLOOKUP(S1089,海关监管条件!$A$1:$B$2000,2,FALSE))</f>
        <v/>
      </c>
    </row>
    <row r="1090" spans="7:30">
      <c r="G1090" s="22" t="str">
        <f t="shared" si="119"/>
        <v/>
      </c>
      <c r="H1090" s="23" t="str">
        <f>IF(G1090="","",VLOOKUP(G1090,WMS!$E$3:$Q$2500,7,FALSE))</f>
        <v/>
      </c>
      <c r="I1090" s="23" t="str">
        <f>IF(G1090="","",VLOOKUP(G1090,WMS!$E$3:$Q$2500,8,FALSE))</f>
        <v/>
      </c>
      <c r="J1090" s="23" t="str">
        <f>IF(G1090="","",VLOOKUP(G1090,WMS!$E$3:$Q$2500,13,FALSE))</f>
        <v/>
      </c>
      <c r="K1090" s="29" t="str">
        <f t="shared" si="120"/>
        <v/>
      </c>
      <c r="N1090" s="30" t="str">
        <f>IF(G1090="","",VLOOKUP(G1090,WMS!$E$3:$U$2500,17,0))</f>
        <v/>
      </c>
      <c r="O1090" s="31" t="str">
        <f t="shared" si="121"/>
        <v/>
      </c>
      <c r="P1090" s="31" t="str">
        <f t="shared" si="122"/>
        <v/>
      </c>
      <c r="Q1090" s="36" t="str">
        <f>IF(G1090="","",VLOOKUP(G1090,WMS!$E$3:$G$2500,2,FALSE))</f>
        <v/>
      </c>
      <c r="R1090" s="36" t="str">
        <f>IF(G1090="","",VLOOKUP(G1090,WMS!$E$3:$G$2500,3,FALSE))</f>
        <v/>
      </c>
      <c r="S1090" s="37" t="str">
        <f>IF(R1090="","",VLOOKUP(R1090,CUSTOMS!$E$3:$N$2500,2,FALSE))</f>
        <v/>
      </c>
      <c r="T1090" s="38" t="str">
        <f>IF(R1090="","",VLOOKUP(R1090,CUSTOMS!$E$3:$N$2500,3,FALSE))</f>
        <v/>
      </c>
      <c r="U1090" s="39" t="str">
        <f t="shared" si="123"/>
        <v/>
      </c>
      <c r="V1090" s="39" t="str">
        <f>IF(R1090="","",VLOOKUP(R1090,CUSTOMS!$E$3:$N$2500,5,FALSE))</f>
        <v/>
      </c>
      <c r="W1090" s="40" t="str">
        <f>IF(R1090="","",VLOOKUP(R1090,CUSTOMS!$E$3:$N$2500,6,FALSE))</f>
        <v/>
      </c>
      <c r="X1090" s="40" t="str">
        <f t="shared" si="124"/>
        <v/>
      </c>
      <c r="Y1090" s="39" t="str">
        <f>IF(R1090="","",VLOOKUP(R1090,CUSTOMS!$E$3:$N$2500,8,FALSE))</f>
        <v/>
      </c>
      <c r="Z1090" s="39" t="str">
        <f>IF(R1090="","",VLOOKUP(R1090,CUSTOMS!$E$3:$N$2500,9,FALSE))</f>
        <v/>
      </c>
      <c r="AA1090" s="39" t="str">
        <f>IF(R1090="","",VLOOKUP(R1090,CUSTOMS!$E$3:$N$2500,10,FALSE))</f>
        <v/>
      </c>
      <c r="AB1090" s="40" t="str">
        <f>IF(R1090="","",VLOOKUP(G1090,WMS!$E$3:$T$2500,15,FALSE))</f>
        <v/>
      </c>
      <c r="AC1090" s="40" t="str">
        <f t="shared" si="125"/>
        <v/>
      </c>
      <c r="AD1090" s="37" t="str">
        <f>IF(S1090="","",VLOOKUP(S1090,海关监管条件!$A$1:$B$2000,2,FALSE))</f>
        <v/>
      </c>
    </row>
    <row r="1091" spans="7:30">
      <c r="G1091" s="22" t="str">
        <f t="shared" si="119"/>
        <v/>
      </c>
      <c r="H1091" s="23" t="str">
        <f>IF(G1091="","",VLOOKUP(G1091,WMS!$E$3:$Q$2500,7,FALSE))</f>
        <v/>
      </c>
      <c r="I1091" s="23" t="str">
        <f>IF(G1091="","",VLOOKUP(G1091,WMS!$E$3:$Q$2500,8,FALSE))</f>
        <v/>
      </c>
      <c r="J1091" s="23" t="str">
        <f>IF(G1091="","",VLOOKUP(G1091,WMS!$E$3:$Q$2500,13,FALSE))</f>
        <v/>
      </c>
      <c r="K1091" s="29" t="str">
        <f t="shared" si="120"/>
        <v/>
      </c>
      <c r="N1091" s="30" t="str">
        <f>IF(G1091="","",VLOOKUP(G1091,WMS!$E$3:$U$2500,17,0))</f>
        <v/>
      </c>
      <c r="O1091" s="31" t="str">
        <f t="shared" si="121"/>
        <v/>
      </c>
      <c r="P1091" s="31" t="str">
        <f t="shared" si="122"/>
        <v/>
      </c>
      <c r="Q1091" s="36" t="str">
        <f>IF(G1091="","",VLOOKUP(G1091,WMS!$E$3:$G$2500,2,FALSE))</f>
        <v/>
      </c>
      <c r="R1091" s="36" t="str">
        <f>IF(G1091="","",VLOOKUP(G1091,WMS!$E$3:$G$2500,3,FALSE))</f>
        <v/>
      </c>
      <c r="S1091" s="37" t="str">
        <f>IF(R1091="","",VLOOKUP(R1091,CUSTOMS!$E$3:$N$2500,2,FALSE))</f>
        <v/>
      </c>
      <c r="T1091" s="38" t="str">
        <f>IF(R1091="","",VLOOKUP(R1091,CUSTOMS!$E$3:$N$2500,3,FALSE))</f>
        <v/>
      </c>
      <c r="U1091" s="39" t="str">
        <f t="shared" si="123"/>
        <v/>
      </c>
      <c r="V1091" s="39" t="str">
        <f>IF(R1091="","",VLOOKUP(R1091,CUSTOMS!$E$3:$N$2500,5,FALSE))</f>
        <v/>
      </c>
      <c r="W1091" s="40" t="str">
        <f>IF(R1091="","",VLOOKUP(R1091,CUSTOMS!$E$3:$N$2500,6,FALSE))</f>
        <v/>
      </c>
      <c r="X1091" s="40" t="str">
        <f t="shared" si="124"/>
        <v/>
      </c>
      <c r="Y1091" s="39" t="str">
        <f>IF(R1091="","",VLOOKUP(R1091,CUSTOMS!$E$3:$N$2500,8,FALSE))</f>
        <v/>
      </c>
      <c r="Z1091" s="39" t="str">
        <f>IF(R1091="","",VLOOKUP(R1091,CUSTOMS!$E$3:$N$2500,9,FALSE))</f>
        <v/>
      </c>
      <c r="AA1091" s="39" t="str">
        <f>IF(R1091="","",VLOOKUP(R1091,CUSTOMS!$E$3:$N$2500,10,FALSE))</f>
        <v/>
      </c>
      <c r="AB1091" s="40" t="str">
        <f>IF(R1091="","",VLOOKUP(G1091,WMS!$E$3:$T$2500,15,FALSE))</f>
        <v/>
      </c>
      <c r="AC1091" s="40" t="str">
        <f t="shared" si="125"/>
        <v/>
      </c>
      <c r="AD1091" s="37" t="str">
        <f>IF(S1091="","",VLOOKUP(S1091,海关监管条件!$A$1:$B$2000,2,FALSE))</f>
        <v/>
      </c>
    </row>
    <row r="1092" spans="7:30">
      <c r="G1092" s="22" t="str">
        <f t="shared" si="119"/>
        <v/>
      </c>
      <c r="H1092" s="23" t="str">
        <f>IF(G1092="","",VLOOKUP(G1092,WMS!$E$3:$Q$2500,7,FALSE))</f>
        <v/>
      </c>
      <c r="I1092" s="23" t="str">
        <f>IF(G1092="","",VLOOKUP(G1092,WMS!$E$3:$Q$2500,8,FALSE))</f>
        <v/>
      </c>
      <c r="J1092" s="23" t="str">
        <f>IF(G1092="","",VLOOKUP(G1092,WMS!$E$3:$Q$2500,13,FALSE))</f>
        <v/>
      </c>
      <c r="K1092" s="29" t="str">
        <f t="shared" si="120"/>
        <v/>
      </c>
      <c r="N1092" s="30" t="str">
        <f>IF(G1092="","",VLOOKUP(G1092,WMS!$E$3:$U$2500,17,0))</f>
        <v/>
      </c>
      <c r="O1092" s="31" t="str">
        <f t="shared" si="121"/>
        <v/>
      </c>
      <c r="P1092" s="31" t="str">
        <f t="shared" si="122"/>
        <v/>
      </c>
      <c r="Q1092" s="36" t="str">
        <f>IF(G1092="","",VLOOKUP(G1092,WMS!$E$3:$G$2500,2,FALSE))</f>
        <v/>
      </c>
      <c r="R1092" s="36" t="str">
        <f>IF(G1092="","",VLOOKUP(G1092,WMS!$E$3:$G$2500,3,FALSE))</f>
        <v/>
      </c>
      <c r="S1092" s="37" t="str">
        <f>IF(R1092="","",VLOOKUP(R1092,CUSTOMS!$E$3:$N$2500,2,FALSE))</f>
        <v/>
      </c>
      <c r="T1092" s="38" t="str">
        <f>IF(R1092="","",VLOOKUP(R1092,CUSTOMS!$E$3:$N$2500,3,FALSE))</f>
        <v/>
      </c>
      <c r="U1092" s="39" t="str">
        <f t="shared" si="123"/>
        <v/>
      </c>
      <c r="V1092" s="39" t="str">
        <f>IF(R1092="","",VLOOKUP(R1092,CUSTOMS!$E$3:$N$2500,5,FALSE))</f>
        <v/>
      </c>
      <c r="W1092" s="40" t="str">
        <f>IF(R1092="","",VLOOKUP(R1092,CUSTOMS!$E$3:$N$2500,6,FALSE))</f>
        <v/>
      </c>
      <c r="X1092" s="40" t="str">
        <f t="shared" si="124"/>
        <v/>
      </c>
      <c r="Y1092" s="39" t="str">
        <f>IF(R1092="","",VLOOKUP(R1092,CUSTOMS!$E$3:$N$2500,8,FALSE))</f>
        <v/>
      </c>
      <c r="Z1092" s="39" t="str">
        <f>IF(R1092="","",VLOOKUP(R1092,CUSTOMS!$E$3:$N$2500,9,FALSE))</f>
        <v/>
      </c>
      <c r="AA1092" s="39" t="str">
        <f>IF(R1092="","",VLOOKUP(R1092,CUSTOMS!$E$3:$N$2500,10,FALSE))</f>
        <v/>
      </c>
      <c r="AB1092" s="40" t="str">
        <f>IF(R1092="","",VLOOKUP(G1092,WMS!$E$3:$T$2500,15,FALSE))</f>
        <v/>
      </c>
      <c r="AC1092" s="40" t="str">
        <f t="shared" si="125"/>
        <v/>
      </c>
      <c r="AD1092" s="37" t="str">
        <f>IF(S1092="","",VLOOKUP(S1092,海关监管条件!$A$1:$B$2000,2,FALSE))</f>
        <v/>
      </c>
    </row>
    <row r="1093" spans="7:30">
      <c r="G1093" s="22" t="str">
        <f t="shared" si="119"/>
        <v/>
      </c>
      <c r="H1093" s="23" t="str">
        <f>IF(G1093="","",VLOOKUP(G1093,WMS!$E$3:$Q$2500,7,FALSE))</f>
        <v/>
      </c>
      <c r="I1093" s="23" t="str">
        <f>IF(G1093="","",VLOOKUP(G1093,WMS!$E$3:$Q$2500,8,FALSE))</f>
        <v/>
      </c>
      <c r="J1093" s="23" t="str">
        <f>IF(G1093="","",VLOOKUP(G1093,WMS!$E$3:$Q$2500,13,FALSE))</f>
        <v/>
      </c>
      <c r="K1093" s="29" t="str">
        <f t="shared" si="120"/>
        <v/>
      </c>
      <c r="N1093" s="30" t="str">
        <f>IF(G1093="","",VLOOKUP(G1093,WMS!$E$3:$U$2500,17,0))</f>
        <v/>
      </c>
      <c r="O1093" s="31" t="str">
        <f t="shared" si="121"/>
        <v/>
      </c>
      <c r="P1093" s="31" t="str">
        <f t="shared" si="122"/>
        <v/>
      </c>
      <c r="Q1093" s="36" t="str">
        <f>IF(G1093="","",VLOOKUP(G1093,WMS!$E$3:$G$2500,2,FALSE))</f>
        <v/>
      </c>
      <c r="R1093" s="36" t="str">
        <f>IF(G1093="","",VLOOKUP(G1093,WMS!$E$3:$G$2500,3,FALSE))</f>
        <v/>
      </c>
      <c r="S1093" s="37" t="str">
        <f>IF(R1093="","",VLOOKUP(R1093,CUSTOMS!$E$3:$N$2500,2,FALSE))</f>
        <v/>
      </c>
      <c r="T1093" s="38" t="str">
        <f>IF(R1093="","",VLOOKUP(R1093,CUSTOMS!$E$3:$N$2500,3,FALSE))</f>
        <v/>
      </c>
      <c r="U1093" s="39" t="str">
        <f t="shared" si="123"/>
        <v/>
      </c>
      <c r="V1093" s="39" t="str">
        <f>IF(R1093="","",VLOOKUP(R1093,CUSTOMS!$E$3:$N$2500,5,FALSE))</f>
        <v/>
      </c>
      <c r="W1093" s="40" t="str">
        <f>IF(R1093="","",VLOOKUP(R1093,CUSTOMS!$E$3:$N$2500,6,FALSE))</f>
        <v/>
      </c>
      <c r="X1093" s="40" t="str">
        <f t="shared" si="124"/>
        <v/>
      </c>
      <c r="Y1093" s="39" t="str">
        <f>IF(R1093="","",VLOOKUP(R1093,CUSTOMS!$E$3:$N$2500,8,FALSE))</f>
        <v/>
      </c>
      <c r="Z1093" s="39" t="str">
        <f>IF(R1093="","",VLOOKUP(R1093,CUSTOMS!$E$3:$N$2500,9,FALSE))</f>
        <v/>
      </c>
      <c r="AA1093" s="39" t="str">
        <f>IF(R1093="","",VLOOKUP(R1093,CUSTOMS!$E$3:$N$2500,10,FALSE))</f>
        <v/>
      </c>
      <c r="AB1093" s="40" t="str">
        <f>IF(R1093="","",VLOOKUP(G1093,WMS!$E$3:$T$2500,15,FALSE))</f>
        <v/>
      </c>
      <c r="AC1093" s="40" t="str">
        <f t="shared" si="125"/>
        <v/>
      </c>
      <c r="AD1093" s="37" t="str">
        <f>IF(S1093="","",VLOOKUP(S1093,海关监管条件!$A$1:$B$2000,2,FALSE))</f>
        <v/>
      </c>
    </row>
    <row r="1094" spans="7:30">
      <c r="G1094" s="22" t="str">
        <f t="shared" si="119"/>
        <v/>
      </c>
      <c r="H1094" s="23" t="str">
        <f>IF(G1094="","",VLOOKUP(G1094,WMS!$E$3:$Q$2500,7,FALSE))</f>
        <v/>
      </c>
      <c r="I1094" s="23" t="str">
        <f>IF(G1094="","",VLOOKUP(G1094,WMS!$E$3:$Q$2500,8,FALSE))</f>
        <v/>
      </c>
      <c r="J1094" s="23" t="str">
        <f>IF(G1094="","",VLOOKUP(G1094,WMS!$E$3:$Q$2500,13,FALSE))</f>
        <v/>
      </c>
      <c r="K1094" s="29" t="str">
        <f t="shared" si="120"/>
        <v/>
      </c>
      <c r="N1094" s="30" t="str">
        <f>IF(G1094="","",VLOOKUP(G1094,WMS!$E$3:$U$2500,17,0))</f>
        <v/>
      </c>
      <c r="O1094" s="31" t="str">
        <f t="shared" si="121"/>
        <v/>
      </c>
      <c r="P1094" s="31" t="str">
        <f t="shared" si="122"/>
        <v/>
      </c>
      <c r="Q1094" s="36" t="str">
        <f>IF(G1094="","",VLOOKUP(G1094,WMS!$E$3:$G$2500,2,FALSE))</f>
        <v/>
      </c>
      <c r="R1094" s="36" t="str">
        <f>IF(G1094="","",VLOOKUP(G1094,WMS!$E$3:$G$2500,3,FALSE))</f>
        <v/>
      </c>
      <c r="S1094" s="37" t="str">
        <f>IF(R1094="","",VLOOKUP(R1094,CUSTOMS!$E$3:$N$2500,2,FALSE))</f>
        <v/>
      </c>
      <c r="T1094" s="38" t="str">
        <f>IF(R1094="","",VLOOKUP(R1094,CUSTOMS!$E$3:$N$2500,3,FALSE))</f>
        <v/>
      </c>
      <c r="U1094" s="39" t="str">
        <f t="shared" si="123"/>
        <v/>
      </c>
      <c r="V1094" s="39" t="str">
        <f>IF(R1094="","",VLOOKUP(R1094,CUSTOMS!$E$3:$N$2500,5,FALSE))</f>
        <v/>
      </c>
      <c r="W1094" s="40" t="str">
        <f>IF(R1094="","",VLOOKUP(R1094,CUSTOMS!$E$3:$N$2500,6,FALSE))</f>
        <v/>
      </c>
      <c r="X1094" s="40" t="str">
        <f t="shared" si="124"/>
        <v/>
      </c>
      <c r="Y1094" s="39" t="str">
        <f>IF(R1094="","",VLOOKUP(R1094,CUSTOMS!$E$3:$N$2500,8,FALSE))</f>
        <v/>
      </c>
      <c r="Z1094" s="39" t="str">
        <f>IF(R1094="","",VLOOKUP(R1094,CUSTOMS!$E$3:$N$2500,9,FALSE))</f>
        <v/>
      </c>
      <c r="AA1094" s="39" t="str">
        <f>IF(R1094="","",VLOOKUP(R1094,CUSTOMS!$E$3:$N$2500,10,FALSE))</f>
        <v/>
      </c>
      <c r="AB1094" s="40" t="str">
        <f>IF(R1094="","",VLOOKUP(G1094,WMS!$E$3:$T$2500,15,FALSE))</f>
        <v/>
      </c>
      <c r="AC1094" s="40" t="str">
        <f t="shared" si="125"/>
        <v/>
      </c>
      <c r="AD1094" s="37" t="str">
        <f>IF(S1094="","",VLOOKUP(S1094,海关监管条件!$A$1:$B$2000,2,FALSE))</f>
        <v/>
      </c>
    </row>
    <row r="1095" spans="7:30">
      <c r="G1095" s="22" t="str">
        <f t="shared" si="119"/>
        <v/>
      </c>
      <c r="H1095" s="23" t="str">
        <f>IF(G1095="","",VLOOKUP(G1095,WMS!$E$3:$Q$2500,7,FALSE))</f>
        <v/>
      </c>
      <c r="I1095" s="23" t="str">
        <f>IF(G1095="","",VLOOKUP(G1095,WMS!$E$3:$Q$2500,8,FALSE))</f>
        <v/>
      </c>
      <c r="J1095" s="23" t="str">
        <f>IF(G1095="","",VLOOKUP(G1095,WMS!$E$3:$Q$2500,13,FALSE))</f>
        <v/>
      </c>
      <c r="K1095" s="29" t="str">
        <f t="shared" si="120"/>
        <v/>
      </c>
      <c r="N1095" s="30" t="str">
        <f>IF(G1095="","",VLOOKUP(G1095,WMS!$E$3:$U$2500,17,0))</f>
        <v/>
      </c>
      <c r="O1095" s="31" t="str">
        <f t="shared" si="121"/>
        <v/>
      </c>
      <c r="P1095" s="31" t="str">
        <f t="shared" si="122"/>
        <v/>
      </c>
      <c r="Q1095" s="36" t="str">
        <f>IF(G1095="","",VLOOKUP(G1095,WMS!$E$3:$G$2500,2,FALSE))</f>
        <v/>
      </c>
      <c r="R1095" s="36" t="str">
        <f>IF(G1095="","",VLOOKUP(G1095,WMS!$E$3:$G$2500,3,FALSE))</f>
        <v/>
      </c>
      <c r="S1095" s="37" t="str">
        <f>IF(R1095="","",VLOOKUP(R1095,CUSTOMS!$E$3:$N$2500,2,FALSE))</f>
        <v/>
      </c>
      <c r="T1095" s="38" t="str">
        <f>IF(R1095="","",VLOOKUP(R1095,CUSTOMS!$E$3:$N$2500,3,FALSE))</f>
        <v/>
      </c>
      <c r="U1095" s="39" t="str">
        <f t="shared" si="123"/>
        <v/>
      </c>
      <c r="V1095" s="39" t="str">
        <f>IF(R1095="","",VLOOKUP(R1095,CUSTOMS!$E$3:$N$2500,5,FALSE))</f>
        <v/>
      </c>
      <c r="W1095" s="40" t="str">
        <f>IF(R1095="","",VLOOKUP(R1095,CUSTOMS!$E$3:$N$2500,6,FALSE))</f>
        <v/>
      </c>
      <c r="X1095" s="40" t="str">
        <f t="shared" si="124"/>
        <v/>
      </c>
      <c r="Y1095" s="39" t="str">
        <f>IF(R1095="","",VLOOKUP(R1095,CUSTOMS!$E$3:$N$2500,8,FALSE))</f>
        <v/>
      </c>
      <c r="Z1095" s="39" t="str">
        <f>IF(R1095="","",VLOOKUP(R1095,CUSTOMS!$E$3:$N$2500,9,FALSE))</f>
        <v/>
      </c>
      <c r="AA1095" s="39" t="str">
        <f>IF(R1095="","",VLOOKUP(R1095,CUSTOMS!$E$3:$N$2500,10,FALSE))</f>
        <v/>
      </c>
      <c r="AB1095" s="40" t="str">
        <f>IF(R1095="","",VLOOKUP(G1095,WMS!$E$3:$T$2500,15,FALSE))</f>
        <v/>
      </c>
      <c r="AC1095" s="40" t="str">
        <f t="shared" si="125"/>
        <v/>
      </c>
      <c r="AD1095" s="37" t="str">
        <f>IF(S1095="","",VLOOKUP(S1095,海关监管条件!$A$1:$B$2000,2,FALSE))</f>
        <v/>
      </c>
    </row>
    <row r="1096" spans="7:30">
      <c r="G1096" s="22" t="str">
        <f t="shared" si="119"/>
        <v/>
      </c>
      <c r="H1096" s="23" t="str">
        <f>IF(G1096="","",VLOOKUP(G1096,WMS!$E$3:$Q$2500,7,FALSE))</f>
        <v/>
      </c>
      <c r="I1096" s="23" t="str">
        <f>IF(G1096="","",VLOOKUP(G1096,WMS!$E$3:$Q$2500,8,FALSE))</f>
        <v/>
      </c>
      <c r="J1096" s="23" t="str">
        <f>IF(G1096="","",VLOOKUP(G1096,WMS!$E$3:$Q$2500,13,FALSE))</f>
        <v/>
      </c>
      <c r="K1096" s="29" t="str">
        <f t="shared" si="120"/>
        <v/>
      </c>
      <c r="N1096" s="30" t="str">
        <f>IF(G1096="","",VLOOKUP(G1096,WMS!$E$3:$U$2500,17,0))</f>
        <v/>
      </c>
      <c r="O1096" s="31" t="str">
        <f t="shared" si="121"/>
        <v/>
      </c>
      <c r="P1096" s="31" t="str">
        <f t="shared" si="122"/>
        <v/>
      </c>
      <c r="Q1096" s="36" t="str">
        <f>IF(G1096="","",VLOOKUP(G1096,WMS!$E$3:$G$2500,2,FALSE))</f>
        <v/>
      </c>
      <c r="R1096" s="36" t="str">
        <f>IF(G1096="","",VLOOKUP(G1096,WMS!$E$3:$G$2500,3,FALSE))</f>
        <v/>
      </c>
      <c r="S1096" s="37" t="str">
        <f>IF(R1096="","",VLOOKUP(R1096,CUSTOMS!$E$3:$N$2500,2,FALSE))</f>
        <v/>
      </c>
      <c r="T1096" s="38" t="str">
        <f>IF(R1096="","",VLOOKUP(R1096,CUSTOMS!$E$3:$N$2500,3,FALSE))</f>
        <v/>
      </c>
      <c r="U1096" s="39" t="str">
        <f t="shared" si="123"/>
        <v/>
      </c>
      <c r="V1096" s="39" t="str">
        <f>IF(R1096="","",VLOOKUP(R1096,CUSTOMS!$E$3:$N$2500,5,FALSE))</f>
        <v/>
      </c>
      <c r="W1096" s="40" t="str">
        <f>IF(R1096="","",VLOOKUP(R1096,CUSTOMS!$E$3:$N$2500,6,FALSE))</f>
        <v/>
      </c>
      <c r="X1096" s="40" t="str">
        <f t="shared" si="124"/>
        <v/>
      </c>
      <c r="Y1096" s="39" t="str">
        <f>IF(R1096="","",VLOOKUP(R1096,CUSTOMS!$E$3:$N$2500,8,FALSE))</f>
        <v/>
      </c>
      <c r="Z1096" s="39" t="str">
        <f>IF(R1096="","",VLOOKUP(R1096,CUSTOMS!$E$3:$N$2500,9,FALSE))</f>
        <v/>
      </c>
      <c r="AA1096" s="39" t="str">
        <f>IF(R1096="","",VLOOKUP(R1096,CUSTOMS!$E$3:$N$2500,10,FALSE))</f>
        <v/>
      </c>
      <c r="AB1096" s="40" t="str">
        <f>IF(R1096="","",VLOOKUP(G1096,WMS!$E$3:$T$2500,15,FALSE))</f>
        <v/>
      </c>
      <c r="AC1096" s="40" t="str">
        <f t="shared" si="125"/>
        <v/>
      </c>
      <c r="AD1096" s="37" t="str">
        <f>IF(S1096="","",VLOOKUP(S1096,海关监管条件!$A$1:$B$2000,2,FALSE))</f>
        <v/>
      </c>
    </row>
    <row r="1097" spans="7:30">
      <c r="G1097" s="22" t="str">
        <f t="shared" si="119"/>
        <v/>
      </c>
      <c r="H1097" s="23" t="str">
        <f>IF(G1097="","",VLOOKUP(G1097,WMS!$E$3:$Q$2500,7,FALSE))</f>
        <v/>
      </c>
      <c r="I1097" s="23" t="str">
        <f>IF(G1097="","",VLOOKUP(G1097,WMS!$E$3:$Q$2500,8,FALSE))</f>
        <v/>
      </c>
      <c r="J1097" s="23" t="str">
        <f>IF(G1097="","",VLOOKUP(G1097,WMS!$E$3:$Q$2500,13,FALSE))</f>
        <v/>
      </c>
      <c r="K1097" s="29" t="str">
        <f t="shared" si="120"/>
        <v/>
      </c>
      <c r="N1097" s="30" t="str">
        <f>IF(G1097="","",VLOOKUP(G1097,WMS!$E$3:$U$2500,17,0))</f>
        <v/>
      </c>
      <c r="O1097" s="31" t="str">
        <f t="shared" si="121"/>
        <v/>
      </c>
      <c r="P1097" s="31" t="str">
        <f t="shared" si="122"/>
        <v/>
      </c>
      <c r="Q1097" s="36" t="str">
        <f>IF(G1097="","",VLOOKUP(G1097,WMS!$E$3:$G$2500,2,FALSE))</f>
        <v/>
      </c>
      <c r="R1097" s="36" t="str">
        <f>IF(G1097="","",VLOOKUP(G1097,WMS!$E$3:$G$2500,3,FALSE))</f>
        <v/>
      </c>
      <c r="S1097" s="37" t="str">
        <f>IF(R1097="","",VLOOKUP(R1097,CUSTOMS!$E$3:$N$2500,2,FALSE))</f>
        <v/>
      </c>
      <c r="T1097" s="38" t="str">
        <f>IF(R1097="","",VLOOKUP(R1097,CUSTOMS!$E$3:$N$2500,3,FALSE))</f>
        <v/>
      </c>
      <c r="U1097" s="39" t="str">
        <f t="shared" si="123"/>
        <v/>
      </c>
      <c r="V1097" s="39" t="str">
        <f>IF(R1097="","",VLOOKUP(R1097,CUSTOMS!$E$3:$N$2500,5,FALSE))</f>
        <v/>
      </c>
      <c r="W1097" s="40" t="str">
        <f>IF(R1097="","",VLOOKUP(R1097,CUSTOMS!$E$3:$N$2500,6,FALSE))</f>
        <v/>
      </c>
      <c r="X1097" s="40" t="str">
        <f t="shared" si="124"/>
        <v/>
      </c>
      <c r="Y1097" s="39" t="str">
        <f>IF(R1097="","",VLOOKUP(R1097,CUSTOMS!$E$3:$N$2500,8,FALSE))</f>
        <v/>
      </c>
      <c r="Z1097" s="39" t="str">
        <f>IF(R1097="","",VLOOKUP(R1097,CUSTOMS!$E$3:$N$2500,9,FALSE))</f>
        <v/>
      </c>
      <c r="AA1097" s="39" t="str">
        <f>IF(R1097="","",VLOOKUP(R1097,CUSTOMS!$E$3:$N$2500,10,FALSE))</f>
        <v/>
      </c>
      <c r="AB1097" s="40" t="str">
        <f>IF(R1097="","",VLOOKUP(G1097,WMS!$E$3:$T$2500,15,FALSE))</f>
        <v/>
      </c>
      <c r="AC1097" s="40" t="str">
        <f t="shared" si="125"/>
        <v/>
      </c>
      <c r="AD1097" s="37" t="str">
        <f>IF(S1097="","",VLOOKUP(S1097,海关监管条件!$A$1:$B$2000,2,FALSE))</f>
        <v/>
      </c>
    </row>
    <row r="1098" spans="7:30">
      <c r="G1098" s="22" t="str">
        <f t="shared" si="119"/>
        <v/>
      </c>
      <c r="H1098" s="23" t="str">
        <f>IF(G1098="","",VLOOKUP(G1098,WMS!$E$3:$Q$2500,7,FALSE))</f>
        <v/>
      </c>
      <c r="I1098" s="23" t="str">
        <f>IF(G1098="","",VLOOKUP(G1098,WMS!$E$3:$Q$2500,8,FALSE))</f>
        <v/>
      </c>
      <c r="J1098" s="23" t="str">
        <f>IF(G1098="","",VLOOKUP(G1098,WMS!$E$3:$Q$2500,13,FALSE))</f>
        <v/>
      </c>
      <c r="K1098" s="29" t="str">
        <f t="shared" si="120"/>
        <v/>
      </c>
      <c r="N1098" s="30" t="str">
        <f>IF(G1098="","",VLOOKUP(G1098,WMS!$E$3:$U$2500,17,0))</f>
        <v/>
      </c>
      <c r="O1098" s="31" t="str">
        <f t="shared" si="121"/>
        <v/>
      </c>
      <c r="P1098" s="31" t="str">
        <f t="shared" si="122"/>
        <v/>
      </c>
      <c r="Q1098" s="36" t="str">
        <f>IF(G1098="","",VLOOKUP(G1098,WMS!$E$3:$G$2500,2,FALSE))</f>
        <v/>
      </c>
      <c r="R1098" s="36" t="str">
        <f>IF(G1098="","",VLOOKUP(G1098,WMS!$E$3:$G$2500,3,FALSE))</f>
        <v/>
      </c>
      <c r="S1098" s="37" t="str">
        <f>IF(R1098="","",VLOOKUP(R1098,CUSTOMS!$E$3:$N$2500,2,FALSE))</f>
        <v/>
      </c>
      <c r="T1098" s="38" t="str">
        <f>IF(R1098="","",VLOOKUP(R1098,CUSTOMS!$E$3:$N$2500,3,FALSE))</f>
        <v/>
      </c>
      <c r="U1098" s="39" t="str">
        <f t="shared" si="123"/>
        <v/>
      </c>
      <c r="V1098" s="39" t="str">
        <f>IF(R1098="","",VLOOKUP(R1098,CUSTOMS!$E$3:$N$2500,5,FALSE))</f>
        <v/>
      </c>
      <c r="W1098" s="40" t="str">
        <f>IF(R1098="","",VLOOKUP(R1098,CUSTOMS!$E$3:$N$2500,6,FALSE))</f>
        <v/>
      </c>
      <c r="X1098" s="40" t="str">
        <f t="shared" si="124"/>
        <v/>
      </c>
      <c r="Y1098" s="39" t="str">
        <f>IF(R1098="","",VLOOKUP(R1098,CUSTOMS!$E$3:$N$2500,8,FALSE))</f>
        <v/>
      </c>
      <c r="Z1098" s="39" t="str">
        <f>IF(R1098="","",VLOOKUP(R1098,CUSTOMS!$E$3:$N$2500,9,FALSE))</f>
        <v/>
      </c>
      <c r="AA1098" s="39" t="str">
        <f>IF(R1098="","",VLOOKUP(R1098,CUSTOMS!$E$3:$N$2500,10,FALSE))</f>
        <v/>
      </c>
      <c r="AB1098" s="40" t="str">
        <f>IF(R1098="","",VLOOKUP(G1098,WMS!$E$3:$T$2500,15,FALSE))</f>
        <v/>
      </c>
      <c r="AC1098" s="40" t="str">
        <f t="shared" si="125"/>
        <v/>
      </c>
      <c r="AD1098" s="37" t="str">
        <f>IF(S1098="","",VLOOKUP(S1098,海关监管条件!$A$1:$B$2000,2,FALSE))</f>
        <v/>
      </c>
    </row>
    <row r="1099" spans="7:30">
      <c r="G1099" s="22" t="str">
        <f t="shared" si="119"/>
        <v/>
      </c>
      <c r="H1099" s="23" t="str">
        <f>IF(G1099="","",VLOOKUP(G1099,WMS!$E$3:$Q$2500,7,FALSE))</f>
        <v/>
      </c>
      <c r="I1099" s="23" t="str">
        <f>IF(G1099="","",VLOOKUP(G1099,WMS!$E$3:$Q$2500,8,FALSE))</f>
        <v/>
      </c>
      <c r="J1099" s="23" t="str">
        <f>IF(G1099="","",VLOOKUP(G1099,WMS!$E$3:$Q$2500,13,FALSE))</f>
        <v/>
      </c>
      <c r="K1099" s="29" t="str">
        <f t="shared" si="120"/>
        <v/>
      </c>
      <c r="N1099" s="30" t="str">
        <f>IF(G1099="","",VLOOKUP(G1099,WMS!$E$3:$U$2500,17,0))</f>
        <v/>
      </c>
      <c r="O1099" s="31" t="str">
        <f t="shared" si="121"/>
        <v/>
      </c>
      <c r="P1099" s="31" t="str">
        <f t="shared" si="122"/>
        <v/>
      </c>
      <c r="Q1099" s="36" t="str">
        <f>IF(G1099="","",VLOOKUP(G1099,WMS!$E$3:$G$2500,2,FALSE))</f>
        <v/>
      </c>
      <c r="R1099" s="36" t="str">
        <f>IF(G1099="","",VLOOKUP(G1099,WMS!$E$3:$G$2500,3,FALSE))</f>
        <v/>
      </c>
      <c r="S1099" s="37" t="str">
        <f>IF(R1099="","",VLOOKUP(R1099,CUSTOMS!$E$3:$N$2500,2,FALSE))</f>
        <v/>
      </c>
      <c r="T1099" s="38" t="str">
        <f>IF(R1099="","",VLOOKUP(R1099,CUSTOMS!$E$3:$N$2500,3,FALSE))</f>
        <v/>
      </c>
      <c r="U1099" s="39" t="str">
        <f t="shared" si="123"/>
        <v/>
      </c>
      <c r="V1099" s="39" t="str">
        <f>IF(R1099="","",VLOOKUP(R1099,CUSTOMS!$E$3:$N$2500,5,FALSE))</f>
        <v/>
      </c>
      <c r="W1099" s="40" t="str">
        <f>IF(R1099="","",VLOOKUP(R1099,CUSTOMS!$E$3:$N$2500,6,FALSE))</f>
        <v/>
      </c>
      <c r="X1099" s="40" t="str">
        <f t="shared" si="124"/>
        <v/>
      </c>
      <c r="Y1099" s="39" t="str">
        <f>IF(R1099="","",VLOOKUP(R1099,CUSTOMS!$E$3:$N$2500,8,FALSE))</f>
        <v/>
      </c>
      <c r="Z1099" s="39" t="str">
        <f>IF(R1099="","",VLOOKUP(R1099,CUSTOMS!$E$3:$N$2500,9,FALSE))</f>
        <v/>
      </c>
      <c r="AA1099" s="39" t="str">
        <f>IF(R1099="","",VLOOKUP(R1099,CUSTOMS!$E$3:$N$2500,10,FALSE))</f>
        <v/>
      </c>
      <c r="AB1099" s="40" t="str">
        <f>IF(R1099="","",VLOOKUP(G1099,WMS!$E$3:$T$2500,15,FALSE))</f>
        <v/>
      </c>
      <c r="AC1099" s="40" t="str">
        <f t="shared" si="125"/>
        <v/>
      </c>
      <c r="AD1099" s="37" t="str">
        <f>IF(S1099="","",VLOOKUP(S1099,海关监管条件!$A$1:$B$2000,2,FALSE))</f>
        <v/>
      </c>
    </row>
    <row r="1100" spans="7:30">
      <c r="G1100" s="22" t="str">
        <f t="shared" si="119"/>
        <v/>
      </c>
      <c r="H1100" s="23" t="str">
        <f>IF(G1100="","",VLOOKUP(G1100,WMS!$E$3:$Q$2500,7,FALSE))</f>
        <v/>
      </c>
      <c r="I1100" s="23" t="str">
        <f>IF(G1100="","",VLOOKUP(G1100,WMS!$E$3:$Q$2500,8,FALSE))</f>
        <v/>
      </c>
      <c r="J1100" s="23" t="str">
        <f>IF(G1100="","",VLOOKUP(G1100,WMS!$E$3:$Q$2500,13,FALSE))</f>
        <v/>
      </c>
      <c r="K1100" s="29" t="str">
        <f t="shared" si="120"/>
        <v/>
      </c>
      <c r="N1100" s="30" t="str">
        <f>IF(G1100="","",VLOOKUP(G1100,WMS!$E$3:$U$2500,17,0))</f>
        <v/>
      </c>
      <c r="O1100" s="31" t="str">
        <f t="shared" si="121"/>
        <v/>
      </c>
      <c r="P1100" s="31" t="str">
        <f t="shared" si="122"/>
        <v/>
      </c>
      <c r="Q1100" s="36" t="str">
        <f>IF(G1100="","",VLOOKUP(G1100,WMS!$E$3:$G$2500,2,FALSE))</f>
        <v/>
      </c>
      <c r="R1100" s="36" t="str">
        <f>IF(G1100="","",VLOOKUP(G1100,WMS!$E$3:$G$2500,3,FALSE))</f>
        <v/>
      </c>
      <c r="S1100" s="37" t="str">
        <f>IF(R1100="","",VLOOKUP(R1100,CUSTOMS!$E$3:$N$2500,2,FALSE))</f>
        <v/>
      </c>
      <c r="T1100" s="38" t="str">
        <f>IF(R1100="","",VLOOKUP(R1100,CUSTOMS!$E$3:$N$2500,3,FALSE))</f>
        <v/>
      </c>
      <c r="U1100" s="39" t="str">
        <f t="shared" si="123"/>
        <v/>
      </c>
      <c r="V1100" s="39" t="str">
        <f>IF(R1100="","",VLOOKUP(R1100,CUSTOMS!$E$3:$N$2500,5,FALSE))</f>
        <v/>
      </c>
      <c r="W1100" s="40" t="str">
        <f>IF(R1100="","",VLOOKUP(R1100,CUSTOMS!$E$3:$N$2500,6,FALSE))</f>
        <v/>
      </c>
      <c r="X1100" s="40" t="str">
        <f t="shared" si="124"/>
        <v/>
      </c>
      <c r="Y1100" s="39" t="str">
        <f>IF(R1100="","",VLOOKUP(R1100,CUSTOMS!$E$3:$N$2500,8,FALSE))</f>
        <v/>
      </c>
      <c r="Z1100" s="39" t="str">
        <f>IF(R1100="","",VLOOKUP(R1100,CUSTOMS!$E$3:$N$2500,9,FALSE))</f>
        <v/>
      </c>
      <c r="AA1100" s="39" t="str">
        <f>IF(R1100="","",VLOOKUP(R1100,CUSTOMS!$E$3:$N$2500,10,FALSE))</f>
        <v/>
      </c>
      <c r="AB1100" s="40" t="str">
        <f>IF(R1100="","",VLOOKUP(G1100,WMS!$E$3:$T$2500,15,FALSE))</f>
        <v/>
      </c>
      <c r="AC1100" s="40" t="str">
        <f t="shared" si="125"/>
        <v/>
      </c>
      <c r="AD1100" s="37" t="str">
        <f>IF(S1100="","",VLOOKUP(S1100,海关监管条件!$A$1:$B$2000,2,FALSE))</f>
        <v/>
      </c>
    </row>
    <row r="1101" spans="7:30">
      <c r="G1101" s="22" t="str">
        <f t="shared" si="119"/>
        <v/>
      </c>
      <c r="H1101" s="23" t="str">
        <f>IF(G1101="","",VLOOKUP(G1101,WMS!$E$3:$Q$2500,7,FALSE))</f>
        <v/>
      </c>
      <c r="I1101" s="23" t="str">
        <f>IF(G1101="","",VLOOKUP(G1101,WMS!$E$3:$Q$2500,8,FALSE))</f>
        <v/>
      </c>
      <c r="J1101" s="23" t="str">
        <f>IF(G1101="","",VLOOKUP(G1101,WMS!$E$3:$Q$2500,13,FALSE))</f>
        <v/>
      </c>
      <c r="K1101" s="29" t="str">
        <f t="shared" si="120"/>
        <v/>
      </c>
      <c r="N1101" s="30" t="str">
        <f>IF(G1101="","",VLOOKUP(G1101,WMS!$E$3:$U$2500,17,0))</f>
        <v/>
      </c>
      <c r="O1101" s="31" t="str">
        <f t="shared" si="121"/>
        <v/>
      </c>
      <c r="P1101" s="31" t="str">
        <f t="shared" si="122"/>
        <v/>
      </c>
      <c r="Q1101" s="36" t="str">
        <f>IF(G1101="","",VLOOKUP(G1101,WMS!$E$3:$G$2500,2,FALSE))</f>
        <v/>
      </c>
      <c r="R1101" s="36" t="str">
        <f>IF(G1101="","",VLOOKUP(G1101,WMS!$E$3:$G$2500,3,FALSE))</f>
        <v/>
      </c>
      <c r="S1101" s="37" t="str">
        <f>IF(R1101="","",VLOOKUP(R1101,CUSTOMS!$E$3:$N$2500,2,FALSE))</f>
        <v/>
      </c>
      <c r="T1101" s="38" t="str">
        <f>IF(R1101="","",VLOOKUP(R1101,CUSTOMS!$E$3:$N$2500,3,FALSE))</f>
        <v/>
      </c>
      <c r="U1101" s="39" t="str">
        <f t="shared" si="123"/>
        <v/>
      </c>
      <c r="V1101" s="39" t="str">
        <f>IF(R1101="","",VLOOKUP(R1101,CUSTOMS!$E$3:$N$2500,5,FALSE))</f>
        <v/>
      </c>
      <c r="W1101" s="40" t="str">
        <f>IF(R1101="","",VLOOKUP(R1101,CUSTOMS!$E$3:$N$2500,6,FALSE))</f>
        <v/>
      </c>
      <c r="X1101" s="40" t="str">
        <f t="shared" si="124"/>
        <v/>
      </c>
      <c r="Y1101" s="39" t="str">
        <f>IF(R1101="","",VLOOKUP(R1101,CUSTOMS!$E$3:$N$2500,8,FALSE))</f>
        <v/>
      </c>
      <c r="Z1101" s="39" t="str">
        <f>IF(R1101="","",VLOOKUP(R1101,CUSTOMS!$E$3:$N$2500,9,FALSE))</f>
        <v/>
      </c>
      <c r="AA1101" s="39" t="str">
        <f>IF(R1101="","",VLOOKUP(R1101,CUSTOMS!$E$3:$N$2500,10,FALSE))</f>
        <v/>
      </c>
      <c r="AB1101" s="40" t="str">
        <f>IF(R1101="","",VLOOKUP(G1101,WMS!$E$3:$T$2500,15,FALSE))</f>
        <v/>
      </c>
      <c r="AC1101" s="40" t="str">
        <f t="shared" si="125"/>
        <v/>
      </c>
      <c r="AD1101" s="37" t="str">
        <f>IF(S1101="","",VLOOKUP(S1101,海关监管条件!$A$1:$B$2000,2,FALSE))</f>
        <v/>
      </c>
    </row>
    <row r="1102" spans="7:30">
      <c r="G1102" s="22" t="str">
        <f t="shared" si="119"/>
        <v/>
      </c>
      <c r="H1102" s="23" t="str">
        <f>IF(G1102="","",VLOOKUP(G1102,WMS!$E$3:$Q$2500,7,FALSE))</f>
        <v/>
      </c>
      <c r="I1102" s="23" t="str">
        <f>IF(G1102="","",VLOOKUP(G1102,WMS!$E$3:$Q$2500,8,FALSE))</f>
        <v/>
      </c>
      <c r="J1102" s="23" t="str">
        <f>IF(G1102="","",VLOOKUP(G1102,WMS!$E$3:$Q$2500,13,FALSE))</f>
        <v/>
      </c>
      <c r="K1102" s="29" t="str">
        <f t="shared" si="120"/>
        <v/>
      </c>
      <c r="N1102" s="30" t="str">
        <f>IF(G1102="","",VLOOKUP(G1102,WMS!$E$3:$U$2500,17,0))</f>
        <v/>
      </c>
      <c r="O1102" s="31" t="str">
        <f t="shared" si="121"/>
        <v/>
      </c>
      <c r="P1102" s="31" t="str">
        <f t="shared" si="122"/>
        <v/>
      </c>
      <c r="Q1102" s="36" t="str">
        <f>IF(G1102="","",VLOOKUP(G1102,WMS!$E$3:$G$2500,2,FALSE))</f>
        <v/>
      </c>
      <c r="R1102" s="36" t="str">
        <f>IF(G1102="","",VLOOKUP(G1102,WMS!$E$3:$G$2500,3,FALSE))</f>
        <v/>
      </c>
      <c r="S1102" s="37" t="str">
        <f>IF(R1102="","",VLOOKUP(R1102,CUSTOMS!$E$3:$N$2500,2,FALSE))</f>
        <v/>
      </c>
      <c r="T1102" s="38" t="str">
        <f>IF(R1102="","",VLOOKUP(R1102,CUSTOMS!$E$3:$N$2500,3,FALSE))</f>
        <v/>
      </c>
      <c r="U1102" s="39" t="str">
        <f t="shared" si="123"/>
        <v/>
      </c>
      <c r="V1102" s="39" t="str">
        <f>IF(R1102="","",VLOOKUP(R1102,CUSTOMS!$E$3:$N$2500,5,FALSE))</f>
        <v/>
      </c>
      <c r="W1102" s="40" t="str">
        <f>IF(R1102="","",VLOOKUP(R1102,CUSTOMS!$E$3:$N$2500,6,FALSE))</f>
        <v/>
      </c>
      <c r="X1102" s="40" t="str">
        <f t="shared" si="124"/>
        <v/>
      </c>
      <c r="Y1102" s="39" t="str">
        <f>IF(R1102="","",VLOOKUP(R1102,CUSTOMS!$E$3:$N$2500,8,FALSE))</f>
        <v/>
      </c>
      <c r="Z1102" s="39" t="str">
        <f>IF(R1102="","",VLOOKUP(R1102,CUSTOMS!$E$3:$N$2500,9,FALSE))</f>
        <v/>
      </c>
      <c r="AA1102" s="39" t="str">
        <f>IF(R1102="","",VLOOKUP(R1102,CUSTOMS!$E$3:$N$2500,10,FALSE))</f>
        <v/>
      </c>
      <c r="AB1102" s="40" t="str">
        <f>IF(R1102="","",VLOOKUP(G1102,WMS!$E$3:$T$2500,15,FALSE))</f>
        <v/>
      </c>
      <c r="AC1102" s="40" t="str">
        <f t="shared" si="125"/>
        <v/>
      </c>
      <c r="AD1102" s="37" t="str">
        <f>IF(S1102="","",VLOOKUP(S1102,海关监管条件!$A$1:$B$2000,2,FALSE))</f>
        <v/>
      </c>
    </row>
    <row r="1103" spans="7:30">
      <c r="G1103" s="22" t="str">
        <f t="shared" si="119"/>
        <v/>
      </c>
      <c r="H1103" s="23" t="str">
        <f>IF(G1103="","",VLOOKUP(G1103,WMS!$E$3:$Q$2500,7,FALSE))</f>
        <v/>
      </c>
      <c r="I1103" s="23" t="str">
        <f>IF(G1103="","",VLOOKUP(G1103,WMS!$E$3:$Q$2500,8,FALSE))</f>
        <v/>
      </c>
      <c r="J1103" s="23" t="str">
        <f>IF(G1103="","",VLOOKUP(G1103,WMS!$E$3:$Q$2500,13,FALSE))</f>
        <v/>
      </c>
      <c r="K1103" s="29" t="str">
        <f t="shared" si="120"/>
        <v/>
      </c>
      <c r="N1103" s="30" t="str">
        <f>IF(G1103="","",VLOOKUP(G1103,WMS!$E$3:$U$2500,17,0))</f>
        <v/>
      </c>
      <c r="O1103" s="31" t="str">
        <f t="shared" si="121"/>
        <v/>
      </c>
      <c r="P1103" s="31" t="str">
        <f t="shared" si="122"/>
        <v/>
      </c>
      <c r="Q1103" s="36" t="str">
        <f>IF(G1103="","",VLOOKUP(G1103,WMS!$E$3:$G$2500,2,FALSE))</f>
        <v/>
      </c>
      <c r="R1103" s="36" t="str">
        <f>IF(G1103="","",VLOOKUP(G1103,WMS!$E$3:$G$2500,3,FALSE))</f>
        <v/>
      </c>
      <c r="S1103" s="37" t="str">
        <f>IF(R1103="","",VLOOKUP(R1103,CUSTOMS!$E$3:$N$2500,2,FALSE))</f>
        <v/>
      </c>
      <c r="T1103" s="38" t="str">
        <f>IF(R1103="","",VLOOKUP(R1103,CUSTOMS!$E$3:$N$2500,3,FALSE))</f>
        <v/>
      </c>
      <c r="U1103" s="39" t="str">
        <f t="shared" si="123"/>
        <v/>
      </c>
      <c r="V1103" s="39" t="str">
        <f>IF(R1103="","",VLOOKUP(R1103,CUSTOMS!$E$3:$N$2500,5,FALSE))</f>
        <v/>
      </c>
      <c r="W1103" s="40" t="str">
        <f>IF(R1103="","",VLOOKUP(R1103,CUSTOMS!$E$3:$N$2500,6,FALSE))</f>
        <v/>
      </c>
      <c r="X1103" s="40" t="str">
        <f t="shared" si="124"/>
        <v/>
      </c>
      <c r="Y1103" s="39" t="str">
        <f>IF(R1103="","",VLOOKUP(R1103,CUSTOMS!$E$3:$N$2500,8,FALSE))</f>
        <v/>
      </c>
      <c r="Z1103" s="39" t="str">
        <f>IF(R1103="","",VLOOKUP(R1103,CUSTOMS!$E$3:$N$2500,9,FALSE))</f>
        <v/>
      </c>
      <c r="AA1103" s="39" t="str">
        <f>IF(R1103="","",VLOOKUP(R1103,CUSTOMS!$E$3:$N$2500,10,FALSE))</f>
        <v/>
      </c>
      <c r="AB1103" s="40" t="str">
        <f>IF(R1103="","",VLOOKUP(G1103,WMS!$E$3:$T$2500,15,FALSE))</f>
        <v/>
      </c>
      <c r="AC1103" s="40" t="str">
        <f t="shared" si="125"/>
        <v/>
      </c>
      <c r="AD1103" s="37" t="str">
        <f>IF(S1103="","",VLOOKUP(S1103,海关监管条件!$A$1:$B$2000,2,FALSE))</f>
        <v/>
      </c>
    </row>
    <row r="1104" spans="7:30">
      <c r="G1104" s="22" t="str">
        <f t="shared" si="119"/>
        <v/>
      </c>
      <c r="H1104" s="23" t="str">
        <f>IF(G1104="","",VLOOKUP(G1104,WMS!$E$3:$Q$2500,7,FALSE))</f>
        <v/>
      </c>
      <c r="I1104" s="23" t="str">
        <f>IF(G1104="","",VLOOKUP(G1104,WMS!$E$3:$Q$2500,8,FALSE))</f>
        <v/>
      </c>
      <c r="J1104" s="23" t="str">
        <f>IF(G1104="","",VLOOKUP(G1104,WMS!$E$3:$Q$2500,13,FALSE))</f>
        <v/>
      </c>
      <c r="K1104" s="29" t="str">
        <f t="shared" si="120"/>
        <v/>
      </c>
      <c r="N1104" s="30" t="str">
        <f>IF(G1104="","",VLOOKUP(G1104,WMS!$E$3:$U$2500,17,0))</f>
        <v/>
      </c>
      <c r="O1104" s="31" t="str">
        <f t="shared" si="121"/>
        <v/>
      </c>
      <c r="P1104" s="31" t="str">
        <f t="shared" si="122"/>
        <v/>
      </c>
      <c r="Q1104" s="36" t="str">
        <f>IF(G1104="","",VLOOKUP(G1104,WMS!$E$3:$G$2500,2,FALSE))</f>
        <v/>
      </c>
      <c r="R1104" s="36" t="str">
        <f>IF(G1104="","",VLOOKUP(G1104,WMS!$E$3:$G$2500,3,FALSE))</f>
        <v/>
      </c>
      <c r="S1104" s="37" t="str">
        <f>IF(R1104="","",VLOOKUP(R1104,CUSTOMS!$E$3:$N$2500,2,FALSE))</f>
        <v/>
      </c>
      <c r="T1104" s="38" t="str">
        <f>IF(R1104="","",VLOOKUP(R1104,CUSTOMS!$E$3:$N$2500,3,FALSE))</f>
        <v/>
      </c>
      <c r="U1104" s="39" t="str">
        <f t="shared" si="123"/>
        <v/>
      </c>
      <c r="V1104" s="39" t="str">
        <f>IF(R1104="","",VLOOKUP(R1104,CUSTOMS!$E$3:$N$2500,5,FALSE))</f>
        <v/>
      </c>
      <c r="W1104" s="40" t="str">
        <f>IF(R1104="","",VLOOKUP(R1104,CUSTOMS!$E$3:$N$2500,6,FALSE))</f>
        <v/>
      </c>
      <c r="X1104" s="40" t="str">
        <f t="shared" si="124"/>
        <v/>
      </c>
      <c r="Y1104" s="39" t="str">
        <f>IF(R1104="","",VLOOKUP(R1104,CUSTOMS!$E$3:$N$2500,8,FALSE))</f>
        <v/>
      </c>
      <c r="Z1104" s="39" t="str">
        <f>IF(R1104="","",VLOOKUP(R1104,CUSTOMS!$E$3:$N$2500,9,FALSE))</f>
        <v/>
      </c>
      <c r="AA1104" s="39" t="str">
        <f>IF(R1104="","",VLOOKUP(R1104,CUSTOMS!$E$3:$N$2500,10,FALSE))</f>
        <v/>
      </c>
      <c r="AB1104" s="40" t="str">
        <f>IF(R1104="","",VLOOKUP(G1104,WMS!$E$3:$T$2500,15,FALSE))</f>
        <v/>
      </c>
      <c r="AC1104" s="40" t="str">
        <f t="shared" si="125"/>
        <v/>
      </c>
      <c r="AD1104" s="37" t="str">
        <f>IF(S1104="","",VLOOKUP(S1104,海关监管条件!$A$1:$B$2000,2,FALSE))</f>
        <v/>
      </c>
    </row>
    <row r="1105" spans="7:30">
      <c r="G1105" s="22" t="str">
        <f t="shared" si="119"/>
        <v/>
      </c>
      <c r="H1105" s="23" t="str">
        <f>IF(G1105="","",VLOOKUP(G1105,WMS!$E$3:$Q$2500,7,FALSE))</f>
        <v/>
      </c>
      <c r="I1105" s="23" t="str">
        <f>IF(G1105="","",VLOOKUP(G1105,WMS!$E$3:$Q$2500,8,FALSE))</f>
        <v/>
      </c>
      <c r="J1105" s="23" t="str">
        <f>IF(G1105="","",VLOOKUP(G1105,WMS!$E$3:$Q$2500,13,FALSE))</f>
        <v/>
      </c>
      <c r="K1105" s="29" t="str">
        <f t="shared" si="120"/>
        <v/>
      </c>
      <c r="N1105" s="30" t="str">
        <f>IF(G1105="","",VLOOKUP(G1105,WMS!$E$3:$U$2500,17,0))</f>
        <v/>
      </c>
      <c r="O1105" s="31" t="str">
        <f t="shared" si="121"/>
        <v/>
      </c>
      <c r="P1105" s="31" t="str">
        <f t="shared" si="122"/>
        <v/>
      </c>
      <c r="Q1105" s="36" t="str">
        <f>IF(G1105="","",VLOOKUP(G1105,WMS!$E$3:$G$2500,2,FALSE))</f>
        <v/>
      </c>
      <c r="R1105" s="36" t="str">
        <f>IF(G1105="","",VLOOKUP(G1105,WMS!$E$3:$G$2500,3,FALSE))</f>
        <v/>
      </c>
      <c r="S1105" s="37" t="str">
        <f>IF(R1105="","",VLOOKUP(R1105,CUSTOMS!$E$3:$N$2500,2,FALSE))</f>
        <v/>
      </c>
      <c r="T1105" s="38" t="str">
        <f>IF(R1105="","",VLOOKUP(R1105,CUSTOMS!$E$3:$N$2500,3,FALSE))</f>
        <v/>
      </c>
      <c r="U1105" s="39" t="str">
        <f t="shared" si="123"/>
        <v/>
      </c>
      <c r="V1105" s="39" t="str">
        <f>IF(R1105="","",VLOOKUP(R1105,CUSTOMS!$E$3:$N$2500,5,FALSE))</f>
        <v/>
      </c>
      <c r="W1105" s="40" t="str">
        <f>IF(R1105="","",VLOOKUP(R1105,CUSTOMS!$E$3:$N$2500,6,FALSE))</f>
        <v/>
      </c>
      <c r="X1105" s="40" t="str">
        <f t="shared" si="124"/>
        <v/>
      </c>
      <c r="Y1105" s="39" t="str">
        <f>IF(R1105="","",VLOOKUP(R1105,CUSTOMS!$E$3:$N$2500,8,FALSE))</f>
        <v/>
      </c>
      <c r="Z1105" s="39" t="str">
        <f>IF(R1105="","",VLOOKUP(R1105,CUSTOMS!$E$3:$N$2500,9,FALSE))</f>
        <v/>
      </c>
      <c r="AA1105" s="39" t="str">
        <f>IF(R1105="","",VLOOKUP(R1105,CUSTOMS!$E$3:$N$2500,10,FALSE))</f>
        <v/>
      </c>
      <c r="AB1105" s="40" t="str">
        <f>IF(R1105="","",VLOOKUP(G1105,WMS!$E$3:$T$2500,15,FALSE))</f>
        <v/>
      </c>
      <c r="AC1105" s="40" t="str">
        <f t="shared" si="125"/>
        <v/>
      </c>
      <c r="AD1105" s="37" t="str">
        <f>IF(S1105="","",VLOOKUP(S1105,海关监管条件!$A$1:$B$2000,2,FALSE))</f>
        <v/>
      </c>
    </row>
    <row r="1106" spans="7:30">
      <c r="G1106" s="22" t="str">
        <f t="shared" si="119"/>
        <v/>
      </c>
      <c r="H1106" s="23" t="str">
        <f>IF(G1106="","",VLOOKUP(G1106,WMS!$E$3:$Q$2500,7,FALSE))</f>
        <v/>
      </c>
      <c r="I1106" s="23" t="str">
        <f>IF(G1106="","",VLOOKUP(G1106,WMS!$E$3:$Q$2500,8,FALSE))</f>
        <v/>
      </c>
      <c r="J1106" s="23" t="str">
        <f>IF(G1106="","",VLOOKUP(G1106,WMS!$E$3:$Q$2500,13,FALSE))</f>
        <v/>
      </c>
      <c r="K1106" s="29" t="str">
        <f t="shared" si="120"/>
        <v/>
      </c>
      <c r="N1106" s="30" t="str">
        <f>IF(G1106="","",VLOOKUP(G1106,WMS!$E$3:$U$2500,17,0))</f>
        <v/>
      </c>
      <c r="O1106" s="31" t="str">
        <f t="shared" si="121"/>
        <v/>
      </c>
      <c r="P1106" s="31" t="str">
        <f t="shared" si="122"/>
        <v/>
      </c>
      <c r="Q1106" s="36" t="str">
        <f>IF(G1106="","",VLOOKUP(G1106,WMS!$E$3:$G$2500,2,FALSE))</f>
        <v/>
      </c>
      <c r="R1106" s="36" t="str">
        <f>IF(G1106="","",VLOOKUP(G1106,WMS!$E$3:$G$2500,3,FALSE))</f>
        <v/>
      </c>
      <c r="S1106" s="37" t="str">
        <f>IF(R1106="","",VLOOKUP(R1106,CUSTOMS!$E$3:$N$2500,2,FALSE))</f>
        <v/>
      </c>
      <c r="T1106" s="38" t="str">
        <f>IF(R1106="","",VLOOKUP(R1106,CUSTOMS!$E$3:$N$2500,3,FALSE))</f>
        <v/>
      </c>
      <c r="U1106" s="39" t="str">
        <f t="shared" si="123"/>
        <v/>
      </c>
      <c r="V1106" s="39" t="str">
        <f>IF(R1106="","",VLOOKUP(R1106,CUSTOMS!$E$3:$N$2500,5,FALSE))</f>
        <v/>
      </c>
      <c r="W1106" s="40" t="str">
        <f>IF(R1106="","",VLOOKUP(R1106,CUSTOMS!$E$3:$N$2500,6,FALSE))</f>
        <v/>
      </c>
      <c r="X1106" s="40" t="str">
        <f t="shared" si="124"/>
        <v/>
      </c>
      <c r="Y1106" s="39" t="str">
        <f>IF(R1106="","",VLOOKUP(R1106,CUSTOMS!$E$3:$N$2500,8,FALSE))</f>
        <v/>
      </c>
      <c r="Z1106" s="39" t="str">
        <f>IF(R1106="","",VLOOKUP(R1106,CUSTOMS!$E$3:$N$2500,9,FALSE))</f>
        <v/>
      </c>
      <c r="AA1106" s="39" t="str">
        <f>IF(R1106="","",VLOOKUP(R1106,CUSTOMS!$E$3:$N$2500,10,FALSE))</f>
        <v/>
      </c>
      <c r="AB1106" s="40" t="str">
        <f>IF(R1106="","",VLOOKUP(G1106,WMS!$E$3:$T$2500,15,FALSE))</f>
        <v/>
      </c>
      <c r="AC1106" s="40" t="str">
        <f t="shared" si="125"/>
        <v/>
      </c>
      <c r="AD1106" s="37" t="str">
        <f>IF(S1106="","",VLOOKUP(S1106,海关监管条件!$A$1:$B$2000,2,FALSE))</f>
        <v/>
      </c>
    </row>
    <row r="1107" spans="7:30">
      <c r="G1107" s="22" t="str">
        <f t="shared" si="119"/>
        <v/>
      </c>
      <c r="H1107" s="23" t="str">
        <f>IF(G1107="","",VLOOKUP(G1107,WMS!$E$3:$Q$2500,7,FALSE))</f>
        <v/>
      </c>
      <c r="I1107" s="23" t="str">
        <f>IF(G1107="","",VLOOKUP(G1107,WMS!$E$3:$Q$2500,8,FALSE))</f>
        <v/>
      </c>
      <c r="J1107" s="23" t="str">
        <f>IF(G1107="","",VLOOKUP(G1107,WMS!$E$3:$Q$2500,13,FALSE))</f>
        <v/>
      </c>
      <c r="K1107" s="29" t="str">
        <f t="shared" si="120"/>
        <v/>
      </c>
      <c r="N1107" s="30" t="str">
        <f>IF(G1107="","",VLOOKUP(G1107,WMS!$E$3:$U$2500,17,0))</f>
        <v/>
      </c>
      <c r="O1107" s="31" t="str">
        <f t="shared" si="121"/>
        <v/>
      </c>
      <c r="P1107" s="31" t="str">
        <f t="shared" si="122"/>
        <v/>
      </c>
      <c r="Q1107" s="36" t="str">
        <f>IF(G1107="","",VLOOKUP(G1107,WMS!$E$3:$G$2500,2,FALSE))</f>
        <v/>
      </c>
      <c r="R1107" s="36" t="str">
        <f>IF(G1107="","",VLOOKUP(G1107,WMS!$E$3:$G$2500,3,FALSE))</f>
        <v/>
      </c>
      <c r="S1107" s="37" t="str">
        <f>IF(R1107="","",VLOOKUP(R1107,CUSTOMS!$E$3:$N$2500,2,FALSE))</f>
        <v/>
      </c>
      <c r="T1107" s="38" t="str">
        <f>IF(R1107="","",VLOOKUP(R1107,CUSTOMS!$E$3:$N$2500,3,FALSE))</f>
        <v/>
      </c>
      <c r="U1107" s="39" t="str">
        <f t="shared" si="123"/>
        <v/>
      </c>
      <c r="V1107" s="39" t="str">
        <f>IF(R1107="","",VLOOKUP(R1107,CUSTOMS!$E$3:$N$2500,5,FALSE))</f>
        <v/>
      </c>
      <c r="W1107" s="40" t="str">
        <f>IF(R1107="","",VLOOKUP(R1107,CUSTOMS!$E$3:$N$2500,6,FALSE))</f>
        <v/>
      </c>
      <c r="X1107" s="40" t="str">
        <f t="shared" si="124"/>
        <v/>
      </c>
      <c r="Y1107" s="39" t="str">
        <f>IF(R1107="","",VLOOKUP(R1107,CUSTOMS!$E$3:$N$2500,8,FALSE))</f>
        <v/>
      </c>
      <c r="Z1107" s="39" t="str">
        <f>IF(R1107="","",VLOOKUP(R1107,CUSTOMS!$E$3:$N$2500,9,FALSE))</f>
        <v/>
      </c>
      <c r="AA1107" s="39" t="str">
        <f>IF(R1107="","",VLOOKUP(R1107,CUSTOMS!$E$3:$N$2500,10,FALSE))</f>
        <v/>
      </c>
      <c r="AB1107" s="40" t="str">
        <f>IF(R1107="","",VLOOKUP(G1107,WMS!$E$3:$T$2500,15,FALSE))</f>
        <v/>
      </c>
      <c r="AC1107" s="40" t="str">
        <f t="shared" si="125"/>
        <v/>
      </c>
      <c r="AD1107" s="37" t="str">
        <f>IF(S1107="","",VLOOKUP(S1107,海关监管条件!$A$1:$B$2000,2,FALSE))</f>
        <v/>
      </c>
    </row>
    <row r="1108" spans="7:30">
      <c r="G1108" s="22" t="str">
        <f t="shared" si="119"/>
        <v/>
      </c>
      <c r="H1108" s="23" t="str">
        <f>IF(G1108="","",VLOOKUP(G1108,WMS!$E$3:$Q$2500,7,FALSE))</f>
        <v/>
      </c>
      <c r="I1108" s="23" t="str">
        <f>IF(G1108="","",VLOOKUP(G1108,WMS!$E$3:$Q$2500,8,FALSE))</f>
        <v/>
      </c>
      <c r="J1108" s="23" t="str">
        <f>IF(G1108="","",VLOOKUP(G1108,WMS!$E$3:$Q$2500,13,FALSE))</f>
        <v/>
      </c>
      <c r="K1108" s="29" t="str">
        <f t="shared" si="120"/>
        <v/>
      </c>
      <c r="N1108" s="30" t="str">
        <f>IF(G1108="","",VLOOKUP(G1108,WMS!$E$3:$U$2500,17,0))</f>
        <v/>
      </c>
      <c r="O1108" s="31" t="str">
        <f t="shared" si="121"/>
        <v/>
      </c>
      <c r="P1108" s="31" t="str">
        <f t="shared" si="122"/>
        <v/>
      </c>
      <c r="Q1108" s="36" t="str">
        <f>IF(G1108="","",VLOOKUP(G1108,WMS!$E$3:$G$2500,2,FALSE))</f>
        <v/>
      </c>
      <c r="R1108" s="36" t="str">
        <f>IF(G1108="","",VLOOKUP(G1108,WMS!$E$3:$G$2500,3,FALSE))</f>
        <v/>
      </c>
      <c r="S1108" s="37" t="str">
        <f>IF(R1108="","",VLOOKUP(R1108,CUSTOMS!$E$3:$N$2500,2,FALSE))</f>
        <v/>
      </c>
      <c r="T1108" s="38" t="str">
        <f>IF(R1108="","",VLOOKUP(R1108,CUSTOMS!$E$3:$N$2500,3,FALSE))</f>
        <v/>
      </c>
      <c r="U1108" s="39" t="str">
        <f t="shared" si="123"/>
        <v/>
      </c>
      <c r="V1108" s="39" t="str">
        <f>IF(R1108="","",VLOOKUP(R1108,CUSTOMS!$E$3:$N$2500,5,FALSE))</f>
        <v/>
      </c>
      <c r="W1108" s="40" t="str">
        <f>IF(R1108="","",VLOOKUP(R1108,CUSTOMS!$E$3:$N$2500,6,FALSE))</f>
        <v/>
      </c>
      <c r="X1108" s="40" t="str">
        <f t="shared" si="124"/>
        <v/>
      </c>
      <c r="Y1108" s="39" t="str">
        <f>IF(R1108="","",VLOOKUP(R1108,CUSTOMS!$E$3:$N$2500,8,FALSE))</f>
        <v/>
      </c>
      <c r="Z1108" s="39" t="str">
        <f>IF(R1108="","",VLOOKUP(R1108,CUSTOMS!$E$3:$N$2500,9,FALSE))</f>
        <v/>
      </c>
      <c r="AA1108" s="39" t="str">
        <f>IF(R1108="","",VLOOKUP(R1108,CUSTOMS!$E$3:$N$2500,10,FALSE))</f>
        <v/>
      </c>
      <c r="AB1108" s="40" t="str">
        <f>IF(R1108="","",VLOOKUP(G1108,WMS!$E$3:$T$2500,15,FALSE))</f>
        <v/>
      </c>
      <c r="AC1108" s="40" t="str">
        <f t="shared" si="125"/>
        <v/>
      </c>
      <c r="AD1108" s="37" t="str">
        <f>IF(S1108="","",VLOOKUP(S1108,海关监管条件!$A$1:$B$2000,2,FALSE))</f>
        <v/>
      </c>
    </row>
    <row r="1109" spans="7:30">
      <c r="G1109" s="22" t="str">
        <f t="shared" si="119"/>
        <v/>
      </c>
      <c r="H1109" s="23" t="str">
        <f>IF(G1109="","",VLOOKUP(G1109,WMS!$E$3:$Q$2500,7,FALSE))</f>
        <v/>
      </c>
      <c r="I1109" s="23" t="str">
        <f>IF(G1109="","",VLOOKUP(G1109,WMS!$E$3:$Q$2500,8,FALSE))</f>
        <v/>
      </c>
      <c r="J1109" s="23" t="str">
        <f>IF(G1109="","",VLOOKUP(G1109,WMS!$E$3:$Q$2500,13,FALSE))</f>
        <v/>
      </c>
      <c r="K1109" s="29" t="str">
        <f t="shared" si="120"/>
        <v/>
      </c>
      <c r="N1109" s="30" t="str">
        <f>IF(G1109="","",VLOOKUP(G1109,WMS!$E$3:$U$2500,17,0))</f>
        <v/>
      </c>
      <c r="O1109" s="31" t="str">
        <f t="shared" si="121"/>
        <v/>
      </c>
      <c r="P1109" s="31" t="str">
        <f t="shared" si="122"/>
        <v/>
      </c>
      <c r="Q1109" s="36" t="str">
        <f>IF(G1109="","",VLOOKUP(G1109,WMS!$E$3:$G$2500,2,FALSE))</f>
        <v/>
      </c>
      <c r="R1109" s="36" t="str">
        <f>IF(G1109="","",VLOOKUP(G1109,WMS!$E$3:$G$2500,3,FALSE))</f>
        <v/>
      </c>
      <c r="S1109" s="37" t="str">
        <f>IF(R1109="","",VLOOKUP(R1109,CUSTOMS!$E$3:$N$2500,2,FALSE))</f>
        <v/>
      </c>
      <c r="T1109" s="38" t="str">
        <f>IF(R1109="","",VLOOKUP(R1109,CUSTOMS!$E$3:$N$2500,3,FALSE))</f>
        <v/>
      </c>
      <c r="U1109" s="39" t="str">
        <f t="shared" si="123"/>
        <v/>
      </c>
      <c r="V1109" s="39" t="str">
        <f>IF(R1109="","",VLOOKUP(R1109,CUSTOMS!$E$3:$N$2500,5,FALSE))</f>
        <v/>
      </c>
      <c r="W1109" s="40" t="str">
        <f>IF(R1109="","",VLOOKUP(R1109,CUSTOMS!$E$3:$N$2500,6,FALSE))</f>
        <v/>
      </c>
      <c r="X1109" s="40" t="str">
        <f t="shared" si="124"/>
        <v/>
      </c>
      <c r="Y1109" s="39" t="str">
        <f>IF(R1109="","",VLOOKUP(R1109,CUSTOMS!$E$3:$N$2500,8,FALSE))</f>
        <v/>
      </c>
      <c r="Z1109" s="39" t="str">
        <f>IF(R1109="","",VLOOKUP(R1109,CUSTOMS!$E$3:$N$2500,9,FALSE))</f>
        <v/>
      </c>
      <c r="AA1109" s="39" t="str">
        <f>IF(R1109="","",VLOOKUP(R1109,CUSTOMS!$E$3:$N$2500,10,FALSE))</f>
        <v/>
      </c>
      <c r="AB1109" s="40" t="str">
        <f>IF(R1109="","",VLOOKUP(G1109,WMS!$E$3:$T$2500,15,FALSE))</f>
        <v/>
      </c>
      <c r="AC1109" s="40" t="str">
        <f t="shared" si="125"/>
        <v/>
      </c>
      <c r="AD1109" s="37" t="str">
        <f>IF(S1109="","",VLOOKUP(S1109,海关监管条件!$A$1:$B$2000,2,FALSE))</f>
        <v/>
      </c>
    </row>
    <row r="1110" spans="7:30">
      <c r="G1110" s="22" t="str">
        <f t="shared" si="119"/>
        <v/>
      </c>
      <c r="H1110" s="23" t="str">
        <f>IF(G1110="","",VLOOKUP(G1110,WMS!$E$3:$Q$2500,7,FALSE))</f>
        <v/>
      </c>
      <c r="I1110" s="23" t="str">
        <f>IF(G1110="","",VLOOKUP(G1110,WMS!$E$3:$Q$2500,8,FALSE))</f>
        <v/>
      </c>
      <c r="J1110" s="23" t="str">
        <f>IF(G1110="","",VLOOKUP(G1110,WMS!$E$3:$Q$2500,13,FALSE))</f>
        <v/>
      </c>
      <c r="K1110" s="29" t="str">
        <f t="shared" si="120"/>
        <v/>
      </c>
      <c r="N1110" s="30" t="str">
        <f>IF(G1110="","",VLOOKUP(G1110,WMS!$E$3:$U$2500,17,0))</f>
        <v/>
      </c>
      <c r="O1110" s="31" t="str">
        <f t="shared" si="121"/>
        <v/>
      </c>
      <c r="P1110" s="31" t="str">
        <f t="shared" si="122"/>
        <v/>
      </c>
      <c r="Q1110" s="36" t="str">
        <f>IF(G1110="","",VLOOKUP(G1110,WMS!$E$3:$G$2500,2,FALSE))</f>
        <v/>
      </c>
      <c r="R1110" s="36" t="str">
        <f>IF(G1110="","",VLOOKUP(G1110,WMS!$E$3:$G$2500,3,FALSE))</f>
        <v/>
      </c>
      <c r="S1110" s="37" t="str">
        <f>IF(R1110="","",VLOOKUP(R1110,CUSTOMS!$E$3:$N$2500,2,FALSE))</f>
        <v/>
      </c>
      <c r="T1110" s="38" t="str">
        <f>IF(R1110="","",VLOOKUP(R1110,CUSTOMS!$E$3:$N$2500,3,FALSE))</f>
        <v/>
      </c>
      <c r="U1110" s="39" t="str">
        <f t="shared" si="123"/>
        <v/>
      </c>
      <c r="V1110" s="39" t="str">
        <f>IF(R1110="","",VLOOKUP(R1110,CUSTOMS!$E$3:$N$2500,5,FALSE))</f>
        <v/>
      </c>
      <c r="W1110" s="40" t="str">
        <f>IF(R1110="","",VLOOKUP(R1110,CUSTOMS!$E$3:$N$2500,6,FALSE))</f>
        <v/>
      </c>
      <c r="X1110" s="40" t="str">
        <f t="shared" si="124"/>
        <v/>
      </c>
      <c r="Y1110" s="39" t="str">
        <f>IF(R1110="","",VLOOKUP(R1110,CUSTOMS!$E$3:$N$2500,8,FALSE))</f>
        <v/>
      </c>
      <c r="Z1110" s="39" t="str">
        <f>IF(R1110="","",VLOOKUP(R1110,CUSTOMS!$E$3:$N$2500,9,FALSE))</f>
        <v/>
      </c>
      <c r="AA1110" s="39" t="str">
        <f>IF(R1110="","",VLOOKUP(R1110,CUSTOMS!$E$3:$N$2500,10,FALSE))</f>
        <v/>
      </c>
      <c r="AB1110" s="40" t="str">
        <f>IF(R1110="","",VLOOKUP(G1110,WMS!$E$3:$T$2500,15,FALSE))</f>
        <v/>
      </c>
      <c r="AC1110" s="40" t="str">
        <f t="shared" si="125"/>
        <v/>
      </c>
      <c r="AD1110" s="37" t="str">
        <f>IF(S1110="","",VLOOKUP(S1110,海关监管条件!$A$1:$B$2000,2,FALSE))</f>
        <v/>
      </c>
    </row>
    <row r="1111" spans="7:30">
      <c r="G1111" s="22" t="str">
        <f t="shared" si="119"/>
        <v/>
      </c>
      <c r="H1111" s="23" t="str">
        <f>IF(G1111="","",VLOOKUP(G1111,WMS!$E$3:$Q$2500,7,FALSE))</f>
        <v/>
      </c>
      <c r="I1111" s="23" t="str">
        <f>IF(G1111="","",VLOOKUP(G1111,WMS!$E$3:$Q$2500,8,FALSE))</f>
        <v/>
      </c>
      <c r="J1111" s="23" t="str">
        <f>IF(G1111="","",VLOOKUP(G1111,WMS!$E$3:$Q$2500,13,FALSE))</f>
        <v/>
      </c>
      <c r="K1111" s="29" t="str">
        <f t="shared" si="120"/>
        <v/>
      </c>
      <c r="N1111" s="30" t="str">
        <f>IF(G1111="","",VLOOKUP(G1111,WMS!$E$3:$U$2500,17,0))</f>
        <v/>
      </c>
      <c r="O1111" s="31" t="str">
        <f t="shared" si="121"/>
        <v/>
      </c>
      <c r="P1111" s="31" t="str">
        <f t="shared" si="122"/>
        <v/>
      </c>
      <c r="Q1111" s="36" t="str">
        <f>IF(G1111="","",VLOOKUP(G1111,WMS!$E$3:$G$2500,2,FALSE))</f>
        <v/>
      </c>
      <c r="R1111" s="36" t="str">
        <f>IF(G1111="","",VLOOKUP(G1111,WMS!$E$3:$G$2500,3,FALSE))</f>
        <v/>
      </c>
      <c r="S1111" s="37" t="str">
        <f>IF(R1111="","",VLOOKUP(R1111,CUSTOMS!$E$3:$N$2500,2,FALSE))</f>
        <v/>
      </c>
      <c r="T1111" s="38" t="str">
        <f>IF(R1111="","",VLOOKUP(R1111,CUSTOMS!$E$3:$N$2500,3,FALSE))</f>
        <v/>
      </c>
      <c r="U1111" s="39" t="str">
        <f t="shared" si="123"/>
        <v/>
      </c>
      <c r="V1111" s="39" t="str">
        <f>IF(R1111="","",VLOOKUP(R1111,CUSTOMS!$E$3:$N$2500,5,FALSE))</f>
        <v/>
      </c>
      <c r="W1111" s="40" t="str">
        <f>IF(R1111="","",VLOOKUP(R1111,CUSTOMS!$E$3:$N$2500,6,FALSE))</f>
        <v/>
      </c>
      <c r="X1111" s="40" t="str">
        <f t="shared" si="124"/>
        <v/>
      </c>
      <c r="Y1111" s="39" t="str">
        <f>IF(R1111="","",VLOOKUP(R1111,CUSTOMS!$E$3:$N$2500,8,FALSE))</f>
        <v/>
      </c>
      <c r="Z1111" s="39" t="str">
        <f>IF(R1111="","",VLOOKUP(R1111,CUSTOMS!$E$3:$N$2500,9,FALSE))</f>
        <v/>
      </c>
      <c r="AA1111" s="39" t="str">
        <f>IF(R1111="","",VLOOKUP(R1111,CUSTOMS!$E$3:$N$2500,10,FALSE))</f>
        <v/>
      </c>
      <c r="AB1111" s="40" t="str">
        <f>IF(R1111="","",VLOOKUP(G1111,WMS!$E$3:$T$2500,15,FALSE))</f>
        <v/>
      </c>
      <c r="AC1111" s="40" t="str">
        <f t="shared" si="125"/>
        <v/>
      </c>
      <c r="AD1111" s="37" t="str">
        <f>IF(S1111="","",VLOOKUP(S1111,海关监管条件!$A$1:$B$2000,2,FALSE))</f>
        <v/>
      </c>
    </row>
    <row r="1112" spans="7:30">
      <c r="G1112" s="22" t="str">
        <f t="shared" si="119"/>
        <v/>
      </c>
      <c r="H1112" s="23" t="str">
        <f>IF(G1112="","",VLOOKUP(G1112,WMS!$E$3:$Q$2500,7,FALSE))</f>
        <v/>
      </c>
      <c r="I1112" s="23" t="str">
        <f>IF(G1112="","",VLOOKUP(G1112,WMS!$E$3:$Q$2500,8,FALSE))</f>
        <v/>
      </c>
      <c r="J1112" s="23" t="str">
        <f>IF(G1112="","",VLOOKUP(G1112,WMS!$E$3:$Q$2500,13,FALSE))</f>
        <v/>
      </c>
      <c r="K1112" s="29" t="str">
        <f t="shared" si="120"/>
        <v/>
      </c>
      <c r="N1112" s="30" t="str">
        <f>IF(G1112="","",VLOOKUP(G1112,WMS!$E$3:$U$2500,17,0))</f>
        <v/>
      </c>
      <c r="O1112" s="31" t="str">
        <f t="shared" si="121"/>
        <v/>
      </c>
      <c r="P1112" s="31" t="str">
        <f t="shared" si="122"/>
        <v/>
      </c>
      <c r="Q1112" s="36" t="str">
        <f>IF(G1112="","",VLOOKUP(G1112,WMS!$E$3:$G$2500,2,FALSE))</f>
        <v/>
      </c>
      <c r="R1112" s="36" t="str">
        <f>IF(G1112="","",VLOOKUP(G1112,WMS!$E$3:$G$2500,3,FALSE))</f>
        <v/>
      </c>
      <c r="S1112" s="37" t="str">
        <f>IF(R1112="","",VLOOKUP(R1112,CUSTOMS!$E$3:$N$2500,2,FALSE))</f>
        <v/>
      </c>
      <c r="T1112" s="38" t="str">
        <f>IF(R1112="","",VLOOKUP(R1112,CUSTOMS!$E$3:$N$2500,3,FALSE))</f>
        <v/>
      </c>
      <c r="U1112" s="39" t="str">
        <f t="shared" si="123"/>
        <v/>
      </c>
      <c r="V1112" s="39" t="str">
        <f>IF(R1112="","",VLOOKUP(R1112,CUSTOMS!$E$3:$N$2500,5,FALSE))</f>
        <v/>
      </c>
      <c r="W1112" s="40" t="str">
        <f>IF(R1112="","",VLOOKUP(R1112,CUSTOMS!$E$3:$N$2500,6,FALSE))</f>
        <v/>
      </c>
      <c r="X1112" s="40" t="str">
        <f t="shared" si="124"/>
        <v/>
      </c>
      <c r="Y1112" s="39" t="str">
        <f>IF(R1112="","",VLOOKUP(R1112,CUSTOMS!$E$3:$N$2500,8,FALSE))</f>
        <v/>
      </c>
      <c r="Z1112" s="39" t="str">
        <f>IF(R1112="","",VLOOKUP(R1112,CUSTOMS!$E$3:$N$2500,9,FALSE))</f>
        <v/>
      </c>
      <c r="AA1112" s="39" t="str">
        <f>IF(R1112="","",VLOOKUP(R1112,CUSTOMS!$E$3:$N$2500,10,FALSE))</f>
        <v/>
      </c>
      <c r="AB1112" s="40" t="str">
        <f>IF(R1112="","",VLOOKUP(G1112,WMS!$E$3:$T$2500,15,FALSE))</f>
        <v/>
      </c>
      <c r="AC1112" s="40" t="str">
        <f t="shared" si="125"/>
        <v/>
      </c>
      <c r="AD1112" s="37" t="str">
        <f>IF(S1112="","",VLOOKUP(S1112,海关监管条件!$A$1:$B$2000,2,FALSE))</f>
        <v/>
      </c>
    </row>
    <row r="1113" spans="7:30">
      <c r="G1113" s="22" t="str">
        <f t="shared" si="119"/>
        <v/>
      </c>
      <c r="H1113" s="23" t="str">
        <f>IF(G1113="","",VLOOKUP(G1113,WMS!$E$3:$Q$2500,7,FALSE))</f>
        <v/>
      </c>
      <c r="I1113" s="23" t="str">
        <f>IF(G1113="","",VLOOKUP(G1113,WMS!$E$3:$Q$2500,8,FALSE))</f>
        <v/>
      </c>
      <c r="J1113" s="23" t="str">
        <f>IF(G1113="","",VLOOKUP(G1113,WMS!$E$3:$Q$2500,13,FALSE))</f>
        <v/>
      </c>
      <c r="K1113" s="29" t="str">
        <f t="shared" si="120"/>
        <v/>
      </c>
      <c r="N1113" s="30" t="str">
        <f>IF(G1113="","",VLOOKUP(G1113,WMS!$E$3:$U$2500,17,0))</f>
        <v/>
      </c>
      <c r="O1113" s="31" t="str">
        <f t="shared" si="121"/>
        <v/>
      </c>
      <c r="P1113" s="31" t="str">
        <f t="shared" si="122"/>
        <v/>
      </c>
      <c r="Q1113" s="36" t="str">
        <f>IF(G1113="","",VLOOKUP(G1113,WMS!$E$3:$G$2500,2,FALSE))</f>
        <v/>
      </c>
      <c r="R1113" s="36" t="str">
        <f>IF(G1113="","",VLOOKUP(G1113,WMS!$E$3:$G$2500,3,FALSE))</f>
        <v/>
      </c>
      <c r="S1113" s="37" t="str">
        <f>IF(R1113="","",VLOOKUP(R1113,CUSTOMS!$E$3:$N$2500,2,FALSE))</f>
        <v/>
      </c>
      <c r="T1113" s="38" t="str">
        <f>IF(R1113="","",VLOOKUP(R1113,CUSTOMS!$E$3:$N$2500,3,FALSE))</f>
        <v/>
      </c>
      <c r="U1113" s="39" t="str">
        <f t="shared" si="123"/>
        <v/>
      </c>
      <c r="V1113" s="39" t="str">
        <f>IF(R1113="","",VLOOKUP(R1113,CUSTOMS!$E$3:$N$2500,5,FALSE))</f>
        <v/>
      </c>
      <c r="W1113" s="40" t="str">
        <f>IF(R1113="","",VLOOKUP(R1113,CUSTOMS!$E$3:$N$2500,6,FALSE))</f>
        <v/>
      </c>
      <c r="X1113" s="40" t="str">
        <f t="shared" si="124"/>
        <v/>
      </c>
      <c r="Y1113" s="39" t="str">
        <f>IF(R1113="","",VLOOKUP(R1113,CUSTOMS!$E$3:$N$2500,8,FALSE))</f>
        <v/>
      </c>
      <c r="Z1113" s="39" t="str">
        <f>IF(R1113="","",VLOOKUP(R1113,CUSTOMS!$E$3:$N$2500,9,FALSE))</f>
        <v/>
      </c>
      <c r="AA1113" s="39" t="str">
        <f>IF(R1113="","",VLOOKUP(R1113,CUSTOMS!$E$3:$N$2500,10,FALSE))</f>
        <v/>
      </c>
      <c r="AB1113" s="40" t="str">
        <f>IF(R1113="","",VLOOKUP(G1113,WMS!$E$3:$T$2500,15,FALSE))</f>
        <v/>
      </c>
      <c r="AC1113" s="40" t="str">
        <f t="shared" si="125"/>
        <v/>
      </c>
      <c r="AD1113" s="37" t="str">
        <f>IF(S1113="","",VLOOKUP(S1113,海关监管条件!$A$1:$B$2000,2,FALSE))</f>
        <v/>
      </c>
    </row>
    <row r="1114" spans="7:30">
      <c r="G1114" s="22" t="str">
        <f t="shared" si="119"/>
        <v/>
      </c>
      <c r="H1114" s="23" t="str">
        <f>IF(G1114="","",VLOOKUP(G1114,WMS!$E$3:$Q$2500,7,FALSE))</f>
        <v/>
      </c>
      <c r="I1114" s="23" t="str">
        <f>IF(G1114="","",VLOOKUP(G1114,WMS!$E$3:$Q$2500,8,FALSE))</f>
        <v/>
      </c>
      <c r="J1114" s="23" t="str">
        <f>IF(G1114="","",VLOOKUP(G1114,WMS!$E$3:$Q$2500,13,FALSE))</f>
        <v/>
      </c>
      <c r="K1114" s="29" t="str">
        <f t="shared" si="120"/>
        <v/>
      </c>
      <c r="N1114" s="30" t="str">
        <f>IF(G1114="","",VLOOKUP(G1114,WMS!$E$3:$U$2500,17,0))</f>
        <v/>
      </c>
      <c r="O1114" s="31" t="str">
        <f t="shared" si="121"/>
        <v/>
      </c>
      <c r="P1114" s="31" t="str">
        <f t="shared" si="122"/>
        <v/>
      </c>
      <c r="Q1114" s="36" t="str">
        <f>IF(G1114="","",VLOOKUP(G1114,WMS!$E$3:$G$2500,2,FALSE))</f>
        <v/>
      </c>
      <c r="R1114" s="36" t="str">
        <f>IF(G1114="","",VLOOKUP(G1114,WMS!$E$3:$G$2500,3,FALSE))</f>
        <v/>
      </c>
      <c r="S1114" s="37" t="str">
        <f>IF(R1114="","",VLOOKUP(R1114,CUSTOMS!$E$3:$N$2500,2,FALSE))</f>
        <v/>
      </c>
      <c r="T1114" s="38" t="str">
        <f>IF(R1114="","",VLOOKUP(R1114,CUSTOMS!$E$3:$N$2500,3,FALSE))</f>
        <v/>
      </c>
      <c r="U1114" s="39" t="str">
        <f t="shared" si="123"/>
        <v/>
      </c>
      <c r="V1114" s="39" t="str">
        <f>IF(R1114="","",VLOOKUP(R1114,CUSTOMS!$E$3:$N$2500,5,FALSE))</f>
        <v/>
      </c>
      <c r="W1114" s="40" t="str">
        <f>IF(R1114="","",VLOOKUP(R1114,CUSTOMS!$E$3:$N$2500,6,FALSE))</f>
        <v/>
      </c>
      <c r="X1114" s="40" t="str">
        <f t="shared" si="124"/>
        <v/>
      </c>
      <c r="Y1114" s="39" t="str">
        <f>IF(R1114="","",VLOOKUP(R1114,CUSTOMS!$E$3:$N$2500,8,FALSE))</f>
        <v/>
      </c>
      <c r="Z1114" s="39" t="str">
        <f>IF(R1114="","",VLOOKUP(R1114,CUSTOMS!$E$3:$N$2500,9,FALSE))</f>
        <v/>
      </c>
      <c r="AA1114" s="39" t="str">
        <f>IF(R1114="","",VLOOKUP(R1114,CUSTOMS!$E$3:$N$2500,10,FALSE))</f>
        <v/>
      </c>
      <c r="AB1114" s="40" t="str">
        <f>IF(R1114="","",VLOOKUP(G1114,WMS!$E$3:$T$2500,15,FALSE))</f>
        <v/>
      </c>
      <c r="AC1114" s="40" t="str">
        <f t="shared" si="125"/>
        <v/>
      </c>
      <c r="AD1114" s="37" t="str">
        <f>IF(S1114="","",VLOOKUP(S1114,海关监管条件!$A$1:$B$2000,2,FALSE))</f>
        <v/>
      </c>
    </row>
    <row r="1115" spans="7:30">
      <c r="G1115" s="22" t="str">
        <f t="shared" si="119"/>
        <v/>
      </c>
      <c r="H1115" s="23" t="str">
        <f>IF(G1115="","",VLOOKUP(G1115,WMS!$E$3:$Q$2500,7,FALSE))</f>
        <v/>
      </c>
      <c r="I1115" s="23" t="str">
        <f>IF(G1115="","",VLOOKUP(G1115,WMS!$E$3:$Q$2500,8,FALSE))</f>
        <v/>
      </c>
      <c r="J1115" s="23" t="str">
        <f>IF(G1115="","",VLOOKUP(G1115,WMS!$E$3:$Q$2500,13,FALSE))</f>
        <v/>
      </c>
      <c r="K1115" s="29" t="str">
        <f t="shared" si="120"/>
        <v/>
      </c>
      <c r="N1115" s="30" t="str">
        <f>IF(G1115="","",VLOOKUP(G1115,WMS!$E$3:$U$2500,17,0))</f>
        <v/>
      </c>
      <c r="O1115" s="31" t="str">
        <f t="shared" si="121"/>
        <v/>
      </c>
      <c r="P1115" s="31" t="str">
        <f t="shared" si="122"/>
        <v/>
      </c>
      <c r="Q1115" s="36" t="str">
        <f>IF(G1115="","",VLOOKUP(G1115,WMS!$E$3:$G$2500,2,FALSE))</f>
        <v/>
      </c>
      <c r="R1115" s="36" t="str">
        <f>IF(G1115="","",VLOOKUP(G1115,WMS!$E$3:$G$2500,3,FALSE))</f>
        <v/>
      </c>
      <c r="S1115" s="37" t="str">
        <f>IF(R1115="","",VLOOKUP(R1115,CUSTOMS!$E$3:$N$2500,2,FALSE))</f>
        <v/>
      </c>
      <c r="T1115" s="38" t="str">
        <f>IF(R1115="","",VLOOKUP(R1115,CUSTOMS!$E$3:$N$2500,3,FALSE))</f>
        <v/>
      </c>
      <c r="U1115" s="39" t="str">
        <f t="shared" si="123"/>
        <v/>
      </c>
      <c r="V1115" s="39" t="str">
        <f>IF(R1115="","",VLOOKUP(R1115,CUSTOMS!$E$3:$N$2500,5,FALSE))</f>
        <v/>
      </c>
      <c r="W1115" s="40" t="str">
        <f>IF(R1115="","",VLOOKUP(R1115,CUSTOMS!$E$3:$N$2500,6,FALSE))</f>
        <v/>
      </c>
      <c r="X1115" s="40" t="str">
        <f t="shared" si="124"/>
        <v/>
      </c>
      <c r="Y1115" s="39" t="str">
        <f>IF(R1115="","",VLOOKUP(R1115,CUSTOMS!$E$3:$N$2500,8,FALSE))</f>
        <v/>
      </c>
      <c r="Z1115" s="39" t="str">
        <f>IF(R1115="","",VLOOKUP(R1115,CUSTOMS!$E$3:$N$2500,9,FALSE))</f>
        <v/>
      </c>
      <c r="AA1115" s="39" t="str">
        <f>IF(R1115="","",VLOOKUP(R1115,CUSTOMS!$E$3:$N$2500,10,FALSE))</f>
        <v/>
      </c>
      <c r="AB1115" s="40" t="str">
        <f>IF(R1115="","",VLOOKUP(G1115,WMS!$E$3:$T$2500,15,FALSE))</f>
        <v/>
      </c>
      <c r="AC1115" s="40" t="str">
        <f t="shared" si="125"/>
        <v/>
      </c>
      <c r="AD1115" s="37" t="str">
        <f>IF(S1115="","",VLOOKUP(S1115,海关监管条件!$A$1:$B$2000,2,FALSE))</f>
        <v/>
      </c>
    </row>
    <row r="1116" spans="7:30">
      <c r="G1116" s="22" t="str">
        <f t="shared" si="119"/>
        <v/>
      </c>
      <c r="H1116" s="23" t="str">
        <f>IF(G1116="","",VLOOKUP(G1116,WMS!$E$3:$Q$2500,7,FALSE))</f>
        <v/>
      </c>
      <c r="I1116" s="23" t="str">
        <f>IF(G1116="","",VLOOKUP(G1116,WMS!$E$3:$Q$2500,8,FALSE))</f>
        <v/>
      </c>
      <c r="J1116" s="23" t="str">
        <f>IF(G1116="","",VLOOKUP(G1116,WMS!$E$3:$Q$2500,13,FALSE))</f>
        <v/>
      </c>
      <c r="K1116" s="29" t="str">
        <f t="shared" si="120"/>
        <v/>
      </c>
      <c r="N1116" s="30" t="str">
        <f>IF(G1116="","",VLOOKUP(G1116,WMS!$E$3:$U$2500,17,0))</f>
        <v/>
      </c>
      <c r="O1116" s="31" t="str">
        <f t="shared" si="121"/>
        <v/>
      </c>
      <c r="P1116" s="31" t="str">
        <f t="shared" si="122"/>
        <v/>
      </c>
      <c r="Q1116" s="36" t="str">
        <f>IF(G1116="","",VLOOKUP(G1116,WMS!$E$3:$G$2500,2,FALSE))</f>
        <v/>
      </c>
      <c r="R1116" s="36" t="str">
        <f>IF(G1116="","",VLOOKUP(G1116,WMS!$E$3:$G$2500,3,FALSE))</f>
        <v/>
      </c>
      <c r="S1116" s="37" t="str">
        <f>IF(R1116="","",VLOOKUP(R1116,CUSTOMS!$E$3:$N$2500,2,FALSE))</f>
        <v/>
      </c>
      <c r="T1116" s="38" t="str">
        <f>IF(R1116="","",VLOOKUP(R1116,CUSTOMS!$E$3:$N$2500,3,FALSE))</f>
        <v/>
      </c>
      <c r="U1116" s="39" t="str">
        <f t="shared" si="123"/>
        <v/>
      </c>
      <c r="V1116" s="39" t="str">
        <f>IF(R1116="","",VLOOKUP(R1116,CUSTOMS!$E$3:$N$2500,5,FALSE))</f>
        <v/>
      </c>
      <c r="W1116" s="40" t="str">
        <f>IF(R1116="","",VLOOKUP(R1116,CUSTOMS!$E$3:$N$2500,6,FALSE))</f>
        <v/>
      </c>
      <c r="X1116" s="40" t="str">
        <f t="shared" si="124"/>
        <v/>
      </c>
      <c r="Y1116" s="39" t="str">
        <f>IF(R1116="","",VLOOKUP(R1116,CUSTOMS!$E$3:$N$2500,8,FALSE))</f>
        <v/>
      </c>
      <c r="Z1116" s="39" t="str">
        <f>IF(R1116="","",VLOOKUP(R1116,CUSTOMS!$E$3:$N$2500,9,FALSE))</f>
        <v/>
      </c>
      <c r="AA1116" s="39" t="str">
        <f>IF(R1116="","",VLOOKUP(R1116,CUSTOMS!$E$3:$N$2500,10,FALSE))</f>
        <v/>
      </c>
      <c r="AB1116" s="40" t="str">
        <f>IF(R1116="","",VLOOKUP(G1116,WMS!$E$3:$T$2500,15,FALSE))</f>
        <v/>
      </c>
      <c r="AC1116" s="40" t="str">
        <f t="shared" si="125"/>
        <v/>
      </c>
      <c r="AD1116" s="37" t="str">
        <f>IF(S1116="","",VLOOKUP(S1116,海关监管条件!$A$1:$B$2000,2,FALSE))</f>
        <v/>
      </c>
    </row>
    <row r="1117" spans="7:30">
      <c r="G1117" s="22" t="str">
        <f t="shared" si="119"/>
        <v/>
      </c>
      <c r="H1117" s="23" t="str">
        <f>IF(G1117="","",VLOOKUP(G1117,WMS!$E$3:$Q$2500,7,FALSE))</f>
        <v/>
      </c>
      <c r="I1117" s="23" t="str">
        <f>IF(G1117="","",VLOOKUP(G1117,WMS!$E$3:$Q$2500,8,FALSE))</f>
        <v/>
      </c>
      <c r="J1117" s="23" t="str">
        <f>IF(G1117="","",VLOOKUP(G1117,WMS!$E$3:$Q$2500,13,FALSE))</f>
        <v/>
      </c>
      <c r="K1117" s="29" t="str">
        <f t="shared" si="120"/>
        <v/>
      </c>
      <c r="N1117" s="30" t="str">
        <f>IF(G1117="","",VLOOKUP(G1117,WMS!$E$3:$U$2500,17,0))</f>
        <v/>
      </c>
      <c r="O1117" s="31" t="str">
        <f t="shared" si="121"/>
        <v/>
      </c>
      <c r="P1117" s="31" t="str">
        <f t="shared" si="122"/>
        <v/>
      </c>
      <c r="Q1117" s="36" t="str">
        <f>IF(G1117="","",VLOOKUP(G1117,WMS!$E$3:$G$2500,2,FALSE))</f>
        <v/>
      </c>
      <c r="R1117" s="36" t="str">
        <f>IF(G1117="","",VLOOKUP(G1117,WMS!$E$3:$G$2500,3,FALSE))</f>
        <v/>
      </c>
      <c r="S1117" s="37" t="str">
        <f>IF(R1117="","",VLOOKUP(R1117,CUSTOMS!$E$3:$N$2500,2,FALSE))</f>
        <v/>
      </c>
      <c r="T1117" s="38" t="str">
        <f>IF(R1117="","",VLOOKUP(R1117,CUSTOMS!$E$3:$N$2500,3,FALSE))</f>
        <v/>
      </c>
      <c r="U1117" s="39" t="str">
        <f t="shared" si="123"/>
        <v/>
      </c>
      <c r="V1117" s="39" t="str">
        <f>IF(R1117="","",VLOOKUP(R1117,CUSTOMS!$E$3:$N$2500,5,FALSE))</f>
        <v/>
      </c>
      <c r="W1117" s="40" t="str">
        <f>IF(R1117="","",VLOOKUP(R1117,CUSTOMS!$E$3:$N$2500,6,FALSE))</f>
        <v/>
      </c>
      <c r="X1117" s="40" t="str">
        <f t="shared" si="124"/>
        <v/>
      </c>
      <c r="Y1117" s="39" t="str">
        <f>IF(R1117="","",VLOOKUP(R1117,CUSTOMS!$E$3:$N$2500,8,FALSE))</f>
        <v/>
      </c>
      <c r="Z1117" s="39" t="str">
        <f>IF(R1117="","",VLOOKUP(R1117,CUSTOMS!$E$3:$N$2500,9,FALSE))</f>
        <v/>
      </c>
      <c r="AA1117" s="39" t="str">
        <f>IF(R1117="","",VLOOKUP(R1117,CUSTOMS!$E$3:$N$2500,10,FALSE))</f>
        <v/>
      </c>
      <c r="AB1117" s="40" t="str">
        <f>IF(R1117="","",VLOOKUP(G1117,WMS!$E$3:$T$2500,15,FALSE))</f>
        <v/>
      </c>
      <c r="AC1117" s="40" t="str">
        <f t="shared" si="125"/>
        <v/>
      </c>
      <c r="AD1117" s="37" t="str">
        <f>IF(S1117="","",VLOOKUP(S1117,海关监管条件!$A$1:$B$2000,2,FALSE))</f>
        <v/>
      </c>
    </row>
    <row r="1118" spans="7:30">
      <c r="G1118" s="22" t="str">
        <f t="shared" si="119"/>
        <v/>
      </c>
      <c r="H1118" s="23" t="str">
        <f>IF(G1118="","",VLOOKUP(G1118,WMS!$E$3:$Q$2500,7,FALSE))</f>
        <v/>
      </c>
      <c r="I1118" s="23" t="str">
        <f>IF(G1118="","",VLOOKUP(G1118,WMS!$E$3:$Q$2500,8,FALSE))</f>
        <v/>
      </c>
      <c r="J1118" s="23" t="str">
        <f>IF(G1118="","",VLOOKUP(G1118,WMS!$E$3:$Q$2500,13,FALSE))</f>
        <v/>
      </c>
      <c r="K1118" s="29" t="str">
        <f t="shared" si="120"/>
        <v/>
      </c>
      <c r="N1118" s="30" t="str">
        <f>IF(G1118="","",VLOOKUP(G1118,WMS!$E$3:$U$2500,17,0))</f>
        <v/>
      </c>
      <c r="O1118" s="31" t="str">
        <f t="shared" si="121"/>
        <v/>
      </c>
      <c r="P1118" s="31" t="str">
        <f t="shared" si="122"/>
        <v/>
      </c>
      <c r="Q1118" s="36" t="str">
        <f>IF(G1118="","",VLOOKUP(G1118,WMS!$E$3:$G$2500,2,FALSE))</f>
        <v/>
      </c>
      <c r="R1118" s="36" t="str">
        <f>IF(G1118="","",VLOOKUP(G1118,WMS!$E$3:$G$2500,3,FALSE))</f>
        <v/>
      </c>
      <c r="S1118" s="37" t="str">
        <f>IF(R1118="","",VLOOKUP(R1118,CUSTOMS!$E$3:$N$2500,2,FALSE))</f>
        <v/>
      </c>
      <c r="T1118" s="38" t="str">
        <f>IF(R1118="","",VLOOKUP(R1118,CUSTOMS!$E$3:$N$2500,3,FALSE))</f>
        <v/>
      </c>
      <c r="U1118" s="39" t="str">
        <f t="shared" si="123"/>
        <v/>
      </c>
      <c r="V1118" s="39" t="str">
        <f>IF(R1118="","",VLOOKUP(R1118,CUSTOMS!$E$3:$N$2500,5,FALSE))</f>
        <v/>
      </c>
      <c r="W1118" s="40" t="str">
        <f>IF(R1118="","",VLOOKUP(R1118,CUSTOMS!$E$3:$N$2500,6,FALSE))</f>
        <v/>
      </c>
      <c r="X1118" s="40" t="str">
        <f t="shared" si="124"/>
        <v/>
      </c>
      <c r="Y1118" s="39" t="str">
        <f>IF(R1118="","",VLOOKUP(R1118,CUSTOMS!$E$3:$N$2500,8,FALSE))</f>
        <v/>
      </c>
      <c r="Z1118" s="39" t="str">
        <f>IF(R1118="","",VLOOKUP(R1118,CUSTOMS!$E$3:$N$2500,9,FALSE))</f>
        <v/>
      </c>
      <c r="AA1118" s="39" t="str">
        <f>IF(R1118="","",VLOOKUP(R1118,CUSTOMS!$E$3:$N$2500,10,FALSE))</f>
        <v/>
      </c>
      <c r="AB1118" s="40" t="str">
        <f>IF(R1118="","",VLOOKUP(G1118,WMS!$E$3:$T$2500,15,FALSE))</f>
        <v/>
      </c>
      <c r="AC1118" s="40" t="str">
        <f t="shared" si="125"/>
        <v/>
      </c>
      <c r="AD1118" s="37" t="str">
        <f>IF(S1118="","",VLOOKUP(S1118,海关监管条件!$A$1:$B$2000,2,FALSE))</f>
        <v/>
      </c>
    </row>
    <row r="1119" spans="7:30">
      <c r="G1119" s="22" t="str">
        <f t="shared" si="119"/>
        <v/>
      </c>
      <c r="H1119" s="23" t="str">
        <f>IF(G1119="","",VLOOKUP(G1119,WMS!$E$3:$Q$2500,7,FALSE))</f>
        <v/>
      </c>
      <c r="I1119" s="23" t="str">
        <f>IF(G1119="","",VLOOKUP(G1119,WMS!$E$3:$Q$2500,8,FALSE))</f>
        <v/>
      </c>
      <c r="J1119" s="23" t="str">
        <f>IF(G1119="","",VLOOKUP(G1119,WMS!$E$3:$Q$2500,13,FALSE))</f>
        <v/>
      </c>
      <c r="K1119" s="29" t="str">
        <f t="shared" si="120"/>
        <v/>
      </c>
      <c r="N1119" s="30" t="str">
        <f>IF(G1119="","",VLOOKUP(G1119,WMS!$E$3:$U$2500,17,0))</f>
        <v/>
      </c>
      <c r="O1119" s="31" t="str">
        <f t="shared" si="121"/>
        <v/>
      </c>
      <c r="P1119" s="31" t="str">
        <f t="shared" si="122"/>
        <v/>
      </c>
      <c r="Q1119" s="36" t="str">
        <f>IF(G1119="","",VLOOKUP(G1119,WMS!$E$3:$G$2500,2,FALSE))</f>
        <v/>
      </c>
      <c r="R1119" s="36" t="str">
        <f>IF(G1119="","",VLOOKUP(G1119,WMS!$E$3:$G$2500,3,FALSE))</f>
        <v/>
      </c>
      <c r="S1119" s="37" t="str">
        <f>IF(R1119="","",VLOOKUP(R1119,CUSTOMS!$E$3:$N$2500,2,FALSE))</f>
        <v/>
      </c>
      <c r="T1119" s="38" t="str">
        <f>IF(R1119="","",VLOOKUP(R1119,CUSTOMS!$E$3:$N$2500,3,FALSE))</f>
        <v/>
      </c>
      <c r="U1119" s="39" t="str">
        <f t="shared" si="123"/>
        <v/>
      </c>
      <c r="V1119" s="39" t="str">
        <f>IF(R1119="","",VLOOKUP(R1119,CUSTOMS!$E$3:$N$2500,5,FALSE))</f>
        <v/>
      </c>
      <c r="W1119" s="40" t="str">
        <f>IF(R1119="","",VLOOKUP(R1119,CUSTOMS!$E$3:$N$2500,6,FALSE))</f>
        <v/>
      </c>
      <c r="X1119" s="40" t="str">
        <f t="shared" si="124"/>
        <v/>
      </c>
      <c r="Y1119" s="39" t="str">
        <f>IF(R1119="","",VLOOKUP(R1119,CUSTOMS!$E$3:$N$2500,8,FALSE))</f>
        <v/>
      </c>
      <c r="Z1119" s="39" t="str">
        <f>IF(R1119="","",VLOOKUP(R1119,CUSTOMS!$E$3:$N$2500,9,FALSE))</f>
        <v/>
      </c>
      <c r="AA1119" s="39" t="str">
        <f>IF(R1119="","",VLOOKUP(R1119,CUSTOMS!$E$3:$N$2500,10,FALSE))</f>
        <v/>
      </c>
      <c r="AB1119" s="40" t="str">
        <f>IF(R1119="","",VLOOKUP(G1119,WMS!$E$3:$T$2500,15,FALSE))</f>
        <v/>
      </c>
      <c r="AC1119" s="40" t="str">
        <f t="shared" si="125"/>
        <v/>
      </c>
      <c r="AD1119" s="37" t="str">
        <f>IF(S1119="","",VLOOKUP(S1119,海关监管条件!$A$1:$B$2000,2,FALSE))</f>
        <v/>
      </c>
    </row>
    <row r="1120" spans="7:30">
      <c r="G1120" s="22" t="str">
        <f t="shared" si="119"/>
        <v/>
      </c>
      <c r="H1120" s="23" t="str">
        <f>IF(G1120="","",VLOOKUP(G1120,WMS!$E$3:$Q$2500,7,FALSE))</f>
        <v/>
      </c>
      <c r="I1120" s="23" t="str">
        <f>IF(G1120="","",VLOOKUP(G1120,WMS!$E$3:$Q$2500,8,FALSE))</f>
        <v/>
      </c>
      <c r="J1120" s="23" t="str">
        <f>IF(G1120="","",VLOOKUP(G1120,WMS!$E$3:$Q$2500,13,FALSE))</f>
        <v/>
      </c>
      <c r="K1120" s="29" t="str">
        <f t="shared" si="120"/>
        <v/>
      </c>
      <c r="N1120" s="30" t="str">
        <f>IF(G1120="","",VLOOKUP(G1120,WMS!$E$3:$U$2500,17,0))</f>
        <v/>
      </c>
      <c r="O1120" s="31" t="str">
        <f t="shared" si="121"/>
        <v/>
      </c>
      <c r="P1120" s="31" t="str">
        <f t="shared" si="122"/>
        <v/>
      </c>
      <c r="Q1120" s="36" t="str">
        <f>IF(G1120="","",VLOOKUP(G1120,WMS!$E$3:$G$2500,2,FALSE))</f>
        <v/>
      </c>
      <c r="R1120" s="36" t="str">
        <f>IF(G1120="","",VLOOKUP(G1120,WMS!$E$3:$G$2500,3,FALSE))</f>
        <v/>
      </c>
      <c r="S1120" s="37" t="str">
        <f>IF(R1120="","",VLOOKUP(R1120,CUSTOMS!$E$3:$N$2500,2,FALSE))</f>
        <v/>
      </c>
      <c r="T1120" s="38" t="str">
        <f>IF(R1120="","",VLOOKUP(R1120,CUSTOMS!$E$3:$N$2500,3,FALSE))</f>
        <v/>
      </c>
      <c r="U1120" s="39" t="str">
        <f t="shared" si="123"/>
        <v/>
      </c>
      <c r="V1120" s="39" t="str">
        <f>IF(R1120="","",VLOOKUP(R1120,CUSTOMS!$E$3:$N$2500,5,FALSE))</f>
        <v/>
      </c>
      <c r="W1120" s="40" t="str">
        <f>IF(R1120="","",VLOOKUP(R1120,CUSTOMS!$E$3:$N$2500,6,FALSE))</f>
        <v/>
      </c>
      <c r="X1120" s="40" t="str">
        <f t="shared" si="124"/>
        <v/>
      </c>
      <c r="Y1120" s="39" t="str">
        <f>IF(R1120="","",VLOOKUP(R1120,CUSTOMS!$E$3:$N$2500,8,FALSE))</f>
        <v/>
      </c>
      <c r="Z1120" s="39" t="str">
        <f>IF(R1120="","",VLOOKUP(R1120,CUSTOMS!$E$3:$N$2500,9,FALSE))</f>
        <v/>
      </c>
      <c r="AA1120" s="39" t="str">
        <f>IF(R1120="","",VLOOKUP(R1120,CUSTOMS!$E$3:$N$2500,10,FALSE))</f>
        <v/>
      </c>
      <c r="AB1120" s="40" t="str">
        <f>IF(R1120="","",VLOOKUP(G1120,WMS!$E$3:$T$2500,15,FALSE))</f>
        <v/>
      </c>
      <c r="AC1120" s="40" t="str">
        <f t="shared" si="125"/>
        <v/>
      </c>
      <c r="AD1120" s="37" t="str">
        <f>IF(S1120="","",VLOOKUP(S1120,海关监管条件!$A$1:$B$2000,2,FALSE))</f>
        <v/>
      </c>
    </row>
    <row r="1121" spans="7:30">
      <c r="G1121" s="22" t="str">
        <f t="shared" ref="G1121:G1184" si="126">IF(F1121="","",D1121&amp;"/"&amp;E1121&amp;"/"&amp;F1121)</f>
        <v/>
      </c>
      <c r="H1121" s="23" t="str">
        <f>IF(G1121="","",VLOOKUP(G1121,WMS!$E$3:$Q$2500,7,FALSE))</f>
        <v/>
      </c>
      <c r="I1121" s="23" t="str">
        <f>IF(G1121="","",VLOOKUP(G1121,WMS!$E$3:$Q$2500,8,FALSE))</f>
        <v/>
      </c>
      <c r="J1121" s="23" t="str">
        <f>IF(G1121="","",VLOOKUP(G1121,WMS!$E$3:$Q$2500,13,FALSE))</f>
        <v/>
      </c>
      <c r="K1121" s="29" t="str">
        <f t="shared" ref="K1121:K1184" si="127">IF(M1121="","",EXACT(H1121,M1121/L1121))</f>
        <v/>
      </c>
      <c r="N1121" s="30" t="str">
        <f>IF(G1121="","",VLOOKUP(G1121,WMS!$E$3:$U$2500,17,0))</f>
        <v/>
      </c>
      <c r="O1121" s="31" t="str">
        <f t="shared" ref="O1121:O1184" si="128">IF(L1121="","",I1121*L1121)</f>
        <v/>
      </c>
      <c r="P1121" s="31" t="str">
        <f t="shared" ref="P1121:P1184" si="129">IF(L1121="","",J1121*L1121)</f>
        <v/>
      </c>
      <c r="Q1121" s="36" t="str">
        <f>IF(G1121="","",VLOOKUP(G1121,WMS!$E$3:$G$2500,2,FALSE))</f>
        <v/>
      </c>
      <c r="R1121" s="36" t="str">
        <f>IF(G1121="","",VLOOKUP(G1121,WMS!$E$3:$G$2500,3,FALSE))</f>
        <v/>
      </c>
      <c r="S1121" s="37" t="str">
        <f>IF(R1121="","",VLOOKUP(R1121,CUSTOMS!$E$3:$N$2500,2,FALSE))</f>
        <v/>
      </c>
      <c r="T1121" s="38" t="str">
        <f>IF(R1121="","",VLOOKUP(R1121,CUSTOMS!$E$3:$N$2500,3,FALSE))</f>
        <v/>
      </c>
      <c r="U1121" s="39" t="str">
        <f t="shared" ref="U1121:U1184" si="130">IF(V1121="","",IF(V1121="千克",M1121*AB1121,M1121))</f>
        <v/>
      </c>
      <c r="V1121" s="39" t="str">
        <f>IF(R1121="","",VLOOKUP(R1121,CUSTOMS!$E$3:$N$2500,5,FALSE))</f>
        <v/>
      </c>
      <c r="W1121" s="40" t="str">
        <f>IF(R1121="","",VLOOKUP(R1121,CUSTOMS!$E$3:$N$2500,6,FALSE))</f>
        <v/>
      </c>
      <c r="X1121" s="40" t="str">
        <f t="shared" ref="X1121:X1184" si="131">IF(W1121="","",U1121*W1121)</f>
        <v/>
      </c>
      <c r="Y1121" s="39" t="str">
        <f>IF(R1121="","",VLOOKUP(R1121,CUSTOMS!$E$3:$N$2500,8,FALSE))</f>
        <v/>
      </c>
      <c r="Z1121" s="39" t="str">
        <f>IF(R1121="","",VLOOKUP(R1121,CUSTOMS!$E$3:$N$2500,9,FALSE))</f>
        <v/>
      </c>
      <c r="AA1121" s="39" t="str">
        <f>IF(R1121="","",VLOOKUP(R1121,CUSTOMS!$E$3:$N$2500,10,FALSE))</f>
        <v/>
      </c>
      <c r="AB1121" s="40" t="str">
        <f>IF(R1121="","",VLOOKUP(G1121,WMS!$E$3:$T$2500,15,FALSE))</f>
        <v/>
      </c>
      <c r="AC1121" s="40" t="str">
        <f t="shared" ref="AC1121:AC1184" si="132">IF(AB1121="","",M1121*AB1121)</f>
        <v/>
      </c>
      <c r="AD1121" s="37" t="str">
        <f>IF(S1121="","",VLOOKUP(S1121,海关监管条件!$A$1:$B$2000,2,FALSE))</f>
        <v/>
      </c>
    </row>
    <row r="1122" spans="7:30">
      <c r="G1122" s="22" t="str">
        <f t="shared" si="126"/>
        <v/>
      </c>
      <c r="H1122" s="23" t="str">
        <f>IF(G1122="","",VLOOKUP(G1122,WMS!$E$3:$Q$2500,7,FALSE))</f>
        <v/>
      </c>
      <c r="I1122" s="23" t="str">
        <f>IF(G1122="","",VLOOKUP(G1122,WMS!$E$3:$Q$2500,8,FALSE))</f>
        <v/>
      </c>
      <c r="J1122" s="23" t="str">
        <f>IF(G1122="","",VLOOKUP(G1122,WMS!$E$3:$Q$2500,13,FALSE))</f>
        <v/>
      </c>
      <c r="K1122" s="29" t="str">
        <f t="shared" si="127"/>
        <v/>
      </c>
      <c r="N1122" s="30" t="str">
        <f>IF(G1122="","",VLOOKUP(G1122,WMS!$E$3:$U$2500,17,0))</f>
        <v/>
      </c>
      <c r="O1122" s="31" t="str">
        <f t="shared" si="128"/>
        <v/>
      </c>
      <c r="P1122" s="31" t="str">
        <f t="shared" si="129"/>
        <v/>
      </c>
      <c r="Q1122" s="36" t="str">
        <f>IF(G1122="","",VLOOKUP(G1122,WMS!$E$3:$G$2500,2,FALSE))</f>
        <v/>
      </c>
      <c r="R1122" s="36" t="str">
        <f>IF(G1122="","",VLOOKUP(G1122,WMS!$E$3:$G$2500,3,FALSE))</f>
        <v/>
      </c>
      <c r="S1122" s="37" t="str">
        <f>IF(R1122="","",VLOOKUP(R1122,CUSTOMS!$E$3:$N$2500,2,FALSE))</f>
        <v/>
      </c>
      <c r="T1122" s="38" t="str">
        <f>IF(R1122="","",VLOOKUP(R1122,CUSTOMS!$E$3:$N$2500,3,FALSE))</f>
        <v/>
      </c>
      <c r="U1122" s="39" t="str">
        <f t="shared" si="130"/>
        <v/>
      </c>
      <c r="V1122" s="39" t="str">
        <f>IF(R1122="","",VLOOKUP(R1122,CUSTOMS!$E$3:$N$2500,5,FALSE))</f>
        <v/>
      </c>
      <c r="W1122" s="40" t="str">
        <f>IF(R1122="","",VLOOKUP(R1122,CUSTOMS!$E$3:$N$2500,6,FALSE))</f>
        <v/>
      </c>
      <c r="X1122" s="40" t="str">
        <f t="shared" si="131"/>
        <v/>
      </c>
      <c r="Y1122" s="39" t="str">
        <f>IF(R1122="","",VLOOKUP(R1122,CUSTOMS!$E$3:$N$2500,8,FALSE))</f>
        <v/>
      </c>
      <c r="Z1122" s="39" t="str">
        <f>IF(R1122="","",VLOOKUP(R1122,CUSTOMS!$E$3:$N$2500,9,FALSE))</f>
        <v/>
      </c>
      <c r="AA1122" s="39" t="str">
        <f>IF(R1122="","",VLOOKUP(R1122,CUSTOMS!$E$3:$N$2500,10,FALSE))</f>
        <v/>
      </c>
      <c r="AB1122" s="40" t="str">
        <f>IF(R1122="","",VLOOKUP(G1122,WMS!$E$3:$T$2500,15,FALSE))</f>
        <v/>
      </c>
      <c r="AC1122" s="40" t="str">
        <f t="shared" si="132"/>
        <v/>
      </c>
      <c r="AD1122" s="37" t="str">
        <f>IF(S1122="","",VLOOKUP(S1122,海关监管条件!$A$1:$B$2000,2,FALSE))</f>
        <v/>
      </c>
    </row>
    <row r="1123" spans="7:30">
      <c r="G1123" s="22" t="str">
        <f t="shared" si="126"/>
        <v/>
      </c>
      <c r="H1123" s="23" t="str">
        <f>IF(G1123="","",VLOOKUP(G1123,WMS!$E$3:$Q$2500,7,FALSE))</f>
        <v/>
      </c>
      <c r="I1123" s="23" t="str">
        <f>IF(G1123="","",VLOOKUP(G1123,WMS!$E$3:$Q$2500,8,FALSE))</f>
        <v/>
      </c>
      <c r="J1123" s="23" t="str">
        <f>IF(G1123="","",VLOOKUP(G1123,WMS!$E$3:$Q$2500,13,FALSE))</f>
        <v/>
      </c>
      <c r="K1123" s="29" t="str">
        <f t="shared" si="127"/>
        <v/>
      </c>
      <c r="N1123" s="30" t="str">
        <f>IF(G1123="","",VLOOKUP(G1123,WMS!$E$3:$U$2500,17,0))</f>
        <v/>
      </c>
      <c r="O1123" s="31" t="str">
        <f t="shared" si="128"/>
        <v/>
      </c>
      <c r="P1123" s="31" t="str">
        <f t="shared" si="129"/>
        <v/>
      </c>
      <c r="Q1123" s="36" t="str">
        <f>IF(G1123="","",VLOOKUP(G1123,WMS!$E$3:$G$2500,2,FALSE))</f>
        <v/>
      </c>
      <c r="R1123" s="36" t="str">
        <f>IF(G1123="","",VLOOKUP(G1123,WMS!$E$3:$G$2500,3,FALSE))</f>
        <v/>
      </c>
      <c r="S1123" s="37" t="str">
        <f>IF(R1123="","",VLOOKUP(R1123,CUSTOMS!$E$3:$N$2500,2,FALSE))</f>
        <v/>
      </c>
      <c r="T1123" s="38" t="str">
        <f>IF(R1123="","",VLOOKUP(R1123,CUSTOMS!$E$3:$N$2500,3,FALSE))</f>
        <v/>
      </c>
      <c r="U1123" s="39" t="str">
        <f t="shared" si="130"/>
        <v/>
      </c>
      <c r="V1123" s="39" t="str">
        <f>IF(R1123="","",VLOOKUP(R1123,CUSTOMS!$E$3:$N$2500,5,FALSE))</f>
        <v/>
      </c>
      <c r="W1123" s="40" t="str">
        <f>IF(R1123="","",VLOOKUP(R1123,CUSTOMS!$E$3:$N$2500,6,FALSE))</f>
        <v/>
      </c>
      <c r="X1123" s="40" t="str">
        <f t="shared" si="131"/>
        <v/>
      </c>
      <c r="Y1123" s="39" t="str">
        <f>IF(R1123="","",VLOOKUP(R1123,CUSTOMS!$E$3:$N$2500,8,FALSE))</f>
        <v/>
      </c>
      <c r="Z1123" s="39" t="str">
        <f>IF(R1123="","",VLOOKUP(R1123,CUSTOMS!$E$3:$N$2500,9,FALSE))</f>
        <v/>
      </c>
      <c r="AA1123" s="39" t="str">
        <f>IF(R1123="","",VLOOKUP(R1123,CUSTOMS!$E$3:$N$2500,10,FALSE))</f>
        <v/>
      </c>
      <c r="AB1123" s="40" t="str">
        <f>IF(R1123="","",VLOOKUP(G1123,WMS!$E$3:$T$2500,15,FALSE))</f>
        <v/>
      </c>
      <c r="AC1123" s="40" t="str">
        <f t="shared" si="132"/>
        <v/>
      </c>
      <c r="AD1123" s="37" t="str">
        <f>IF(S1123="","",VLOOKUP(S1123,海关监管条件!$A$1:$B$2000,2,FALSE))</f>
        <v/>
      </c>
    </row>
    <row r="1124" spans="7:30">
      <c r="G1124" s="22" t="str">
        <f t="shared" si="126"/>
        <v/>
      </c>
      <c r="H1124" s="23" t="str">
        <f>IF(G1124="","",VLOOKUP(G1124,WMS!$E$3:$Q$2500,7,FALSE))</f>
        <v/>
      </c>
      <c r="I1124" s="23" t="str">
        <f>IF(G1124="","",VLOOKUP(G1124,WMS!$E$3:$Q$2500,8,FALSE))</f>
        <v/>
      </c>
      <c r="J1124" s="23" t="str">
        <f>IF(G1124="","",VLOOKUP(G1124,WMS!$E$3:$Q$2500,13,FALSE))</f>
        <v/>
      </c>
      <c r="K1124" s="29" t="str">
        <f t="shared" si="127"/>
        <v/>
      </c>
      <c r="N1124" s="30" t="str">
        <f>IF(G1124="","",VLOOKUP(G1124,WMS!$E$3:$U$2500,17,0))</f>
        <v/>
      </c>
      <c r="O1124" s="31" t="str">
        <f t="shared" si="128"/>
        <v/>
      </c>
      <c r="P1124" s="31" t="str">
        <f t="shared" si="129"/>
        <v/>
      </c>
      <c r="Q1124" s="36" t="str">
        <f>IF(G1124="","",VLOOKUP(G1124,WMS!$E$3:$G$2500,2,FALSE))</f>
        <v/>
      </c>
      <c r="R1124" s="36" t="str">
        <f>IF(G1124="","",VLOOKUP(G1124,WMS!$E$3:$G$2500,3,FALSE))</f>
        <v/>
      </c>
      <c r="S1124" s="37" t="str">
        <f>IF(R1124="","",VLOOKUP(R1124,CUSTOMS!$E$3:$N$2500,2,FALSE))</f>
        <v/>
      </c>
      <c r="T1124" s="38" t="str">
        <f>IF(R1124="","",VLOOKUP(R1124,CUSTOMS!$E$3:$N$2500,3,FALSE))</f>
        <v/>
      </c>
      <c r="U1124" s="39" t="str">
        <f t="shared" si="130"/>
        <v/>
      </c>
      <c r="V1124" s="39" t="str">
        <f>IF(R1124="","",VLOOKUP(R1124,CUSTOMS!$E$3:$N$2500,5,FALSE))</f>
        <v/>
      </c>
      <c r="W1124" s="40" t="str">
        <f>IF(R1124="","",VLOOKUP(R1124,CUSTOMS!$E$3:$N$2500,6,FALSE))</f>
        <v/>
      </c>
      <c r="X1124" s="40" t="str">
        <f t="shared" si="131"/>
        <v/>
      </c>
      <c r="Y1124" s="39" t="str">
        <f>IF(R1124="","",VLOOKUP(R1124,CUSTOMS!$E$3:$N$2500,8,FALSE))</f>
        <v/>
      </c>
      <c r="Z1124" s="39" t="str">
        <f>IF(R1124="","",VLOOKUP(R1124,CUSTOMS!$E$3:$N$2500,9,FALSE))</f>
        <v/>
      </c>
      <c r="AA1124" s="39" t="str">
        <f>IF(R1124="","",VLOOKUP(R1124,CUSTOMS!$E$3:$N$2500,10,FALSE))</f>
        <v/>
      </c>
      <c r="AB1124" s="40" t="str">
        <f>IF(R1124="","",VLOOKUP(G1124,WMS!$E$3:$T$2500,15,FALSE))</f>
        <v/>
      </c>
      <c r="AC1124" s="40" t="str">
        <f t="shared" si="132"/>
        <v/>
      </c>
      <c r="AD1124" s="37" t="str">
        <f>IF(S1124="","",VLOOKUP(S1124,海关监管条件!$A$1:$B$2000,2,FALSE))</f>
        <v/>
      </c>
    </row>
    <row r="1125" spans="7:30">
      <c r="G1125" s="22" t="str">
        <f t="shared" si="126"/>
        <v/>
      </c>
      <c r="H1125" s="23" t="str">
        <f>IF(G1125="","",VLOOKUP(G1125,WMS!$E$3:$Q$2500,7,FALSE))</f>
        <v/>
      </c>
      <c r="I1125" s="23" t="str">
        <f>IF(G1125="","",VLOOKUP(G1125,WMS!$E$3:$Q$2500,8,FALSE))</f>
        <v/>
      </c>
      <c r="J1125" s="23" t="str">
        <f>IF(G1125="","",VLOOKUP(G1125,WMS!$E$3:$Q$2500,13,FALSE))</f>
        <v/>
      </c>
      <c r="K1125" s="29" t="str">
        <f t="shared" si="127"/>
        <v/>
      </c>
      <c r="N1125" s="30" t="str">
        <f>IF(G1125="","",VLOOKUP(G1125,WMS!$E$3:$U$2500,17,0))</f>
        <v/>
      </c>
      <c r="O1125" s="31" t="str">
        <f t="shared" si="128"/>
        <v/>
      </c>
      <c r="P1125" s="31" t="str">
        <f t="shared" si="129"/>
        <v/>
      </c>
      <c r="Q1125" s="36" t="str">
        <f>IF(G1125="","",VLOOKUP(G1125,WMS!$E$3:$G$2500,2,FALSE))</f>
        <v/>
      </c>
      <c r="R1125" s="36" t="str">
        <f>IF(G1125="","",VLOOKUP(G1125,WMS!$E$3:$G$2500,3,FALSE))</f>
        <v/>
      </c>
      <c r="S1125" s="37" t="str">
        <f>IF(R1125="","",VLOOKUP(R1125,CUSTOMS!$E$3:$N$2500,2,FALSE))</f>
        <v/>
      </c>
      <c r="T1125" s="38" t="str">
        <f>IF(R1125="","",VLOOKUP(R1125,CUSTOMS!$E$3:$N$2500,3,FALSE))</f>
        <v/>
      </c>
      <c r="U1125" s="39" t="str">
        <f t="shared" si="130"/>
        <v/>
      </c>
      <c r="V1125" s="39" t="str">
        <f>IF(R1125="","",VLOOKUP(R1125,CUSTOMS!$E$3:$N$2500,5,FALSE))</f>
        <v/>
      </c>
      <c r="W1125" s="40" t="str">
        <f>IF(R1125="","",VLOOKUP(R1125,CUSTOMS!$E$3:$N$2500,6,FALSE))</f>
        <v/>
      </c>
      <c r="X1125" s="40" t="str">
        <f t="shared" si="131"/>
        <v/>
      </c>
      <c r="Y1125" s="39" t="str">
        <f>IF(R1125="","",VLOOKUP(R1125,CUSTOMS!$E$3:$N$2500,8,FALSE))</f>
        <v/>
      </c>
      <c r="Z1125" s="39" t="str">
        <f>IF(R1125="","",VLOOKUP(R1125,CUSTOMS!$E$3:$N$2500,9,FALSE))</f>
        <v/>
      </c>
      <c r="AA1125" s="39" t="str">
        <f>IF(R1125="","",VLOOKUP(R1125,CUSTOMS!$E$3:$N$2500,10,FALSE))</f>
        <v/>
      </c>
      <c r="AB1125" s="40" t="str">
        <f>IF(R1125="","",VLOOKUP(G1125,WMS!$E$3:$T$2500,15,FALSE))</f>
        <v/>
      </c>
      <c r="AC1125" s="40" t="str">
        <f t="shared" si="132"/>
        <v/>
      </c>
      <c r="AD1125" s="37" t="str">
        <f>IF(S1125="","",VLOOKUP(S1125,海关监管条件!$A$1:$B$2000,2,FALSE))</f>
        <v/>
      </c>
    </row>
    <row r="1126" spans="7:30">
      <c r="G1126" s="22" t="str">
        <f t="shared" si="126"/>
        <v/>
      </c>
      <c r="H1126" s="23" t="str">
        <f>IF(G1126="","",VLOOKUP(G1126,WMS!$E$3:$Q$2500,7,FALSE))</f>
        <v/>
      </c>
      <c r="I1126" s="23" t="str">
        <f>IF(G1126="","",VLOOKUP(G1126,WMS!$E$3:$Q$2500,8,FALSE))</f>
        <v/>
      </c>
      <c r="J1126" s="23" t="str">
        <f>IF(G1126="","",VLOOKUP(G1126,WMS!$E$3:$Q$2500,13,FALSE))</f>
        <v/>
      </c>
      <c r="K1126" s="29" t="str">
        <f t="shared" si="127"/>
        <v/>
      </c>
      <c r="N1126" s="30" t="str">
        <f>IF(G1126="","",VLOOKUP(G1126,WMS!$E$3:$U$2500,17,0))</f>
        <v/>
      </c>
      <c r="O1126" s="31" t="str">
        <f t="shared" si="128"/>
        <v/>
      </c>
      <c r="P1126" s="31" t="str">
        <f t="shared" si="129"/>
        <v/>
      </c>
      <c r="Q1126" s="36" t="str">
        <f>IF(G1126="","",VLOOKUP(G1126,WMS!$E$3:$G$2500,2,FALSE))</f>
        <v/>
      </c>
      <c r="R1126" s="36" t="str">
        <f>IF(G1126="","",VLOOKUP(G1126,WMS!$E$3:$G$2500,3,FALSE))</f>
        <v/>
      </c>
      <c r="S1126" s="37" t="str">
        <f>IF(R1126="","",VLOOKUP(R1126,CUSTOMS!$E$3:$N$2500,2,FALSE))</f>
        <v/>
      </c>
      <c r="T1126" s="38" t="str">
        <f>IF(R1126="","",VLOOKUP(R1126,CUSTOMS!$E$3:$N$2500,3,FALSE))</f>
        <v/>
      </c>
      <c r="U1126" s="39" t="str">
        <f t="shared" si="130"/>
        <v/>
      </c>
      <c r="V1126" s="39" t="str">
        <f>IF(R1126="","",VLOOKUP(R1126,CUSTOMS!$E$3:$N$2500,5,FALSE))</f>
        <v/>
      </c>
      <c r="W1126" s="40" t="str">
        <f>IF(R1126="","",VLOOKUP(R1126,CUSTOMS!$E$3:$N$2500,6,FALSE))</f>
        <v/>
      </c>
      <c r="X1126" s="40" t="str">
        <f t="shared" si="131"/>
        <v/>
      </c>
      <c r="Y1126" s="39" t="str">
        <f>IF(R1126="","",VLOOKUP(R1126,CUSTOMS!$E$3:$N$2500,8,FALSE))</f>
        <v/>
      </c>
      <c r="Z1126" s="39" t="str">
        <f>IF(R1126="","",VLOOKUP(R1126,CUSTOMS!$E$3:$N$2500,9,FALSE))</f>
        <v/>
      </c>
      <c r="AA1126" s="39" t="str">
        <f>IF(R1126="","",VLOOKUP(R1126,CUSTOMS!$E$3:$N$2500,10,FALSE))</f>
        <v/>
      </c>
      <c r="AB1126" s="40" t="str">
        <f>IF(R1126="","",VLOOKUP(G1126,WMS!$E$3:$T$2500,15,FALSE))</f>
        <v/>
      </c>
      <c r="AC1126" s="40" t="str">
        <f t="shared" si="132"/>
        <v/>
      </c>
      <c r="AD1126" s="37" t="str">
        <f>IF(S1126="","",VLOOKUP(S1126,海关监管条件!$A$1:$B$2000,2,FALSE))</f>
        <v/>
      </c>
    </row>
    <row r="1127" spans="7:30">
      <c r="G1127" s="22" t="str">
        <f t="shared" si="126"/>
        <v/>
      </c>
      <c r="H1127" s="23" t="str">
        <f>IF(G1127="","",VLOOKUP(G1127,WMS!$E$3:$Q$2500,7,FALSE))</f>
        <v/>
      </c>
      <c r="I1127" s="23" t="str">
        <f>IF(G1127="","",VLOOKUP(G1127,WMS!$E$3:$Q$2500,8,FALSE))</f>
        <v/>
      </c>
      <c r="J1127" s="23" t="str">
        <f>IF(G1127="","",VLOOKUP(G1127,WMS!$E$3:$Q$2500,13,FALSE))</f>
        <v/>
      </c>
      <c r="K1127" s="29" t="str">
        <f t="shared" si="127"/>
        <v/>
      </c>
      <c r="N1127" s="30" t="str">
        <f>IF(G1127="","",VLOOKUP(G1127,WMS!$E$3:$U$2500,17,0))</f>
        <v/>
      </c>
      <c r="O1127" s="31" t="str">
        <f t="shared" si="128"/>
        <v/>
      </c>
      <c r="P1127" s="31" t="str">
        <f t="shared" si="129"/>
        <v/>
      </c>
      <c r="Q1127" s="36" t="str">
        <f>IF(G1127="","",VLOOKUP(G1127,WMS!$E$3:$G$2500,2,FALSE))</f>
        <v/>
      </c>
      <c r="R1127" s="36" t="str">
        <f>IF(G1127="","",VLOOKUP(G1127,WMS!$E$3:$G$2500,3,FALSE))</f>
        <v/>
      </c>
      <c r="S1127" s="37" t="str">
        <f>IF(R1127="","",VLOOKUP(R1127,CUSTOMS!$E$3:$N$2500,2,FALSE))</f>
        <v/>
      </c>
      <c r="T1127" s="38" t="str">
        <f>IF(R1127="","",VLOOKUP(R1127,CUSTOMS!$E$3:$N$2500,3,FALSE))</f>
        <v/>
      </c>
      <c r="U1127" s="39" t="str">
        <f t="shared" si="130"/>
        <v/>
      </c>
      <c r="V1127" s="39" t="str">
        <f>IF(R1127="","",VLOOKUP(R1127,CUSTOMS!$E$3:$N$2500,5,FALSE))</f>
        <v/>
      </c>
      <c r="W1127" s="40" t="str">
        <f>IF(R1127="","",VLOOKUP(R1127,CUSTOMS!$E$3:$N$2500,6,FALSE))</f>
        <v/>
      </c>
      <c r="X1127" s="40" t="str">
        <f t="shared" si="131"/>
        <v/>
      </c>
      <c r="Y1127" s="39" t="str">
        <f>IF(R1127="","",VLOOKUP(R1127,CUSTOMS!$E$3:$N$2500,8,FALSE))</f>
        <v/>
      </c>
      <c r="Z1127" s="39" t="str">
        <f>IF(R1127="","",VLOOKUP(R1127,CUSTOMS!$E$3:$N$2500,9,FALSE))</f>
        <v/>
      </c>
      <c r="AA1127" s="39" t="str">
        <f>IF(R1127="","",VLOOKUP(R1127,CUSTOMS!$E$3:$N$2500,10,FALSE))</f>
        <v/>
      </c>
      <c r="AB1127" s="40" t="str">
        <f>IF(R1127="","",VLOOKUP(G1127,WMS!$E$3:$T$2500,15,FALSE))</f>
        <v/>
      </c>
      <c r="AC1127" s="40" t="str">
        <f t="shared" si="132"/>
        <v/>
      </c>
      <c r="AD1127" s="37" t="str">
        <f>IF(S1127="","",VLOOKUP(S1127,海关监管条件!$A$1:$B$2000,2,FALSE))</f>
        <v/>
      </c>
    </row>
    <row r="1128" spans="7:30">
      <c r="G1128" s="22" t="str">
        <f t="shared" si="126"/>
        <v/>
      </c>
      <c r="H1128" s="23" t="str">
        <f>IF(G1128="","",VLOOKUP(G1128,WMS!$E$3:$Q$2500,7,FALSE))</f>
        <v/>
      </c>
      <c r="I1128" s="23" t="str">
        <f>IF(G1128="","",VLOOKUP(G1128,WMS!$E$3:$Q$2500,8,FALSE))</f>
        <v/>
      </c>
      <c r="J1128" s="23" t="str">
        <f>IF(G1128="","",VLOOKUP(G1128,WMS!$E$3:$Q$2500,13,FALSE))</f>
        <v/>
      </c>
      <c r="K1128" s="29" t="str">
        <f t="shared" si="127"/>
        <v/>
      </c>
      <c r="N1128" s="30" t="str">
        <f>IF(G1128="","",VLOOKUP(G1128,WMS!$E$3:$U$2500,17,0))</f>
        <v/>
      </c>
      <c r="O1128" s="31" t="str">
        <f t="shared" si="128"/>
        <v/>
      </c>
      <c r="P1128" s="31" t="str">
        <f t="shared" si="129"/>
        <v/>
      </c>
      <c r="Q1128" s="36" t="str">
        <f>IF(G1128="","",VLOOKUP(G1128,WMS!$E$3:$G$2500,2,FALSE))</f>
        <v/>
      </c>
      <c r="R1128" s="36" t="str">
        <f>IF(G1128="","",VLOOKUP(G1128,WMS!$E$3:$G$2500,3,FALSE))</f>
        <v/>
      </c>
      <c r="S1128" s="37" t="str">
        <f>IF(R1128="","",VLOOKUP(R1128,CUSTOMS!$E$3:$N$2500,2,FALSE))</f>
        <v/>
      </c>
      <c r="T1128" s="38" t="str">
        <f>IF(R1128="","",VLOOKUP(R1128,CUSTOMS!$E$3:$N$2500,3,FALSE))</f>
        <v/>
      </c>
      <c r="U1128" s="39" t="str">
        <f t="shared" si="130"/>
        <v/>
      </c>
      <c r="V1128" s="39" t="str">
        <f>IF(R1128="","",VLOOKUP(R1128,CUSTOMS!$E$3:$N$2500,5,FALSE))</f>
        <v/>
      </c>
      <c r="W1128" s="40" t="str">
        <f>IF(R1128="","",VLOOKUP(R1128,CUSTOMS!$E$3:$N$2500,6,FALSE))</f>
        <v/>
      </c>
      <c r="X1128" s="40" t="str">
        <f t="shared" si="131"/>
        <v/>
      </c>
      <c r="Y1128" s="39" t="str">
        <f>IF(R1128="","",VLOOKUP(R1128,CUSTOMS!$E$3:$N$2500,8,FALSE))</f>
        <v/>
      </c>
      <c r="Z1128" s="39" t="str">
        <f>IF(R1128="","",VLOOKUP(R1128,CUSTOMS!$E$3:$N$2500,9,FALSE))</f>
        <v/>
      </c>
      <c r="AA1128" s="39" t="str">
        <f>IF(R1128="","",VLOOKUP(R1128,CUSTOMS!$E$3:$N$2500,10,FALSE))</f>
        <v/>
      </c>
      <c r="AB1128" s="40" t="str">
        <f>IF(R1128="","",VLOOKUP(G1128,WMS!$E$3:$T$2500,15,FALSE))</f>
        <v/>
      </c>
      <c r="AC1128" s="40" t="str">
        <f t="shared" si="132"/>
        <v/>
      </c>
      <c r="AD1128" s="37" t="str">
        <f>IF(S1128="","",VLOOKUP(S1128,海关监管条件!$A$1:$B$2000,2,FALSE))</f>
        <v/>
      </c>
    </row>
    <row r="1129" spans="7:30">
      <c r="G1129" s="22" t="str">
        <f t="shared" si="126"/>
        <v/>
      </c>
      <c r="H1129" s="23" t="str">
        <f>IF(G1129="","",VLOOKUP(G1129,WMS!$E$3:$Q$2500,7,FALSE))</f>
        <v/>
      </c>
      <c r="I1129" s="23" t="str">
        <f>IF(G1129="","",VLOOKUP(G1129,WMS!$E$3:$Q$2500,8,FALSE))</f>
        <v/>
      </c>
      <c r="J1129" s="23" t="str">
        <f>IF(G1129="","",VLOOKUP(G1129,WMS!$E$3:$Q$2500,13,FALSE))</f>
        <v/>
      </c>
      <c r="K1129" s="29" t="str">
        <f t="shared" si="127"/>
        <v/>
      </c>
      <c r="N1129" s="30" t="str">
        <f>IF(G1129="","",VLOOKUP(G1129,WMS!$E$3:$U$2500,17,0))</f>
        <v/>
      </c>
      <c r="O1129" s="31" t="str">
        <f t="shared" si="128"/>
        <v/>
      </c>
      <c r="P1129" s="31" t="str">
        <f t="shared" si="129"/>
        <v/>
      </c>
      <c r="Q1129" s="36" t="str">
        <f>IF(G1129="","",VLOOKUP(G1129,WMS!$E$3:$G$2500,2,FALSE))</f>
        <v/>
      </c>
      <c r="R1129" s="36" t="str">
        <f>IF(G1129="","",VLOOKUP(G1129,WMS!$E$3:$G$2500,3,FALSE))</f>
        <v/>
      </c>
      <c r="S1129" s="37" t="str">
        <f>IF(R1129="","",VLOOKUP(R1129,CUSTOMS!$E$3:$N$2500,2,FALSE))</f>
        <v/>
      </c>
      <c r="T1129" s="38" t="str">
        <f>IF(R1129="","",VLOOKUP(R1129,CUSTOMS!$E$3:$N$2500,3,FALSE))</f>
        <v/>
      </c>
      <c r="U1129" s="39" t="str">
        <f t="shared" si="130"/>
        <v/>
      </c>
      <c r="V1129" s="39" t="str">
        <f>IF(R1129="","",VLOOKUP(R1129,CUSTOMS!$E$3:$N$2500,5,FALSE))</f>
        <v/>
      </c>
      <c r="W1129" s="40" t="str">
        <f>IF(R1129="","",VLOOKUP(R1129,CUSTOMS!$E$3:$N$2500,6,FALSE))</f>
        <v/>
      </c>
      <c r="X1129" s="40" t="str">
        <f t="shared" si="131"/>
        <v/>
      </c>
      <c r="Y1129" s="39" t="str">
        <f>IF(R1129="","",VLOOKUP(R1129,CUSTOMS!$E$3:$N$2500,8,FALSE))</f>
        <v/>
      </c>
      <c r="Z1129" s="39" t="str">
        <f>IF(R1129="","",VLOOKUP(R1129,CUSTOMS!$E$3:$N$2500,9,FALSE))</f>
        <v/>
      </c>
      <c r="AA1129" s="39" t="str">
        <f>IF(R1129="","",VLOOKUP(R1129,CUSTOMS!$E$3:$N$2500,10,FALSE))</f>
        <v/>
      </c>
      <c r="AB1129" s="40" t="str">
        <f>IF(R1129="","",VLOOKUP(G1129,WMS!$E$3:$T$2500,15,FALSE))</f>
        <v/>
      </c>
      <c r="AC1129" s="40" t="str">
        <f t="shared" si="132"/>
        <v/>
      </c>
      <c r="AD1129" s="37" t="str">
        <f>IF(S1129="","",VLOOKUP(S1129,海关监管条件!$A$1:$B$2000,2,FALSE))</f>
        <v/>
      </c>
    </row>
    <row r="1130" spans="7:30">
      <c r="G1130" s="22" t="str">
        <f t="shared" si="126"/>
        <v/>
      </c>
      <c r="H1130" s="23" t="str">
        <f>IF(G1130="","",VLOOKUP(G1130,WMS!$E$3:$Q$2500,7,FALSE))</f>
        <v/>
      </c>
      <c r="I1130" s="23" t="str">
        <f>IF(G1130="","",VLOOKUP(G1130,WMS!$E$3:$Q$2500,8,FALSE))</f>
        <v/>
      </c>
      <c r="J1130" s="23" t="str">
        <f>IF(G1130="","",VLOOKUP(G1130,WMS!$E$3:$Q$2500,13,FALSE))</f>
        <v/>
      </c>
      <c r="K1130" s="29" t="str">
        <f t="shared" si="127"/>
        <v/>
      </c>
      <c r="N1130" s="30" t="str">
        <f>IF(G1130="","",VLOOKUP(G1130,WMS!$E$3:$U$2500,17,0))</f>
        <v/>
      </c>
      <c r="O1130" s="31" t="str">
        <f t="shared" si="128"/>
        <v/>
      </c>
      <c r="P1130" s="31" t="str">
        <f t="shared" si="129"/>
        <v/>
      </c>
      <c r="Q1130" s="36" t="str">
        <f>IF(G1130="","",VLOOKUP(G1130,WMS!$E$3:$G$2500,2,FALSE))</f>
        <v/>
      </c>
      <c r="R1130" s="36" t="str">
        <f>IF(G1130="","",VLOOKUP(G1130,WMS!$E$3:$G$2500,3,FALSE))</f>
        <v/>
      </c>
      <c r="S1130" s="37" t="str">
        <f>IF(R1130="","",VLOOKUP(R1130,CUSTOMS!$E$3:$N$2500,2,FALSE))</f>
        <v/>
      </c>
      <c r="T1130" s="38" t="str">
        <f>IF(R1130="","",VLOOKUP(R1130,CUSTOMS!$E$3:$N$2500,3,FALSE))</f>
        <v/>
      </c>
      <c r="U1130" s="39" t="str">
        <f t="shared" si="130"/>
        <v/>
      </c>
      <c r="V1130" s="39" t="str">
        <f>IF(R1130="","",VLOOKUP(R1130,CUSTOMS!$E$3:$N$2500,5,FALSE))</f>
        <v/>
      </c>
      <c r="W1130" s="40" t="str">
        <f>IF(R1130="","",VLOOKUP(R1130,CUSTOMS!$E$3:$N$2500,6,FALSE))</f>
        <v/>
      </c>
      <c r="X1130" s="40" t="str">
        <f t="shared" si="131"/>
        <v/>
      </c>
      <c r="Y1130" s="39" t="str">
        <f>IF(R1130="","",VLOOKUP(R1130,CUSTOMS!$E$3:$N$2500,8,FALSE))</f>
        <v/>
      </c>
      <c r="Z1130" s="39" t="str">
        <f>IF(R1130="","",VLOOKUP(R1130,CUSTOMS!$E$3:$N$2500,9,FALSE))</f>
        <v/>
      </c>
      <c r="AA1130" s="39" t="str">
        <f>IF(R1130="","",VLOOKUP(R1130,CUSTOMS!$E$3:$N$2500,10,FALSE))</f>
        <v/>
      </c>
      <c r="AB1130" s="40" t="str">
        <f>IF(R1130="","",VLOOKUP(G1130,WMS!$E$3:$T$2500,15,FALSE))</f>
        <v/>
      </c>
      <c r="AC1130" s="40" t="str">
        <f t="shared" si="132"/>
        <v/>
      </c>
      <c r="AD1130" s="37" t="str">
        <f>IF(S1130="","",VLOOKUP(S1130,海关监管条件!$A$1:$B$2000,2,FALSE))</f>
        <v/>
      </c>
    </row>
    <row r="1131" spans="7:30">
      <c r="G1131" s="22" t="str">
        <f t="shared" si="126"/>
        <v/>
      </c>
      <c r="H1131" s="23" t="str">
        <f>IF(G1131="","",VLOOKUP(G1131,WMS!$E$3:$Q$2500,7,FALSE))</f>
        <v/>
      </c>
      <c r="I1131" s="23" t="str">
        <f>IF(G1131="","",VLOOKUP(G1131,WMS!$E$3:$Q$2500,8,FALSE))</f>
        <v/>
      </c>
      <c r="J1131" s="23" t="str">
        <f>IF(G1131="","",VLOOKUP(G1131,WMS!$E$3:$Q$2500,13,FALSE))</f>
        <v/>
      </c>
      <c r="K1131" s="29" t="str">
        <f t="shared" si="127"/>
        <v/>
      </c>
      <c r="N1131" s="30" t="str">
        <f>IF(G1131="","",VLOOKUP(G1131,WMS!$E$3:$U$2500,17,0))</f>
        <v/>
      </c>
      <c r="O1131" s="31" t="str">
        <f t="shared" si="128"/>
        <v/>
      </c>
      <c r="P1131" s="31" t="str">
        <f t="shared" si="129"/>
        <v/>
      </c>
      <c r="Q1131" s="36" t="str">
        <f>IF(G1131="","",VLOOKUP(G1131,WMS!$E$3:$G$2500,2,FALSE))</f>
        <v/>
      </c>
      <c r="R1131" s="36" t="str">
        <f>IF(G1131="","",VLOOKUP(G1131,WMS!$E$3:$G$2500,3,FALSE))</f>
        <v/>
      </c>
      <c r="S1131" s="37" t="str">
        <f>IF(R1131="","",VLOOKUP(R1131,CUSTOMS!$E$3:$N$2500,2,FALSE))</f>
        <v/>
      </c>
      <c r="T1131" s="38" t="str">
        <f>IF(R1131="","",VLOOKUP(R1131,CUSTOMS!$E$3:$N$2500,3,FALSE))</f>
        <v/>
      </c>
      <c r="U1131" s="39" t="str">
        <f t="shared" si="130"/>
        <v/>
      </c>
      <c r="V1131" s="39" t="str">
        <f>IF(R1131="","",VLOOKUP(R1131,CUSTOMS!$E$3:$N$2500,5,FALSE))</f>
        <v/>
      </c>
      <c r="W1131" s="40" t="str">
        <f>IF(R1131="","",VLOOKUP(R1131,CUSTOMS!$E$3:$N$2500,6,FALSE))</f>
        <v/>
      </c>
      <c r="X1131" s="40" t="str">
        <f t="shared" si="131"/>
        <v/>
      </c>
      <c r="Y1131" s="39" t="str">
        <f>IF(R1131="","",VLOOKUP(R1131,CUSTOMS!$E$3:$N$2500,8,FALSE))</f>
        <v/>
      </c>
      <c r="Z1131" s="39" t="str">
        <f>IF(R1131="","",VLOOKUP(R1131,CUSTOMS!$E$3:$N$2500,9,FALSE))</f>
        <v/>
      </c>
      <c r="AA1131" s="39" t="str">
        <f>IF(R1131="","",VLOOKUP(R1131,CUSTOMS!$E$3:$N$2500,10,FALSE))</f>
        <v/>
      </c>
      <c r="AB1131" s="40" t="str">
        <f>IF(R1131="","",VLOOKUP(G1131,WMS!$E$3:$T$2500,15,FALSE))</f>
        <v/>
      </c>
      <c r="AC1131" s="40" t="str">
        <f t="shared" si="132"/>
        <v/>
      </c>
      <c r="AD1131" s="37" t="str">
        <f>IF(S1131="","",VLOOKUP(S1131,海关监管条件!$A$1:$B$2000,2,FALSE))</f>
        <v/>
      </c>
    </row>
    <row r="1132" spans="7:30">
      <c r="G1132" s="22" t="str">
        <f t="shared" si="126"/>
        <v/>
      </c>
      <c r="H1132" s="23" t="str">
        <f>IF(G1132="","",VLOOKUP(G1132,WMS!$E$3:$Q$2500,7,FALSE))</f>
        <v/>
      </c>
      <c r="I1132" s="23" t="str">
        <f>IF(G1132="","",VLOOKUP(G1132,WMS!$E$3:$Q$2500,8,FALSE))</f>
        <v/>
      </c>
      <c r="J1132" s="23" t="str">
        <f>IF(G1132="","",VLOOKUP(G1132,WMS!$E$3:$Q$2500,13,FALSE))</f>
        <v/>
      </c>
      <c r="K1132" s="29" t="str">
        <f t="shared" si="127"/>
        <v/>
      </c>
      <c r="N1132" s="30" t="str">
        <f>IF(G1132="","",VLOOKUP(G1132,WMS!$E$3:$U$2500,17,0))</f>
        <v/>
      </c>
      <c r="O1132" s="31" t="str">
        <f t="shared" si="128"/>
        <v/>
      </c>
      <c r="P1132" s="31" t="str">
        <f t="shared" si="129"/>
        <v/>
      </c>
      <c r="Q1132" s="36" t="str">
        <f>IF(G1132="","",VLOOKUP(G1132,WMS!$E$3:$G$2500,2,FALSE))</f>
        <v/>
      </c>
      <c r="R1132" s="36" t="str">
        <f>IF(G1132="","",VLOOKUP(G1132,WMS!$E$3:$G$2500,3,FALSE))</f>
        <v/>
      </c>
      <c r="S1132" s="37" t="str">
        <f>IF(R1132="","",VLOOKUP(R1132,CUSTOMS!$E$3:$N$2500,2,FALSE))</f>
        <v/>
      </c>
      <c r="T1132" s="38" t="str">
        <f>IF(R1132="","",VLOOKUP(R1132,CUSTOMS!$E$3:$N$2500,3,FALSE))</f>
        <v/>
      </c>
      <c r="U1132" s="39" t="str">
        <f t="shared" si="130"/>
        <v/>
      </c>
      <c r="V1132" s="39" t="str">
        <f>IF(R1132="","",VLOOKUP(R1132,CUSTOMS!$E$3:$N$2500,5,FALSE))</f>
        <v/>
      </c>
      <c r="W1132" s="40" t="str">
        <f>IF(R1132="","",VLOOKUP(R1132,CUSTOMS!$E$3:$N$2500,6,FALSE))</f>
        <v/>
      </c>
      <c r="X1132" s="40" t="str">
        <f t="shared" si="131"/>
        <v/>
      </c>
      <c r="Y1132" s="39" t="str">
        <f>IF(R1132="","",VLOOKUP(R1132,CUSTOMS!$E$3:$N$2500,8,FALSE))</f>
        <v/>
      </c>
      <c r="Z1132" s="39" t="str">
        <f>IF(R1132="","",VLOOKUP(R1132,CUSTOMS!$E$3:$N$2500,9,FALSE))</f>
        <v/>
      </c>
      <c r="AA1132" s="39" t="str">
        <f>IF(R1132="","",VLOOKUP(R1132,CUSTOMS!$E$3:$N$2500,10,FALSE))</f>
        <v/>
      </c>
      <c r="AB1132" s="40" t="str">
        <f>IF(R1132="","",VLOOKUP(G1132,WMS!$E$3:$T$2500,15,FALSE))</f>
        <v/>
      </c>
      <c r="AC1132" s="40" t="str">
        <f t="shared" si="132"/>
        <v/>
      </c>
      <c r="AD1132" s="37" t="str">
        <f>IF(S1132="","",VLOOKUP(S1132,海关监管条件!$A$1:$B$2000,2,FALSE))</f>
        <v/>
      </c>
    </row>
    <row r="1133" spans="7:30">
      <c r="G1133" s="22" t="str">
        <f t="shared" si="126"/>
        <v/>
      </c>
      <c r="H1133" s="23" t="str">
        <f>IF(G1133="","",VLOOKUP(G1133,WMS!$E$3:$Q$2500,7,FALSE))</f>
        <v/>
      </c>
      <c r="I1133" s="23" t="str">
        <f>IF(G1133="","",VLOOKUP(G1133,WMS!$E$3:$Q$2500,8,FALSE))</f>
        <v/>
      </c>
      <c r="J1133" s="23" t="str">
        <f>IF(G1133="","",VLOOKUP(G1133,WMS!$E$3:$Q$2500,13,FALSE))</f>
        <v/>
      </c>
      <c r="K1133" s="29" t="str">
        <f t="shared" si="127"/>
        <v/>
      </c>
      <c r="N1133" s="30" t="str">
        <f>IF(G1133="","",VLOOKUP(G1133,WMS!$E$3:$U$2500,17,0))</f>
        <v/>
      </c>
      <c r="O1133" s="31" t="str">
        <f t="shared" si="128"/>
        <v/>
      </c>
      <c r="P1133" s="31" t="str">
        <f t="shared" si="129"/>
        <v/>
      </c>
      <c r="Q1133" s="36" t="str">
        <f>IF(G1133="","",VLOOKUP(G1133,WMS!$E$3:$G$2500,2,FALSE))</f>
        <v/>
      </c>
      <c r="R1133" s="36" t="str">
        <f>IF(G1133="","",VLOOKUP(G1133,WMS!$E$3:$G$2500,3,FALSE))</f>
        <v/>
      </c>
      <c r="S1133" s="37" t="str">
        <f>IF(R1133="","",VLOOKUP(R1133,CUSTOMS!$E$3:$N$2500,2,FALSE))</f>
        <v/>
      </c>
      <c r="T1133" s="38" t="str">
        <f>IF(R1133="","",VLOOKUP(R1133,CUSTOMS!$E$3:$N$2500,3,FALSE))</f>
        <v/>
      </c>
      <c r="U1133" s="39" t="str">
        <f t="shared" si="130"/>
        <v/>
      </c>
      <c r="V1133" s="39" t="str">
        <f>IF(R1133="","",VLOOKUP(R1133,CUSTOMS!$E$3:$N$2500,5,FALSE))</f>
        <v/>
      </c>
      <c r="W1133" s="40" t="str">
        <f>IF(R1133="","",VLOOKUP(R1133,CUSTOMS!$E$3:$N$2500,6,FALSE))</f>
        <v/>
      </c>
      <c r="X1133" s="40" t="str">
        <f t="shared" si="131"/>
        <v/>
      </c>
      <c r="Y1133" s="39" t="str">
        <f>IF(R1133="","",VLOOKUP(R1133,CUSTOMS!$E$3:$N$2500,8,FALSE))</f>
        <v/>
      </c>
      <c r="Z1133" s="39" t="str">
        <f>IF(R1133="","",VLOOKUP(R1133,CUSTOMS!$E$3:$N$2500,9,FALSE))</f>
        <v/>
      </c>
      <c r="AA1133" s="39" t="str">
        <f>IF(R1133="","",VLOOKUP(R1133,CUSTOMS!$E$3:$N$2500,10,FALSE))</f>
        <v/>
      </c>
      <c r="AB1133" s="40" t="str">
        <f>IF(R1133="","",VLOOKUP(G1133,WMS!$E$3:$T$2500,15,FALSE))</f>
        <v/>
      </c>
      <c r="AC1133" s="40" t="str">
        <f t="shared" si="132"/>
        <v/>
      </c>
      <c r="AD1133" s="37" t="str">
        <f>IF(S1133="","",VLOOKUP(S1133,海关监管条件!$A$1:$B$2000,2,FALSE))</f>
        <v/>
      </c>
    </row>
    <row r="1134" spans="7:30">
      <c r="G1134" s="22" t="str">
        <f t="shared" si="126"/>
        <v/>
      </c>
      <c r="H1134" s="23" t="str">
        <f>IF(G1134="","",VLOOKUP(G1134,WMS!$E$3:$Q$2500,7,FALSE))</f>
        <v/>
      </c>
      <c r="I1134" s="23" t="str">
        <f>IF(G1134="","",VLOOKUP(G1134,WMS!$E$3:$Q$2500,8,FALSE))</f>
        <v/>
      </c>
      <c r="J1134" s="23" t="str">
        <f>IF(G1134="","",VLOOKUP(G1134,WMS!$E$3:$Q$2500,13,FALSE))</f>
        <v/>
      </c>
      <c r="K1134" s="29" t="str">
        <f t="shared" si="127"/>
        <v/>
      </c>
      <c r="N1134" s="30" t="str">
        <f>IF(G1134="","",VLOOKUP(G1134,WMS!$E$3:$U$2500,17,0))</f>
        <v/>
      </c>
      <c r="O1134" s="31" t="str">
        <f t="shared" si="128"/>
        <v/>
      </c>
      <c r="P1134" s="31" t="str">
        <f t="shared" si="129"/>
        <v/>
      </c>
      <c r="Q1134" s="36" t="str">
        <f>IF(G1134="","",VLOOKUP(G1134,WMS!$E$3:$G$2500,2,FALSE))</f>
        <v/>
      </c>
      <c r="R1134" s="36" t="str">
        <f>IF(G1134="","",VLOOKUP(G1134,WMS!$E$3:$G$2500,3,FALSE))</f>
        <v/>
      </c>
      <c r="S1134" s="37" t="str">
        <f>IF(R1134="","",VLOOKUP(R1134,CUSTOMS!$E$3:$N$2500,2,FALSE))</f>
        <v/>
      </c>
      <c r="T1134" s="38" t="str">
        <f>IF(R1134="","",VLOOKUP(R1134,CUSTOMS!$E$3:$N$2500,3,FALSE))</f>
        <v/>
      </c>
      <c r="U1134" s="39" t="str">
        <f t="shared" si="130"/>
        <v/>
      </c>
      <c r="V1134" s="39" t="str">
        <f>IF(R1134="","",VLOOKUP(R1134,CUSTOMS!$E$3:$N$2500,5,FALSE))</f>
        <v/>
      </c>
      <c r="W1134" s="40" t="str">
        <f>IF(R1134="","",VLOOKUP(R1134,CUSTOMS!$E$3:$N$2500,6,FALSE))</f>
        <v/>
      </c>
      <c r="X1134" s="40" t="str">
        <f t="shared" si="131"/>
        <v/>
      </c>
      <c r="Y1134" s="39" t="str">
        <f>IF(R1134="","",VLOOKUP(R1134,CUSTOMS!$E$3:$N$2500,8,FALSE))</f>
        <v/>
      </c>
      <c r="Z1134" s="39" t="str">
        <f>IF(R1134="","",VLOOKUP(R1134,CUSTOMS!$E$3:$N$2500,9,FALSE))</f>
        <v/>
      </c>
      <c r="AA1134" s="39" t="str">
        <f>IF(R1134="","",VLOOKUP(R1134,CUSTOMS!$E$3:$N$2500,10,FALSE))</f>
        <v/>
      </c>
      <c r="AB1134" s="40" t="str">
        <f>IF(R1134="","",VLOOKUP(G1134,WMS!$E$3:$T$2500,15,FALSE))</f>
        <v/>
      </c>
      <c r="AC1134" s="40" t="str">
        <f t="shared" si="132"/>
        <v/>
      </c>
      <c r="AD1134" s="37" t="str">
        <f>IF(S1134="","",VLOOKUP(S1134,海关监管条件!$A$1:$B$2000,2,FALSE))</f>
        <v/>
      </c>
    </row>
    <row r="1135" spans="7:30">
      <c r="G1135" s="22" t="str">
        <f t="shared" si="126"/>
        <v/>
      </c>
      <c r="H1135" s="23" t="str">
        <f>IF(G1135="","",VLOOKUP(G1135,WMS!$E$3:$Q$2500,7,FALSE))</f>
        <v/>
      </c>
      <c r="I1135" s="23" t="str">
        <f>IF(G1135="","",VLOOKUP(G1135,WMS!$E$3:$Q$2500,8,FALSE))</f>
        <v/>
      </c>
      <c r="J1135" s="23" t="str">
        <f>IF(G1135="","",VLOOKUP(G1135,WMS!$E$3:$Q$2500,13,FALSE))</f>
        <v/>
      </c>
      <c r="K1135" s="29" t="str">
        <f t="shared" si="127"/>
        <v/>
      </c>
      <c r="N1135" s="30" t="str">
        <f>IF(G1135="","",VLOOKUP(G1135,WMS!$E$3:$U$2500,17,0))</f>
        <v/>
      </c>
      <c r="O1135" s="31" t="str">
        <f t="shared" si="128"/>
        <v/>
      </c>
      <c r="P1135" s="31" t="str">
        <f t="shared" si="129"/>
        <v/>
      </c>
      <c r="Q1135" s="36" t="str">
        <f>IF(G1135="","",VLOOKUP(G1135,WMS!$E$3:$G$2500,2,FALSE))</f>
        <v/>
      </c>
      <c r="R1135" s="36" t="str">
        <f>IF(G1135="","",VLOOKUP(G1135,WMS!$E$3:$G$2500,3,FALSE))</f>
        <v/>
      </c>
      <c r="S1135" s="37" t="str">
        <f>IF(R1135="","",VLOOKUP(R1135,CUSTOMS!$E$3:$N$2500,2,FALSE))</f>
        <v/>
      </c>
      <c r="T1135" s="38" t="str">
        <f>IF(R1135="","",VLOOKUP(R1135,CUSTOMS!$E$3:$N$2500,3,FALSE))</f>
        <v/>
      </c>
      <c r="U1135" s="39" t="str">
        <f t="shared" si="130"/>
        <v/>
      </c>
      <c r="V1135" s="39" t="str">
        <f>IF(R1135="","",VLOOKUP(R1135,CUSTOMS!$E$3:$N$2500,5,FALSE))</f>
        <v/>
      </c>
      <c r="W1135" s="40" t="str">
        <f>IF(R1135="","",VLOOKUP(R1135,CUSTOMS!$E$3:$N$2500,6,FALSE))</f>
        <v/>
      </c>
      <c r="X1135" s="40" t="str">
        <f t="shared" si="131"/>
        <v/>
      </c>
      <c r="Y1135" s="39" t="str">
        <f>IF(R1135="","",VLOOKUP(R1135,CUSTOMS!$E$3:$N$2500,8,FALSE))</f>
        <v/>
      </c>
      <c r="Z1135" s="39" t="str">
        <f>IF(R1135="","",VLOOKUP(R1135,CUSTOMS!$E$3:$N$2500,9,FALSE))</f>
        <v/>
      </c>
      <c r="AA1135" s="39" t="str">
        <f>IF(R1135="","",VLOOKUP(R1135,CUSTOMS!$E$3:$N$2500,10,FALSE))</f>
        <v/>
      </c>
      <c r="AB1135" s="40" t="str">
        <f>IF(R1135="","",VLOOKUP(G1135,WMS!$E$3:$T$2500,15,FALSE))</f>
        <v/>
      </c>
      <c r="AC1135" s="40" t="str">
        <f t="shared" si="132"/>
        <v/>
      </c>
      <c r="AD1135" s="37" t="str">
        <f>IF(S1135="","",VLOOKUP(S1135,海关监管条件!$A$1:$B$2000,2,FALSE))</f>
        <v/>
      </c>
    </row>
    <row r="1136" spans="7:30">
      <c r="G1136" s="22" t="str">
        <f t="shared" si="126"/>
        <v/>
      </c>
      <c r="H1136" s="23" t="str">
        <f>IF(G1136="","",VLOOKUP(G1136,WMS!$E$3:$Q$2500,7,FALSE))</f>
        <v/>
      </c>
      <c r="I1136" s="23" t="str">
        <f>IF(G1136="","",VLOOKUP(G1136,WMS!$E$3:$Q$2500,8,FALSE))</f>
        <v/>
      </c>
      <c r="J1136" s="23" t="str">
        <f>IF(G1136="","",VLOOKUP(G1136,WMS!$E$3:$Q$2500,13,FALSE))</f>
        <v/>
      </c>
      <c r="K1136" s="29" t="str">
        <f t="shared" si="127"/>
        <v/>
      </c>
      <c r="N1136" s="30" t="str">
        <f>IF(G1136="","",VLOOKUP(G1136,WMS!$E$3:$U$2500,17,0))</f>
        <v/>
      </c>
      <c r="O1136" s="31" t="str">
        <f t="shared" si="128"/>
        <v/>
      </c>
      <c r="P1136" s="31" t="str">
        <f t="shared" si="129"/>
        <v/>
      </c>
      <c r="Q1136" s="36" t="str">
        <f>IF(G1136="","",VLOOKUP(G1136,WMS!$E$3:$G$2500,2,FALSE))</f>
        <v/>
      </c>
      <c r="R1136" s="36" t="str">
        <f>IF(G1136="","",VLOOKUP(G1136,WMS!$E$3:$G$2500,3,FALSE))</f>
        <v/>
      </c>
      <c r="S1136" s="37" t="str">
        <f>IF(R1136="","",VLOOKUP(R1136,CUSTOMS!$E$3:$N$2500,2,FALSE))</f>
        <v/>
      </c>
      <c r="T1136" s="38" t="str">
        <f>IF(R1136="","",VLOOKUP(R1136,CUSTOMS!$E$3:$N$2500,3,FALSE))</f>
        <v/>
      </c>
      <c r="U1136" s="39" t="str">
        <f t="shared" si="130"/>
        <v/>
      </c>
      <c r="V1136" s="39" t="str">
        <f>IF(R1136="","",VLOOKUP(R1136,CUSTOMS!$E$3:$N$2500,5,FALSE))</f>
        <v/>
      </c>
      <c r="W1136" s="40" t="str">
        <f>IF(R1136="","",VLOOKUP(R1136,CUSTOMS!$E$3:$N$2500,6,FALSE))</f>
        <v/>
      </c>
      <c r="X1136" s="40" t="str">
        <f t="shared" si="131"/>
        <v/>
      </c>
      <c r="Y1136" s="39" t="str">
        <f>IF(R1136="","",VLOOKUP(R1136,CUSTOMS!$E$3:$N$2500,8,FALSE))</f>
        <v/>
      </c>
      <c r="Z1136" s="39" t="str">
        <f>IF(R1136="","",VLOOKUP(R1136,CUSTOMS!$E$3:$N$2500,9,FALSE))</f>
        <v/>
      </c>
      <c r="AA1136" s="39" t="str">
        <f>IF(R1136="","",VLOOKUP(R1136,CUSTOMS!$E$3:$N$2500,10,FALSE))</f>
        <v/>
      </c>
      <c r="AB1136" s="40" t="str">
        <f>IF(R1136="","",VLOOKUP(G1136,WMS!$E$3:$T$2500,15,FALSE))</f>
        <v/>
      </c>
      <c r="AC1136" s="40" t="str">
        <f t="shared" si="132"/>
        <v/>
      </c>
      <c r="AD1136" s="37" t="str">
        <f>IF(S1136="","",VLOOKUP(S1136,海关监管条件!$A$1:$B$2000,2,FALSE))</f>
        <v/>
      </c>
    </row>
    <row r="1137" spans="7:30">
      <c r="G1137" s="22" t="str">
        <f t="shared" si="126"/>
        <v/>
      </c>
      <c r="H1137" s="23" t="str">
        <f>IF(G1137="","",VLOOKUP(G1137,WMS!$E$3:$Q$2500,7,FALSE))</f>
        <v/>
      </c>
      <c r="I1137" s="23" t="str">
        <f>IF(G1137="","",VLOOKUP(G1137,WMS!$E$3:$Q$2500,8,FALSE))</f>
        <v/>
      </c>
      <c r="J1137" s="23" t="str">
        <f>IF(G1137="","",VLOOKUP(G1137,WMS!$E$3:$Q$2500,13,FALSE))</f>
        <v/>
      </c>
      <c r="K1137" s="29" t="str">
        <f t="shared" si="127"/>
        <v/>
      </c>
      <c r="N1137" s="30" t="str">
        <f>IF(G1137="","",VLOOKUP(G1137,WMS!$E$3:$U$2500,17,0))</f>
        <v/>
      </c>
      <c r="O1137" s="31" t="str">
        <f t="shared" si="128"/>
        <v/>
      </c>
      <c r="P1137" s="31" t="str">
        <f t="shared" si="129"/>
        <v/>
      </c>
      <c r="Q1137" s="36" t="str">
        <f>IF(G1137="","",VLOOKUP(G1137,WMS!$E$3:$G$2500,2,FALSE))</f>
        <v/>
      </c>
      <c r="R1137" s="36" t="str">
        <f>IF(G1137="","",VLOOKUP(G1137,WMS!$E$3:$G$2500,3,FALSE))</f>
        <v/>
      </c>
      <c r="S1137" s="37" t="str">
        <f>IF(R1137="","",VLOOKUP(R1137,CUSTOMS!$E$3:$N$2500,2,FALSE))</f>
        <v/>
      </c>
      <c r="T1137" s="38" t="str">
        <f>IF(R1137="","",VLOOKUP(R1137,CUSTOMS!$E$3:$N$2500,3,FALSE))</f>
        <v/>
      </c>
      <c r="U1137" s="39" t="str">
        <f t="shared" si="130"/>
        <v/>
      </c>
      <c r="V1137" s="39" t="str">
        <f>IF(R1137="","",VLOOKUP(R1137,CUSTOMS!$E$3:$N$2500,5,FALSE))</f>
        <v/>
      </c>
      <c r="W1137" s="40" t="str">
        <f>IF(R1137="","",VLOOKUP(R1137,CUSTOMS!$E$3:$N$2500,6,FALSE))</f>
        <v/>
      </c>
      <c r="X1137" s="40" t="str">
        <f t="shared" si="131"/>
        <v/>
      </c>
      <c r="Y1137" s="39" t="str">
        <f>IF(R1137="","",VLOOKUP(R1137,CUSTOMS!$E$3:$N$2500,8,FALSE))</f>
        <v/>
      </c>
      <c r="Z1137" s="39" t="str">
        <f>IF(R1137="","",VLOOKUP(R1137,CUSTOMS!$E$3:$N$2500,9,FALSE))</f>
        <v/>
      </c>
      <c r="AA1137" s="39" t="str">
        <f>IF(R1137="","",VLOOKUP(R1137,CUSTOMS!$E$3:$N$2500,10,FALSE))</f>
        <v/>
      </c>
      <c r="AB1137" s="40" t="str">
        <f>IF(R1137="","",VLOOKUP(G1137,WMS!$E$3:$T$2500,15,FALSE))</f>
        <v/>
      </c>
      <c r="AC1137" s="40" t="str">
        <f t="shared" si="132"/>
        <v/>
      </c>
      <c r="AD1137" s="37" t="str">
        <f>IF(S1137="","",VLOOKUP(S1137,海关监管条件!$A$1:$B$2000,2,FALSE))</f>
        <v/>
      </c>
    </row>
    <row r="1138" spans="7:30">
      <c r="G1138" s="22" t="str">
        <f t="shared" si="126"/>
        <v/>
      </c>
      <c r="H1138" s="23" t="str">
        <f>IF(G1138="","",VLOOKUP(G1138,WMS!$E$3:$Q$2500,7,FALSE))</f>
        <v/>
      </c>
      <c r="I1138" s="23" t="str">
        <f>IF(G1138="","",VLOOKUP(G1138,WMS!$E$3:$Q$2500,8,FALSE))</f>
        <v/>
      </c>
      <c r="J1138" s="23" t="str">
        <f>IF(G1138="","",VLOOKUP(G1138,WMS!$E$3:$Q$2500,13,FALSE))</f>
        <v/>
      </c>
      <c r="K1138" s="29" t="str">
        <f t="shared" si="127"/>
        <v/>
      </c>
      <c r="N1138" s="30" t="str">
        <f>IF(G1138="","",VLOOKUP(G1138,WMS!$E$3:$U$2500,17,0))</f>
        <v/>
      </c>
      <c r="O1138" s="31" t="str">
        <f t="shared" si="128"/>
        <v/>
      </c>
      <c r="P1138" s="31" t="str">
        <f t="shared" si="129"/>
        <v/>
      </c>
      <c r="Q1138" s="36" t="str">
        <f>IF(G1138="","",VLOOKUP(G1138,WMS!$E$3:$G$2500,2,FALSE))</f>
        <v/>
      </c>
      <c r="R1138" s="36" t="str">
        <f>IF(G1138="","",VLOOKUP(G1138,WMS!$E$3:$G$2500,3,FALSE))</f>
        <v/>
      </c>
      <c r="S1138" s="37" t="str">
        <f>IF(R1138="","",VLOOKUP(R1138,CUSTOMS!$E$3:$N$2500,2,FALSE))</f>
        <v/>
      </c>
      <c r="T1138" s="38" t="str">
        <f>IF(R1138="","",VLOOKUP(R1138,CUSTOMS!$E$3:$N$2500,3,FALSE))</f>
        <v/>
      </c>
      <c r="U1138" s="39" t="str">
        <f t="shared" si="130"/>
        <v/>
      </c>
      <c r="V1138" s="39" t="str">
        <f>IF(R1138="","",VLOOKUP(R1138,CUSTOMS!$E$3:$N$2500,5,FALSE))</f>
        <v/>
      </c>
      <c r="W1138" s="40" t="str">
        <f>IF(R1138="","",VLOOKUP(R1138,CUSTOMS!$E$3:$N$2500,6,FALSE))</f>
        <v/>
      </c>
      <c r="X1138" s="40" t="str">
        <f t="shared" si="131"/>
        <v/>
      </c>
      <c r="Y1138" s="39" t="str">
        <f>IF(R1138="","",VLOOKUP(R1138,CUSTOMS!$E$3:$N$2500,8,FALSE))</f>
        <v/>
      </c>
      <c r="Z1138" s="39" t="str">
        <f>IF(R1138="","",VLOOKUP(R1138,CUSTOMS!$E$3:$N$2500,9,FALSE))</f>
        <v/>
      </c>
      <c r="AA1138" s="39" t="str">
        <f>IF(R1138="","",VLOOKUP(R1138,CUSTOMS!$E$3:$N$2500,10,FALSE))</f>
        <v/>
      </c>
      <c r="AB1138" s="40" t="str">
        <f>IF(R1138="","",VLOOKUP(G1138,WMS!$E$3:$T$2500,15,FALSE))</f>
        <v/>
      </c>
      <c r="AC1138" s="40" t="str">
        <f t="shared" si="132"/>
        <v/>
      </c>
      <c r="AD1138" s="37" t="str">
        <f>IF(S1138="","",VLOOKUP(S1138,海关监管条件!$A$1:$B$2000,2,FALSE))</f>
        <v/>
      </c>
    </row>
    <row r="1139" spans="7:30">
      <c r="G1139" s="22" t="str">
        <f t="shared" si="126"/>
        <v/>
      </c>
      <c r="H1139" s="23" t="str">
        <f>IF(G1139="","",VLOOKUP(G1139,WMS!$E$3:$Q$2500,7,FALSE))</f>
        <v/>
      </c>
      <c r="I1139" s="23" t="str">
        <f>IF(G1139="","",VLOOKUP(G1139,WMS!$E$3:$Q$2500,8,FALSE))</f>
        <v/>
      </c>
      <c r="J1139" s="23" t="str">
        <f>IF(G1139="","",VLOOKUP(G1139,WMS!$E$3:$Q$2500,13,FALSE))</f>
        <v/>
      </c>
      <c r="K1139" s="29" t="str">
        <f t="shared" si="127"/>
        <v/>
      </c>
      <c r="N1139" s="30" t="str">
        <f>IF(G1139="","",VLOOKUP(G1139,WMS!$E$3:$U$2500,17,0))</f>
        <v/>
      </c>
      <c r="O1139" s="31" t="str">
        <f t="shared" si="128"/>
        <v/>
      </c>
      <c r="P1139" s="31" t="str">
        <f t="shared" si="129"/>
        <v/>
      </c>
      <c r="Q1139" s="36" t="str">
        <f>IF(G1139="","",VLOOKUP(G1139,WMS!$E$3:$G$2500,2,FALSE))</f>
        <v/>
      </c>
      <c r="R1139" s="36" t="str">
        <f>IF(G1139="","",VLOOKUP(G1139,WMS!$E$3:$G$2500,3,FALSE))</f>
        <v/>
      </c>
      <c r="S1139" s="37" t="str">
        <f>IF(R1139="","",VLOOKUP(R1139,CUSTOMS!$E$3:$N$2500,2,FALSE))</f>
        <v/>
      </c>
      <c r="T1139" s="38" t="str">
        <f>IF(R1139="","",VLOOKUP(R1139,CUSTOMS!$E$3:$N$2500,3,FALSE))</f>
        <v/>
      </c>
      <c r="U1139" s="39" t="str">
        <f t="shared" si="130"/>
        <v/>
      </c>
      <c r="V1139" s="39" t="str">
        <f>IF(R1139="","",VLOOKUP(R1139,CUSTOMS!$E$3:$N$2500,5,FALSE))</f>
        <v/>
      </c>
      <c r="W1139" s="40" t="str">
        <f>IF(R1139="","",VLOOKUP(R1139,CUSTOMS!$E$3:$N$2500,6,FALSE))</f>
        <v/>
      </c>
      <c r="X1139" s="40" t="str">
        <f t="shared" si="131"/>
        <v/>
      </c>
      <c r="Y1139" s="39" t="str">
        <f>IF(R1139="","",VLOOKUP(R1139,CUSTOMS!$E$3:$N$2500,8,FALSE))</f>
        <v/>
      </c>
      <c r="Z1139" s="39" t="str">
        <f>IF(R1139="","",VLOOKUP(R1139,CUSTOMS!$E$3:$N$2500,9,FALSE))</f>
        <v/>
      </c>
      <c r="AA1139" s="39" t="str">
        <f>IF(R1139="","",VLOOKUP(R1139,CUSTOMS!$E$3:$N$2500,10,FALSE))</f>
        <v/>
      </c>
      <c r="AB1139" s="40" t="str">
        <f>IF(R1139="","",VLOOKUP(G1139,WMS!$E$3:$T$2500,15,FALSE))</f>
        <v/>
      </c>
      <c r="AC1139" s="40" t="str">
        <f t="shared" si="132"/>
        <v/>
      </c>
      <c r="AD1139" s="37" t="str">
        <f>IF(S1139="","",VLOOKUP(S1139,海关监管条件!$A$1:$B$2000,2,FALSE))</f>
        <v/>
      </c>
    </row>
    <row r="1140" spans="7:30">
      <c r="G1140" s="22" t="str">
        <f t="shared" si="126"/>
        <v/>
      </c>
      <c r="H1140" s="23" t="str">
        <f>IF(G1140="","",VLOOKUP(G1140,WMS!$E$3:$Q$2500,7,FALSE))</f>
        <v/>
      </c>
      <c r="I1140" s="23" t="str">
        <f>IF(G1140="","",VLOOKUP(G1140,WMS!$E$3:$Q$2500,8,FALSE))</f>
        <v/>
      </c>
      <c r="J1140" s="23" t="str">
        <f>IF(G1140="","",VLOOKUP(G1140,WMS!$E$3:$Q$2500,13,FALSE))</f>
        <v/>
      </c>
      <c r="K1140" s="29" t="str">
        <f t="shared" si="127"/>
        <v/>
      </c>
      <c r="N1140" s="30" t="str">
        <f>IF(G1140="","",VLOOKUP(G1140,WMS!$E$3:$U$2500,17,0))</f>
        <v/>
      </c>
      <c r="O1140" s="31" t="str">
        <f t="shared" si="128"/>
        <v/>
      </c>
      <c r="P1140" s="31" t="str">
        <f t="shared" si="129"/>
        <v/>
      </c>
      <c r="Q1140" s="36" t="str">
        <f>IF(G1140="","",VLOOKUP(G1140,WMS!$E$3:$G$2500,2,FALSE))</f>
        <v/>
      </c>
      <c r="R1140" s="36" t="str">
        <f>IF(G1140="","",VLOOKUP(G1140,WMS!$E$3:$G$2500,3,FALSE))</f>
        <v/>
      </c>
      <c r="S1140" s="37" t="str">
        <f>IF(R1140="","",VLOOKUP(R1140,CUSTOMS!$E$3:$N$2500,2,FALSE))</f>
        <v/>
      </c>
      <c r="T1140" s="38" t="str">
        <f>IF(R1140="","",VLOOKUP(R1140,CUSTOMS!$E$3:$N$2500,3,FALSE))</f>
        <v/>
      </c>
      <c r="U1140" s="39" t="str">
        <f t="shared" si="130"/>
        <v/>
      </c>
      <c r="V1140" s="39" t="str">
        <f>IF(R1140="","",VLOOKUP(R1140,CUSTOMS!$E$3:$N$2500,5,FALSE))</f>
        <v/>
      </c>
      <c r="W1140" s="40" t="str">
        <f>IF(R1140="","",VLOOKUP(R1140,CUSTOMS!$E$3:$N$2500,6,FALSE))</f>
        <v/>
      </c>
      <c r="X1140" s="40" t="str">
        <f t="shared" si="131"/>
        <v/>
      </c>
      <c r="Y1140" s="39" t="str">
        <f>IF(R1140="","",VLOOKUP(R1140,CUSTOMS!$E$3:$N$2500,8,FALSE))</f>
        <v/>
      </c>
      <c r="Z1140" s="39" t="str">
        <f>IF(R1140="","",VLOOKUP(R1140,CUSTOMS!$E$3:$N$2500,9,FALSE))</f>
        <v/>
      </c>
      <c r="AA1140" s="39" t="str">
        <f>IF(R1140="","",VLOOKUP(R1140,CUSTOMS!$E$3:$N$2500,10,FALSE))</f>
        <v/>
      </c>
      <c r="AB1140" s="40" t="str">
        <f>IF(R1140="","",VLOOKUP(G1140,WMS!$E$3:$T$2500,15,FALSE))</f>
        <v/>
      </c>
      <c r="AC1140" s="40" t="str">
        <f t="shared" si="132"/>
        <v/>
      </c>
      <c r="AD1140" s="37" t="str">
        <f>IF(S1140="","",VLOOKUP(S1140,海关监管条件!$A$1:$B$2000,2,FALSE))</f>
        <v/>
      </c>
    </row>
    <row r="1141" spans="7:30">
      <c r="G1141" s="22" t="str">
        <f t="shared" si="126"/>
        <v/>
      </c>
      <c r="H1141" s="23" t="str">
        <f>IF(G1141="","",VLOOKUP(G1141,WMS!$E$3:$Q$2500,7,FALSE))</f>
        <v/>
      </c>
      <c r="I1141" s="23" t="str">
        <f>IF(G1141="","",VLOOKUP(G1141,WMS!$E$3:$Q$2500,8,FALSE))</f>
        <v/>
      </c>
      <c r="J1141" s="23" t="str">
        <f>IF(G1141="","",VLOOKUP(G1141,WMS!$E$3:$Q$2500,13,FALSE))</f>
        <v/>
      </c>
      <c r="K1141" s="29" t="str">
        <f t="shared" si="127"/>
        <v/>
      </c>
      <c r="N1141" s="30" t="str">
        <f>IF(G1141="","",VLOOKUP(G1141,WMS!$E$3:$U$2500,17,0))</f>
        <v/>
      </c>
      <c r="O1141" s="31" t="str">
        <f t="shared" si="128"/>
        <v/>
      </c>
      <c r="P1141" s="31" t="str">
        <f t="shared" si="129"/>
        <v/>
      </c>
      <c r="Q1141" s="36" t="str">
        <f>IF(G1141="","",VLOOKUP(G1141,WMS!$E$3:$G$2500,2,FALSE))</f>
        <v/>
      </c>
      <c r="R1141" s="36" t="str">
        <f>IF(G1141="","",VLOOKUP(G1141,WMS!$E$3:$G$2500,3,FALSE))</f>
        <v/>
      </c>
      <c r="S1141" s="37" t="str">
        <f>IF(R1141="","",VLOOKUP(R1141,CUSTOMS!$E$3:$N$2500,2,FALSE))</f>
        <v/>
      </c>
      <c r="T1141" s="38" t="str">
        <f>IF(R1141="","",VLOOKUP(R1141,CUSTOMS!$E$3:$N$2500,3,FALSE))</f>
        <v/>
      </c>
      <c r="U1141" s="39" t="str">
        <f t="shared" si="130"/>
        <v/>
      </c>
      <c r="V1141" s="39" t="str">
        <f>IF(R1141="","",VLOOKUP(R1141,CUSTOMS!$E$3:$N$2500,5,FALSE))</f>
        <v/>
      </c>
      <c r="W1141" s="40" t="str">
        <f>IF(R1141="","",VLOOKUP(R1141,CUSTOMS!$E$3:$N$2500,6,FALSE))</f>
        <v/>
      </c>
      <c r="X1141" s="40" t="str">
        <f t="shared" si="131"/>
        <v/>
      </c>
      <c r="Y1141" s="39" t="str">
        <f>IF(R1141="","",VLOOKUP(R1141,CUSTOMS!$E$3:$N$2500,8,FALSE))</f>
        <v/>
      </c>
      <c r="Z1141" s="39" t="str">
        <f>IF(R1141="","",VLOOKUP(R1141,CUSTOMS!$E$3:$N$2500,9,FALSE))</f>
        <v/>
      </c>
      <c r="AA1141" s="39" t="str">
        <f>IF(R1141="","",VLOOKUP(R1141,CUSTOMS!$E$3:$N$2500,10,FALSE))</f>
        <v/>
      </c>
      <c r="AB1141" s="40" t="str">
        <f>IF(R1141="","",VLOOKUP(G1141,WMS!$E$3:$T$2500,15,FALSE))</f>
        <v/>
      </c>
      <c r="AC1141" s="40" t="str">
        <f t="shared" si="132"/>
        <v/>
      </c>
      <c r="AD1141" s="37" t="str">
        <f>IF(S1141="","",VLOOKUP(S1141,海关监管条件!$A$1:$B$2000,2,FALSE))</f>
        <v/>
      </c>
    </row>
    <row r="1142" spans="7:30">
      <c r="G1142" s="22" t="str">
        <f t="shared" si="126"/>
        <v/>
      </c>
      <c r="H1142" s="23" t="str">
        <f>IF(G1142="","",VLOOKUP(G1142,WMS!$E$3:$Q$2500,7,FALSE))</f>
        <v/>
      </c>
      <c r="I1142" s="23" t="str">
        <f>IF(G1142="","",VLOOKUP(G1142,WMS!$E$3:$Q$2500,8,FALSE))</f>
        <v/>
      </c>
      <c r="J1142" s="23" t="str">
        <f>IF(G1142="","",VLOOKUP(G1142,WMS!$E$3:$Q$2500,13,FALSE))</f>
        <v/>
      </c>
      <c r="K1142" s="29" t="str">
        <f t="shared" si="127"/>
        <v/>
      </c>
      <c r="N1142" s="30" t="str">
        <f>IF(G1142="","",VLOOKUP(G1142,WMS!$E$3:$U$2500,17,0))</f>
        <v/>
      </c>
      <c r="O1142" s="31" t="str">
        <f t="shared" si="128"/>
        <v/>
      </c>
      <c r="P1142" s="31" t="str">
        <f t="shared" si="129"/>
        <v/>
      </c>
      <c r="Q1142" s="36" t="str">
        <f>IF(G1142="","",VLOOKUP(G1142,WMS!$E$3:$G$2500,2,FALSE))</f>
        <v/>
      </c>
      <c r="R1142" s="36" t="str">
        <f>IF(G1142="","",VLOOKUP(G1142,WMS!$E$3:$G$2500,3,FALSE))</f>
        <v/>
      </c>
      <c r="S1142" s="37" t="str">
        <f>IF(R1142="","",VLOOKUP(R1142,CUSTOMS!$E$3:$N$2500,2,FALSE))</f>
        <v/>
      </c>
      <c r="T1142" s="38" t="str">
        <f>IF(R1142="","",VLOOKUP(R1142,CUSTOMS!$E$3:$N$2500,3,FALSE))</f>
        <v/>
      </c>
      <c r="U1142" s="39" t="str">
        <f t="shared" si="130"/>
        <v/>
      </c>
      <c r="V1142" s="39" t="str">
        <f>IF(R1142="","",VLOOKUP(R1142,CUSTOMS!$E$3:$N$2500,5,FALSE))</f>
        <v/>
      </c>
      <c r="W1142" s="40" t="str">
        <f>IF(R1142="","",VLOOKUP(R1142,CUSTOMS!$E$3:$N$2500,6,FALSE))</f>
        <v/>
      </c>
      <c r="X1142" s="40" t="str">
        <f t="shared" si="131"/>
        <v/>
      </c>
      <c r="Y1142" s="39" t="str">
        <f>IF(R1142="","",VLOOKUP(R1142,CUSTOMS!$E$3:$N$2500,8,FALSE))</f>
        <v/>
      </c>
      <c r="Z1142" s="39" t="str">
        <f>IF(R1142="","",VLOOKUP(R1142,CUSTOMS!$E$3:$N$2500,9,FALSE))</f>
        <v/>
      </c>
      <c r="AA1142" s="39" t="str">
        <f>IF(R1142="","",VLOOKUP(R1142,CUSTOMS!$E$3:$N$2500,10,FALSE))</f>
        <v/>
      </c>
      <c r="AB1142" s="40" t="str">
        <f>IF(R1142="","",VLOOKUP(G1142,WMS!$E$3:$T$2500,15,FALSE))</f>
        <v/>
      </c>
      <c r="AC1142" s="40" t="str">
        <f t="shared" si="132"/>
        <v/>
      </c>
      <c r="AD1142" s="37" t="str">
        <f>IF(S1142="","",VLOOKUP(S1142,海关监管条件!$A$1:$B$2000,2,FALSE))</f>
        <v/>
      </c>
    </row>
    <row r="1143" spans="7:30">
      <c r="G1143" s="22" t="str">
        <f t="shared" si="126"/>
        <v/>
      </c>
      <c r="H1143" s="23" t="str">
        <f>IF(G1143="","",VLOOKUP(G1143,WMS!$E$3:$Q$2500,7,FALSE))</f>
        <v/>
      </c>
      <c r="I1143" s="23" t="str">
        <f>IF(G1143="","",VLOOKUP(G1143,WMS!$E$3:$Q$2500,8,FALSE))</f>
        <v/>
      </c>
      <c r="J1143" s="23" t="str">
        <f>IF(G1143="","",VLOOKUP(G1143,WMS!$E$3:$Q$2500,13,FALSE))</f>
        <v/>
      </c>
      <c r="K1143" s="29" t="str">
        <f t="shared" si="127"/>
        <v/>
      </c>
      <c r="N1143" s="30" t="str">
        <f>IF(G1143="","",VLOOKUP(G1143,WMS!$E$3:$U$2500,17,0))</f>
        <v/>
      </c>
      <c r="O1143" s="31" t="str">
        <f t="shared" si="128"/>
        <v/>
      </c>
      <c r="P1143" s="31" t="str">
        <f t="shared" si="129"/>
        <v/>
      </c>
      <c r="Q1143" s="36" t="str">
        <f>IF(G1143="","",VLOOKUP(G1143,WMS!$E$3:$G$2500,2,FALSE))</f>
        <v/>
      </c>
      <c r="R1143" s="36" t="str">
        <f>IF(G1143="","",VLOOKUP(G1143,WMS!$E$3:$G$2500,3,FALSE))</f>
        <v/>
      </c>
      <c r="S1143" s="37" t="str">
        <f>IF(R1143="","",VLOOKUP(R1143,CUSTOMS!$E$3:$N$2500,2,FALSE))</f>
        <v/>
      </c>
      <c r="T1143" s="38" t="str">
        <f>IF(R1143="","",VLOOKUP(R1143,CUSTOMS!$E$3:$N$2500,3,FALSE))</f>
        <v/>
      </c>
      <c r="U1143" s="39" t="str">
        <f t="shared" si="130"/>
        <v/>
      </c>
      <c r="V1143" s="39" t="str">
        <f>IF(R1143="","",VLOOKUP(R1143,CUSTOMS!$E$3:$N$2500,5,FALSE))</f>
        <v/>
      </c>
      <c r="W1143" s="40" t="str">
        <f>IF(R1143="","",VLOOKUP(R1143,CUSTOMS!$E$3:$N$2500,6,FALSE))</f>
        <v/>
      </c>
      <c r="X1143" s="40" t="str">
        <f t="shared" si="131"/>
        <v/>
      </c>
      <c r="Y1143" s="39" t="str">
        <f>IF(R1143="","",VLOOKUP(R1143,CUSTOMS!$E$3:$N$2500,8,FALSE))</f>
        <v/>
      </c>
      <c r="Z1143" s="39" t="str">
        <f>IF(R1143="","",VLOOKUP(R1143,CUSTOMS!$E$3:$N$2500,9,FALSE))</f>
        <v/>
      </c>
      <c r="AA1143" s="39" t="str">
        <f>IF(R1143="","",VLOOKUP(R1143,CUSTOMS!$E$3:$N$2500,10,FALSE))</f>
        <v/>
      </c>
      <c r="AB1143" s="40" t="str">
        <f>IF(R1143="","",VLOOKUP(G1143,WMS!$E$3:$T$2500,15,FALSE))</f>
        <v/>
      </c>
      <c r="AC1143" s="40" t="str">
        <f t="shared" si="132"/>
        <v/>
      </c>
      <c r="AD1143" s="37" t="str">
        <f>IF(S1143="","",VLOOKUP(S1143,海关监管条件!$A$1:$B$2000,2,FALSE))</f>
        <v/>
      </c>
    </row>
    <row r="1144" spans="7:30">
      <c r="G1144" s="22" t="str">
        <f t="shared" si="126"/>
        <v/>
      </c>
      <c r="H1144" s="23" t="str">
        <f>IF(G1144="","",VLOOKUP(G1144,WMS!$E$3:$Q$2500,7,FALSE))</f>
        <v/>
      </c>
      <c r="I1144" s="23" t="str">
        <f>IF(G1144="","",VLOOKUP(G1144,WMS!$E$3:$Q$2500,8,FALSE))</f>
        <v/>
      </c>
      <c r="J1144" s="23" t="str">
        <f>IF(G1144="","",VLOOKUP(G1144,WMS!$E$3:$Q$2500,13,FALSE))</f>
        <v/>
      </c>
      <c r="K1144" s="29" t="str">
        <f t="shared" si="127"/>
        <v/>
      </c>
      <c r="N1144" s="30" t="str">
        <f>IF(G1144="","",VLOOKUP(G1144,WMS!$E$3:$U$2500,17,0))</f>
        <v/>
      </c>
      <c r="O1144" s="31" t="str">
        <f t="shared" si="128"/>
        <v/>
      </c>
      <c r="P1144" s="31" t="str">
        <f t="shared" si="129"/>
        <v/>
      </c>
      <c r="Q1144" s="36" t="str">
        <f>IF(G1144="","",VLOOKUP(G1144,WMS!$E$3:$G$2500,2,FALSE))</f>
        <v/>
      </c>
      <c r="R1144" s="36" t="str">
        <f>IF(G1144="","",VLOOKUP(G1144,WMS!$E$3:$G$2500,3,FALSE))</f>
        <v/>
      </c>
      <c r="S1144" s="37" t="str">
        <f>IF(R1144="","",VLOOKUP(R1144,CUSTOMS!$E$3:$N$2500,2,FALSE))</f>
        <v/>
      </c>
      <c r="T1144" s="38" t="str">
        <f>IF(R1144="","",VLOOKUP(R1144,CUSTOMS!$E$3:$N$2500,3,FALSE))</f>
        <v/>
      </c>
      <c r="U1144" s="39" t="str">
        <f t="shared" si="130"/>
        <v/>
      </c>
      <c r="V1144" s="39" t="str">
        <f>IF(R1144="","",VLOOKUP(R1144,CUSTOMS!$E$3:$N$2500,5,FALSE))</f>
        <v/>
      </c>
      <c r="W1144" s="40" t="str">
        <f>IF(R1144="","",VLOOKUP(R1144,CUSTOMS!$E$3:$N$2500,6,FALSE))</f>
        <v/>
      </c>
      <c r="X1144" s="40" t="str">
        <f t="shared" si="131"/>
        <v/>
      </c>
      <c r="Y1144" s="39" t="str">
        <f>IF(R1144="","",VLOOKUP(R1144,CUSTOMS!$E$3:$N$2500,8,FALSE))</f>
        <v/>
      </c>
      <c r="Z1144" s="39" t="str">
        <f>IF(R1144="","",VLOOKUP(R1144,CUSTOMS!$E$3:$N$2500,9,FALSE))</f>
        <v/>
      </c>
      <c r="AA1144" s="39" t="str">
        <f>IF(R1144="","",VLOOKUP(R1144,CUSTOMS!$E$3:$N$2500,10,FALSE))</f>
        <v/>
      </c>
      <c r="AB1144" s="40" t="str">
        <f>IF(R1144="","",VLOOKUP(G1144,WMS!$E$3:$T$2500,15,FALSE))</f>
        <v/>
      </c>
      <c r="AC1144" s="40" t="str">
        <f t="shared" si="132"/>
        <v/>
      </c>
      <c r="AD1144" s="37" t="str">
        <f>IF(S1144="","",VLOOKUP(S1144,海关监管条件!$A$1:$B$2000,2,FALSE))</f>
        <v/>
      </c>
    </row>
    <row r="1145" spans="7:30">
      <c r="G1145" s="22" t="str">
        <f t="shared" si="126"/>
        <v/>
      </c>
      <c r="H1145" s="23" t="str">
        <f>IF(G1145="","",VLOOKUP(G1145,WMS!$E$3:$Q$2500,7,FALSE))</f>
        <v/>
      </c>
      <c r="I1145" s="23" t="str">
        <f>IF(G1145="","",VLOOKUP(G1145,WMS!$E$3:$Q$2500,8,FALSE))</f>
        <v/>
      </c>
      <c r="J1145" s="23" t="str">
        <f>IF(G1145="","",VLOOKUP(G1145,WMS!$E$3:$Q$2500,13,FALSE))</f>
        <v/>
      </c>
      <c r="K1145" s="29" t="str">
        <f t="shared" si="127"/>
        <v/>
      </c>
      <c r="N1145" s="30" t="str">
        <f>IF(G1145="","",VLOOKUP(G1145,WMS!$E$3:$U$2500,17,0))</f>
        <v/>
      </c>
      <c r="O1145" s="31" t="str">
        <f t="shared" si="128"/>
        <v/>
      </c>
      <c r="P1145" s="31" t="str">
        <f t="shared" si="129"/>
        <v/>
      </c>
      <c r="Q1145" s="36" t="str">
        <f>IF(G1145="","",VLOOKUP(G1145,WMS!$E$3:$G$2500,2,FALSE))</f>
        <v/>
      </c>
      <c r="R1145" s="36" t="str">
        <f>IF(G1145="","",VLOOKUP(G1145,WMS!$E$3:$G$2500,3,FALSE))</f>
        <v/>
      </c>
      <c r="S1145" s="37" t="str">
        <f>IF(R1145="","",VLOOKUP(R1145,CUSTOMS!$E$3:$N$2500,2,FALSE))</f>
        <v/>
      </c>
      <c r="T1145" s="38" t="str">
        <f>IF(R1145="","",VLOOKUP(R1145,CUSTOMS!$E$3:$N$2500,3,FALSE))</f>
        <v/>
      </c>
      <c r="U1145" s="39" t="str">
        <f t="shared" si="130"/>
        <v/>
      </c>
      <c r="V1145" s="39" t="str">
        <f>IF(R1145="","",VLOOKUP(R1145,CUSTOMS!$E$3:$N$2500,5,FALSE))</f>
        <v/>
      </c>
      <c r="W1145" s="40" t="str">
        <f>IF(R1145="","",VLOOKUP(R1145,CUSTOMS!$E$3:$N$2500,6,FALSE))</f>
        <v/>
      </c>
      <c r="X1145" s="40" t="str">
        <f t="shared" si="131"/>
        <v/>
      </c>
      <c r="Y1145" s="39" t="str">
        <f>IF(R1145="","",VLOOKUP(R1145,CUSTOMS!$E$3:$N$2500,8,FALSE))</f>
        <v/>
      </c>
      <c r="Z1145" s="39" t="str">
        <f>IF(R1145="","",VLOOKUP(R1145,CUSTOMS!$E$3:$N$2500,9,FALSE))</f>
        <v/>
      </c>
      <c r="AA1145" s="39" t="str">
        <f>IF(R1145="","",VLOOKUP(R1145,CUSTOMS!$E$3:$N$2500,10,FALSE))</f>
        <v/>
      </c>
      <c r="AB1145" s="40" t="str">
        <f>IF(R1145="","",VLOOKUP(G1145,WMS!$E$3:$T$2500,15,FALSE))</f>
        <v/>
      </c>
      <c r="AC1145" s="40" t="str">
        <f t="shared" si="132"/>
        <v/>
      </c>
      <c r="AD1145" s="37" t="str">
        <f>IF(S1145="","",VLOOKUP(S1145,海关监管条件!$A$1:$B$2000,2,FALSE))</f>
        <v/>
      </c>
    </row>
    <row r="1146" spans="7:30">
      <c r="G1146" s="22" t="str">
        <f t="shared" si="126"/>
        <v/>
      </c>
      <c r="H1146" s="23" t="str">
        <f>IF(G1146="","",VLOOKUP(G1146,WMS!$E$3:$Q$2500,7,FALSE))</f>
        <v/>
      </c>
      <c r="I1146" s="23" t="str">
        <f>IF(G1146="","",VLOOKUP(G1146,WMS!$E$3:$Q$2500,8,FALSE))</f>
        <v/>
      </c>
      <c r="J1146" s="23" t="str">
        <f>IF(G1146="","",VLOOKUP(G1146,WMS!$E$3:$Q$2500,13,FALSE))</f>
        <v/>
      </c>
      <c r="K1146" s="29" t="str">
        <f t="shared" si="127"/>
        <v/>
      </c>
      <c r="N1146" s="30" t="str">
        <f>IF(G1146="","",VLOOKUP(G1146,WMS!$E$3:$U$2500,17,0))</f>
        <v/>
      </c>
      <c r="O1146" s="31" t="str">
        <f t="shared" si="128"/>
        <v/>
      </c>
      <c r="P1146" s="31" t="str">
        <f t="shared" si="129"/>
        <v/>
      </c>
      <c r="Q1146" s="36" t="str">
        <f>IF(G1146="","",VLOOKUP(G1146,WMS!$E$3:$G$2500,2,FALSE))</f>
        <v/>
      </c>
      <c r="R1146" s="36" t="str">
        <f>IF(G1146="","",VLOOKUP(G1146,WMS!$E$3:$G$2500,3,FALSE))</f>
        <v/>
      </c>
      <c r="S1146" s="37" t="str">
        <f>IF(R1146="","",VLOOKUP(R1146,CUSTOMS!$E$3:$N$2500,2,FALSE))</f>
        <v/>
      </c>
      <c r="T1146" s="38" t="str">
        <f>IF(R1146="","",VLOOKUP(R1146,CUSTOMS!$E$3:$N$2500,3,FALSE))</f>
        <v/>
      </c>
      <c r="U1146" s="39" t="str">
        <f t="shared" si="130"/>
        <v/>
      </c>
      <c r="V1146" s="39" t="str">
        <f>IF(R1146="","",VLOOKUP(R1146,CUSTOMS!$E$3:$N$2500,5,FALSE))</f>
        <v/>
      </c>
      <c r="W1146" s="40" t="str">
        <f>IF(R1146="","",VLOOKUP(R1146,CUSTOMS!$E$3:$N$2500,6,FALSE))</f>
        <v/>
      </c>
      <c r="X1146" s="40" t="str">
        <f t="shared" si="131"/>
        <v/>
      </c>
      <c r="Y1146" s="39" t="str">
        <f>IF(R1146="","",VLOOKUP(R1146,CUSTOMS!$E$3:$N$2500,8,FALSE))</f>
        <v/>
      </c>
      <c r="Z1146" s="39" t="str">
        <f>IF(R1146="","",VLOOKUP(R1146,CUSTOMS!$E$3:$N$2500,9,FALSE))</f>
        <v/>
      </c>
      <c r="AA1146" s="39" t="str">
        <f>IF(R1146="","",VLOOKUP(R1146,CUSTOMS!$E$3:$N$2500,10,FALSE))</f>
        <v/>
      </c>
      <c r="AB1146" s="40" t="str">
        <f>IF(R1146="","",VLOOKUP(G1146,WMS!$E$3:$T$2500,15,FALSE))</f>
        <v/>
      </c>
      <c r="AC1146" s="40" t="str">
        <f t="shared" si="132"/>
        <v/>
      </c>
      <c r="AD1146" s="37" t="str">
        <f>IF(S1146="","",VLOOKUP(S1146,海关监管条件!$A$1:$B$2000,2,FALSE))</f>
        <v/>
      </c>
    </row>
    <row r="1147" spans="7:30">
      <c r="G1147" s="22" t="str">
        <f t="shared" si="126"/>
        <v/>
      </c>
      <c r="H1147" s="23" t="str">
        <f>IF(G1147="","",VLOOKUP(G1147,WMS!$E$3:$Q$2500,7,FALSE))</f>
        <v/>
      </c>
      <c r="I1147" s="23" t="str">
        <f>IF(G1147="","",VLOOKUP(G1147,WMS!$E$3:$Q$2500,8,FALSE))</f>
        <v/>
      </c>
      <c r="J1147" s="23" t="str">
        <f>IF(G1147="","",VLOOKUP(G1147,WMS!$E$3:$Q$2500,13,FALSE))</f>
        <v/>
      </c>
      <c r="K1147" s="29" t="str">
        <f t="shared" si="127"/>
        <v/>
      </c>
      <c r="N1147" s="30" t="str">
        <f>IF(G1147="","",VLOOKUP(G1147,WMS!$E$3:$U$2500,17,0))</f>
        <v/>
      </c>
      <c r="O1147" s="31" t="str">
        <f t="shared" si="128"/>
        <v/>
      </c>
      <c r="P1147" s="31" t="str">
        <f t="shared" si="129"/>
        <v/>
      </c>
      <c r="Q1147" s="36" t="str">
        <f>IF(G1147="","",VLOOKUP(G1147,WMS!$E$3:$G$2500,2,FALSE))</f>
        <v/>
      </c>
      <c r="R1147" s="36" t="str">
        <f>IF(G1147="","",VLOOKUP(G1147,WMS!$E$3:$G$2500,3,FALSE))</f>
        <v/>
      </c>
      <c r="S1147" s="37" t="str">
        <f>IF(R1147="","",VLOOKUP(R1147,CUSTOMS!$E$3:$N$2500,2,FALSE))</f>
        <v/>
      </c>
      <c r="T1147" s="38" t="str">
        <f>IF(R1147="","",VLOOKUP(R1147,CUSTOMS!$E$3:$N$2500,3,FALSE))</f>
        <v/>
      </c>
      <c r="U1147" s="39" t="str">
        <f t="shared" si="130"/>
        <v/>
      </c>
      <c r="V1147" s="39" t="str">
        <f>IF(R1147="","",VLOOKUP(R1147,CUSTOMS!$E$3:$N$2500,5,FALSE))</f>
        <v/>
      </c>
      <c r="W1147" s="40" t="str">
        <f>IF(R1147="","",VLOOKUP(R1147,CUSTOMS!$E$3:$N$2500,6,FALSE))</f>
        <v/>
      </c>
      <c r="X1147" s="40" t="str">
        <f t="shared" si="131"/>
        <v/>
      </c>
      <c r="Y1147" s="39" t="str">
        <f>IF(R1147="","",VLOOKUP(R1147,CUSTOMS!$E$3:$N$2500,8,FALSE))</f>
        <v/>
      </c>
      <c r="Z1147" s="39" t="str">
        <f>IF(R1147="","",VLOOKUP(R1147,CUSTOMS!$E$3:$N$2500,9,FALSE))</f>
        <v/>
      </c>
      <c r="AA1147" s="39" t="str">
        <f>IF(R1147="","",VLOOKUP(R1147,CUSTOMS!$E$3:$N$2500,10,FALSE))</f>
        <v/>
      </c>
      <c r="AB1147" s="40" t="str">
        <f>IF(R1147="","",VLOOKUP(G1147,WMS!$E$3:$T$2500,15,FALSE))</f>
        <v/>
      </c>
      <c r="AC1147" s="40" t="str">
        <f t="shared" si="132"/>
        <v/>
      </c>
      <c r="AD1147" s="37" t="str">
        <f>IF(S1147="","",VLOOKUP(S1147,海关监管条件!$A$1:$B$2000,2,FALSE))</f>
        <v/>
      </c>
    </row>
    <row r="1148" spans="7:30">
      <c r="G1148" s="22" t="str">
        <f t="shared" si="126"/>
        <v/>
      </c>
      <c r="H1148" s="23" t="str">
        <f>IF(G1148="","",VLOOKUP(G1148,WMS!$E$3:$Q$2500,7,FALSE))</f>
        <v/>
      </c>
      <c r="I1148" s="23" t="str">
        <f>IF(G1148="","",VLOOKUP(G1148,WMS!$E$3:$Q$2500,8,FALSE))</f>
        <v/>
      </c>
      <c r="J1148" s="23" t="str">
        <f>IF(G1148="","",VLOOKUP(G1148,WMS!$E$3:$Q$2500,13,FALSE))</f>
        <v/>
      </c>
      <c r="K1148" s="29" t="str">
        <f t="shared" si="127"/>
        <v/>
      </c>
      <c r="N1148" s="30" t="str">
        <f>IF(G1148="","",VLOOKUP(G1148,WMS!$E$3:$U$2500,17,0))</f>
        <v/>
      </c>
      <c r="O1148" s="31" t="str">
        <f t="shared" si="128"/>
        <v/>
      </c>
      <c r="P1148" s="31" t="str">
        <f t="shared" si="129"/>
        <v/>
      </c>
      <c r="Q1148" s="36" t="str">
        <f>IF(G1148="","",VLOOKUP(G1148,WMS!$E$3:$G$2500,2,FALSE))</f>
        <v/>
      </c>
      <c r="R1148" s="36" t="str">
        <f>IF(G1148="","",VLOOKUP(G1148,WMS!$E$3:$G$2500,3,FALSE))</f>
        <v/>
      </c>
      <c r="S1148" s="37" t="str">
        <f>IF(R1148="","",VLOOKUP(R1148,CUSTOMS!$E$3:$N$2500,2,FALSE))</f>
        <v/>
      </c>
      <c r="T1148" s="38" t="str">
        <f>IF(R1148="","",VLOOKUP(R1148,CUSTOMS!$E$3:$N$2500,3,FALSE))</f>
        <v/>
      </c>
      <c r="U1148" s="39" t="str">
        <f t="shared" si="130"/>
        <v/>
      </c>
      <c r="V1148" s="39" t="str">
        <f>IF(R1148="","",VLOOKUP(R1148,CUSTOMS!$E$3:$N$2500,5,FALSE))</f>
        <v/>
      </c>
      <c r="W1148" s="40" t="str">
        <f>IF(R1148="","",VLOOKUP(R1148,CUSTOMS!$E$3:$N$2500,6,FALSE))</f>
        <v/>
      </c>
      <c r="X1148" s="40" t="str">
        <f t="shared" si="131"/>
        <v/>
      </c>
      <c r="Y1148" s="39" t="str">
        <f>IF(R1148="","",VLOOKUP(R1148,CUSTOMS!$E$3:$N$2500,8,FALSE))</f>
        <v/>
      </c>
      <c r="Z1148" s="39" t="str">
        <f>IF(R1148="","",VLOOKUP(R1148,CUSTOMS!$E$3:$N$2500,9,FALSE))</f>
        <v/>
      </c>
      <c r="AA1148" s="39" t="str">
        <f>IF(R1148="","",VLOOKUP(R1148,CUSTOMS!$E$3:$N$2500,10,FALSE))</f>
        <v/>
      </c>
      <c r="AB1148" s="40" t="str">
        <f>IF(R1148="","",VLOOKUP(G1148,WMS!$E$3:$T$2500,15,FALSE))</f>
        <v/>
      </c>
      <c r="AC1148" s="40" t="str">
        <f t="shared" si="132"/>
        <v/>
      </c>
      <c r="AD1148" s="37" t="str">
        <f>IF(S1148="","",VLOOKUP(S1148,海关监管条件!$A$1:$B$2000,2,FALSE))</f>
        <v/>
      </c>
    </row>
    <row r="1149" spans="7:30">
      <c r="G1149" s="22" t="str">
        <f t="shared" si="126"/>
        <v/>
      </c>
      <c r="H1149" s="23" t="str">
        <f>IF(G1149="","",VLOOKUP(G1149,WMS!$E$3:$Q$2500,7,FALSE))</f>
        <v/>
      </c>
      <c r="I1149" s="23" t="str">
        <f>IF(G1149="","",VLOOKUP(G1149,WMS!$E$3:$Q$2500,8,FALSE))</f>
        <v/>
      </c>
      <c r="J1149" s="23" t="str">
        <f>IF(G1149="","",VLOOKUP(G1149,WMS!$E$3:$Q$2500,13,FALSE))</f>
        <v/>
      </c>
      <c r="K1149" s="29" t="str">
        <f t="shared" si="127"/>
        <v/>
      </c>
      <c r="N1149" s="30" t="str">
        <f>IF(G1149="","",VLOOKUP(G1149,WMS!$E$3:$U$2500,17,0))</f>
        <v/>
      </c>
      <c r="O1149" s="31" t="str">
        <f t="shared" si="128"/>
        <v/>
      </c>
      <c r="P1149" s="31" t="str">
        <f t="shared" si="129"/>
        <v/>
      </c>
      <c r="Q1149" s="36" t="str">
        <f>IF(G1149="","",VLOOKUP(G1149,WMS!$E$3:$G$2500,2,FALSE))</f>
        <v/>
      </c>
      <c r="R1149" s="36" t="str">
        <f>IF(G1149="","",VLOOKUP(G1149,WMS!$E$3:$G$2500,3,FALSE))</f>
        <v/>
      </c>
      <c r="S1149" s="37" t="str">
        <f>IF(R1149="","",VLOOKUP(R1149,CUSTOMS!$E$3:$N$2500,2,FALSE))</f>
        <v/>
      </c>
      <c r="T1149" s="38" t="str">
        <f>IF(R1149="","",VLOOKUP(R1149,CUSTOMS!$E$3:$N$2500,3,FALSE))</f>
        <v/>
      </c>
      <c r="U1149" s="39" t="str">
        <f t="shared" si="130"/>
        <v/>
      </c>
      <c r="V1149" s="39" t="str">
        <f>IF(R1149="","",VLOOKUP(R1149,CUSTOMS!$E$3:$N$2500,5,FALSE))</f>
        <v/>
      </c>
      <c r="W1149" s="40" t="str">
        <f>IF(R1149="","",VLOOKUP(R1149,CUSTOMS!$E$3:$N$2500,6,FALSE))</f>
        <v/>
      </c>
      <c r="X1149" s="40" t="str">
        <f t="shared" si="131"/>
        <v/>
      </c>
      <c r="Y1149" s="39" t="str">
        <f>IF(R1149="","",VLOOKUP(R1149,CUSTOMS!$E$3:$N$2500,8,FALSE))</f>
        <v/>
      </c>
      <c r="Z1149" s="39" t="str">
        <f>IF(R1149="","",VLOOKUP(R1149,CUSTOMS!$E$3:$N$2500,9,FALSE))</f>
        <v/>
      </c>
      <c r="AA1149" s="39" t="str">
        <f>IF(R1149="","",VLOOKUP(R1149,CUSTOMS!$E$3:$N$2500,10,FALSE))</f>
        <v/>
      </c>
      <c r="AB1149" s="40" t="str">
        <f>IF(R1149="","",VLOOKUP(G1149,WMS!$E$3:$T$2500,15,FALSE))</f>
        <v/>
      </c>
      <c r="AC1149" s="40" t="str">
        <f t="shared" si="132"/>
        <v/>
      </c>
      <c r="AD1149" s="37" t="str">
        <f>IF(S1149="","",VLOOKUP(S1149,海关监管条件!$A$1:$B$2000,2,FALSE))</f>
        <v/>
      </c>
    </row>
    <row r="1150" spans="7:30">
      <c r="G1150" s="22" t="str">
        <f t="shared" si="126"/>
        <v/>
      </c>
      <c r="H1150" s="23" t="str">
        <f>IF(G1150="","",VLOOKUP(G1150,WMS!$E$3:$Q$2500,7,FALSE))</f>
        <v/>
      </c>
      <c r="I1150" s="23" t="str">
        <f>IF(G1150="","",VLOOKUP(G1150,WMS!$E$3:$Q$2500,8,FALSE))</f>
        <v/>
      </c>
      <c r="J1150" s="23" t="str">
        <f>IF(G1150="","",VLOOKUP(G1150,WMS!$E$3:$Q$2500,13,FALSE))</f>
        <v/>
      </c>
      <c r="K1150" s="29" t="str">
        <f t="shared" si="127"/>
        <v/>
      </c>
      <c r="N1150" s="30" t="str">
        <f>IF(G1150="","",VLOOKUP(G1150,WMS!$E$3:$U$2500,17,0))</f>
        <v/>
      </c>
      <c r="O1150" s="31" t="str">
        <f t="shared" si="128"/>
        <v/>
      </c>
      <c r="P1150" s="31" t="str">
        <f t="shared" si="129"/>
        <v/>
      </c>
      <c r="Q1150" s="36" t="str">
        <f>IF(G1150="","",VLOOKUP(G1150,WMS!$E$3:$G$2500,2,FALSE))</f>
        <v/>
      </c>
      <c r="R1150" s="36" t="str">
        <f>IF(G1150="","",VLOOKUP(G1150,WMS!$E$3:$G$2500,3,FALSE))</f>
        <v/>
      </c>
      <c r="S1150" s="37" t="str">
        <f>IF(R1150="","",VLOOKUP(R1150,CUSTOMS!$E$3:$N$2500,2,FALSE))</f>
        <v/>
      </c>
      <c r="T1150" s="38" t="str">
        <f>IF(R1150="","",VLOOKUP(R1150,CUSTOMS!$E$3:$N$2500,3,FALSE))</f>
        <v/>
      </c>
      <c r="U1150" s="39" t="str">
        <f t="shared" si="130"/>
        <v/>
      </c>
      <c r="V1150" s="39" t="str">
        <f>IF(R1150="","",VLOOKUP(R1150,CUSTOMS!$E$3:$N$2500,5,FALSE))</f>
        <v/>
      </c>
      <c r="W1150" s="40" t="str">
        <f>IF(R1150="","",VLOOKUP(R1150,CUSTOMS!$E$3:$N$2500,6,FALSE))</f>
        <v/>
      </c>
      <c r="X1150" s="40" t="str">
        <f t="shared" si="131"/>
        <v/>
      </c>
      <c r="Y1150" s="39" t="str">
        <f>IF(R1150="","",VLOOKUP(R1150,CUSTOMS!$E$3:$N$2500,8,FALSE))</f>
        <v/>
      </c>
      <c r="Z1150" s="39" t="str">
        <f>IF(R1150="","",VLOOKUP(R1150,CUSTOMS!$E$3:$N$2500,9,FALSE))</f>
        <v/>
      </c>
      <c r="AA1150" s="39" t="str">
        <f>IF(R1150="","",VLOOKUP(R1150,CUSTOMS!$E$3:$N$2500,10,FALSE))</f>
        <v/>
      </c>
      <c r="AB1150" s="40" t="str">
        <f>IF(R1150="","",VLOOKUP(G1150,WMS!$E$3:$T$2500,15,FALSE))</f>
        <v/>
      </c>
      <c r="AC1150" s="40" t="str">
        <f t="shared" si="132"/>
        <v/>
      </c>
      <c r="AD1150" s="37" t="str">
        <f>IF(S1150="","",VLOOKUP(S1150,海关监管条件!$A$1:$B$2000,2,FALSE))</f>
        <v/>
      </c>
    </row>
    <row r="1151" spans="7:30">
      <c r="G1151" s="22" t="str">
        <f t="shared" si="126"/>
        <v/>
      </c>
      <c r="H1151" s="23" t="str">
        <f>IF(G1151="","",VLOOKUP(G1151,WMS!$E$3:$Q$2500,7,FALSE))</f>
        <v/>
      </c>
      <c r="I1151" s="23" t="str">
        <f>IF(G1151="","",VLOOKUP(G1151,WMS!$E$3:$Q$2500,8,FALSE))</f>
        <v/>
      </c>
      <c r="J1151" s="23" t="str">
        <f>IF(G1151="","",VLOOKUP(G1151,WMS!$E$3:$Q$2500,13,FALSE))</f>
        <v/>
      </c>
      <c r="K1151" s="29" t="str">
        <f t="shared" si="127"/>
        <v/>
      </c>
      <c r="N1151" s="30" t="str">
        <f>IF(G1151="","",VLOOKUP(G1151,WMS!$E$3:$U$2500,17,0))</f>
        <v/>
      </c>
      <c r="O1151" s="31" t="str">
        <f t="shared" si="128"/>
        <v/>
      </c>
      <c r="P1151" s="31" t="str">
        <f t="shared" si="129"/>
        <v/>
      </c>
      <c r="Q1151" s="36" t="str">
        <f>IF(G1151="","",VLOOKUP(G1151,WMS!$E$3:$G$2500,2,FALSE))</f>
        <v/>
      </c>
      <c r="R1151" s="36" t="str">
        <f>IF(G1151="","",VLOOKUP(G1151,WMS!$E$3:$G$2500,3,FALSE))</f>
        <v/>
      </c>
      <c r="S1151" s="37" t="str">
        <f>IF(R1151="","",VLOOKUP(R1151,CUSTOMS!$E$3:$N$2500,2,FALSE))</f>
        <v/>
      </c>
      <c r="T1151" s="38" t="str">
        <f>IF(R1151="","",VLOOKUP(R1151,CUSTOMS!$E$3:$N$2500,3,FALSE))</f>
        <v/>
      </c>
      <c r="U1151" s="39" t="str">
        <f t="shared" si="130"/>
        <v/>
      </c>
      <c r="V1151" s="39" t="str">
        <f>IF(R1151="","",VLOOKUP(R1151,CUSTOMS!$E$3:$N$2500,5,FALSE))</f>
        <v/>
      </c>
      <c r="W1151" s="40" t="str">
        <f>IF(R1151="","",VLOOKUP(R1151,CUSTOMS!$E$3:$N$2500,6,FALSE))</f>
        <v/>
      </c>
      <c r="X1151" s="40" t="str">
        <f t="shared" si="131"/>
        <v/>
      </c>
      <c r="Y1151" s="39" t="str">
        <f>IF(R1151="","",VLOOKUP(R1151,CUSTOMS!$E$3:$N$2500,8,FALSE))</f>
        <v/>
      </c>
      <c r="Z1151" s="39" t="str">
        <f>IF(R1151="","",VLOOKUP(R1151,CUSTOMS!$E$3:$N$2500,9,FALSE))</f>
        <v/>
      </c>
      <c r="AA1151" s="39" t="str">
        <f>IF(R1151="","",VLOOKUP(R1151,CUSTOMS!$E$3:$N$2500,10,FALSE))</f>
        <v/>
      </c>
      <c r="AB1151" s="40" t="str">
        <f>IF(R1151="","",VLOOKUP(G1151,WMS!$E$3:$T$2500,15,FALSE))</f>
        <v/>
      </c>
      <c r="AC1151" s="40" t="str">
        <f t="shared" si="132"/>
        <v/>
      </c>
      <c r="AD1151" s="37" t="str">
        <f>IF(S1151="","",VLOOKUP(S1151,海关监管条件!$A$1:$B$2000,2,FALSE))</f>
        <v/>
      </c>
    </row>
    <row r="1152" spans="7:30">
      <c r="G1152" s="22" t="str">
        <f t="shared" si="126"/>
        <v/>
      </c>
      <c r="H1152" s="23" t="str">
        <f>IF(G1152="","",VLOOKUP(G1152,WMS!$E$3:$Q$2500,7,FALSE))</f>
        <v/>
      </c>
      <c r="I1152" s="23" t="str">
        <f>IF(G1152="","",VLOOKUP(G1152,WMS!$E$3:$Q$2500,8,FALSE))</f>
        <v/>
      </c>
      <c r="J1152" s="23" t="str">
        <f>IF(G1152="","",VLOOKUP(G1152,WMS!$E$3:$Q$2500,13,FALSE))</f>
        <v/>
      </c>
      <c r="K1152" s="29" t="str">
        <f t="shared" si="127"/>
        <v/>
      </c>
      <c r="N1152" s="30" t="str">
        <f>IF(G1152="","",VLOOKUP(G1152,WMS!$E$3:$U$2500,17,0))</f>
        <v/>
      </c>
      <c r="O1152" s="31" t="str">
        <f t="shared" si="128"/>
        <v/>
      </c>
      <c r="P1152" s="31" t="str">
        <f t="shared" si="129"/>
        <v/>
      </c>
      <c r="Q1152" s="36" t="str">
        <f>IF(G1152="","",VLOOKUP(G1152,WMS!$E$3:$G$2500,2,FALSE))</f>
        <v/>
      </c>
      <c r="R1152" s="36" t="str">
        <f>IF(G1152="","",VLOOKUP(G1152,WMS!$E$3:$G$2500,3,FALSE))</f>
        <v/>
      </c>
      <c r="S1152" s="37" t="str">
        <f>IF(R1152="","",VLOOKUP(R1152,CUSTOMS!$E$3:$N$2500,2,FALSE))</f>
        <v/>
      </c>
      <c r="T1152" s="38" t="str">
        <f>IF(R1152="","",VLOOKUP(R1152,CUSTOMS!$E$3:$N$2500,3,FALSE))</f>
        <v/>
      </c>
      <c r="U1152" s="39" t="str">
        <f t="shared" si="130"/>
        <v/>
      </c>
      <c r="V1152" s="39" t="str">
        <f>IF(R1152="","",VLOOKUP(R1152,CUSTOMS!$E$3:$N$2500,5,FALSE))</f>
        <v/>
      </c>
      <c r="W1152" s="40" t="str">
        <f>IF(R1152="","",VLOOKUP(R1152,CUSTOMS!$E$3:$N$2500,6,FALSE))</f>
        <v/>
      </c>
      <c r="X1152" s="40" t="str">
        <f t="shared" si="131"/>
        <v/>
      </c>
      <c r="Y1152" s="39" t="str">
        <f>IF(R1152="","",VLOOKUP(R1152,CUSTOMS!$E$3:$N$2500,8,FALSE))</f>
        <v/>
      </c>
      <c r="Z1152" s="39" t="str">
        <f>IF(R1152="","",VLOOKUP(R1152,CUSTOMS!$E$3:$N$2500,9,FALSE))</f>
        <v/>
      </c>
      <c r="AA1152" s="39" t="str">
        <f>IF(R1152="","",VLOOKUP(R1152,CUSTOMS!$E$3:$N$2500,10,FALSE))</f>
        <v/>
      </c>
      <c r="AB1152" s="40" t="str">
        <f>IF(R1152="","",VLOOKUP(G1152,WMS!$E$3:$T$2500,15,FALSE))</f>
        <v/>
      </c>
      <c r="AC1152" s="40" t="str">
        <f t="shared" si="132"/>
        <v/>
      </c>
      <c r="AD1152" s="37" t="str">
        <f>IF(S1152="","",VLOOKUP(S1152,海关监管条件!$A$1:$B$2000,2,FALSE))</f>
        <v/>
      </c>
    </row>
    <row r="1153" spans="7:30">
      <c r="G1153" s="22" t="str">
        <f t="shared" si="126"/>
        <v/>
      </c>
      <c r="H1153" s="23" t="str">
        <f>IF(G1153="","",VLOOKUP(G1153,WMS!$E$3:$Q$2500,7,FALSE))</f>
        <v/>
      </c>
      <c r="I1153" s="23" t="str">
        <f>IF(G1153="","",VLOOKUP(G1153,WMS!$E$3:$Q$2500,8,FALSE))</f>
        <v/>
      </c>
      <c r="J1153" s="23" t="str">
        <f>IF(G1153="","",VLOOKUP(G1153,WMS!$E$3:$Q$2500,13,FALSE))</f>
        <v/>
      </c>
      <c r="K1153" s="29" t="str">
        <f t="shared" si="127"/>
        <v/>
      </c>
      <c r="N1153" s="30" t="str">
        <f>IF(G1153="","",VLOOKUP(G1153,WMS!$E$3:$U$2500,17,0))</f>
        <v/>
      </c>
      <c r="O1153" s="31" t="str">
        <f t="shared" si="128"/>
        <v/>
      </c>
      <c r="P1153" s="31" t="str">
        <f t="shared" si="129"/>
        <v/>
      </c>
      <c r="Q1153" s="36" t="str">
        <f>IF(G1153="","",VLOOKUP(G1153,WMS!$E$3:$G$2500,2,FALSE))</f>
        <v/>
      </c>
      <c r="R1153" s="36" t="str">
        <f>IF(G1153="","",VLOOKUP(G1153,WMS!$E$3:$G$2500,3,FALSE))</f>
        <v/>
      </c>
      <c r="S1153" s="37" t="str">
        <f>IF(R1153="","",VLOOKUP(R1153,CUSTOMS!$E$3:$N$2500,2,FALSE))</f>
        <v/>
      </c>
      <c r="T1153" s="38" t="str">
        <f>IF(R1153="","",VLOOKUP(R1153,CUSTOMS!$E$3:$N$2500,3,FALSE))</f>
        <v/>
      </c>
      <c r="U1153" s="39" t="str">
        <f t="shared" si="130"/>
        <v/>
      </c>
      <c r="V1153" s="39" t="str">
        <f>IF(R1153="","",VLOOKUP(R1153,CUSTOMS!$E$3:$N$2500,5,FALSE))</f>
        <v/>
      </c>
      <c r="W1153" s="40" t="str">
        <f>IF(R1153="","",VLOOKUP(R1153,CUSTOMS!$E$3:$N$2500,6,FALSE))</f>
        <v/>
      </c>
      <c r="X1153" s="40" t="str">
        <f t="shared" si="131"/>
        <v/>
      </c>
      <c r="Y1153" s="39" t="str">
        <f>IF(R1153="","",VLOOKUP(R1153,CUSTOMS!$E$3:$N$2500,8,FALSE))</f>
        <v/>
      </c>
      <c r="Z1153" s="39" t="str">
        <f>IF(R1153="","",VLOOKUP(R1153,CUSTOMS!$E$3:$N$2500,9,FALSE))</f>
        <v/>
      </c>
      <c r="AA1153" s="39" t="str">
        <f>IF(R1153="","",VLOOKUP(R1153,CUSTOMS!$E$3:$N$2500,10,FALSE))</f>
        <v/>
      </c>
      <c r="AB1153" s="40" t="str">
        <f>IF(R1153="","",VLOOKUP(G1153,WMS!$E$3:$T$2500,15,FALSE))</f>
        <v/>
      </c>
      <c r="AC1153" s="40" t="str">
        <f t="shared" si="132"/>
        <v/>
      </c>
      <c r="AD1153" s="37" t="str">
        <f>IF(S1153="","",VLOOKUP(S1153,海关监管条件!$A$1:$B$2000,2,FALSE))</f>
        <v/>
      </c>
    </row>
    <row r="1154" spans="7:30">
      <c r="G1154" s="22" t="str">
        <f t="shared" si="126"/>
        <v/>
      </c>
      <c r="H1154" s="23" t="str">
        <f>IF(G1154="","",VLOOKUP(G1154,WMS!$E$3:$Q$2500,7,FALSE))</f>
        <v/>
      </c>
      <c r="I1154" s="23" t="str">
        <f>IF(G1154="","",VLOOKUP(G1154,WMS!$E$3:$Q$2500,8,FALSE))</f>
        <v/>
      </c>
      <c r="J1154" s="23" t="str">
        <f>IF(G1154="","",VLOOKUP(G1154,WMS!$E$3:$Q$2500,13,FALSE))</f>
        <v/>
      </c>
      <c r="K1154" s="29" t="str">
        <f t="shared" si="127"/>
        <v/>
      </c>
      <c r="N1154" s="30" t="str">
        <f>IF(G1154="","",VLOOKUP(G1154,WMS!$E$3:$U$2500,17,0))</f>
        <v/>
      </c>
      <c r="O1154" s="31" t="str">
        <f t="shared" si="128"/>
        <v/>
      </c>
      <c r="P1154" s="31" t="str">
        <f t="shared" si="129"/>
        <v/>
      </c>
      <c r="Q1154" s="36" t="str">
        <f>IF(G1154="","",VLOOKUP(G1154,WMS!$E$3:$G$2500,2,FALSE))</f>
        <v/>
      </c>
      <c r="R1154" s="36" t="str">
        <f>IF(G1154="","",VLOOKUP(G1154,WMS!$E$3:$G$2500,3,FALSE))</f>
        <v/>
      </c>
      <c r="S1154" s="37" t="str">
        <f>IF(R1154="","",VLOOKUP(R1154,CUSTOMS!$E$3:$N$2500,2,FALSE))</f>
        <v/>
      </c>
      <c r="T1154" s="38" t="str">
        <f>IF(R1154="","",VLOOKUP(R1154,CUSTOMS!$E$3:$N$2500,3,FALSE))</f>
        <v/>
      </c>
      <c r="U1154" s="39" t="str">
        <f t="shared" si="130"/>
        <v/>
      </c>
      <c r="V1154" s="39" t="str">
        <f>IF(R1154="","",VLOOKUP(R1154,CUSTOMS!$E$3:$N$2500,5,FALSE))</f>
        <v/>
      </c>
      <c r="W1154" s="40" t="str">
        <f>IF(R1154="","",VLOOKUP(R1154,CUSTOMS!$E$3:$N$2500,6,FALSE))</f>
        <v/>
      </c>
      <c r="X1154" s="40" t="str">
        <f t="shared" si="131"/>
        <v/>
      </c>
      <c r="Y1154" s="39" t="str">
        <f>IF(R1154="","",VLOOKUP(R1154,CUSTOMS!$E$3:$N$2500,8,FALSE))</f>
        <v/>
      </c>
      <c r="Z1154" s="39" t="str">
        <f>IF(R1154="","",VLOOKUP(R1154,CUSTOMS!$E$3:$N$2500,9,FALSE))</f>
        <v/>
      </c>
      <c r="AA1154" s="39" t="str">
        <f>IF(R1154="","",VLOOKUP(R1154,CUSTOMS!$E$3:$N$2500,10,FALSE))</f>
        <v/>
      </c>
      <c r="AB1154" s="40" t="str">
        <f>IF(R1154="","",VLOOKUP(G1154,WMS!$E$3:$T$2500,15,FALSE))</f>
        <v/>
      </c>
      <c r="AC1154" s="40" t="str">
        <f t="shared" si="132"/>
        <v/>
      </c>
      <c r="AD1154" s="37" t="str">
        <f>IF(S1154="","",VLOOKUP(S1154,海关监管条件!$A$1:$B$2000,2,FALSE))</f>
        <v/>
      </c>
    </row>
    <row r="1155" spans="7:30">
      <c r="G1155" s="22" t="str">
        <f t="shared" si="126"/>
        <v/>
      </c>
      <c r="H1155" s="23" t="str">
        <f>IF(G1155="","",VLOOKUP(G1155,WMS!$E$3:$Q$2500,7,FALSE))</f>
        <v/>
      </c>
      <c r="I1155" s="23" t="str">
        <f>IF(G1155="","",VLOOKUP(G1155,WMS!$E$3:$Q$2500,8,FALSE))</f>
        <v/>
      </c>
      <c r="J1155" s="23" t="str">
        <f>IF(G1155="","",VLOOKUP(G1155,WMS!$E$3:$Q$2500,13,FALSE))</f>
        <v/>
      </c>
      <c r="K1155" s="29" t="str">
        <f t="shared" si="127"/>
        <v/>
      </c>
      <c r="N1155" s="30" t="str">
        <f>IF(G1155="","",VLOOKUP(G1155,WMS!$E$3:$U$2500,17,0))</f>
        <v/>
      </c>
      <c r="O1155" s="31" t="str">
        <f t="shared" si="128"/>
        <v/>
      </c>
      <c r="P1155" s="31" t="str">
        <f t="shared" si="129"/>
        <v/>
      </c>
      <c r="Q1155" s="36" t="str">
        <f>IF(G1155="","",VLOOKUP(G1155,WMS!$E$3:$G$2500,2,FALSE))</f>
        <v/>
      </c>
      <c r="R1155" s="36" t="str">
        <f>IF(G1155="","",VLOOKUP(G1155,WMS!$E$3:$G$2500,3,FALSE))</f>
        <v/>
      </c>
      <c r="S1155" s="37" t="str">
        <f>IF(R1155="","",VLOOKUP(R1155,CUSTOMS!$E$3:$N$2500,2,FALSE))</f>
        <v/>
      </c>
      <c r="T1155" s="38" t="str">
        <f>IF(R1155="","",VLOOKUP(R1155,CUSTOMS!$E$3:$N$2500,3,FALSE))</f>
        <v/>
      </c>
      <c r="U1155" s="39" t="str">
        <f t="shared" si="130"/>
        <v/>
      </c>
      <c r="V1155" s="39" t="str">
        <f>IF(R1155="","",VLOOKUP(R1155,CUSTOMS!$E$3:$N$2500,5,FALSE))</f>
        <v/>
      </c>
      <c r="W1155" s="40" t="str">
        <f>IF(R1155="","",VLOOKUP(R1155,CUSTOMS!$E$3:$N$2500,6,FALSE))</f>
        <v/>
      </c>
      <c r="X1155" s="40" t="str">
        <f t="shared" si="131"/>
        <v/>
      </c>
      <c r="Y1155" s="39" t="str">
        <f>IF(R1155="","",VLOOKUP(R1155,CUSTOMS!$E$3:$N$2500,8,FALSE))</f>
        <v/>
      </c>
      <c r="Z1155" s="39" t="str">
        <f>IF(R1155="","",VLOOKUP(R1155,CUSTOMS!$E$3:$N$2500,9,FALSE))</f>
        <v/>
      </c>
      <c r="AA1155" s="39" t="str">
        <f>IF(R1155="","",VLOOKUP(R1155,CUSTOMS!$E$3:$N$2500,10,FALSE))</f>
        <v/>
      </c>
      <c r="AB1155" s="40" t="str">
        <f>IF(R1155="","",VLOOKUP(G1155,WMS!$E$3:$T$2500,15,FALSE))</f>
        <v/>
      </c>
      <c r="AC1155" s="40" t="str">
        <f t="shared" si="132"/>
        <v/>
      </c>
      <c r="AD1155" s="37" t="str">
        <f>IF(S1155="","",VLOOKUP(S1155,海关监管条件!$A$1:$B$2000,2,FALSE))</f>
        <v/>
      </c>
    </row>
    <row r="1156" spans="7:30">
      <c r="G1156" s="22" t="str">
        <f t="shared" si="126"/>
        <v/>
      </c>
      <c r="H1156" s="23" t="str">
        <f>IF(G1156="","",VLOOKUP(G1156,WMS!$E$3:$Q$2500,7,FALSE))</f>
        <v/>
      </c>
      <c r="I1156" s="23" t="str">
        <f>IF(G1156="","",VLOOKUP(G1156,WMS!$E$3:$Q$2500,8,FALSE))</f>
        <v/>
      </c>
      <c r="J1156" s="23" t="str">
        <f>IF(G1156="","",VLOOKUP(G1156,WMS!$E$3:$Q$2500,13,FALSE))</f>
        <v/>
      </c>
      <c r="K1156" s="29" t="str">
        <f t="shared" si="127"/>
        <v/>
      </c>
      <c r="N1156" s="30" t="str">
        <f>IF(G1156="","",VLOOKUP(G1156,WMS!$E$3:$U$2500,17,0))</f>
        <v/>
      </c>
      <c r="O1156" s="31" t="str">
        <f t="shared" si="128"/>
        <v/>
      </c>
      <c r="P1156" s="31" t="str">
        <f t="shared" si="129"/>
        <v/>
      </c>
      <c r="Q1156" s="36" t="str">
        <f>IF(G1156="","",VLOOKUP(G1156,WMS!$E$3:$G$2500,2,FALSE))</f>
        <v/>
      </c>
      <c r="R1156" s="36" t="str">
        <f>IF(G1156="","",VLOOKUP(G1156,WMS!$E$3:$G$2500,3,FALSE))</f>
        <v/>
      </c>
      <c r="S1156" s="37" t="str">
        <f>IF(R1156="","",VLOOKUP(R1156,CUSTOMS!$E$3:$N$2500,2,FALSE))</f>
        <v/>
      </c>
      <c r="T1156" s="38" t="str">
        <f>IF(R1156="","",VLOOKUP(R1156,CUSTOMS!$E$3:$N$2500,3,FALSE))</f>
        <v/>
      </c>
      <c r="U1156" s="39" t="str">
        <f t="shared" si="130"/>
        <v/>
      </c>
      <c r="V1156" s="39" t="str">
        <f>IF(R1156="","",VLOOKUP(R1156,CUSTOMS!$E$3:$N$2500,5,FALSE))</f>
        <v/>
      </c>
      <c r="W1156" s="40" t="str">
        <f>IF(R1156="","",VLOOKUP(R1156,CUSTOMS!$E$3:$N$2500,6,FALSE))</f>
        <v/>
      </c>
      <c r="X1156" s="40" t="str">
        <f t="shared" si="131"/>
        <v/>
      </c>
      <c r="Y1156" s="39" t="str">
        <f>IF(R1156="","",VLOOKUP(R1156,CUSTOMS!$E$3:$N$2500,8,FALSE))</f>
        <v/>
      </c>
      <c r="Z1156" s="39" t="str">
        <f>IF(R1156="","",VLOOKUP(R1156,CUSTOMS!$E$3:$N$2500,9,FALSE))</f>
        <v/>
      </c>
      <c r="AA1156" s="39" t="str">
        <f>IF(R1156="","",VLOOKUP(R1156,CUSTOMS!$E$3:$N$2500,10,FALSE))</f>
        <v/>
      </c>
      <c r="AB1156" s="40" t="str">
        <f>IF(R1156="","",VLOOKUP(G1156,WMS!$E$3:$T$2500,15,FALSE))</f>
        <v/>
      </c>
      <c r="AC1156" s="40" t="str">
        <f t="shared" si="132"/>
        <v/>
      </c>
      <c r="AD1156" s="37" t="str">
        <f>IF(S1156="","",VLOOKUP(S1156,海关监管条件!$A$1:$B$2000,2,FALSE))</f>
        <v/>
      </c>
    </row>
    <row r="1157" spans="7:30">
      <c r="G1157" s="22" t="str">
        <f t="shared" si="126"/>
        <v/>
      </c>
      <c r="H1157" s="23" t="str">
        <f>IF(G1157="","",VLOOKUP(G1157,WMS!$E$3:$Q$2500,7,FALSE))</f>
        <v/>
      </c>
      <c r="I1157" s="23" t="str">
        <f>IF(G1157="","",VLOOKUP(G1157,WMS!$E$3:$Q$2500,8,FALSE))</f>
        <v/>
      </c>
      <c r="J1157" s="23" t="str">
        <f>IF(G1157="","",VLOOKUP(G1157,WMS!$E$3:$Q$2500,13,FALSE))</f>
        <v/>
      </c>
      <c r="K1157" s="29" t="str">
        <f t="shared" si="127"/>
        <v/>
      </c>
      <c r="N1157" s="30" t="str">
        <f>IF(G1157="","",VLOOKUP(G1157,WMS!$E$3:$U$2500,17,0))</f>
        <v/>
      </c>
      <c r="O1157" s="31" t="str">
        <f t="shared" si="128"/>
        <v/>
      </c>
      <c r="P1157" s="31" t="str">
        <f t="shared" si="129"/>
        <v/>
      </c>
      <c r="Q1157" s="36" t="str">
        <f>IF(G1157="","",VLOOKUP(G1157,WMS!$E$3:$G$2500,2,FALSE))</f>
        <v/>
      </c>
      <c r="R1157" s="36" t="str">
        <f>IF(G1157="","",VLOOKUP(G1157,WMS!$E$3:$G$2500,3,FALSE))</f>
        <v/>
      </c>
      <c r="S1157" s="37" t="str">
        <f>IF(R1157="","",VLOOKUP(R1157,CUSTOMS!$E$3:$N$2500,2,FALSE))</f>
        <v/>
      </c>
      <c r="T1157" s="38" t="str">
        <f>IF(R1157="","",VLOOKUP(R1157,CUSTOMS!$E$3:$N$2500,3,FALSE))</f>
        <v/>
      </c>
      <c r="U1157" s="39" t="str">
        <f t="shared" si="130"/>
        <v/>
      </c>
      <c r="V1157" s="39" t="str">
        <f>IF(R1157="","",VLOOKUP(R1157,CUSTOMS!$E$3:$N$2500,5,FALSE))</f>
        <v/>
      </c>
      <c r="W1157" s="40" t="str">
        <f>IF(R1157="","",VLOOKUP(R1157,CUSTOMS!$E$3:$N$2500,6,FALSE))</f>
        <v/>
      </c>
      <c r="X1157" s="40" t="str">
        <f t="shared" si="131"/>
        <v/>
      </c>
      <c r="Y1157" s="39" t="str">
        <f>IF(R1157="","",VLOOKUP(R1157,CUSTOMS!$E$3:$N$2500,8,FALSE))</f>
        <v/>
      </c>
      <c r="Z1157" s="39" t="str">
        <f>IF(R1157="","",VLOOKUP(R1157,CUSTOMS!$E$3:$N$2500,9,FALSE))</f>
        <v/>
      </c>
      <c r="AA1157" s="39" t="str">
        <f>IF(R1157="","",VLOOKUP(R1157,CUSTOMS!$E$3:$N$2500,10,FALSE))</f>
        <v/>
      </c>
      <c r="AB1157" s="40" t="str">
        <f>IF(R1157="","",VLOOKUP(G1157,WMS!$E$3:$T$2500,15,FALSE))</f>
        <v/>
      </c>
      <c r="AC1157" s="40" t="str">
        <f t="shared" si="132"/>
        <v/>
      </c>
      <c r="AD1157" s="37" t="str">
        <f>IF(S1157="","",VLOOKUP(S1157,海关监管条件!$A$1:$B$2000,2,FALSE))</f>
        <v/>
      </c>
    </row>
    <row r="1158" spans="7:30">
      <c r="G1158" s="22" t="str">
        <f t="shared" si="126"/>
        <v/>
      </c>
      <c r="H1158" s="23" t="str">
        <f>IF(G1158="","",VLOOKUP(G1158,WMS!$E$3:$Q$2500,7,FALSE))</f>
        <v/>
      </c>
      <c r="I1158" s="23" t="str">
        <f>IF(G1158="","",VLOOKUP(G1158,WMS!$E$3:$Q$2500,8,FALSE))</f>
        <v/>
      </c>
      <c r="J1158" s="23" t="str">
        <f>IF(G1158="","",VLOOKUP(G1158,WMS!$E$3:$Q$2500,13,FALSE))</f>
        <v/>
      </c>
      <c r="K1158" s="29" t="str">
        <f t="shared" si="127"/>
        <v/>
      </c>
      <c r="N1158" s="30" t="str">
        <f>IF(G1158="","",VLOOKUP(G1158,WMS!$E$3:$U$2500,17,0))</f>
        <v/>
      </c>
      <c r="O1158" s="31" t="str">
        <f t="shared" si="128"/>
        <v/>
      </c>
      <c r="P1158" s="31" t="str">
        <f t="shared" si="129"/>
        <v/>
      </c>
      <c r="Q1158" s="36" t="str">
        <f>IF(G1158="","",VLOOKUP(G1158,WMS!$E$3:$G$2500,2,FALSE))</f>
        <v/>
      </c>
      <c r="R1158" s="36" t="str">
        <f>IF(G1158="","",VLOOKUP(G1158,WMS!$E$3:$G$2500,3,FALSE))</f>
        <v/>
      </c>
      <c r="S1158" s="37" t="str">
        <f>IF(R1158="","",VLOOKUP(R1158,CUSTOMS!$E$3:$N$2500,2,FALSE))</f>
        <v/>
      </c>
      <c r="T1158" s="38" t="str">
        <f>IF(R1158="","",VLOOKUP(R1158,CUSTOMS!$E$3:$N$2500,3,FALSE))</f>
        <v/>
      </c>
      <c r="U1158" s="39" t="str">
        <f t="shared" si="130"/>
        <v/>
      </c>
      <c r="V1158" s="39" t="str">
        <f>IF(R1158="","",VLOOKUP(R1158,CUSTOMS!$E$3:$N$2500,5,FALSE))</f>
        <v/>
      </c>
      <c r="W1158" s="40" t="str">
        <f>IF(R1158="","",VLOOKUP(R1158,CUSTOMS!$E$3:$N$2500,6,FALSE))</f>
        <v/>
      </c>
      <c r="X1158" s="40" t="str">
        <f t="shared" si="131"/>
        <v/>
      </c>
      <c r="Y1158" s="39" t="str">
        <f>IF(R1158="","",VLOOKUP(R1158,CUSTOMS!$E$3:$N$2500,8,FALSE))</f>
        <v/>
      </c>
      <c r="Z1158" s="39" t="str">
        <f>IF(R1158="","",VLOOKUP(R1158,CUSTOMS!$E$3:$N$2500,9,FALSE))</f>
        <v/>
      </c>
      <c r="AA1158" s="39" t="str">
        <f>IF(R1158="","",VLOOKUP(R1158,CUSTOMS!$E$3:$N$2500,10,FALSE))</f>
        <v/>
      </c>
      <c r="AB1158" s="40" t="str">
        <f>IF(R1158="","",VLOOKUP(G1158,WMS!$E$3:$T$2500,15,FALSE))</f>
        <v/>
      </c>
      <c r="AC1158" s="40" t="str">
        <f t="shared" si="132"/>
        <v/>
      </c>
      <c r="AD1158" s="37" t="str">
        <f>IF(S1158="","",VLOOKUP(S1158,海关监管条件!$A$1:$B$2000,2,FALSE))</f>
        <v/>
      </c>
    </row>
    <row r="1159" spans="7:30">
      <c r="G1159" s="22" t="str">
        <f t="shared" si="126"/>
        <v/>
      </c>
      <c r="H1159" s="23" t="str">
        <f>IF(G1159="","",VLOOKUP(G1159,WMS!$E$3:$Q$2500,7,FALSE))</f>
        <v/>
      </c>
      <c r="I1159" s="23" t="str">
        <f>IF(G1159="","",VLOOKUP(G1159,WMS!$E$3:$Q$2500,8,FALSE))</f>
        <v/>
      </c>
      <c r="J1159" s="23" t="str">
        <f>IF(G1159="","",VLOOKUP(G1159,WMS!$E$3:$Q$2500,13,FALSE))</f>
        <v/>
      </c>
      <c r="K1159" s="29" t="str">
        <f t="shared" si="127"/>
        <v/>
      </c>
      <c r="N1159" s="30" t="str">
        <f>IF(G1159="","",VLOOKUP(G1159,WMS!$E$3:$U$2500,17,0))</f>
        <v/>
      </c>
      <c r="O1159" s="31" t="str">
        <f t="shared" si="128"/>
        <v/>
      </c>
      <c r="P1159" s="31" t="str">
        <f t="shared" si="129"/>
        <v/>
      </c>
      <c r="Q1159" s="36" t="str">
        <f>IF(G1159="","",VLOOKUP(G1159,WMS!$E$3:$G$2500,2,FALSE))</f>
        <v/>
      </c>
      <c r="R1159" s="36" t="str">
        <f>IF(G1159="","",VLOOKUP(G1159,WMS!$E$3:$G$2500,3,FALSE))</f>
        <v/>
      </c>
      <c r="S1159" s="37" t="str">
        <f>IF(R1159="","",VLOOKUP(R1159,CUSTOMS!$E$3:$N$2500,2,FALSE))</f>
        <v/>
      </c>
      <c r="T1159" s="38" t="str">
        <f>IF(R1159="","",VLOOKUP(R1159,CUSTOMS!$E$3:$N$2500,3,FALSE))</f>
        <v/>
      </c>
      <c r="U1159" s="39" t="str">
        <f t="shared" si="130"/>
        <v/>
      </c>
      <c r="V1159" s="39" t="str">
        <f>IF(R1159="","",VLOOKUP(R1159,CUSTOMS!$E$3:$N$2500,5,FALSE))</f>
        <v/>
      </c>
      <c r="W1159" s="40" t="str">
        <f>IF(R1159="","",VLOOKUP(R1159,CUSTOMS!$E$3:$N$2500,6,FALSE))</f>
        <v/>
      </c>
      <c r="X1159" s="40" t="str">
        <f t="shared" si="131"/>
        <v/>
      </c>
      <c r="Y1159" s="39" t="str">
        <f>IF(R1159="","",VLOOKUP(R1159,CUSTOMS!$E$3:$N$2500,8,FALSE))</f>
        <v/>
      </c>
      <c r="Z1159" s="39" t="str">
        <f>IF(R1159="","",VLOOKUP(R1159,CUSTOMS!$E$3:$N$2500,9,FALSE))</f>
        <v/>
      </c>
      <c r="AA1159" s="39" t="str">
        <f>IF(R1159="","",VLOOKUP(R1159,CUSTOMS!$E$3:$N$2500,10,FALSE))</f>
        <v/>
      </c>
      <c r="AB1159" s="40" t="str">
        <f>IF(R1159="","",VLOOKUP(G1159,WMS!$E$3:$T$2500,15,FALSE))</f>
        <v/>
      </c>
      <c r="AC1159" s="40" t="str">
        <f t="shared" si="132"/>
        <v/>
      </c>
      <c r="AD1159" s="37" t="str">
        <f>IF(S1159="","",VLOOKUP(S1159,海关监管条件!$A$1:$B$2000,2,FALSE))</f>
        <v/>
      </c>
    </row>
    <row r="1160" spans="7:30">
      <c r="G1160" s="22" t="str">
        <f t="shared" si="126"/>
        <v/>
      </c>
      <c r="H1160" s="23" t="str">
        <f>IF(G1160="","",VLOOKUP(G1160,WMS!$E$3:$Q$2500,7,FALSE))</f>
        <v/>
      </c>
      <c r="I1160" s="23" t="str">
        <f>IF(G1160="","",VLOOKUP(G1160,WMS!$E$3:$Q$2500,8,FALSE))</f>
        <v/>
      </c>
      <c r="J1160" s="23" t="str">
        <f>IF(G1160="","",VLOOKUP(G1160,WMS!$E$3:$Q$2500,13,FALSE))</f>
        <v/>
      </c>
      <c r="K1160" s="29" t="str">
        <f t="shared" si="127"/>
        <v/>
      </c>
      <c r="N1160" s="30" t="str">
        <f>IF(G1160="","",VLOOKUP(G1160,WMS!$E$3:$U$2500,17,0))</f>
        <v/>
      </c>
      <c r="O1160" s="31" t="str">
        <f t="shared" si="128"/>
        <v/>
      </c>
      <c r="P1160" s="31" t="str">
        <f t="shared" si="129"/>
        <v/>
      </c>
      <c r="Q1160" s="36" t="str">
        <f>IF(G1160="","",VLOOKUP(G1160,WMS!$E$3:$G$2500,2,FALSE))</f>
        <v/>
      </c>
      <c r="R1160" s="36" t="str">
        <f>IF(G1160="","",VLOOKUP(G1160,WMS!$E$3:$G$2500,3,FALSE))</f>
        <v/>
      </c>
      <c r="S1160" s="37" t="str">
        <f>IF(R1160="","",VLOOKUP(R1160,CUSTOMS!$E$3:$N$2500,2,FALSE))</f>
        <v/>
      </c>
      <c r="T1160" s="38" t="str">
        <f>IF(R1160="","",VLOOKUP(R1160,CUSTOMS!$E$3:$N$2500,3,FALSE))</f>
        <v/>
      </c>
      <c r="U1160" s="39" t="str">
        <f t="shared" si="130"/>
        <v/>
      </c>
      <c r="V1160" s="39" t="str">
        <f>IF(R1160="","",VLOOKUP(R1160,CUSTOMS!$E$3:$N$2500,5,FALSE))</f>
        <v/>
      </c>
      <c r="W1160" s="40" t="str">
        <f>IF(R1160="","",VLOOKUP(R1160,CUSTOMS!$E$3:$N$2500,6,FALSE))</f>
        <v/>
      </c>
      <c r="X1160" s="40" t="str">
        <f t="shared" si="131"/>
        <v/>
      </c>
      <c r="Y1160" s="39" t="str">
        <f>IF(R1160="","",VLOOKUP(R1160,CUSTOMS!$E$3:$N$2500,8,FALSE))</f>
        <v/>
      </c>
      <c r="Z1160" s="39" t="str">
        <f>IF(R1160="","",VLOOKUP(R1160,CUSTOMS!$E$3:$N$2500,9,FALSE))</f>
        <v/>
      </c>
      <c r="AA1160" s="39" t="str">
        <f>IF(R1160="","",VLOOKUP(R1160,CUSTOMS!$E$3:$N$2500,10,FALSE))</f>
        <v/>
      </c>
      <c r="AB1160" s="40" t="str">
        <f>IF(R1160="","",VLOOKUP(G1160,WMS!$E$3:$T$2500,15,FALSE))</f>
        <v/>
      </c>
      <c r="AC1160" s="40" t="str">
        <f t="shared" si="132"/>
        <v/>
      </c>
      <c r="AD1160" s="37" t="str">
        <f>IF(S1160="","",VLOOKUP(S1160,海关监管条件!$A$1:$B$2000,2,FALSE))</f>
        <v/>
      </c>
    </row>
    <row r="1161" spans="7:30">
      <c r="G1161" s="22" t="str">
        <f t="shared" si="126"/>
        <v/>
      </c>
      <c r="H1161" s="23" t="str">
        <f>IF(G1161="","",VLOOKUP(G1161,WMS!$E$3:$Q$2500,7,FALSE))</f>
        <v/>
      </c>
      <c r="I1161" s="23" t="str">
        <f>IF(G1161="","",VLOOKUP(G1161,WMS!$E$3:$Q$2500,8,FALSE))</f>
        <v/>
      </c>
      <c r="J1161" s="23" t="str">
        <f>IF(G1161="","",VLOOKUP(G1161,WMS!$E$3:$Q$2500,13,FALSE))</f>
        <v/>
      </c>
      <c r="K1161" s="29" t="str">
        <f t="shared" si="127"/>
        <v/>
      </c>
      <c r="N1161" s="30" t="str">
        <f>IF(G1161="","",VLOOKUP(G1161,WMS!$E$3:$U$2500,17,0))</f>
        <v/>
      </c>
      <c r="O1161" s="31" t="str">
        <f t="shared" si="128"/>
        <v/>
      </c>
      <c r="P1161" s="31" t="str">
        <f t="shared" si="129"/>
        <v/>
      </c>
      <c r="Q1161" s="36" t="str">
        <f>IF(G1161="","",VLOOKUP(G1161,WMS!$E$3:$G$2500,2,FALSE))</f>
        <v/>
      </c>
      <c r="R1161" s="36" t="str">
        <f>IF(G1161="","",VLOOKUP(G1161,WMS!$E$3:$G$2500,3,FALSE))</f>
        <v/>
      </c>
      <c r="S1161" s="37" t="str">
        <f>IF(R1161="","",VLOOKUP(R1161,CUSTOMS!$E$3:$N$2500,2,FALSE))</f>
        <v/>
      </c>
      <c r="T1161" s="38" t="str">
        <f>IF(R1161="","",VLOOKUP(R1161,CUSTOMS!$E$3:$N$2500,3,FALSE))</f>
        <v/>
      </c>
      <c r="U1161" s="39" t="str">
        <f t="shared" si="130"/>
        <v/>
      </c>
      <c r="V1161" s="39" t="str">
        <f>IF(R1161="","",VLOOKUP(R1161,CUSTOMS!$E$3:$N$2500,5,FALSE))</f>
        <v/>
      </c>
      <c r="W1161" s="40" t="str">
        <f>IF(R1161="","",VLOOKUP(R1161,CUSTOMS!$E$3:$N$2500,6,FALSE))</f>
        <v/>
      </c>
      <c r="X1161" s="40" t="str">
        <f t="shared" si="131"/>
        <v/>
      </c>
      <c r="Y1161" s="39" t="str">
        <f>IF(R1161="","",VLOOKUP(R1161,CUSTOMS!$E$3:$N$2500,8,FALSE))</f>
        <v/>
      </c>
      <c r="Z1161" s="39" t="str">
        <f>IF(R1161="","",VLOOKUP(R1161,CUSTOMS!$E$3:$N$2500,9,FALSE))</f>
        <v/>
      </c>
      <c r="AA1161" s="39" t="str">
        <f>IF(R1161="","",VLOOKUP(R1161,CUSTOMS!$E$3:$N$2500,10,FALSE))</f>
        <v/>
      </c>
      <c r="AB1161" s="40" t="str">
        <f>IF(R1161="","",VLOOKUP(G1161,WMS!$E$3:$T$2500,15,FALSE))</f>
        <v/>
      </c>
      <c r="AC1161" s="40" t="str">
        <f t="shared" si="132"/>
        <v/>
      </c>
      <c r="AD1161" s="37" t="str">
        <f>IF(S1161="","",VLOOKUP(S1161,海关监管条件!$A$1:$B$2000,2,FALSE))</f>
        <v/>
      </c>
    </row>
    <row r="1162" spans="7:30">
      <c r="G1162" s="22" t="str">
        <f t="shared" si="126"/>
        <v/>
      </c>
      <c r="H1162" s="23" t="str">
        <f>IF(G1162="","",VLOOKUP(G1162,WMS!$E$3:$Q$2500,7,FALSE))</f>
        <v/>
      </c>
      <c r="I1162" s="23" t="str">
        <f>IF(G1162="","",VLOOKUP(G1162,WMS!$E$3:$Q$2500,8,FALSE))</f>
        <v/>
      </c>
      <c r="J1162" s="23" t="str">
        <f>IF(G1162="","",VLOOKUP(G1162,WMS!$E$3:$Q$2500,13,FALSE))</f>
        <v/>
      </c>
      <c r="K1162" s="29" t="str">
        <f t="shared" si="127"/>
        <v/>
      </c>
      <c r="N1162" s="30" t="str">
        <f>IF(G1162="","",VLOOKUP(G1162,WMS!$E$3:$U$2500,17,0))</f>
        <v/>
      </c>
      <c r="O1162" s="31" t="str">
        <f t="shared" si="128"/>
        <v/>
      </c>
      <c r="P1162" s="31" t="str">
        <f t="shared" si="129"/>
        <v/>
      </c>
      <c r="Q1162" s="36" t="str">
        <f>IF(G1162="","",VLOOKUP(G1162,WMS!$E$3:$G$2500,2,FALSE))</f>
        <v/>
      </c>
      <c r="R1162" s="36" t="str">
        <f>IF(G1162="","",VLOOKUP(G1162,WMS!$E$3:$G$2500,3,FALSE))</f>
        <v/>
      </c>
      <c r="S1162" s="37" t="str">
        <f>IF(R1162="","",VLOOKUP(R1162,CUSTOMS!$E$3:$N$2500,2,FALSE))</f>
        <v/>
      </c>
      <c r="T1162" s="38" t="str">
        <f>IF(R1162="","",VLOOKUP(R1162,CUSTOMS!$E$3:$N$2500,3,FALSE))</f>
        <v/>
      </c>
      <c r="U1162" s="39" t="str">
        <f t="shared" si="130"/>
        <v/>
      </c>
      <c r="V1162" s="39" t="str">
        <f>IF(R1162="","",VLOOKUP(R1162,CUSTOMS!$E$3:$N$2500,5,FALSE))</f>
        <v/>
      </c>
      <c r="W1162" s="40" t="str">
        <f>IF(R1162="","",VLOOKUP(R1162,CUSTOMS!$E$3:$N$2500,6,FALSE))</f>
        <v/>
      </c>
      <c r="X1162" s="40" t="str">
        <f t="shared" si="131"/>
        <v/>
      </c>
      <c r="Y1162" s="39" t="str">
        <f>IF(R1162="","",VLOOKUP(R1162,CUSTOMS!$E$3:$N$2500,8,FALSE))</f>
        <v/>
      </c>
      <c r="Z1162" s="39" t="str">
        <f>IF(R1162="","",VLOOKUP(R1162,CUSTOMS!$E$3:$N$2500,9,FALSE))</f>
        <v/>
      </c>
      <c r="AA1162" s="39" t="str">
        <f>IF(R1162="","",VLOOKUP(R1162,CUSTOMS!$E$3:$N$2500,10,FALSE))</f>
        <v/>
      </c>
      <c r="AB1162" s="40" t="str">
        <f>IF(R1162="","",VLOOKUP(G1162,WMS!$E$3:$T$2500,15,FALSE))</f>
        <v/>
      </c>
      <c r="AC1162" s="40" t="str">
        <f t="shared" si="132"/>
        <v/>
      </c>
      <c r="AD1162" s="37" t="str">
        <f>IF(S1162="","",VLOOKUP(S1162,海关监管条件!$A$1:$B$2000,2,FALSE))</f>
        <v/>
      </c>
    </row>
    <row r="1163" spans="7:30">
      <c r="G1163" s="22" t="str">
        <f t="shared" si="126"/>
        <v/>
      </c>
      <c r="H1163" s="23" t="str">
        <f>IF(G1163="","",VLOOKUP(G1163,WMS!$E$3:$Q$2500,7,FALSE))</f>
        <v/>
      </c>
      <c r="I1163" s="23" t="str">
        <f>IF(G1163="","",VLOOKUP(G1163,WMS!$E$3:$Q$2500,8,FALSE))</f>
        <v/>
      </c>
      <c r="J1163" s="23" t="str">
        <f>IF(G1163="","",VLOOKUP(G1163,WMS!$E$3:$Q$2500,13,FALSE))</f>
        <v/>
      </c>
      <c r="K1163" s="29" t="str">
        <f t="shared" si="127"/>
        <v/>
      </c>
      <c r="N1163" s="30" t="str">
        <f>IF(G1163="","",VLOOKUP(G1163,WMS!$E$3:$U$2500,17,0))</f>
        <v/>
      </c>
      <c r="O1163" s="31" t="str">
        <f t="shared" si="128"/>
        <v/>
      </c>
      <c r="P1163" s="31" t="str">
        <f t="shared" si="129"/>
        <v/>
      </c>
      <c r="Q1163" s="36" t="str">
        <f>IF(G1163="","",VLOOKUP(G1163,WMS!$E$3:$G$2500,2,FALSE))</f>
        <v/>
      </c>
      <c r="R1163" s="36" t="str">
        <f>IF(G1163="","",VLOOKUP(G1163,WMS!$E$3:$G$2500,3,FALSE))</f>
        <v/>
      </c>
      <c r="S1163" s="37" t="str">
        <f>IF(R1163="","",VLOOKUP(R1163,CUSTOMS!$E$3:$N$2500,2,FALSE))</f>
        <v/>
      </c>
      <c r="T1163" s="38" t="str">
        <f>IF(R1163="","",VLOOKUP(R1163,CUSTOMS!$E$3:$N$2500,3,FALSE))</f>
        <v/>
      </c>
      <c r="U1163" s="39" t="str">
        <f t="shared" si="130"/>
        <v/>
      </c>
      <c r="V1163" s="39" t="str">
        <f>IF(R1163="","",VLOOKUP(R1163,CUSTOMS!$E$3:$N$2500,5,FALSE))</f>
        <v/>
      </c>
      <c r="W1163" s="40" t="str">
        <f>IF(R1163="","",VLOOKUP(R1163,CUSTOMS!$E$3:$N$2500,6,FALSE))</f>
        <v/>
      </c>
      <c r="X1163" s="40" t="str">
        <f t="shared" si="131"/>
        <v/>
      </c>
      <c r="Y1163" s="39" t="str">
        <f>IF(R1163="","",VLOOKUP(R1163,CUSTOMS!$E$3:$N$2500,8,FALSE))</f>
        <v/>
      </c>
      <c r="Z1163" s="39" t="str">
        <f>IF(R1163="","",VLOOKUP(R1163,CUSTOMS!$E$3:$N$2500,9,FALSE))</f>
        <v/>
      </c>
      <c r="AA1163" s="39" t="str">
        <f>IF(R1163="","",VLOOKUP(R1163,CUSTOMS!$E$3:$N$2500,10,FALSE))</f>
        <v/>
      </c>
      <c r="AB1163" s="40" t="str">
        <f>IF(R1163="","",VLOOKUP(G1163,WMS!$E$3:$T$2500,15,FALSE))</f>
        <v/>
      </c>
      <c r="AC1163" s="40" t="str">
        <f t="shared" si="132"/>
        <v/>
      </c>
      <c r="AD1163" s="37" t="str">
        <f>IF(S1163="","",VLOOKUP(S1163,海关监管条件!$A$1:$B$2000,2,FALSE))</f>
        <v/>
      </c>
    </row>
    <row r="1164" spans="7:30">
      <c r="G1164" s="22" t="str">
        <f t="shared" si="126"/>
        <v/>
      </c>
      <c r="H1164" s="23" t="str">
        <f>IF(G1164="","",VLOOKUP(G1164,WMS!$E$3:$Q$2500,7,FALSE))</f>
        <v/>
      </c>
      <c r="I1164" s="23" t="str">
        <f>IF(G1164="","",VLOOKUP(G1164,WMS!$E$3:$Q$2500,8,FALSE))</f>
        <v/>
      </c>
      <c r="J1164" s="23" t="str">
        <f>IF(G1164="","",VLOOKUP(G1164,WMS!$E$3:$Q$2500,13,FALSE))</f>
        <v/>
      </c>
      <c r="K1164" s="29" t="str">
        <f t="shared" si="127"/>
        <v/>
      </c>
      <c r="N1164" s="30" t="str">
        <f>IF(G1164="","",VLOOKUP(G1164,WMS!$E$3:$U$2500,17,0))</f>
        <v/>
      </c>
      <c r="O1164" s="31" t="str">
        <f t="shared" si="128"/>
        <v/>
      </c>
      <c r="P1164" s="31" t="str">
        <f t="shared" si="129"/>
        <v/>
      </c>
      <c r="Q1164" s="36" t="str">
        <f>IF(G1164="","",VLOOKUP(G1164,WMS!$E$3:$G$2500,2,FALSE))</f>
        <v/>
      </c>
      <c r="R1164" s="36" t="str">
        <f>IF(G1164="","",VLOOKUP(G1164,WMS!$E$3:$G$2500,3,FALSE))</f>
        <v/>
      </c>
      <c r="S1164" s="37" t="str">
        <f>IF(R1164="","",VLOOKUP(R1164,CUSTOMS!$E$3:$N$2500,2,FALSE))</f>
        <v/>
      </c>
      <c r="T1164" s="38" t="str">
        <f>IF(R1164="","",VLOOKUP(R1164,CUSTOMS!$E$3:$N$2500,3,FALSE))</f>
        <v/>
      </c>
      <c r="U1164" s="39" t="str">
        <f t="shared" si="130"/>
        <v/>
      </c>
      <c r="V1164" s="39" t="str">
        <f>IF(R1164="","",VLOOKUP(R1164,CUSTOMS!$E$3:$N$2500,5,FALSE))</f>
        <v/>
      </c>
      <c r="W1164" s="40" t="str">
        <f>IF(R1164="","",VLOOKUP(R1164,CUSTOMS!$E$3:$N$2500,6,FALSE))</f>
        <v/>
      </c>
      <c r="X1164" s="40" t="str">
        <f t="shared" si="131"/>
        <v/>
      </c>
      <c r="Y1164" s="39" t="str">
        <f>IF(R1164="","",VLOOKUP(R1164,CUSTOMS!$E$3:$N$2500,8,FALSE))</f>
        <v/>
      </c>
      <c r="Z1164" s="39" t="str">
        <f>IF(R1164="","",VLOOKUP(R1164,CUSTOMS!$E$3:$N$2500,9,FALSE))</f>
        <v/>
      </c>
      <c r="AA1164" s="39" t="str">
        <f>IF(R1164="","",VLOOKUP(R1164,CUSTOMS!$E$3:$N$2500,10,FALSE))</f>
        <v/>
      </c>
      <c r="AB1164" s="40" t="str">
        <f>IF(R1164="","",VLOOKUP(G1164,WMS!$E$3:$T$2500,15,FALSE))</f>
        <v/>
      </c>
      <c r="AC1164" s="40" t="str">
        <f t="shared" si="132"/>
        <v/>
      </c>
      <c r="AD1164" s="37" t="str">
        <f>IF(S1164="","",VLOOKUP(S1164,海关监管条件!$A$1:$B$2000,2,FALSE))</f>
        <v/>
      </c>
    </row>
    <row r="1165" spans="7:30">
      <c r="G1165" s="22" t="str">
        <f t="shared" si="126"/>
        <v/>
      </c>
      <c r="H1165" s="23" t="str">
        <f>IF(G1165="","",VLOOKUP(G1165,WMS!$E$3:$Q$2500,7,FALSE))</f>
        <v/>
      </c>
      <c r="I1165" s="23" t="str">
        <f>IF(G1165="","",VLOOKUP(G1165,WMS!$E$3:$Q$2500,8,FALSE))</f>
        <v/>
      </c>
      <c r="J1165" s="23" t="str">
        <f>IF(G1165="","",VLOOKUP(G1165,WMS!$E$3:$Q$2500,13,FALSE))</f>
        <v/>
      </c>
      <c r="K1165" s="29" t="str">
        <f t="shared" si="127"/>
        <v/>
      </c>
      <c r="N1165" s="30" t="str">
        <f>IF(G1165="","",VLOOKUP(G1165,WMS!$E$3:$U$2500,17,0))</f>
        <v/>
      </c>
      <c r="O1165" s="31" t="str">
        <f t="shared" si="128"/>
        <v/>
      </c>
      <c r="P1165" s="31" t="str">
        <f t="shared" si="129"/>
        <v/>
      </c>
      <c r="Q1165" s="36" t="str">
        <f>IF(G1165="","",VLOOKUP(G1165,WMS!$E$3:$G$2500,2,FALSE))</f>
        <v/>
      </c>
      <c r="R1165" s="36" t="str">
        <f>IF(G1165="","",VLOOKUP(G1165,WMS!$E$3:$G$2500,3,FALSE))</f>
        <v/>
      </c>
      <c r="S1165" s="37" t="str">
        <f>IF(R1165="","",VLOOKUP(R1165,CUSTOMS!$E$3:$N$2500,2,FALSE))</f>
        <v/>
      </c>
      <c r="T1165" s="38" t="str">
        <f>IF(R1165="","",VLOOKUP(R1165,CUSTOMS!$E$3:$N$2500,3,FALSE))</f>
        <v/>
      </c>
      <c r="U1165" s="39" t="str">
        <f t="shared" si="130"/>
        <v/>
      </c>
      <c r="V1165" s="39" t="str">
        <f>IF(R1165="","",VLOOKUP(R1165,CUSTOMS!$E$3:$N$2500,5,FALSE))</f>
        <v/>
      </c>
      <c r="W1165" s="40" t="str">
        <f>IF(R1165="","",VLOOKUP(R1165,CUSTOMS!$E$3:$N$2500,6,FALSE))</f>
        <v/>
      </c>
      <c r="X1165" s="40" t="str">
        <f t="shared" si="131"/>
        <v/>
      </c>
      <c r="Y1165" s="39" t="str">
        <f>IF(R1165="","",VLOOKUP(R1165,CUSTOMS!$E$3:$N$2500,8,FALSE))</f>
        <v/>
      </c>
      <c r="Z1165" s="39" t="str">
        <f>IF(R1165="","",VLOOKUP(R1165,CUSTOMS!$E$3:$N$2500,9,FALSE))</f>
        <v/>
      </c>
      <c r="AA1165" s="39" t="str">
        <f>IF(R1165="","",VLOOKUP(R1165,CUSTOMS!$E$3:$N$2500,10,FALSE))</f>
        <v/>
      </c>
      <c r="AB1165" s="40" t="str">
        <f>IF(R1165="","",VLOOKUP(G1165,WMS!$E$3:$T$2500,15,FALSE))</f>
        <v/>
      </c>
      <c r="AC1165" s="40" t="str">
        <f t="shared" si="132"/>
        <v/>
      </c>
      <c r="AD1165" s="37" t="str">
        <f>IF(S1165="","",VLOOKUP(S1165,海关监管条件!$A$1:$B$2000,2,FALSE))</f>
        <v/>
      </c>
    </row>
    <row r="1166" spans="7:30">
      <c r="G1166" s="22" t="str">
        <f t="shared" si="126"/>
        <v/>
      </c>
      <c r="H1166" s="23" t="str">
        <f>IF(G1166="","",VLOOKUP(G1166,WMS!$E$3:$Q$2500,7,FALSE))</f>
        <v/>
      </c>
      <c r="I1166" s="23" t="str">
        <f>IF(G1166="","",VLOOKUP(G1166,WMS!$E$3:$Q$2500,8,FALSE))</f>
        <v/>
      </c>
      <c r="J1166" s="23" t="str">
        <f>IF(G1166="","",VLOOKUP(G1166,WMS!$E$3:$Q$2500,13,FALSE))</f>
        <v/>
      </c>
      <c r="K1166" s="29" t="str">
        <f t="shared" si="127"/>
        <v/>
      </c>
      <c r="N1166" s="30" t="str">
        <f>IF(G1166="","",VLOOKUP(G1166,WMS!$E$3:$U$2500,17,0))</f>
        <v/>
      </c>
      <c r="O1166" s="31" t="str">
        <f t="shared" si="128"/>
        <v/>
      </c>
      <c r="P1166" s="31" t="str">
        <f t="shared" si="129"/>
        <v/>
      </c>
      <c r="Q1166" s="36" t="str">
        <f>IF(G1166="","",VLOOKUP(G1166,WMS!$E$3:$G$2500,2,FALSE))</f>
        <v/>
      </c>
      <c r="R1166" s="36" t="str">
        <f>IF(G1166="","",VLOOKUP(G1166,WMS!$E$3:$G$2500,3,FALSE))</f>
        <v/>
      </c>
      <c r="S1166" s="37" t="str">
        <f>IF(R1166="","",VLOOKUP(R1166,CUSTOMS!$E$3:$N$2500,2,FALSE))</f>
        <v/>
      </c>
      <c r="T1166" s="38" t="str">
        <f>IF(R1166="","",VLOOKUP(R1166,CUSTOMS!$E$3:$N$2500,3,FALSE))</f>
        <v/>
      </c>
      <c r="U1166" s="39" t="str">
        <f t="shared" si="130"/>
        <v/>
      </c>
      <c r="V1166" s="39" t="str">
        <f>IF(R1166="","",VLOOKUP(R1166,CUSTOMS!$E$3:$N$2500,5,FALSE))</f>
        <v/>
      </c>
      <c r="W1166" s="40" t="str">
        <f>IF(R1166="","",VLOOKUP(R1166,CUSTOMS!$E$3:$N$2500,6,FALSE))</f>
        <v/>
      </c>
      <c r="X1166" s="40" t="str">
        <f t="shared" si="131"/>
        <v/>
      </c>
      <c r="Y1166" s="39" t="str">
        <f>IF(R1166="","",VLOOKUP(R1166,CUSTOMS!$E$3:$N$2500,8,FALSE))</f>
        <v/>
      </c>
      <c r="Z1166" s="39" t="str">
        <f>IF(R1166="","",VLOOKUP(R1166,CUSTOMS!$E$3:$N$2500,9,FALSE))</f>
        <v/>
      </c>
      <c r="AA1166" s="39" t="str">
        <f>IF(R1166="","",VLOOKUP(R1166,CUSTOMS!$E$3:$N$2500,10,FALSE))</f>
        <v/>
      </c>
      <c r="AB1166" s="40" t="str">
        <f>IF(R1166="","",VLOOKUP(G1166,WMS!$E$3:$T$2500,15,FALSE))</f>
        <v/>
      </c>
      <c r="AC1166" s="40" t="str">
        <f t="shared" si="132"/>
        <v/>
      </c>
      <c r="AD1166" s="37" t="str">
        <f>IF(S1166="","",VLOOKUP(S1166,海关监管条件!$A$1:$B$2000,2,FALSE))</f>
        <v/>
      </c>
    </row>
    <row r="1167" spans="7:30">
      <c r="G1167" s="22" t="str">
        <f t="shared" si="126"/>
        <v/>
      </c>
      <c r="H1167" s="23" t="str">
        <f>IF(G1167="","",VLOOKUP(G1167,WMS!$E$3:$Q$2500,7,FALSE))</f>
        <v/>
      </c>
      <c r="I1167" s="23" t="str">
        <f>IF(G1167="","",VLOOKUP(G1167,WMS!$E$3:$Q$2500,8,FALSE))</f>
        <v/>
      </c>
      <c r="J1167" s="23" t="str">
        <f>IF(G1167="","",VLOOKUP(G1167,WMS!$E$3:$Q$2500,13,FALSE))</f>
        <v/>
      </c>
      <c r="K1167" s="29" t="str">
        <f t="shared" si="127"/>
        <v/>
      </c>
      <c r="N1167" s="30" t="str">
        <f>IF(G1167="","",VLOOKUP(G1167,WMS!$E$3:$U$2500,17,0))</f>
        <v/>
      </c>
      <c r="O1167" s="31" t="str">
        <f t="shared" si="128"/>
        <v/>
      </c>
      <c r="P1167" s="31" t="str">
        <f t="shared" si="129"/>
        <v/>
      </c>
      <c r="Q1167" s="36" t="str">
        <f>IF(G1167="","",VLOOKUP(G1167,WMS!$E$3:$G$2500,2,FALSE))</f>
        <v/>
      </c>
      <c r="R1167" s="36" t="str">
        <f>IF(G1167="","",VLOOKUP(G1167,WMS!$E$3:$G$2500,3,FALSE))</f>
        <v/>
      </c>
      <c r="S1167" s="37" t="str">
        <f>IF(R1167="","",VLOOKUP(R1167,CUSTOMS!$E$3:$N$2500,2,FALSE))</f>
        <v/>
      </c>
      <c r="T1167" s="38" t="str">
        <f>IF(R1167="","",VLOOKUP(R1167,CUSTOMS!$E$3:$N$2500,3,FALSE))</f>
        <v/>
      </c>
      <c r="U1167" s="39" t="str">
        <f t="shared" si="130"/>
        <v/>
      </c>
      <c r="V1167" s="39" t="str">
        <f>IF(R1167="","",VLOOKUP(R1167,CUSTOMS!$E$3:$N$2500,5,FALSE))</f>
        <v/>
      </c>
      <c r="W1167" s="40" t="str">
        <f>IF(R1167="","",VLOOKUP(R1167,CUSTOMS!$E$3:$N$2500,6,FALSE))</f>
        <v/>
      </c>
      <c r="X1167" s="40" t="str">
        <f t="shared" si="131"/>
        <v/>
      </c>
      <c r="Y1167" s="39" t="str">
        <f>IF(R1167="","",VLOOKUP(R1167,CUSTOMS!$E$3:$N$2500,8,FALSE))</f>
        <v/>
      </c>
      <c r="Z1167" s="39" t="str">
        <f>IF(R1167="","",VLOOKUP(R1167,CUSTOMS!$E$3:$N$2500,9,FALSE))</f>
        <v/>
      </c>
      <c r="AA1167" s="39" t="str">
        <f>IF(R1167="","",VLOOKUP(R1167,CUSTOMS!$E$3:$N$2500,10,FALSE))</f>
        <v/>
      </c>
      <c r="AB1167" s="40" t="str">
        <f>IF(R1167="","",VLOOKUP(G1167,WMS!$E$3:$T$2500,15,FALSE))</f>
        <v/>
      </c>
      <c r="AC1167" s="40" t="str">
        <f t="shared" si="132"/>
        <v/>
      </c>
      <c r="AD1167" s="37" t="str">
        <f>IF(S1167="","",VLOOKUP(S1167,海关监管条件!$A$1:$B$2000,2,FALSE))</f>
        <v/>
      </c>
    </row>
    <row r="1168" spans="7:30">
      <c r="G1168" s="22" t="str">
        <f t="shared" si="126"/>
        <v/>
      </c>
      <c r="H1168" s="23" t="str">
        <f>IF(G1168="","",VLOOKUP(G1168,WMS!$E$3:$Q$2500,7,FALSE))</f>
        <v/>
      </c>
      <c r="I1168" s="23" t="str">
        <f>IF(G1168="","",VLOOKUP(G1168,WMS!$E$3:$Q$2500,8,FALSE))</f>
        <v/>
      </c>
      <c r="J1168" s="23" t="str">
        <f>IF(G1168="","",VLOOKUP(G1168,WMS!$E$3:$Q$2500,13,FALSE))</f>
        <v/>
      </c>
      <c r="K1168" s="29" t="str">
        <f t="shared" si="127"/>
        <v/>
      </c>
      <c r="N1168" s="30" t="str">
        <f>IF(G1168="","",VLOOKUP(G1168,WMS!$E$3:$U$2500,17,0))</f>
        <v/>
      </c>
      <c r="O1168" s="31" t="str">
        <f t="shared" si="128"/>
        <v/>
      </c>
      <c r="P1168" s="31" t="str">
        <f t="shared" si="129"/>
        <v/>
      </c>
      <c r="Q1168" s="36" t="str">
        <f>IF(G1168="","",VLOOKUP(G1168,WMS!$E$3:$G$2500,2,FALSE))</f>
        <v/>
      </c>
      <c r="R1168" s="36" t="str">
        <f>IF(G1168="","",VLOOKUP(G1168,WMS!$E$3:$G$2500,3,FALSE))</f>
        <v/>
      </c>
      <c r="S1168" s="37" t="str">
        <f>IF(R1168="","",VLOOKUP(R1168,CUSTOMS!$E$3:$N$2500,2,FALSE))</f>
        <v/>
      </c>
      <c r="T1168" s="38" t="str">
        <f>IF(R1168="","",VLOOKUP(R1168,CUSTOMS!$E$3:$N$2500,3,FALSE))</f>
        <v/>
      </c>
      <c r="U1168" s="39" t="str">
        <f t="shared" si="130"/>
        <v/>
      </c>
      <c r="V1168" s="39" t="str">
        <f>IF(R1168="","",VLOOKUP(R1168,CUSTOMS!$E$3:$N$2500,5,FALSE))</f>
        <v/>
      </c>
      <c r="W1168" s="40" t="str">
        <f>IF(R1168="","",VLOOKUP(R1168,CUSTOMS!$E$3:$N$2500,6,FALSE))</f>
        <v/>
      </c>
      <c r="X1168" s="40" t="str">
        <f t="shared" si="131"/>
        <v/>
      </c>
      <c r="Y1168" s="39" t="str">
        <f>IF(R1168="","",VLOOKUP(R1168,CUSTOMS!$E$3:$N$2500,8,FALSE))</f>
        <v/>
      </c>
      <c r="Z1168" s="39" t="str">
        <f>IF(R1168="","",VLOOKUP(R1168,CUSTOMS!$E$3:$N$2500,9,FALSE))</f>
        <v/>
      </c>
      <c r="AA1168" s="39" t="str">
        <f>IF(R1168="","",VLOOKUP(R1168,CUSTOMS!$E$3:$N$2500,10,FALSE))</f>
        <v/>
      </c>
      <c r="AB1168" s="40" t="str">
        <f>IF(R1168="","",VLOOKUP(G1168,WMS!$E$3:$T$2500,15,FALSE))</f>
        <v/>
      </c>
      <c r="AC1168" s="40" t="str">
        <f t="shared" si="132"/>
        <v/>
      </c>
      <c r="AD1168" s="37" t="str">
        <f>IF(S1168="","",VLOOKUP(S1168,海关监管条件!$A$1:$B$2000,2,FALSE))</f>
        <v/>
      </c>
    </row>
    <row r="1169" spans="7:30">
      <c r="G1169" s="22" t="str">
        <f t="shared" si="126"/>
        <v/>
      </c>
      <c r="H1169" s="23" t="str">
        <f>IF(G1169="","",VLOOKUP(G1169,WMS!$E$3:$Q$2500,7,FALSE))</f>
        <v/>
      </c>
      <c r="I1169" s="23" t="str">
        <f>IF(G1169="","",VLOOKUP(G1169,WMS!$E$3:$Q$2500,8,FALSE))</f>
        <v/>
      </c>
      <c r="J1169" s="23" t="str">
        <f>IF(G1169="","",VLOOKUP(G1169,WMS!$E$3:$Q$2500,13,FALSE))</f>
        <v/>
      </c>
      <c r="K1169" s="29" t="str">
        <f t="shared" si="127"/>
        <v/>
      </c>
      <c r="N1169" s="30" t="str">
        <f>IF(G1169="","",VLOOKUP(G1169,WMS!$E$3:$U$2500,17,0))</f>
        <v/>
      </c>
      <c r="O1169" s="31" t="str">
        <f t="shared" si="128"/>
        <v/>
      </c>
      <c r="P1169" s="31" t="str">
        <f t="shared" si="129"/>
        <v/>
      </c>
      <c r="Q1169" s="36" t="str">
        <f>IF(G1169="","",VLOOKUP(G1169,WMS!$E$3:$G$2500,2,FALSE))</f>
        <v/>
      </c>
      <c r="R1169" s="36" t="str">
        <f>IF(G1169="","",VLOOKUP(G1169,WMS!$E$3:$G$2500,3,FALSE))</f>
        <v/>
      </c>
      <c r="S1169" s="37" t="str">
        <f>IF(R1169="","",VLOOKUP(R1169,CUSTOMS!$E$3:$N$2500,2,FALSE))</f>
        <v/>
      </c>
      <c r="T1169" s="38" t="str">
        <f>IF(R1169="","",VLOOKUP(R1169,CUSTOMS!$E$3:$N$2500,3,FALSE))</f>
        <v/>
      </c>
      <c r="U1169" s="39" t="str">
        <f t="shared" si="130"/>
        <v/>
      </c>
      <c r="V1169" s="39" t="str">
        <f>IF(R1169="","",VLOOKUP(R1169,CUSTOMS!$E$3:$N$2500,5,FALSE))</f>
        <v/>
      </c>
      <c r="W1169" s="40" t="str">
        <f>IF(R1169="","",VLOOKUP(R1169,CUSTOMS!$E$3:$N$2500,6,FALSE))</f>
        <v/>
      </c>
      <c r="X1169" s="40" t="str">
        <f t="shared" si="131"/>
        <v/>
      </c>
      <c r="Y1169" s="39" t="str">
        <f>IF(R1169="","",VLOOKUP(R1169,CUSTOMS!$E$3:$N$2500,8,FALSE))</f>
        <v/>
      </c>
      <c r="Z1169" s="39" t="str">
        <f>IF(R1169="","",VLOOKUP(R1169,CUSTOMS!$E$3:$N$2500,9,FALSE))</f>
        <v/>
      </c>
      <c r="AA1169" s="39" t="str">
        <f>IF(R1169="","",VLOOKUP(R1169,CUSTOMS!$E$3:$N$2500,10,FALSE))</f>
        <v/>
      </c>
      <c r="AB1169" s="40" t="str">
        <f>IF(R1169="","",VLOOKUP(G1169,WMS!$E$3:$T$2500,15,FALSE))</f>
        <v/>
      </c>
      <c r="AC1169" s="40" t="str">
        <f t="shared" si="132"/>
        <v/>
      </c>
      <c r="AD1169" s="37" t="str">
        <f>IF(S1169="","",VLOOKUP(S1169,海关监管条件!$A$1:$B$2000,2,FALSE))</f>
        <v/>
      </c>
    </row>
    <row r="1170" spans="7:30">
      <c r="G1170" s="22" t="str">
        <f t="shared" si="126"/>
        <v/>
      </c>
      <c r="H1170" s="23" t="str">
        <f>IF(G1170="","",VLOOKUP(G1170,WMS!$E$3:$Q$2500,7,FALSE))</f>
        <v/>
      </c>
      <c r="I1170" s="23" t="str">
        <f>IF(G1170="","",VLOOKUP(G1170,WMS!$E$3:$Q$2500,8,FALSE))</f>
        <v/>
      </c>
      <c r="J1170" s="23" t="str">
        <f>IF(G1170="","",VLOOKUP(G1170,WMS!$E$3:$Q$2500,13,FALSE))</f>
        <v/>
      </c>
      <c r="K1170" s="29" t="str">
        <f t="shared" si="127"/>
        <v/>
      </c>
      <c r="N1170" s="30" t="str">
        <f>IF(G1170="","",VLOOKUP(G1170,WMS!$E$3:$U$2500,17,0))</f>
        <v/>
      </c>
      <c r="O1170" s="31" t="str">
        <f t="shared" si="128"/>
        <v/>
      </c>
      <c r="P1170" s="31" t="str">
        <f t="shared" si="129"/>
        <v/>
      </c>
      <c r="Q1170" s="36" t="str">
        <f>IF(G1170="","",VLOOKUP(G1170,WMS!$E$3:$G$2500,2,FALSE))</f>
        <v/>
      </c>
      <c r="R1170" s="36" t="str">
        <f>IF(G1170="","",VLOOKUP(G1170,WMS!$E$3:$G$2500,3,FALSE))</f>
        <v/>
      </c>
      <c r="S1170" s="37" t="str">
        <f>IF(R1170="","",VLOOKUP(R1170,CUSTOMS!$E$3:$N$2500,2,FALSE))</f>
        <v/>
      </c>
      <c r="T1170" s="38" t="str">
        <f>IF(R1170="","",VLOOKUP(R1170,CUSTOMS!$E$3:$N$2500,3,FALSE))</f>
        <v/>
      </c>
      <c r="U1170" s="39" t="str">
        <f t="shared" si="130"/>
        <v/>
      </c>
      <c r="V1170" s="39" t="str">
        <f>IF(R1170="","",VLOOKUP(R1170,CUSTOMS!$E$3:$N$2500,5,FALSE))</f>
        <v/>
      </c>
      <c r="W1170" s="40" t="str">
        <f>IF(R1170="","",VLOOKUP(R1170,CUSTOMS!$E$3:$N$2500,6,FALSE))</f>
        <v/>
      </c>
      <c r="X1170" s="40" t="str">
        <f t="shared" si="131"/>
        <v/>
      </c>
      <c r="Y1170" s="39" t="str">
        <f>IF(R1170="","",VLOOKUP(R1170,CUSTOMS!$E$3:$N$2500,8,FALSE))</f>
        <v/>
      </c>
      <c r="Z1170" s="39" t="str">
        <f>IF(R1170="","",VLOOKUP(R1170,CUSTOMS!$E$3:$N$2500,9,FALSE))</f>
        <v/>
      </c>
      <c r="AA1170" s="39" t="str">
        <f>IF(R1170="","",VLOOKUP(R1170,CUSTOMS!$E$3:$N$2500,10,FALSE))</f>
        <v/>
      </c>
      <c r="AB1170" s="40" t="str">
        <f>IF(R1170="","",VLOOKUP(G1170,WMS!$E$3:$T$2500,15,FALSE))</f>
        <v/>
      </c>
      <c r="AC1170" s="40" t="str">
        <f t="shared" si="132"/>
        <v/>
      </c>
      <c r="AD1170" s="37" t="str">
        <f>IF(S1170="","",VLOOKUP(S1170,海关监管条件!$A$1:$B$2000,2,FALSE))</f>
        <v/>
      </c>
    </row>
    <row r="1171" spans="7:30">
      <c r="G1171" s="22" t="str">
        <f t="shared" si="126"/>
        <v/>
      </c>
      <c r="H1171" s="23" t="str">
        <f>IF(G1171="","",VLOOKUP(G1171,WMS!$E$3:$Q$2500,7,FALSE))</f>
        <v/>
      </c>
      <c r="I1171" s="23" t="str">
        <f>IF(G1171="","",VLOOKUP(G1171,WMS!$E$3:$Q$2500,8,FALSE))</f>
        <v/>
      </c>
      <c r="J1171" s="23" t="str">
        <f>IF(G1171="","",VLOOKUP(G1171,WMS!$E$3:$Q$2500,13,FALSE))</f>
        <v/>
      </c>
      <c r="K1171" s="29" t="str">
        <f t="shared" si="127"/>
        <v/>
      </c>
      <c r="N1171" s="30" t="str">
        <f>IF(G1171="","",VLOOKUP(G1171,WMS!$E$3:$U$2500,17,0))</f>
        <v/>
      </c>
      <c r="O1171" s="31" t="str">
        <f t="shared" si="128"/>
        <v/>
      </c>
      <c r="P1171" s="31" t="str">
        <f t="shared" si="129"/>
        <v/>
      </c>
      <c r="Q1171" s="36" t="str">
        <f>IF(G1171="","",VLOOKUP(G1171,WMS!$E$3:$G$2500,2,FALSE))</f>
        <v/>
      </c>
      <c r="R1171" s="36" t="str">
        <f>IF(G1171="","",VLOOKUP(G1171,WMS!$E$3:$G$2500,3,FALSE))</f>
        <v/>
      </c>
      <c r="S1171" s="37" t="str">
        <f>IF(R1171="","",VLOOKUP(R1171,CUSTOMS!$E$3:$N$2500,2,FALSE))</f>
        <v/>
      </c>
      <c r="T1171" s="38" t="str">
        <f>IF(R1171="","",VLOOKUP(R1171,CUSTOMS!$E$3:$N$2500,3,FALSE))</f>
        <v/>
      </c>
      <c r="U1171" s="39" t="str">
        <f t="shared" si="130"/>
        <v/>
      </c>
      <c r="V1171" s="39" t="str">
        <f>IF(R1171="","",VLOOKUP(R1171,CUSTOMS!$E$3:$N$2500,5,FALSE))</f>
        <v/>
      </c>
      <c r="W1171" s="40" t="str">
        <f>IF(R1171="","",VLOOKUP(R1171,CUSTOMS!$E$3:$N$2500,6,FALSE))</f>
        <v/>
      </c>
      <c r="X1171" s="40" t="str">
        <f t="shared" si="131"/>
        <v/>
      </c>
      <c r="Y1171" s="39" t="str">
        <f>IF(R1171="","",VLOOKUP(R1171,CUSTOMS!$E$3:$N$2500,8,FALSE))</f>
        <v/>
      </c>
      <c r="Z1171" s="39" t="str">
        <f>IF(R1171="","",VLOOKUP(R1171,CUSTOMS!$E$3:$N$2500,9,FALSE))</f>
        <v/>
      </c>
      <c r="AA1171" s="39" t="str">
        <f>IF(R1171="","",VLOOKUP(R1171,CUSTOMS!$E$3:$N$2500,10,FALSE))</f>
        <v/>
      </c>
      <c r="AB1171" s="40" t="str">
        <f>IF(R1171="","",VLOOKUP(G1171,WMS!$E$3:$T$2500,15,FALSE))</f>
        <v/>
      </c>
      <c r="AC1171" s="40" t="str">
        <f t="shared" si="132"/>
        <v/>
      </c>
      <c r="AD1171" s="37" t="str">
        <f>IF(S1171="","",VLOOKUP(S1171,海关监管条件!$A$1:$B$2000,2,FALSE))</f>
        <v/>
      </c>
    </row>
    <row r="1172" spans="7:30">
      <c r="G1172" s="22" t="str">
        <f t="shared" si="126"/>
        <v/>
      </c>
      <c r="H1172" s="23" t="str">
        <f>IF(G1172="","",VLOOKUP(G1172,WMS!$E$3:$Q$2500,7,FALSE))</f>
        <v/>
      </c>
      <c r="I1172" s="23" t="str">
        <f>IF(G1172="","",VLOOKUP(G1172,WMS!$E$3:$Q$2500,8,FALSE))</f>
        <v/>
      </c>
      <c r="J1172" s="23" t="str">
        <f>IF(G1172="","",VLOOKUP(G1172,WMS!$E$3:$Q$2500,13,FALSE))</f>
        <v/>
      </c>
      <c r="K1172" s="29" t="str">
        <f t="shared" si="127"/>
        <v/>
      </c>
      <c r="N1172" s="30" t="str">
        <f>IF(G1172="","",VLOOKUP(G1172,WMS!$E$3:$U$2500,17,0))</f>
        <v/>
      </c>
      <c r="O1172" s="31" t="str">
        <f t="shared" si="128"/>
        <v/>
      </c>
      <c r="P1172" s="31" t="str">
        <f t="shared" si="129"/>
        <v/>
      </c>
      <c r="Q1172" s="36" t="str">
        <f>IF(G1172="","",VLOOKUP(G1172,WMS!$E$3:$G$2500,2,FALSE))</f>
        <v/>
      </c>
      <c r="R1172" s="36" t="str">
        <f>IF(G1172="","",VLOOKUP(G1172,WMS!$E$3:$G$2500,3,FALSE))</f>
        <v/>
      </c>
      <c r="S1172" s="37" t="str">
        <f>IF(R1172="","",VLOOKUP(R1172,CUSTOMS!$E$3:$N$2500,2,FALSE))</f>
        <v/>
      </c>
      <c r="T1172" s="38" t="str">
        <f>IF(R1172="","",VLOOKUP(R1172,CUSTOMS!$E$3:$N$2500,3,FALSE))</f>
        <v/>
      </c>
      <c r="U1172" s="39" t="str">
        <f t="shared" si="130"/>
        <v/>
      </c>
      <c r="V1172" s="39" t="str">
        <f>IF(R1172="","",VLOOKUP(R1172,CUSTOMS!$E$3:$N$2500,5,FALSE))</f>
        <v/>
      </c>
      <c r="W1172" s="40" t="str">
        <f>IF(R1172="","",VLOOKUP(R1172,CUSTOMS!$E$3:$N$2500,6,FALSE))</f>
        <v/>
      </c>
      <c r="X1172" s="40" t="str">
        <f t="shared" si="131"/>
        <v/>
      </c>
      <c r="Y1172" s="39" t="str">
        <f>IF(R1172="","",VLOOKUP(R1172,CUSTOMS!$E$3:$N$2500,8,FALSE))</f>
        <v/>
      </c>
      <c r="Z1172" s="39" t="str">
        <f>IF(R1172="","",VLOOKUP(R1172,CUSTOMS!$E$3:$N$2500,9,FALSE))</f>
        <v/>
      </c>
      <c r="AA1172" s="39" t="str">
        <f>IF(R1172="","",VLOOKUP(R1172,CUSTOMS!$E$3:$N$2500,10,FALSE))</f>
        <v/>
      </c>
      <c r="AB1172" s="40" t="str">
        <f>IF(R1172="","",VLOOKUP(G1172,WMS!$E$3:$T$2500,15,FALSE))</f>
        <v/>
      </c>
      <c r="AC1172" s="40" t="str">
        <f t="shared" si="132"/>
        <v/>
      </c>
      <c r="AD1172" s="37" t="str">
        <f>IF(S1172="","",VLOOKUP(S1172,海关监管条件!$A$1:$B$2000,2,FALSE))</f>
        <v/>
      </c>
    </row>
    <row r="1173" spans="7:30">
      <c r="G1173" s="22" t="str">
        <f t="shared" si="126"/>
        <v/>
      </c>
      <c r="H1173" s="23" t="str">
        <f>IF(G1173="","",VLOOKUP(G1173,WMS!$E$3:$Q$2500,7,FALSE))</f>
        <v/>
      </c>
      <c r="I1173" s="23" t="str">
        <f>IF(G1173="","",VLOOKUP(G1173,WMS!$E$3:$Q$2500,8,FALSE))</f>
        <v/>
      </c>
      <c r="J1173" s="23" t="str">
        <f>IF(G1173="","",VLOOKUP(G1173,WMS!$E$3:$Q$2500,13,FALSE))</f>
        <v/>
      </c>
      <c r="K1173" s="29" t="str">
        <f t="shared" si="127"/>
        <v/>
      </c>
      <c r="N1173" s="30" t="str">
        <f>IF(G1173="","",VLOOKUP(G1173,WMS!$E$3:$U$2500,17,0))</f>
        <v/>
      </c>
      <c r="O1173" s="31" t="str">
        <f t="shared" si="128"/>
        <v/>
      </c>
      <c r="P1173" s="31" t="str">
        <f t="shared" si="129"/>
        <v/>
      </c>
      <c r="Q1173" s="36" t="str">
        <f>IF(G1173="","",VLOOKUP(G1173,WMS!$E$3:$G$2500,2,FALSE))</f>
        <v/>
      </c>
      <c r="R1173" s="36" t="str">
        <f>IF(G1173="","",VLOOKUP(G1173,WMS!$E$3:$G$2500,3,FALSE))</f>
        <v/>
      </c>
      <c r="S1173" s="37" t="str">
        <f>IF(R1173="","",VLOOKUP(R1173,CUSTOMS!$E$3:$N$2500,2,FALSE))</f>
        <v/>
      </c>
      <c r="T1173" s="38" t="str">
        <f>IF(R1173="","",VLOOKUP(R1173,CUSTOMS!$E$3:$N$2500,3,FALSE))</f>
        <v/>
      </c>
      <c r="U1173" s="39" t="str">
        <f t="shared" si="130"/>
        <v/>
      </c>
      <c r="V1173" s="39" t="str">
        <f>IF(R1173="","",VLOOKUP(R1173,CUSTOMS!$E$3:$N$2500,5,FALSE))</f>
        <v/>
      </c>
      <c r="W1173" s="40" t="str">
        <f>IF(R1173="","",VLOOKUP(R1173,CUSTOMS!$E$3:$N$2500,6,FALSE))</f>
        <v/>
      </c>
      <c r="X1173" s="40" t="str">
        <f t="shared" si="131"/>
        <v/>
      </c>
      <c r="Y1173" s="39" t="str">
        <f>IF(R1173="","",VLOOKUP(R1173,CUSTOMS!$E$3:$N$2500,8,FALSE))</f>
        <v/>
      </c>
      <c r="Z1173" s="39" t="str">
        <f>IF(R1173="","",VLOOKUP(R1173,CUSTOMS!$E$3:$N$2500,9,FALSE))</f>
        <v/>
      </c>
      <c r="AA1173" s="39" t="str">
        <f>IF(R1173="","",VLOOKUP(R1173,CUSTOMS!$E$3:$N$2500,10,FALSE))</f>
        <v/>
      </c>
      <c r="AB1173" s="40" t="str">
        <f>IF(R1173="","",VLOOKUP(G1173,WMS!$E$3:$T$2500,15,FALSE))</f>
        <v/>
      </c>
      <c r="AC1173" s="40" t="str">
        <f t="shared" si="132"/>
        <v/>
      </c>
      <c r="AD1173" s="37" t="str">
        <f>IF(S1173="","",VLOOKUP(S1173,海关监管条件!$A$1:$B$2000,2,FALSE))</f>
        <v/>
      </c>
    </row>
    <row r="1174" spans="7:30">
      <c r="G1174" s="22" t="str">
        <f t="shared" si="126"/>
        <v/>
      </c>
      <c r="H1174" s="23" t="str">
        <f>IF(G1174="","",VLOOKUP(G1174,WMS!$E$3:$Q$2500,7,FALSE))</f>
        <v/>
      </c>
      <c r="I1174" s="23" t="str">
        <f>IF(G1174="","",VLOOKUP(G1174,WMS!$E$3:$Q$2500,8,FALSE))</f>
        <v/>
      </c>
      <c r="J1174" s="23" t="str">
        <f>IF(G1174="","",VLOOKUP(G1174,WMS!$E$3:$Q$2500,13,FALSE))</f>
        <v/>
      </c>
      <c r="K1174" s="29" t="str">
        <f t="shared" si="127"/>
        <v/>
      </c>
      <c r="N1174" s="30" t="str">
        <f>IF(G1174="","",VLOOKUP(G1174,WMS!$E$3:$U$2500,17,0))</f>
        <v/>
      </c>
      <c r="O1174" s="31" t="str">
        <f t="shared" si="128"/>
        <v/>
      </c>
      <c r="P1174" s="31" t="str">
        <f t="shared" si="129"/>
        <v/>
      </c>
      <c r="Q1174" s="36" t="str">
        <f>IF(G1174="","",VLOOKUP(G1174,WMS!$E$3:$G$2500,2,FALSE))</f>
        <v/>
      </c>
      <c r="R1174" s="36" t="str">
        <f>IF(G1174="","",VLOOKUP(G1174,WMS!$E$3:$G$2500,3,FALSE))</f>
        <v/>
      </c>
      <c r="S1174" s="37" t="str">
        <f>IF(R1174="","",VLOOKUP(R1174,CUSTOMS!$E$3:$N$2500,2,FALSE))</f>
        <v/>
      </c>
      <c r="T1174" s="38" t="str">
        <f>IF(R1174="","",VLOOKUP(R1174,CUSTOMS!$E$3:$N$2500,3,FALSE))</f>
        <v/>
      </c>
      <c r="U1174" s="39" t="str">
        <f t="shared" si="130"/>
        <v/>
      </c>
      <c r="V1174" s="39" t="str">
        <f>IF(R1174="","",VLOOKUP(R1174,CUSTOMS!$E$3:$N$2500,5,FALSE))</f>
        <v/>
      </c>
      <c r="W1174" s="40" t="str">
        <f>IF(R1174="","",VLOOKUP(R1174,CUSTOMS!$E$3:$N$2500,6,FALSE))</f>
        <v/>
      </c>
      <c r="X1174" s="40" t="str">
        <f t="shared" si="131"/>
        <v/>
      </c>
      <c r="Y1174" s="39" t="str">
        <f>IF(R1174="","",VLOOKUP(R1174,CUSTOMS!$E$3:$N$2500,8,FALSE))</f>
        <v/>
      </c>
      <c r="Z1174" s="39" t="str">
        <f>IF(R1174="","",VLOOKUP(R1174,CUSTOMS!$E$3:$N$2500,9,FALSE))</f>
        <v/>
      </c>
      <c r="AA1174" s="39" t="str">
        <f>IF(R1174="","",VLOOKUP(R1174,CUSTOMS!$E$3:$N$2500,10,FALSE))</f>
        <v/>
      </c>
      <c r="AB1174" s="40" t="str">
        <f>IF(R1174="","",VLOOKUP(G1174,WMS!$E$3:$T$2500,15,FALSE))</f>
        <v/>
      </c>
      <c r="AC1174" s="40" t="str">
        <f t="shared" si="132"/>
        <v/>
      </c>
      <c r="AD1174" s="37" t="str">
        <f>IF(S1174="","",VLOOKUP(S1174,海关监管条件!$A$1:$B$2000,2,FALSE))</f>
        <v/>
      </c>
    </row>
    <row r="1175" spans="7:30">
      <c r="G1175" s="22" t="str">
        <f t="shared" si="126"/>
        <v/>
      </c>
      <c r="H1175" s="23" t="str">
        <f>IF(G1175="","",VLOOKUP(G1175,WMS!$E$3:$Q$2500,7,FALSE))</f>
        <v/>
      </c>
      <c r="I1175" s="23" t="str">
        <f>IF(G1175="","",VLOOKUP(G1175,WMS!$E$3:$Q$2500,8,FALSE))</f>
        <v/>
      </c>
      <c r="J1175" s="23" t="str">
        <f>IF(G1175="","",VLOOKUP(G1175,WMS!$E$3:$Q$2500,13,FALSE))</f>
        <v/>
      </c>
      <c r="K1175" s="29" t="str">
        <f t="shared" si="127"/>
        <v/>
      </c>
      <c r="N1175" s="30" t="str">
        <f>IF(G1175="","",VLOOKUP(G1175,WMS!$E$3:$U$2500,17,0))</f>
        <v/>
      </c>
      <c r="O1175" s="31" t="str">
        <f t="shared" si="128"/>
        <v/>
      </c>
      <c r="P1175" s="31" t="str">
        <f t="shared" si="129"/>
        <v/>
      </c>
      <c r="Q1175" s="36" t="str">
        <f>IF(G1175="","",VLOOKUP(G1175,WMS!$E$3:$G$2500,2,FALSE))</f>
        <v/>
      </c>
      <c r="R1175" s="36" t="str">
        <f>IF(G1175="","",VLOOKUP(G1175,WMS!$E$3:$G$2500,3,FALSE))</f>
        <v/>
      </c>
      <c r="S1175" s="37" t="str">
        <f>IF(R1175="","",VLOOKUP(R1175,CUSTOMS!$E$3:$N$2500,2,FALSE))</f>
        <v/>
      </c>
      <c r="T1175" s="38" t="str">
        <f>IF(R1175="","",VLOOKUP(R1175,CUSTOMS!$E$3:$N$2500,3,FALSE))</f>
        <v/>
      </c>
      <c r="U1175" s="39" t="str">
        <f t="shared" si="130"/>
        <v/>
      </c>
      <c r="V1175" s="39" t="str">
        <f>IF(R1175="","",VLOOKUP(R1175,CUSTOMS!$E$3:$N$2500,5,FALSE))</f>
        <v/>
      </c>
      <c r="W1175" s="40" t="str">
        <f>IF(R1175="","",VLOOKUP(R1175,CUSTOMS!$E$3:$N$2500,6,FALSE))</f>
        <v/>
      </c>
      <c r="X1175" s="40" t="str">
        <f t="shared" si="131"/>
        <v/>
      </c>
      <c r="Y1175" s="39" t="str">
        <f>IF(R1175="","",VLOOKUP(R1175,CUSTOMS!$E$3:$N$2500,8,FALSE))</f>
        <v/>
      </c>
      <c r="Z1175" s="39" t="str">
        <f>IF(R1175="","",VLOOKUP(R1175,CUSTOMS!$E$3:$N$2500,9,FALSE))</f>
        <v/>
      </c>
      <c r="AA1175" s="39" t="str">
        <f>IF(R1175="","",VLOOKUP(R1175,CUSTOMS!$E$3:$N$2500,10,FALSE))</f>
        <v/>
      </c>
      <c r="AB1175" s="40" t="str">
        <f>IF(R1175="","",VLOOKUP(G1175,WMS!$E$3:$T$2500,15,FALSE))</f>
        <v/>
      </c>
      <c r="AC1175" s="40" t="str">
        <f t="shared" si="132"/>
        <v/>
      </c>
      <c r="AD1175" s="37" t="str">
        <f>IF(S1175="","",VLOOKUP(S1175,海关监管条件!$A$1:$B$2000,2,FALSE))</f>
        <v/>
      </c>
    </row>
    <row r="1176" spans="7:30">
      <c r="G1176" s="22" t="str">
        <f t="shared" si="126"/>
        <v/>
      </c>
      <c r="H1176" s="23" t="str">
        <f>IF(G1176="","",VLOOKUP(G1176,WMS!$E$3:$Q$2500,7,FALSE))</f>
        <v/>
      </c>
      <c r="I1176" s="23" t="str">
        <f>IF(G1176="","",VLOOKUP(G1176,WMS!$E$3:$Q$2500,8,FALSE))</f>
        <v/>
      </c>
      <c r="J1176" s="23" t="str">
        <f>IF(G1176="","",VLOOKUP(G1176,WMS!$E$3:$Q$2500,13,FALSE))</f>
        <v/>
      </c>
      <c r="K1176" s="29" t="str">
        <f t="shared" si="127"/>
        <v/>
      </c>
      <c r="N1176" s="30" t="str">
        <f>IF(G1176="","",VLOOKUP(G1176,WMS!$E$3:$U$2500,17,0))</f>
        <v/>
      </c>
      <c r="O1176" s="31" t="str">
        <f t="shared" si="128"/>
        <v/>
      </c>
      <c r="P1176" s="31" t="str">
        <f t="shared" si="129"/>
        <v/>
      </c>
      <c r="Q1176" s="36" t="str">
        <f>IF(G1176="","",VLOOKUP(G1176,WMS!$E$3:$G$2500,2,FALSE))</f>
        <v/>
      </c>
      <c r="R1176" s="36" t="str">
        <f>IF(G1176="","",VLOOKUP(G1176,WMS!$E$3:$G$2500,3,FALSE))</f>
        <v/>
      </c>
      <c r="S1176" s="37" t="str">
        <f>IF(R1176="","",VLOOKUP(R1176,CUSTOMS!$E$3:$N$2500,2,FALSE))</f>
        <v/>
      </c>
      <c r="T1176" s="38" t="str">
        <f>IF(R1176="","",VLOOKUP(R1176,CUSTOMS!$E$3:$N$2500,3,FALSE))</f>
        <v/>
      </c>
      <c r="U1176" s="39" t="str">
        <f t="shared" si="130"/>
        <v/>
      </c>
      <c r="V1176" s="39" t="str">
        <f>IF(R1176="","",VLOOKUP(R1176,CUSTOMS!$E$3:$N$2500,5,FALSE))</f>
        <v/>
      </c>
      <c r="W1176" s="40" t="str">
        <f>IF(R1176="","",VLOOKUP(R1176,CUSTOMS!$E$3:$N$2500,6,FALSE))</f>
        <v/>
      </c>
      <c r="X1176" s="40" t="str">
        <f t="shared" si="131"/>
        <v/>
      </c>
      <c r="Y1176" s="39" t="str">
        <f>IF(R1176="","",VLOOKUP(R1176,CUSTOMS!$E$3:$N$2500,8,FALSE))</f>
        <v/>
      </c>
      <c r="Z1176" s="39" t="str">
        <f>IF(R1176="","",VLOOKUP(R1176,CUSTOMS!$E$3:$N$2500,9,FALSE))</f>
        <v/>
      </c>
      <c r="AA1176" s="39" t="str">
        <f>IF(R1176="","",VLOOKUP(R1176,CUSTOMS!$E$3:$N$2500,10,FALSE))</f>
        <v/>
      </c>
      <c r="AB1176" s="40" t="str">
        <f>IF(R1176="","",VLOOKUP(G1176,WMS!$E$3:$T$2500,15,FALSE))</f>
        <v/>
      </c>
      <c r="AC1176" s="40" t="str">
        <f t="shared" si="132"/>
        <v/>
      </c>
      <c r="AD1176" s="37" t="str">
        <f>IF(S1176="","",VLOOKUP(S1176,海关监管条件!$A$1:$B$2000,2,FALSE))</f>
        <v/>
      </c>
    </row>
    <row r="1177" spans="7:30">
      <c r="G1177" s="22" t="str">
        <f t="shared" si="126"/>
        <v/>
      </c>
      <c r="H1177" s="23" t="str">
        <f>IF(G1177="","",VLOOKUP(G1177,WMS!$E$3:$Q$2500,7,FALSE))</f>
        <v/>
      </c>
      <c r="I1177" s="23" t="str">
        <f>IF(G1177="","",VLOOKUP(G1177,WMS!$E$3:$Q$2500,8,FALSE))</f>
        <v/>
      </c>
      <c r="J1177" s="23" t="str">
        <f>IF(G1177="","",VLOOKUP(G1177,WMS!$E$3:$Q$2500,13,FALSE))</f>
        <v/>
      </c>
      <c r="K1177" s="29" t="str">
        <f t="shared" si="127"/>
        <v/>
      </c>
      <c r="N1177" s="30" t="str">
        <f>IF(G1177="","",VLOOKUP(G1177,WMS!$E$3:$U$2500,17,0))</f>
        <v/>
      </c>
      <c r="O1177" s="31" t="str">
        <f t="shared" si="128"/>
        <v/>
      </c>
      <c r="P1177" s="31" t="str">
        <f t="shared" si="129"/>
        <v/>
      </c>
      <c r="Q1177" s="36" t="str">
        <f>IF(G1177="","",VLOOKUP(G1177,WMS!$E$3:$G$2500,2,FALSE))</f>
        <v/>
      </c>
      <c r="R1177" s="36" t="str">
        <f>IF(G1177="","",VLOOKUP(G1177,WMS!$E$3:$G$2500,3,FALSE))</f>
        <v/>
      </c>
      <c r="S1177" s="37" t="str">
        <f>IF(R1177="","",VLOOKUP(R1177,CUSTOMS!$E$3:$N$2500,2,FALSE))</f>
        <v/>
      </c>
      <c r="T1177" s="38" t="str">
        <f>IF(R1177="","",VLOOKUP(R1177,CUSTOMS!$E$3:$N$2500,3,FALSE))</f>
        <v/>
      </c>
      <c r="U1177" s="39" t="str">
        <f t="shared" si="130"/>
        <v/>
      </c>
      <c r="V1177" s="39" t="str">
        <f>IF(R1177="","",VLOOKUP(R1177,CUSTOMS!$E$3:$N$2500,5,FALSE))</f>
        <v/>
      </c>
      <c r="W1177" s="40" t="str">
        <f>IF(R1177="","",VLOOKUP(R1177,CUSTOMS!$E$3:$N$2500,6,FALSE))</f>
        <v/>
      </c>
      <c r="X1177" s="40" t="str">
        <f t="shared" si="131"/>
        <v/>
      </c>
      <c r="Y1177" s="39" t="str">
        <f>IF(R1177="","",VLOOKUP(R1177,CUSTOMS!$E$3:$N$2500,8,FALSE))</f>
        <v/>
      </c>
      <c r="Z1177" s="39" t="str">
        <f>IF(R1177="","",VLOOKUP(R1177,CUSTOMS!$E$3:$N$2500,9,FALSE))</f>
        <v/>
      </c>
      <c r="AA1177" s="39" t="str">
        <f>IF(R1177="","",VLOOKUP(R1177,CUSTOMS!$E$3:$N$2500,10,FALSE))</f>
        <v/>
      </c>
      <c r="AB1177" s="40" t="str">
        <f>IF(R1177="","",VLOOKUP(G1177,WMS!$E$3:$T$2500,15,FALSE))</f>
        <v/>
      </c>
      <c r="AC1177" s="40" t="str">
        <f t="shared" si="132"/>
        <v/>
      </c>
      <c r="AD1177" s="37" t="str">
        <f>IF(S1177="","",VLOOKUP(S1177,海关监管条件!$A$1:$B$2000,2,FALSE))</f>
        <v/>
      </c>
    </row>
    <row r="1178" spans="7:30">
      <c r="G1178" s="22" t="str">
        <f t="shared" si="126"/>
        <v/>
      </c>
      <c r="H1178" s="23" t="str">
        <f>IF(G1178="","",VLOOKUP(G1178,WMS!$E$3:$Q$2500,7,FALSE))</f>
        <v/>
      </c>
      <c r="I1178" s="23" t="str">
        <f>IF(G1178="","",VLOOKUP(G1178,WMS!$E$3:$Q$2500,8,FALSE))</f>
        <v/>
      </c>
      <c r="J1178" s="23" t="str">
        <f>IF(G1178="","",VLOOKUP(G1178,WMS!$E$3:$Q$2500,13,FALSE))</f>
        <v/>
      </c>
      <c r="K1178" s="29" t="str">
        <f t="shared" si="127"/>
        <v/>
      </c>
      <c r="N1178" s="30" t="str">
        <f>IF(G1178="","",VLOOKUP(G1178,WMS!$E$3:$U$2500,17,0))</f>
        <v/>
      </c>
      <c r="O1178" s="31" t="str">
        <f t="shared" si="128"/>
        <v/>
      </c>
      <c r="P1178" s="31" t="str">
        <f t="shared" si="129"/>
        <v/>
      </c>
      <c r="Q1178" s="36" t="str">
        <f>IF(G1178="","",VLOOKUP(G1178,WMS!$E$3:$G$2500,2,FALSE))</f>
        <v/>
      </c>
      <c r="R1178" s="36" t="str">
        <f>IF(G1178="","",VLOOKUP(G1178,WMS!$E$3:$G$2500,3,FALSE))</f>
        <v/>
      </c>
      <c r="S1178" s="37" t="str">
        <f>IF(R1178="","",VLOOKUP(R1178,CUSTOMS!$E$3:$N$2500,2,FALSE))</f>
        <v/>
      </c>
      <c r="T1178" s="38" t="str">
        <f>IF(R1178="","",VLOOKUP(R1178,CUSTOMS!$E$3:$N$2500,3,FALSE))</f>
        <v/>
      </c>
      <c r="U1178" s="39" t="str">
        <f t="shared" si="130"/>
        <v/>
      </c>
      <c r="V1178" s="39" t="str">
        <f>IF(R1178="","",VLOOKUP(R1178,CUSTOMS!$E$3:$N$2500,5,FALSE))</f>
        <v/>
      </c>
      <c r="W1178" s="40" t="str">
        <f>IF(R1178="","",VLOOKUP(R1178,CUSTOMS!$E$3:$N$2500,6,FALSE))</f>
        <v/>
      </c>
      <c r="X1178" s="40" t="str">
        <f t="shared" si="131"/>
        <v/>
      </c>
      <c r="Y1178" s="39" t="str">
        <f>IF(R1178="","",VLOOKUP(R1178,CUSTOMS!$E$3:$N$2500,8,FALSE))</f>
        <v/>
      </c>
      <c r="Z1178" s="39" t="str">
        <f>IF(R1178="","",VLOOKUP(R1178,CUSTOMS!$E$3:$N$2500,9,FALSE))</f>
        <v/>
      </c>
      <c r="AA1178" s="39" t="str">
        <f>IF(R1178="","",VLOOKUP(R1178,CUSTOMS!$E$3:$N$2500,10,FALSE))</f>
        <v/>
      </c>
      <c r="AB1178" s="40" t="str">
        <f>IF(R1178="","",VLOOKUP(G1178,WMS!$E$3:$T$2500,15,FALSE))</f>
        <v/>
      </c>
      <c r="AC1178" s="40" t="str">
        <f t="shared" si="132"/>
        <v/>
      </c>
      <c r="AD1178" s="37" t="str">
        <f>IF(S1178="","",VLOOKUP(S1178,海关监管条件!$A$1:$B$2000,2,FALSE))</f>
        <v/>
      </c>
    </row>
    <row r="1179" spans="7:30">
      <c r="G1179" s="22" t="str">
        <f t="shared" si="126"/>
        <v/>
      </c>
      <c r="H1179" s="23" t="str">
        <f>IF(G1179="","",VLOOKUP(G1179,WMS!$E$3:$Q$2500,7,FALSE))</f>
        <v/>
      </c>
      <c r="I1179" s="23" t="str">
        <f>IF(G1179="","",VLOOKUP(G1179,WMS!$E$3:$Q$2500,8,FALSE))</f>
        <v/>
      </c>
      <c r="J1179" s="23" t="str">
        <f>IF(G1179="","",VLOOKUP(G1179,WMS!$E$3:$Q$2500,13,FALSE))</f>
        <v/>
      </c>
      <c r="K1179" s="29" t="str">
        <f t="shared" si="127"/>
        <v/>
      </c>
      <c r="N1179" s="30" t="str">
        <f>IF(G1179="","",VLOOKUP(G1179,WMS!$E$3:$U$2500,17,0))</f>
        <v/>
      </c>
      <c r="O1179" s="31" t="str">
        <f t="shared" si="128"/>
        <v/>
      </c>
      <c r="P1179" s="31" t="str">
        <f t="shared" si="129"/>
        <v/>
      </c>
      <c r="Q1179" s="36" t="str">
        <f>IF(G1179="","",VLOOKUP(G1179,WMS!$E$3:$G$2500,2,FALSE))</f>
        <v/>
      </c>
      <c r="R1179" s="36" t="str">
        <f>IF(G1179="","",VLOOKUP(G1179,WMS!$E$3:$G$2500,3,FALSE))</f>
        <v/>
      </c>
      <c r="S1179" s="37" t="str">
        <f>IF(R1179="","",VLOOKUP(R1179,CUSTOMS!$E$3:$N$2500,2,FALSE))</f>
        <v/>
      </c>
      <c r="T1179" s="38" t="str">
        <f>IF(R1179="","",VLOOKUP(R1179,CUSTOMS!$E$3:$N$2500,3,FALSE))</f>
        <v/>
      </c>
      <c r="U1179" s="39" t="str">
        <f t="shared" si="130"/>
        <v/>
      </c>
      <c r="V1179" s="39" t="str">
        <f>IF(R1179="","",VLOOKUP(R1179,CUSTOMS!$E$3:$N$2500,5,FALSE))</f>
        <v/>
      </c>
      <c r="W1179" s="40" t="str">
        <f>IF(R1179="","",VLOOKUP(R1179,CUSTOMS!$E$3:$N$2500,6,FALSE))</f>
        <v/>
      </c>
      <c r="X1179" s="40" t="str">
        <f t="shared" si="131"/>
        <v/>
      </c>
      <c r="Y1179" s="39" t="str">
        <f>IF(R1179="","",VLOOKUP(R1179,CUSTOMS!$E$3:$N$2500,8,FALSE))</f>
        <v/>
      </c>
      <c r="Z1179" s="39" t="str">
        <f>IF(R1179="","",VLOOKUP(R1179,CUSTOMS!$E$3:$N$2500,9,FALSE))</f>
        <v/>
      </c>
      <c r="AA1179" s="39" t="str">
        <f>IF(R1179="","",VLOOKUP(R1179,CUSTOMS!$E$3:$N$2500,10,FALSE))</f>
        <v/>
      </c>
      <c r="AB1179" s="40" t="str">
        <f>IF(R1179="","",VLOOKUP(G1179,WMS!$E$3:$T$2500,15,FALSE))</f>
        <v/>
      </c>
      <c r="AC1179" s="40" t="str">
        <f t="shared" si="132"/>
        <v/>
      </c>
      <c r="AD1179" s="37" t="str">
        <f>IF(S1179="","",VLOOKUP(S1179,海关监管条件!$A$1:$B$2000,2,FALSE))</f>
        <v/>
      </c>
    </row>
    <row r="1180" spans="7:30">
      <c r="G1180" s="22" t="str">
        <f t="shared" si="126"/>
        <v/>
      </c>
      <c r="H1180" s="23" t="str">
        <f>IF(G1180="","",VLOOKUP(G1180,WMS!$E$3:$Q$2500,7,FALSE))</f>
        <v/>
      </c>
      <c r="I1180" s="23" t="str">
        <f>IF(G1180="","",VLOOKUP(G1180,WMS!$E$3:$Q$2500,8,FALSE))</f>
        <v/>
      </c>
      <c r="J1180" s="23" t="str">
        <f>IF(G1180="","",VLOOKUP(G1180,WMS!$E$3:$Q$2500,13,FALSE))</f>
        <v/>
      </c>
      <c r="K1180" s="29" t="str">
        <f t="shared" si="127"/>
        <v/>
      </c>
      <c r="N1180" s="30" t="str">
        <f>IF(G1180="","",VLOOKUP(G1180,WMS!$E$3:$U$2500,17,0))</f>
        <v/>
      </c>
      <c r="O1180" s="31" t="str">
        <f t="shared" si="128"/>
        <v/>
      </c>
      <c r="P1180" s="31" t="str">
        <f t="shared" si="129"/>
        <v/>
      </c>
      <c r="Q1180" s="36" t="str">
        <f>IF(G1180="","",VLOOKUP(G1180,WMS!$E$3:$G$2500,2,FALSE))</f>
        <v/>
      </c>
      <c r="R1180" s="36" t="str">
        <f>IF(G1180="","",VLOOKUP(G1180,WMS!$E$3:$G$2500,3,FALSE))</f>
        <v/>
      </c>
      <c r="S1180" s="37" t="str">
        <f>IF(R1180="","",VLOOKUP(R1180,CUSTOMS!$E$3:$N$2500,2,FALSE))</f>
        <v/>
      </c>
      <c r="T1180" s="38" t="str">
        <f>IF(R1180="","",VLOOKUP(R1180,CUSTOMS!$E$3:$N$2500,3,FALSE))</f>
        <v/>
      </c>
      <c r="U1180" s="39" t="str">
        <f t="shared" si="130"/>
        <v/>
      </c>
      <c r="V1180" s="39" t="str">
        <f>IF(R1180="","",VLOOKUP(R1180,CUSTOMS!$E$3:$N$2500,5,FALSE))</f>
        <v/>
      </c>
      <c r="W1180" s="40" t="str">
        <f>IF(R1180="","",VLOOKUP(R1180,CUSTOMS!$E$3:$N$2500,6,FALSE))</f>
        <v/>
      </c>
      <c r="X1180" s="40" t="str">
        <f t="shared" si="131"/>
        <v/>
      </c>
      <c r="Y1180" s="39" t="str">
        <f>IF(R1180="","",VLOOKUP(R1180,CUSTOMS!$E$3:$N$2500,8,FALSE))</f>
        <v/>
      </c>
      <c r="Z1180" s="39" t="str">
        <f>IF(R1180="","",VLOOKUP(R1180,CUSTOMS!$E$3:$N$2500,9,FALSE))</f>
        <v/>
      </c>
      <c r="AA1180" s="39" t="str">
        <f>IF(R1180="","",VLOOKUP(R1180,CUSTOMS!$E$3:$N$2500,10,FALSE))</f>
        <v/>
      </c>
      <c r="AB1180" s="40" t="str">
        <f>IF(R1180="","",VLOOKUP(G1180,WMS!$E$3:$T$2500,15,FALSE))</f>
        <v/>
      </c>
      <c r="AC1180" s="40" t="str">
        <f t="shared" si="132"/>
        <v/>
      </c>
      <c r="AD1180" s="37" t="str">
        <f>IF(S1180="","",VLOOKUP(S1180,海关监管条件!$A$1:$B$2000,2,FALSE))</f>
        <v/>
      </c>
    </row>
    <row r="1181" spans="7:30">
      <c r="G1181" s="22" t="str">
        <f t="shared" si="126"/>
        <v/>
      </c>
      <c r="H1181" s="23" t="str">
        <f>IF(G1181="","",VLOOKUP(G1181,WMS!$E$3:$Q$2500,7,FALSE))</f>
        <v/>
      </c>
      <c r="I1181" s="23" t="str">
        <f>IF(G1181="","",VLOOKUP(G1181,WMS!$E$3:$Q$2500,8,FALSE))</f>
        <v/>
      </c>
      <c r="J1181" s="23" t="str">
        <f>IF(G1181="","",VLOOKUP(G1181,WMS!$E$3:$Q$2500,13,FALSE))</f>
        <v/>
      </c>
      <c r="K1181" s="29" t="str">
        <f t="shared" si="127"/>
        <v/>
      </c>
      <c r="N1181" s="30" t="str">
        <f>IF(G1181="","",VLOOKUP(G1181,WMS!$E$3:$U$2500,17,0))</f>
        <v/>
      </c>
      <c r="O1181" s="31" t="str">
        <f t="shared" si="128"/>
        <v/>
      </c>
      <c r="P1181" s="31" t="str">
        <f t="shared" si="129"/>
        <v/>
      </c>
      <c r="Q1181" s="36" t="str">
        <f>IF(G1181="","",VLOOKUP(G1181,WMS!$E$3:$G$2500,2,FALSE))</f>
        <v/>
      </c>
      <c r="R1181" s="36" t="str">
        <f>IF(G1181="","",VLOOKUP(G1181,WMS!$E$3:$G$2500,3,FALSE))</f>
        <v/>
      </c>
      <c r="S1181" s="37" t="str">
        <f>IF(R1181="","",VLOOKUP(R1181,CUSTOMS!$E$3:$N$2500,2,FALSE))</f>
        <v/>
      </c>
      <c r="T1181" s="38" t="str">
        <f>IF(R1181="","",VLOOKUP(R1181,CUSTOMS!$E$3:$N$2500,3,FALSE))</f>
        <v/>
      </c>
      <c r="U1181" s="39" t="str">
        <f t="shared" si="130"/>
        <v/>
      </c>
      <c r="V1181" s="39" t="str">
        <f>IF(R1181="","",VLOOKUP(R1181,CUSTOMS!$E$3:$N$2500,5,FALSE))</f>
        <v/>
      </c>
      <c r="W1181" s="40" t="str">
        <f>IF(R1181="","",VLOOKUP(R1181,CUSTOMS!$E$3:$N$2500,6,FALSE))</f>
        <v/>
      </c>
      <c r="X1181" s="40" t="str">
        <f t="shared" si="131"/>
        <v/>
      </c>
      <c r="Y1181" s="39" t="str">
        <f>IF(R1181="","",VLOOKUP(R1181,CUSTOMS!$E$3:$N$2500,8,FALSE))</f>
        <v/>
      </c>
      <c r="Z1181" s="39" t="str">
        <f>IF(R1181="","",VLOOKUP(R1181,CUSTOMS!$E$3:$N$2500,9,FALSE))</f>
        <v/>
      </c>
      <c r="AA1181" s="39" t="str">
        <f>IF(R1181="","",VLOOKUP(R1181,CUSTOMS!$E$3:$N$2500,10,FALSE))</f>
        <v/>
      </c>
      <c r="AB1181" s="40" t="str">
        <f>IF(R1181="","",VLOOKUP(G1181,WMS!$E$3:$T$2500,15,FALSE))</f>
        <v/>
      </c>
      <c r="AC1181" s="40" t="str">
        <f t="shared" si="132"/>
        <v/>
      </c>
      <c r="AD1181" s="37" t="str">
        <f>IF(S1181="","",VLOOKUP(S1181,海关监管条件!$A$1:$B$2000,2,FALSE))</f>
        <v/>
      </c>
    </row>
    <row r="1182" spans="7:30">
      <c r="G1182" s="22" t="str">
        <f t="shared" si="126"/>
        <v/>
      </c>
      <c r="H1182" s="23" t="str">
        <f>IF(G1182="","",VLOOKUP(G1182,WMS!$E$3:$Q$2500,7,FALSE))</f>
        <v/>
      </c>
      <c r="I1182" s="23" t="str">
        <f>IF(G1182="","",VLOOKUP(G1182,WMS!$E$3:$Q$2500,8,FALSE))</f>
        <v/>
      </c>
      <c r="J1182" s="23" t="str">
        <f>IF(G1182="","",VLOOKUP(G1182,WMS!$E$3:$Q$2500,13,FALSE))</f>
        <v/>
      </c>
      <c r="K1182" s="29" t="str">
        <f t="shared" si="127"/>
        <v/>
      </c>
      <c r="N1182" s="30" t="str">
        <f>IF(G1182="","",VLOOKUP(G1182,WMS!$E$3:$U$2500,17,0))</f>
        <v/>
      </c>
      <c r="O1182" s="31" t="str">
        <f t="shared" si="128"/>
        <v/>
      </c>
      <c r="P1182" s="31" t="str">
        <f t="shared" si="129"/>
        <v/>
      </c>
      <c r="Q1182" s="36" t="str">
        <f>IF(G1182="","",VLOOKUP(G1182,WMS!$E$3:$G$2500,2,FALSE))</f>
        <v/>
      </c>
      <c r="R1182" s="36" t="str">
        <f>IF(G1182="","",VLOOKUP(G1182,WMS!$E$3:$G$2500,3,FALSE))</f>
        <v/>
      </c>
      <c r="S1182" s="37" t="str">
        <f>IF(R1182="","",VLOOKUP(R1182,CUSTOMS!$E$3:$N$2500,2,FALSE))</f>
        <v/>
      </c>
      <c r="T1182" s="38" t="str">
        <f>IF(R1182="","",VLOOKUP(R1182,CUSTOMS!$E$3:$N$2500,3,FALSE))</f>
        <v/>
      </c>
      <c r="U1182" s="39" t="str">
        <f t="shared" si="130"/>
        <v/>
      </c>
      <c r="V1182" s="39" t="str">
        <f>IF(R1182="","",VLOOKUP(R1182,CUSTOMS!$E$3:$N$2500,5,FALSE))</f>
        <v/>
      </c>
      <c r="W1182" s="40" t="str">
        <f>IF(R1182="","",VLOOKUP(R1182,CUSTOMS!$E$3:$N$2500,6,FALSE))</f>
        <v/>
      </c>
      <c r="X1182" s="40" t="str">
        <f t="shared" si="131"/>
        <v/>
      </c>
      <c r="Y1182" s="39" t="str">
        <f>IF(R1182="","",VLOOKUP(R1182,CUSTOMS!$E$3:$N$2500,8,FALSE))</f>
        <v/>
      </c>
      <c r="Z1182" s="39" t="str">
        <f>IF(R1182="","",VLOOKUP(R1182,CUSTOMS!$E$3:$N$2500,9,FALSE))</f>
        <v/>
      </c>
      <c r="AA1182" s="39" t="str">
        <f>IF(R1182="","",VLOOKUP(R1182,CUSTOMS!$E$3:$N$2500,10,FALSE))</f>
        <v/>
      </c>
      <c r="AB1182" s="40" t="str">
        <f>IF(R1182="","",VLOOKUP(G1182,WMS!$E$3:$T$2500,15,FALSE))</f>
        <v/>
      </c>
      <c r="AC1182" s="40" t="str">
        <f t="shared" si="132"/>
        <v/>
      </c>
      <c r="AD1182" s="37" t="str">
        <f>IF(S1182="","",VLOOKUP(S1182,海关监管条件!$A$1:$B$2000,2,FALSE))</f>
        <v/>
      </c>
    </row>
    <row r="1183" spans="7:30">
      <c r="G1183" s="22" t="str">
        <f t="shared" si="126"/>
        <v/>
      </c>
      <c r="H1183" s="23" t="str">
        <f>IF(G1183="","",VLOOKUP(G1183,WMS!$E$3:$Q$2500,7,FALSE))</f>
        <v/>
      </c>
      <c r="I1183" s="23" t="str">
        <f>IF(G1183="","",VLOOKUP(G1183,WMS!$E$3:$Q$2500,8,FALSE))</f>
        <v/>
      </c>
      <c r="J1183" s="23" t="str">
        <f>IF(G1183="","",VLOOKUP(G1183,WMS!$E$3:$Q$2500,13,FALSE))</f>
        <v/>
      </c>
      <c r="K1183" s="29" t="str">
        <f t="shared" si="127"/>
        <v/>
      </c>
      <c r="N1183" s="30" t="str">
        <f>IF(G1183="","",VLOOKUP(G1183,WMS!$E$3:$U$2500,17,0))</f>
        <v/>
      </c>
      <c r="O1183" s="31" t="str">
        <f t="shared" si="128"/>
        <v/>
      </c>
      <c r="P1183" s="31" t="str">
        <f t="shared" si="129"/>
        <v/>
      </c>
      <c r="Q1183" s="36" t="str">
        <f>IF(G1183="","",VLOOKUP(G1183,WMS!$E$3:$G$2500,2,FALSE))</f>
        <v/>
      </c>
      <c r="R1183" s="36" t="str">
        <f>IF(G1183="","",VLOOKUP(G1183,WMS!$E$3:$G$2500,3,FALSE))</f>
        <v/>
      </c>
      <c r="S1183" s="37" t="str">
        <f>IF(R1183="","",VLOOKUP(R1183,CUSTOMS!$E$3:$N$2500,2,FALSE))</f>
        <v/>
      </c>
      <c r="T1183" s="38" t="str">
        <f>IF(R1183="","",VLOOKUP(R1183,CUSTOMS!$E$3:$N$2500,3,FALSE))</f>
        <v/>
      </c>
      <c r="U1183" s="39" t="str">
        <f t="shared" si="130"/>
        <v/>
      </c>
      <c r="V1183" s="39" t="str">
        <f>IF(R1183="","",VLOOKUP(R1183,CUSTOMS!$E$3:$N$2500,5,FALSE))</f>
        <v/>
      </c>
      <c r="W1183" s="40" t="str">
        <f>IF(R1183="","",VLOOKUP(R1183,CUSTOMS!$E$3:$N$2500,6,FALSE))</f>
        <v/>
      </c>
      <c r="X1183" s="40" t="str">
        <f t="shared" si="131"/>
        <v/>
      </c>
      <c r="Y1183" s="39" t="str">
        <f>IF(R1183="","",VLOOKUP(R1183,CUSTOMS!$E$3:$N$2500,8,FALSE))</f>
        <v/>
      </c>
      <c r="Z1183" s="39" t="str">
        <f>IF(R1183="","",VLOOKUP(R1183,CUSTOMS!$E$3:$N$2500,9,FALSE))</f>
        <v/>
      </c>
      <c r="AA1183" s="39" t="str">
        <f>IF(R1183="","",VLOOKUP(R1183,CUSTOMS!$E$3:$N$2500,10,FALSE))</f>
        <v/>
      </c>
      <c r="AB1183" s="40" t="str">
        <f>IF(R1183="","",VLOOKUP(G1183,WMS!$E$3:$T$2500,15,FALSE))</f>
        <v/>
      </c>
      <c r="AC1183" s="40" t="str">
        <f t="shared" si="132"/>
        <v/>
      </c>
      <c r="AD1183" s="37" t="str">
        <f>IF(S1183="","",VLOOKUP(S1183,海关监管条件!$A$1:$B$2000,2,FALSE))</f>
        <v/>
      </c>
    </row>
    <row r="1184" spans="7:30">
      <c r="G1184" s="22" t="str">
        <f t="shared" si="126"/>
        <v/>
      </c>
      <c r="H1184" s="23" t="str">
        <f>IF(G1184="","",VLOOKUP(G1184,WMS!$E$3:$Q$2500,7,FALSE))</f>
        <v/>
      </c>
      <c r="I1184" s="23" t="str">
        <f>IF(G1184="","",VLOOKUP(G1184,WMS!$E$3:$Q$2500,8,FALSE))</f>
        <v/>
      </c>
      <c r="J1184" s="23" t="str">
        <f>IF(G1184="","",VLOOKUP(G1184,WMS!$E$3:$Q$2500,13,FALSE))</f>
        <v/>
      </c>
      <c r="K1184" s="29" t="str">
        <f t="shared" si="127"/>
        <v/>
      </c>
      <c r="N1184" s="30" t="str">
        <f>IF(G1184="","",VLOOKUP(G1184,WMS!$E$3:$U$2500,17,0))</f>
        <v/>
      </c>
      <c r="O1184" s="31" t="str">
        <f t="shared" si="128"/>
        <v/>
      </c>
      <c r="P1184" s="31" t="str">
        <f t="shared" si="129"/>
        <v/>
      </c>
      <c r="Q1184" s="36" t="str">
        <f>IF(G1184="","",VLOOKUP(G1184,WMS!$E$3:$G$2500,2,FALSE))</f>
        <v/>
      </c>
      <c r="R1184" s="36" t="str">
        <f>IF(G1184="","",VLOOKUP(G1184,WMS!$E$3:$G$2500,3,FALSE))</f>
        <v/>
      </c>
      <c r="S1184" s="37" t="str">
        <f>IF(R1184="","",VLOOKUP(R1184,CUSTOMS!$E$3:$N$2500,2,FALSE))</f>
        <v/>
      </c>
      <c r="T1184" s="38" t="str">
        <f>IF(R1184="","",VLOOKUP(R1184,CUSTOMS!$E$3:$N$2500,3,FALSE))</f>
        <v/>
      </c>
      <c r="U1184" s="39" t="str">
        <f t="shared" si="130"/>
        <v/>
      </c>
      <c r="V1184" s="39" t="str">
        <f>IF(R1184="","",VLOOKUP(R1184,CUSTOMS!$E$3:$N$2500,5,FALSE))</f>
        <v/>
      </c>
      <c r="W1184" s="40" t="str">
        <f>IF(R1184="","",VLOOKUP(R1184,CUSTOMS!$E$3:$N$2500,6,FALSE))</f>
        <v/>
      </c>
      <c r="X1184" s="40" t="str">
        <f t="shared" si="131"/>
        <v/>
      </c>
      <c r="Y1184" s="39" t="str">
        <f>IF(R1184="","",VLOOKUP(R1184,CUSTOMS!$E$3:$N$2500,8,FALSE))</f>
        <v/>
      </c>
      <c r="Z1184" s="39" t="str">
        <f>IF(R1184="","",VLOOKUP(R1184,CUSTOMS!$E$3:$N$2500,9,FALSE))</f>
        <v/>
      </c>
      <c r="AA1184" s="39" t="str">
        <f>IF(R1184="","",VLOOKUP(R1184,CUSTOMS!$E$3:$N$2500,10,FALSE))</f>
        <v/>
      </c>
      <c r="AB1184" s="40" t="str">
        <f>IF(R1184="","",VLOOKUP(G1184,WMS!$E$3:$T$2500,15,FALSE))</f>
        <v/>
      </c>
      <c r="AC1184" s="40" t="str">
        <f t="shared" si="132"/>
        <v/>
      </c>
      <c r="AD1184" s="37" t="str">
        <f>IF(S1184="","",VLOOKUP(S1184,海关监管条件!$A$1:$B$2000,2,FALSE))</f>
        <v/>
      </c>
    </row>
    <row r="1185" spans="7:30">
      <c r="G1185" s="22" t="str">
        <f t="shared" ref="G1185:G1248" si="133">IF(F1185="","",D1185&amp;"/"&amp;E1185&amp;"/"&amp;F1185)</f>
        <v/>
      </c>
      <c r="H1185" s="23" t="str">
        <f>IF(G1185="","",VLOOKUP(G1185,WMS!$E$3:$Q$2500,7,FALSE))</f>
        <v/>
      </c>
      <c r="I1185" s="23" t="str">
        <f>IF(G1185="","",VLOOKUP(G1185,WMS!$E$3:$Q$2500,8,FALSE))</f>
        <v/>
      </c>
      <c r="J1185" s="23" t="str">
        <f>IF(G1185="","",VLOOKUP(G1185,WMS!$E$3:$Q$2500,13,FALSE))</f>
        <v/>
      </c>
      <c r="K1185" s="29" t="str">
        <f t="shared" ref="K1185:K1248" si="134">IF(M1185="","",EXACT(H1185,M1185/L1185))</f>
        <v/>
      </c>
      <c r="N1185" s="30" t="str">
        <f>IF(G1185="","",VLOOKUP(G1185,WMS!$E$3:$U$2500,17,0))</f>
        <v/>
      </c>
      <c r="O1185" s="31" t="str">
        <f t="shared" ref="O1185:O1248" si="135">IF(L1185="","",I1185*L1185)</f>
        <v/>
      </c>
      <c r="P1185" s="31" t="str">
        <f t="shared" ref="P1185:P1248" si="136">IF(L1185="","",J1185*L1185)</f>
        <v/>
      </c>
      <c r="Q1185" s="36" t="str">
        <f>IF(G1185="","",VLOOKUP(G1185,WMS!$E$3:$G$2500,2,FALSE))</f>
        <v/>
      </c>
      <c r="R1185" s="36" t="str">
        <f>IF(G1185="","",VLOOKUP(G1185,WMS!$E$3:$G$2500,3,FALSE))</f>
        <v/>
      </c>
      <c r="S1185" s="37" t="str">
        <f>IF(R1185="","",VLOOKUP(R1185,CUSTOMS!$E$3:$N$2500,2,FALSE))</f>
        <v/>
      </c>
      <c r="T1185" s="38" t="str">
        <f>IF(R1185="","",VLOOKUP(R1185,CUSTOMS!$E$3:$N$2500,3,FALSE))</f>
        <v/>
      </c>
      <c r="U1185" s="39" t="str">
        <f t="shared" ref="U1185:U1248" si="137">IF(V1185="","",IF(V1185="千克",M1185*AB1185,M1185))</f>
        <v/>
      </c>
      <c r="V1185" s="39" t="str">
        <f>IF(R1185="","",VLOOKUP(R1185,CUSTOMS!$E$3:$N$2500,5,FALSE))</f>
        <v/>
      </c>
      <c r="W1185" s="40" t="str">
        <f>IF(R1185="","",VLOOKUP(R1185,CUSTOMS!$E$3:$N$2500,6,FALSE))</f>
        <v/>
      </c>
      <c r="X1185" s="40" t="str">
        <f t="shared" ref="X1185:X1248" si="138">IF(W1185="","",U1185*W1185)</f>
        <v/>
      </c>
      <c r="Y1185" s="39" t="str">
        <f>IF(R1185="","",VLOOKUP(R1185,CUSTOMS!$E$3:$N$2500,8,FALSE))</f>
        <v/>
      </c>
      <c r="Z1185" s="39" t="str">
        <f>IF(R1185="","",VLOOKUP(R1185,CUSTOMS!$E$3:$N$2500,9,FALSE))</f>
        <v/>
      </c>
      <c r="AA1185" s="39" t="str">
        <f>IF(R1185="","",VLOOKUP(R1185,CUSTOMS!$E$3:$N$2500,10,FALSE))</f>
        <v/>
      </c>
      <c r="AB1185" s="40" t="str">
        <f>IF(R1185="","",VLOOKUP(G1185,WMS!$E$3:$T$2500,15,FALSE))</f>
        <v/>
      </c>
      <c r="AC1185" s="40" t="str">
        <f t="shared" ref="AC1185:AC1248" si="139">IF(AB1185="","",M1185*AB1185)</f>
        <v/>
      </c>
      <c r="AD1185" s="37" t="str">
        <f>IF(S1185="","",VLOOKUP(S1185,海关监管条件!$A$1:$B$2000,2,FALSE))</f>
        <v/>
      </c>
    </row>
    <row r="1186" spans="7:30">
      <c r="G1186" s="22" t="str">
        <f t="shared" si="133"/>
        <v/>
      </c>
      <c r="H1186" s="23" t="str">
        <f>IF(G1186="","",VLOOKUP(G1186,WMS!$E$3:$Q$2500,7,FALSE))</f>
        <v/>
      </c>
      <c r="I1186" s="23" t="str">
        <f>IF(G1186="","",VLOOKUP(G1186,WMS!$E$3:$Q$2500,8,FALSE))</f>
        <v/>
      </c>
      <c r="J1186" s="23" t="str">
        <f>IF(G1186="","",VLOOKUP(G1186,WMS!$E$3:$Q$2500,13,FALSE))</f>
        <v/>
      </c>
      <c r="K1186" s="29" t="str">
        <f t="shared" si="134"/>
        <v/>
      </c>
      <c r="N1186" s="30" t="str">
        <f>IF(G1186="","",VLOOKUP(G1186,WMS!$E$3:$U$2500,17,0))</f>
        <v/>
      </c>
      <c r="O1186" s="31" t="str">
        <f t="shared" si="135"/>
        <v/>
      </c>
      <c r="P1186" s="31" t="str">
        <f t="shared" si="136"/>
        <v/>
      </c>
      <c r="Q1186" s="36" t="str">
        <f>IF(G1186="","",VLOOKUP(G1186,WMS!$E$3:$G$2500,2,FALSE))</f>
        <v/>
      </c>
      <c r="R1186" s="36" t="str">
        <f>IF(G1186="","",VLOOKUP(G1186,WMS!$E$3:$G$2500,3,FALSE))</f>
        <v/>
      </c>
      <c r="S1186" s="37" t="str">
        <f>IF(R1186="","",VLOOKUP(R1186,CUSTOMS!$E$3:$N$2500,2,FALSE))</f>
        <v/>
      </c>
      <c r="T1186" s="38" t="str">
        <f>IF(R1186="","",VLOOKUP(R1186,CUSTOMS!$E$3:$N$2500,3,FALSE))</f>
        <v/>
      </c>
      <c r="U1186" s="39" t="str">
        <f t="shared" si="137"/>
        <v/>
      </c>
      <c r="V1186" s="39" t="str">
        <f>IF(R1186="","",VLOOKUP(R1186,CUSTOMS!$E$3:$N$2500,5,FALSE))</f>
        <v/>
      </c>
      <c r="W1186" s="40" t="str">
        <f>IF(R1186="","",VLOOKUP(R1186,CUSTOMS!$E$3:$N$2500,6,FALSE))</f>
        <v/>
      </c>
      <c r="X1186" s="40" t="str">
        <f t="shared" si="138"/>
        <v/>
      </c>
      <c r="Y1186" s="39" t="str">
        <f>IF(R1186="","",VLOOKUP(R1186,CUSTOMS!$E$3:$N$2500,8,FALSE))</f>
        <v/>
      </c>
      <c r="Z1186" s="39" t="str">
        <f>IF(R1186="","",VLOOKUP(R1186,CUSTOMS!$E$3:$N$2500,9,FALSE))</f>
        <v/>
      </c>
      <c r="AA1186" s="39" t="str">
        <f>IF(R1186="","",VLOOKUP(R1186,CUSTOMS!$E$3:$N$2500,10,FALSE))</f>
        <v/>
      </c>
      <c r="AB1186" s="40" t="str">
        <f>IF(R1186="","",VLOOKUP(G1186,WMS!$E$3:$T$2500,15,FALSE))</f>
        <v/>
      </c>
      <c r="AC1186" s="40" t="str">
        <f t="shared" si="139"/>
        <v/>
      </c>
      <c r="AD1186" s="37" t="str">
        <f>IF(S1186="","",VLOOKUP(S1186,海关监管条件!$A$1:$B$2000,2,FALSE))</f>
        <v/>
      </c>
    </row>
    <row r="1187" spans="7:30">
      <c r="G1187" s="22" t="str">
        <f t="shared" si="133"/>
        <v/>
      </c>
      <c r="H1187" s="23" t="str">
        <f>IF(G1187="","",VLOOKUP(G1187,WMS!$E$3:$Q$2500,7,FALSE))</f>
        <v/>
      </c>
      <c r="I1187" s="23" t="str">
        <f>IF(G1187="","",VLOOKUP(G1187,WMS!$E$3:$Q$2500,8,FALSE))</f>
        <v/>
      </c>
      <c r="J1187" s="23" t="str">
        <f>IF(G1187="","",VLOOKUP(G1187,WMS!$E$3:$Q$2500,13,FALSE))</f>
        <v/>
      </c>
      <c r="K1187" s="29" t="str">
        <f t="shared" si="134"/>
        <v/>
      </c>
      <c r="N1187" s="30" t="str">
        <f>IF(G1187="","",VLOOKUP(G1187,WMS!$E$3:$U$2500,17,0))</f>
        <v/>
      </c>
      <c r="O1187" s="31" t="str">
        <f t="shared" si="135"/>
        <v/>
      </c>
      <c r="P1187" s="31" t="str">
        <f t="shared" si="136"/>
        <v/>
      </c>
      <c r="Q1187" s="36" t="str">
        <f>IF(G1187="","",VLOOKUP(G1187,WMS!$E$3:$G$2500,2,FALSE))</f>
        <v/>
      </c>
      <c r="R1187" s="36" t="str">
        <f>IF(G1187="","",VLOOKUP(G1187,WMS!$E$3:$G$2500,3,FALSE))</f>
        <v/>
      </c>
      <c r="S1187" s="37" t="str">
        <f>IF(R1187="","",VLOOKUP(R1187,CUSTOMS!$E$3:$N$2500,2,FALSE))</f>
        <v/>
      </c>
      <c r="T1187" s="38" t="str">
        <f>IF(R1187="","",VLOOKUP(R1187,CUSTOMS!$E$3:$N$2500,3,FALSE))</f>
        <v/>
      </c>
      <c r="U1187" s="39" t="str">
        <f t="shared" si="137"/>
        <v/>
      </c>
      <c r="V1187" s="39" t="str">
        <f>IF(R1187="","",VLOOKUP(R1187,CUSTOMS!$E$3:$N$2500,5,FALSE))</f>
        <v/>
      </c>
      <c r="W1187" s="40" t="str">
        <f>IF(R1187="","",VLOOKUP(R1187,CUSTOMS!$E$3:$N$2500,6,FALSE))</f>
        <v/>
      </c>
      <c r="X1187" s="40" t="str">
        <f t="shared" si="138"/>
        <v/>
      </c>
      <c r="Y1187" s="39" t="str">
        <f>IF(R1187="","",VLOOKUP(R1187,CUSTOMS!$E$3:$N$2500,8,FALSE))</f>
        <v/>
      </c>
      <c r="Z1187" s="39" t="str">
        <f>IF(R1187="","",VLOOKUP(R1187,CUSTOMS!$E$3:$N$2500,9,FALSE))</f>
        <v/>
      </c>
      <c r="AA1187" s="39" t="str">
        <f>IF(R1187="","",VLOOKUP(R1187,CUSTOMS!$E$3:$N$2500,10,FALSE))</f>
        <v/>
      </c>
      <c r="AB1187" s="40" t="str">
        <f>IF(R1187="","",VLOOKUP(G1187,WMS!$E$3:$T$2500,15,FALSE))</f>
        <v/>
      </c>
      <c r="AC1187" s="40" t="str">
        <f t="shared" si="139"/>
        <v/>
      </c>
      <c r="AD1187" s="37" t="str">
        <f>IF(S1187="","",VLOOKUP(S1187,海关监管条件!$A$1:$B$2000,2,FALSE))</f>
        <v/>
      </c>
    </row>
    <row r="1188" spans="7:30">
      <c r="G1188" s="22" t="str">
        <f t="shared" si="133"/>
        <v/>
      </c>
      <c r="H1188" s="23" t="str">
        <f>IF(G1188="","",VLOOKUP(G1188,WMS!$E$3:$Q$2500,7,FALSE))</f>
        <v/>
      </c>
      <c r="I1188" s="23" t="str">
        <f>IF(G1188="","",VLOOKUP(G1188,WMS!$E$3:$Q$2500,8,FALSE))</f>
        <v/>
      </c>
      <c r="J1188" s="23" t="str">
        <f>IF(G1188="","",VLOOKUP(G1188,WMS!$E$3:$Q$2500,13,FALSE))</f>
        <v/>
      </c>
      <c r="K1188" s="29" t="str">
        <f t="shared" si="134"/>
        <v/>
      </c>
      <c r="N1188" s="30" t="str">
        <f>IF(G1188="","",VLOOKUP(G1188,WMS!$E$3:$U$2500,17,0))</f>
        <v/>
      </c>
      <c r="O1188" s="31" t="str">
        <f t="shared" si="135"/>
        <v/>
      </c>
      <c r="P1188" s="31" t="str">
        <f t="shared" si="136"/>
        <v/>
      </c>
      <c r="Q1188" s="36" t="str">
        <f>IF(G1188="","",VLOOKUP(G1188,WMS!$E$3:$G$2500,2,FALSE))</f>
        <v/>
      </c>
      <c r="R1188" s="36" t="str">
        <f>IF(G1188="","",VLOOKUP(G1188,WMS!$E$3:$G$2500,3,FALSE))</f>
        <v/>
      </c>
      <c r="S1188" s="37" t="str">
        <f>IF(R1188="","",VLOOKUP(R1188,CUSTOMS!$E$3:$N$2500,2,FALSE))</f>
        <v/>
      </c>
      <c r="T1188" s="38" t="str">
        <f>IF(R1188="","",VLOOKUP(R1188,CUSTOMS!$E$3:$N$2500,3,FALSE))</f>
        <v/>
      </c>
      <c r="U1188" s="39" t="str">
        <f t="shared" si="137"/>
        <v/>
      </c>
      <c r="V1188" s="39" t="str">
        <f>IF(R1188="","",VLOOKUP(R1188,CUSTOMS!$E$3:$N$2500,5,FALSE))</f>
        <v/>
      </c>
      <c r="W1188" s="40" t="str">
        <f>IF(R1188="","",VLOOKUP(R1188,CUSTOMS!$E$3:$N$2500,6,FALSE))</f>
        <v/>
      </c>
      <c r="X1188" s="40" t="str">
        <f t="shared" si="138"/>
        <v/>
      </c>
      <c r="Y1188" s="39" t="str">
        <f>IF(R1188="","",VLOOKUP(R1188,CUSTOMS!$E$3:$N$2500,8,FALSE))</f>
        <v/>
      </c>
      <c r="Z1188" s="39" t="str">
        <f>IF(R1188="","",VLOOKUP(R1188,CUSTOMS!$E$3:$N$2500,9,FALSE))</f>
        <v/>
      </c>
      <c r="AA1188" s="39" t="str">
        <f>IF(R1188="","",VLOOKUP(R1188,CUSTOMS!$E$3:$N$2500,10,FALSE))</f>
        <v/>
      </c>
      <c r="AB1188" s="40" t="str">
        <f>IF(R1188="","",VLOOKUP(G1188,WMS!$E$3:$T$2500,15,FALSE))</f>
        <v/>
      </c>
      <c r="AC1188" s="40" t="str">
        <f t="shared" si="139"/>
        <v/>
      </c>
      <c r="AD1188" s="37" t="str">
        <f>IF(S1188="","",VLOOKUP(S1188,海关监管条件!$A$1:$B$2000,2,FALSE))</f>
        <v/>
      </c>
    </row>
    <row r="1189" spans="7:30">
      <c r="G1189" s="22" t="str">
        <f t="shared" si="133"/>
        <v/>
      </c>
      <c r="H1189" s="23" t="str">
        <f>IF(G1189="","",VLOOKUP(G1189,WMS!$E$3:$Q$2500,7,FALSE))</f>
        <v/>
      </c>
      <c r="I1189" s="23" t="str">
        <f>IF(G1189="","",VLOOKUP(G1189,WMS!$E$3:$Q$2500,8,FALSE))</f>
        <v/>
      </c>
      <c r="J1189" s="23" t="str">
        <f>IF(G1189="","",VLOOKUP(G1189,WMS!$E$3:$Q$2500,13,FALSE))</f>
        <v/>
      </c>
      <c r="K1189" s="29" t="str">
        <f t="shared" si="134"/>
        <v/>
      </c>
      <c r="N1189" s="30" t="str">
        <f>IF(G1189="","",VLOOKUP(G1189,WMS!$E$3:$U$2500,17,0))</f>
        <v/>
      </c>
      <c r="O1189" s="31" t="str">
        <f t="shared" si="135"/>
        <v/>
      </c>
      <c r="P1189" s="31" t="str">
        <f t="shared" si="136"/>
        <v/>
      </c>
      <c r="Q1189" s="36" t="str">
        <f>IF(G1189="","",VLOOKUP(G1189,WMS!$E$3:$G$2500,2,FALSE))</f>
        <v/>
      </c>
      <c r="R1189" s="36" t="str">
        <f>IF(G1189="","",VLOOKUP(G1189,WMS!$E$3:$G$2500,3,FALSE))</f>
        <v/>
      </c>
      <c r="S1189" s="37" t="str">
        <f>IF(R1189="","",VLOOKUP(R1189,CUSTOMS!$E$3:$N$2500,2,FALSE))</f>
        <v/>
      </c>
      <c r="T1189" s="38" t="str">
        <f>IF(R1189="","",VLOOKUP(R1189,CUSTOMS!$E$3:$N$2500,3,FALSE))</f>
        <v/>
      </c>
      <c r="U1189" s="39" t="str">
        <f t="shared" si="137"/>
        <v/>
      </c>
      <c r="V1189" s="39" t="str">
        <f>IF(R1189="","",VLOOKUP(R1189,CUSTOMS!$E$3:$N$2500,5,FALSE))</f>
        <v/>
      </c>
      <c r="W1189" s="40" t="str">
        <f>IF(R1189="","",VLOOKUP(R1189,CUSTOMS!$E$3:$N$2500,6,FALSE))</f>
        <v/>
      </c>
      <c r="X1189" s="40" t="str">
        <f t="shared" si="138"/>
        <v/>
      </c>
      <c r="Y1189" s="39" t="str">
        <f>IF(R1189="","",VLOOKUP(R1189,CUSTOMS!$E$3:$N$2500,8,FALSE))</f>
        <v/>
      </c>
      <c r="Z1189" s="39" t="str">
        <f>IF(R1189="","",VLOOKUP(R1189,CUSTOMS!$E$3:$N$2500,9,FALSE))</f>
        <v/>
      </c>
      <c r="AA1189" s="39" t="str">
        <f>IF(R1189="","",VLOOKUP(R1189,CUSTOMS!$E$3:$N$2500,10,FALSE))</f>
        <v/>
      </c>
      <c r="AB1189" s="40" t="str">
        <f>IF(R1189="","",VLOOKUP(G1189,WMS!$E$3:$T$2500,15,FALSE))</f>
        <v/>
      </c>
      <c r="AC1189" s="40" t="str">
        <f t="shared" si="139"/>
        <v/>
      </c>
      <c r="AD1189" s="37" t="str">
        <f>IF(S1189="","",VLOOKUP(S1189,海关监管条件!$A$1:$B$2000,2,FALSE))</f>
        <v/>
      </c>
    </row>
    <row r="1190" spans="7:30">
      <c r="G1190" s="22" t="str">
        <f t="shared" si="133"/>
        <v/>
      </c>
      <c r="H1190" s="23" t="str">
        <f>IF(G1190="","",VLOOKUP(G1190,WMS!$E$3:$Q$2500,7,FALSE))</f>
        <v/>
      </c>
      <c r="I1190" s="23" t="str">
        <f>IF(G1190="","",VLOOKUP(G1190,WMS!$E$3:$Q$2500,8,FALSE))</f>
        <v/>
      </c>
      <c r="J1190" s="23" t="str">
        <f>IF(G1190="","",VLOOKUP(G1190,WMS!$E$3:$Q$2500,13,FALSE))</f>
        <v/>
      </c>
      <c r="K1190" s="29" t="str">
        <f t="shared" si="134"/>
        <v/>
      </c>
      <c r="N1190" s="30" t="str">
        <f>IF(G1190="","",VLOOKUP(G1190,WMS!$E$3:$U$2500,17,0))</f>
        <v/>
      </c>
      <c r="O1190" s="31" t="str">
        <f t="shared" si="135"/>
        <v/>
      </c>
      <c r="P1190" s="31" t="str">
        <f t="shared" si="136"/>
        <v/>
      </c>
      <c r="Q1190" s="36" t="str">
        <f>IF(G1190="","",VLOOKUP(G1190,WMS!$E$3:$G$2500,2,FALSE))</f>
        <v/>
      </c>
      <c r="R1190" s="36" t="str">
        <f>IF(G1190="","",VLOOKUP(G1190,WMS!$E$3:$G$2500,3,FALSE))</f>
        <v/>
      </c>
      <c r="S1190" s="37" t="str">
        <f>IF(R1190="","",VLOOKUP(R1190,CUSTOMS!$E$3:$N$2500,2,FALSE))</f>
        <v/>
      </c>
      <c r="T1190" s="38" t="str">
        <f>IF(R1190="","",VLOOKUP(R1190,CUSTOMS!$E$3:$N$2500,3,FALSE))</f>
        <v/>
      </c>
      <c r="U1190" s="39" t="str">
        <f t="shared" si="137"/>
        <v/>
      </c>
      <c r="V1190" s="39" t="str">
        <f>IF(R1190="","",VLOOKUP(R1190,CUSTOMS!$E$3:$N$2500,5,FALSE))</f>
        <v/>
      </c>
      <c r="W1190" s="40" t="str">
        <f>IF(R1190="","",VLOOKUP(R1190,CUSTOMS!$E$3:$N$2500,6,FALSE))</f>
        <v/>
      </c>
      <c r="X1190" s="40" t="str">
        <f t="shared" si="138"/>
        <v/>
      </c>
      <c r="Y1190" s="39" t="str">
        <f>IF(R1190="","",VLOOKUP(R1190,CUSTOMS!$E$3:$N$2500,8,FALSE))</f>
        <v/>
      </c>
      <c r="Z1190" s="39" t="str">
        <f>IF(R1190="","",VLOOKUP(R1190,CUSTOMS!$E$3:$N$2500,9,FALSE))</f>
        <v/>
      </c>
      <c r="AA1190" s="39" t="str">
        <f>IF(R1190="","",VLOOKUP(R1190,CUSTOMS!$E$3:$N$2500,10,FALSE))</f>
        <v/>
      </c>
      <c r="AB1190" s="40" t="str">
        <f>IF(R1190="","",VLOOKUP(G1190,WMS!$E$3:$T$2500,15,FALSE))</f>
        <v/>
      </c>
      <c r="AC1190" s="40" t="str">
        <f t="shared" si="139"/>
        <v/>
      </c>
      <c r="AD1190" s="37" t="str">
        <f>IF(S1190="","",VLOOKUP(S1190,海关监管条件!$A$1:$B$2000,2,FALSE))</f>
        <v/>
      </c>
    </row>
    <row r="1191" spans="7:30">
      <c r="G1191" s="22" t="str">
        <f t="shared" si="133"/>
        <v/>
      </c>
      <c r="H1191" s="23" t="str">
        <f>IF(G1191="","",VLOOKUP(G1191,WMS!$E$3:$Q$2500,7,FALSE))</f>
        <v/>
      </c>
      <c r="I1191" s="23" t="str">
        <f>IF(G1191="","",VLOOKUP(G1191,WMS!$E$3:$Q$2500,8,FALSE))</f>
        <v/>
      </c>
      <c r="J1191" s="23" t="str">
        <f>IF(G1191="","",VLOOKUP(G1191,WMS!$E$3:$Q$2500,13,FALSE))</f>
        <v/>
      </c>
      <c r="K1191" s="29" t="str">
        <f t="shared" si="134"/>
        <v/>
      </c>
      <c r="N1191" s="30" t="str">
        <f>IF(G1191="","",VLOOKUP(G1191,WMS!$E$3:$U$2500,17,0))</f>
        <v/>
      </c>
      <c r="O1191" s="31" t="str">
        <f t="shared" si="135"/>
        <v/>
      </c>
      <c r="P1191" s="31" t="str">
        <f t="shared" si="136"/>
        <v/>
      </c>
      <c r="Q1191" s="36" t="str">
        <f>IF(G1191="","",VLOOKUP(G1191,WMS!$E$3:$G$2500,2,FALSE))</f>
        <v/>
      </c>
      <c r="R1191" s="36" t="str">
        <f>IF(G1191="","",VLOOKUP(G1191,WMS!$E$3:$G$2500,3,FALSE))</f>
        <v/>
      </c>
      <c r="S1191" s="37" t="str">
        <f>IF(R1191="","",VLOOKUP(R1191,CUSTOMS!$E$3:$N$2500,2,FALSE))</f>
        <v/>
      </c>
      <c r="T1191" s="38" t="str">
        <f>IF(R1191="","",VLOOKUP(R1191,CUSTOMS!$E$3:$N$2500,3,FALSE))</f>
        <v/>
      </c>
      <c r="U1191" s="39" t="str">
        <f t="shared" si="137"/>
        <v/>
      </c>
      <c r="V1191" s="39" t="str">
        <f>IF(R1191="","",VLOOKUP(R1191,CUSTOMS!$E$3:$N$2500,5,FALSE))</f>
        <v/>
      </c>
      <c r="W1191" s="40" t="str">
        <f>IF(R1191="","",VLOOKUP(R1191,CUSTOMS!$E$3:$N$2500,6,FALSE))</f>
        <v/>
      </c>
      <c r="X1191" s="40" t="str">
        <f t="shared" si="138"/>
        <v/>
      </c>
      <c r="Y1191" s="39" t="str">
        <f>IF(R1191="","",VLOOKUP(R1191,CUSTOMS!$E$3:$N$2500,8,FALSE))</f>
        <v/>
      </c>
      <c r="Z1191" s="39" t="str">
        <f>IF(R1191="","",VLOOKUP(R1191,CUSTOMS!$E$3:$N$2500,9,FALSE))</f>
        <v/>
      </c>
      <c r="AA1191" s="39" t="str">
        <f>IF(R1191="","",VLOOKUP(R1191,CUSTOMS!$E$3:$N$2500,10,FALSE))</f>
        <v/>
      </c>
      <c r="AB1191" s="40" t="str">
        <f>IF(R1191="","",VLOOKUP(G1191,WMS!$E$3:$T$2500,15,FALSE))</f>
        <v/>
      </c>
      <c r="AC1191" s="40" t="str">
        <f t="shared" si="139"/>
        <v/>
      </c>
      <c r="AD1191" s="37" t="str">
        <f>IF(S1191="","",VLOOKUP(S1191,海关监管条件!$A$1:$B$2000,2,FALSE))</f>
        <v/>
      </c>
    </row>
    <row r="1192" spans="7:30">
      <c r="G1192" s="22" t="str">
        <f t="shared" si="133"/>
        <v/>
      </c>
      <c r="H1192" s="23" t="str">
        <f>IF(G1192="","",VLOOKUP(G1192,WMS!$E$3:$Q$2500,7,FALSE))</f>
        <v/>
      </c>
      <c r="I1192" s="23" t="str">
        <f>IF(G1192="","",VLOOKUP(G1192,WMS!$E$3:$Q$2500,8,FALSE))</f>
        <v/>
      </c>
      <c r="J1192" s="23" t="str">
        <f>IF(G1192="","",VLOOKUP(G1192,WMS!$E$3:$Q$2500,13,FALSE))</f>
        <v/>
      </c>
      <c r="K1192" s="29" t="str">
        <f t="shared" si="134"/>
        <v/>
      </c>
      <c r="N1192" s="30" t="str">
        <f>IF(G1192="","",VLOOKUP(G1192,WMS!$E$3:$U$2500,17,0))</f>
        <v/>
      </c>
      <c r="O1192" s="31" t="str">
        <f t="shared" si="135"/>
        <v/>
      </c>
      <c r="P1192" s="31" t="str">
        <f t="shared" si="136"/>
        <v/>
      </c>
      <c r="Q1192" s="36" t="str">
        <f>IF(G1192="","",VLOOKUP(G1192,WMS!$E$3:$G$2500,2,FALSE))</f>
        <v/>
      </c>
      <c r="R1192" s="36" t="str">
        <f>IF(G1192="","",VLOOKUP(G1192,WMS!$E$3:$G$2500,3,FALSE))</f>
        <v/>
      </c>
      <c r="S1192" s="37" t="str">
        <f>IF(R1192="","",VLOOKUP(R1192,CUSTOMS!$E$3:$N$2500,2,FALSE))</f>
        <v/>
      </c>
      <c r="T1192" s="38" t="str">
        <f>IF(R1192="","",VLOOKUP(R1192,CUSTOMS!$E$3:$N$2500,3,FALSE))</f>
        <v/>
      </c>
      <c r="U1192" s="39" t="str">
        <f t="shared" si="137"/>
        <v/>
      </c>
      <c r="V1192" s="39" t="str">
        <f>IF(R1192="","",VLOOKUP(R1192,CUSTOMS!$E$3:$N$2500,5,FALSE))</f>
        <v/>
      </c>
      <c r="W1192" s="40" t="str">
        <f>IF(R1192="","",VLOOKUP(R1192,CUSTOMS!$E$3:$N$2500,6,FALSE))</f>
        <v/>
      </c>
      <c r="X1192" s="40" t="str">
        <f t="shared" si="138"/>
        <v/>
      </c>
      <c r="Y1192" s="39" t="str">
        <f>IF(R1192="","",VLOOKUP(R1192,CUSTOMS!$E$3:$N$2500,8,FALSE))</f>
        <v/>
      </c>
      <c r="Z1192" s="39" t="str">
        <f>IF(R1192="","",VLOOKUP(R1192,CUSTOMS!$E$3:$N$2500,9,FALSE))</f>
        <v/>
      </c>
      <c r="AA1192" s="39" t="str">
        <f>IF(R1192="","",VLOOKUP(R1192,CUSTOMS!$E$3:$N$2500,10,FALSE))</f>
        <v/>
      </c>
      <c r="AB1192" s="40" t="str">
        <f>IF(R1192="","",VLOOKUP(G1192,WMS!$E$3:$T$2500,15,FALSE))</f>
        <v/>
      </c>
      <c r="AC1192" s="40" t="str">
        <f t="shared" si="139"/>
        <v/>
      </c>
      <c r="AD1192" s="37" t="str">
        <f>IF(S1192="","",VLOOKUP(S1192,海关监管条件!$A$1:$B$2000,2,FALSE))</f>
        <v/>
      </c>
    </row>
    <row r="1193" spans="7:30">
      <c r="G1193" s="22" t="str">
        <f t="shared" si="133"/>
        <v/>
      </c>
      <c r="H1193" s="23" t="str">
        <f>IF(G1193="","",VLOOKUP(G1193,WMS!$E$3:$Q$2500,7,FALSE))</f>
        <v/>
      </c>
      <c r="I1193" s="23" t="str">
        <f>IF(G1193="","",VLOOKUP(G1193,WMS!$E$3:$Q$2500,8,FALSE))</f>
        <v/>
      </c>
      <c r="J1193" s="23" t="str">
        <f>IF(G1193="","",VLOOKUP(G1193,WMS!$E$3:$Q$2500,13,FALSE))</f>
        <v/>
      </c>
      <c r="K1193" s="29" t="str">
        <f t="shared" si="134"/>
        <v/>
      </c>
      <c r="N1193" s="30" t="str">
        <f>IF(G1193="","",VLOOKUP(G1193,WMS!$E$3:$U$2500,17,0))</f>
        <v/>
      </c>
      <c r="O1193" s="31" t="str">
        <f t="shared" si="135"/>
        <v/>
      </c>
      <c r="P1193" s="31" t="str">
        <f t="shared" si="136"/>
        <v/>
      </c>
      <c r="Q1193" s="36" t="str">
        <f>IF(G1193="","",VLOOKUP(G1193,WMS!$E$3:$G$2500,2,FALSE))</f>
        <v/>
      </c>
      <c r="R1193" s="36" t="str">
        <f>IF(G1193="","",VLOOKUP(G1193,WMS!$E$3:$G$2500,3,FALSE))</f>
        <v/>
      </c>
      <c r="S1193" s="37" t="str">
        <f>IF(R1193="","",VLOOKUP(R1193,CUSTOMS!$E$3:$N$2500,2,FALSE))</f>
        <v/>
      </c>
      <c r="T1193" s="38" t="str">
        <f>IF(R1193="","",VLOOKUP(R1193,CUSTOMS!$E$3:$N$2500,3,FALSE))</f>
        <v/>
      </c>
      <c r="U1193" s="39" t="str">
        <f t="shared" si="137"/>
        <v/>
      </c>
      <c r="V1193" s="39" t="str">
        <f>IF(R1193="","",VLOOKUP(R1193,CUSTOMS!$E$3:$N$2500,5,FALSE))</f>
        <v/>
      </c>
      <c r="W1193" s="40" t="str">
        <f>IF(R1193="","",VLOOKUP(R1193,CUSTOMS!$E$3:$N$2500,6,FALSE))</f>
        <v/>
      </c>
      <c r="X1193" s="40" t="str">
        <f t="shared" si="138"/>
        <v/>
      </c>
      <c r="Y1193" s="39" t="str">
        <f>IF(R1193="","",VLOOKUP(R1193,CUSTOMS!$E$3:$N$2500,8,FALSE))</f>
        <v/>
      </c>
      <c r="Z1193" s="39" t="str">
        <f>IF(R1193="","",VLOOKUP(R1193,CUSTOMS!$E$3:$N$2500,9,FALSE))</f>
        <v/>
      </c>
      <c r="AA1193" s="39" t="str">
        <f>IF(R1193="","",VLOOKUP(R1193,CUSTOMS!$E$3:$N$2500,10,FALSE))</f>
        <v/>
      </c>
      <c r="AB1193" s="40" t="str">
        <f>IF(R1193="","",VLOOKUP(G1193,WMS!$E$3:$T$2500,15,FALSE))</f>
        <v/>
      </c>
      <c r="AC1193" s="40" t="str">
        <f t="shared" si="139"/>
        <v/>
      </c>
      <c r="AD1193" s="37" t="str">
        <f>IF(S1193="","",VLOOKUP(S1193,海关监管条件!$A$1:$B$2000,2,FALSE))</f>
        <v/>
      </c>
    </row>
    <row r="1194" spans="7:30">
      <c r="G1194" s="22" t="str">
        <f t="shared" si="133"/>
        <v/>
      </c>
      <c r="H1194" s="23" t="str">
        <f>IF(G1194="","",VLOOKUP(G1194,WMS!$E$3:$Q$2500,7,FALSE))</f>
        <v/>
      </c>
      <c r="I1194" s="23" t="str">
        <f>IF(G1194="","",VLOOKUP(G1194,WMS!$E$3:$Q$2500,8,FALSE))</f>
        <v/>
      </c>
      <c r="J1194" s="23" t="str">
        <f>IF(G1194="","",VLOOKUP(G1194,WMS!$E$3:$Q$2500,13,FALSE))</f>
        <v/>
      </c>
      <c r="K1194" s="29" t="str">
        <f t="shared" si="134"/>
        <v/>
      </c>
      <c r="N1194" s="30" t="str">
        <f>IF(G1194="","",VLOOKUP(G1194,WMS!$E$3:$U$2500,17,0))</f>
        <v/>
      </c>
      <c r="O1194" s="31" t="str">
        <f t="shared" si="135"/>
        <v/>
      </c>
      <c r="P1194" s="31" t="str">
        <f t="shared" si="136"/>
        <v/>
      </c>
      <c r="Q1194" s="36" t="str">
        <f>IF(G1194="","",VLOOKUP(G1194,WMS!$E$3:$G$2500,2,FALSE))</f>
        <v/>
      </c>
      <c r="R1194" s="36" t="str">
        <f>IF(G1194="","",VLOOKUP(G1194,WMS!$E$3:$G$2500,3,FALSE))</f>
        <v/>
      </c>
      <c r="S1194" s="37" t="str">
        <f>IF(R1194="","",VLOOKUP(R1194,CUSTOMS!$E$3:$N$2500,2,FALSE))</f>
        <v/>
      </c>
      <c r="T1194" s="38" t="str">
        <f>IF(R1194="","",VLOOKUP(R1194,CUSTOMS!$E$3:$N$2500,3,FALSE))</f>
        <v/>
      </c>
      <c r="U1194" s="39" t="str">
        <f t="shared" si="137"/>
        <v/>
      </c>
      <c r="V1194" s="39" t="str">
        <f>IF(R1194="","",VLOOKUP(R1194,CUSTOMS!$E$3:$N$2500,5,FALSE))</f>
        <v/>
      </c>
      <c r="W1194" s="40" t="str">
        <f>IF(R1194="","",VLOOKUP(R1194,CUSTOMS!$E$3:$N$2500,6,FALSE))</f>
        <v/>
      </c>
      <c r="X1194" s="40" t="str">
        <f t="shared" si="138"/>
        <v/>
      </c>
      <c r="Y1194" s="39" t="str">
        <f>IF(R1194="","",VLOOKUP(R1194,CUSTOMS!$E$3:$N$2500,8,FALSE))</f>
        <v/>
      </c>
      <c r="Z1194" s="39" t="str">
        <f>IF(R1194="","",VLOOKUP(R1194,CUSTOMS!$E$3:$N$2500,9,FALSE))</f>
        <v/>
      </c>
      <c r="AA1194" s="39" t="str">
        <f>IF(R1194="","",VLOOKUP(R1194,CUSTOMS!$E$3:$N$2500,10,FALSE))</f>
        <v/>
      </c>
      <c r="AB1194" s="40" t="str">
        <f>IF(R1194="","",VLOOKUP(G1194,WMS!$E$3:$T$2500,15,FALSE))</f>
        <v/>
      </c>
      <c r="AC1194" s="40" t="str">
        <f t="shared" si="139"/>
        <v/>
      </c>
      <c r="AD1194" s="37" t="str">
        <f>IF(S1194="","",VLOOKUP(S1194,海关监管条件!$A$1:$B$2000,2,FALSE))</f>
        <v/>
      </c>
    </row>
    <row r="1195" spans="7:30">
      <c r="G1195" s="22" t="str">
        <f t="shared" si="133"/>
        <v/>
      </c>
      <c r="H1195" s="23" t="str">
        <f>IF(G1195="","",VLOOKUP(G1195,WMS!$E$3:$Q$2500,7,FALSE))</f>
        <v/>
      </c>
      <c r="I1195" s="23" t="str">
        <f>IF(G1195="","",VLOOKUP(G1195,WMS!$E$3:$Q$2500,8,FALSE))</f>
        <v/>
      </c>
      <c r="J1195" s="23" t="str">
        <f>IF(G1195="","",VLOOKUP(G1195,WMS!$E$3:$Q$2500,13,FALSE))</f>
        <v/>
      </c>
      <c r="K1195" s="29" t="str">
        <f t="shared" si="134"/>
        <v/>
      </c>
      <c r="N1195" s="30" t="str">
        <f>IF(G1195="","",VLOOKUP(G1195,WMS!$E$3:$U$2500,17,0))</f>
        <v/>
      </c>
      <c r="O1195" s="31" t="str">
        <f t="shared" si="135"/>
        <v/>
      </c>
      <c r="P1195" s="31" t="str">
        <f t="shared" si="136"/>
        <v/>
      </c>
      <c r="Q1195" s="36" t="str">
        <f>IF(G1195="","",VLOOKUP(G1195,WMS!$E$3:$G$2500,2,FALSE))</f>
        <v/>
      </c>
      <c r="R1195" s="36" t="str">
        <f>IF(G1195="","",VLOOKUP(G1195,WMS!$E$3:$G$2500,3,FALSE))</f>
        <v/>
      </c>
      <c r="S1195" s="37" t="str">
        <f>IF(R1195="","",VLOOKUP(R1195,CUSTOMS!$E$3:$N$2500,2,FALSE))</f>
        <v/>
      </c>
      <c r="T1195" s="38" t="str">
        <f>IF(R1195="","",VLOOKUP(R1195,CUSTOMS!$E$3:$N$2500,3,FALSE))</f>
        <v/>
      </c>
      <c r="U1195" s="39" t="str">
        <f t="shared" si="137"/>
        <v/>
      </c>
      <c r="V1195" s="39" t="str">
        <f>IF(R1195="","",VLOOKUP(R1195,CUSTOMS!$E$3:$N$2500,5,FALSE))</f>
        <v/>
      </c>
      <c r="W1195" s="40" t="str">
        <f>IF(R1195="","",VLOOKUP(R1195,CUSTOMS!$E$3:$N$2500,6,FALSE))</f>
        <v/>
      </c>
      <c r="X1195" s="40" t="str">
        <f t="shared" si="138"/>
        <v/>
      </c>
      <c r="Y1195" s="39" t="str">
        <f>IF(R1195="","",VLOOKUP(R1195,CUSTOMS!$E$3:$N$2500,8,FALSE))</f>
        <v/>
      </c>
      <c r="Z1195" s="39" t="str">
        <f>IF(R1195="","",VLOOKUP(R1195,CUSTOMS!$E$3:$N$2500,9,FALSE))</f>
        <v/>
      </c>
      <c r="AA1195" s="39" t="str">
        <f>IF(R1195="","",VLOOKUP(R1195,CUSTOMS!$E$3:$N$2500,10,FALSE))</f>
        <v/>
      </c>
      <c r="AB1195" s="40" t="str">
        <f>IF(R1195="","",VLOOKUP(G1195,WMS!$E$3:$T$2500,15,FALSE))</f>
        <v/>
      </c>
      <c r="AC1195" s="40" t="str">
        <f t="shared" si="139"/>
        <v/>
      </c>
      <c r="AD1195" s="37" t="str">
        <f>IF(S1195="","",VLOOKUP(S1195,海关监管条件!$A$1:$B$2000,2,FALSE))</f>
        <v/>
      </c>
    </row>
    <row r="1196" spans="7:30">
      <c r="G1196" s="22" t="str">
        <f t="shared" si="133"/>
        <v/>
      </c>
      <c r="H1196" s="23" t="str">
        <f>IF(G1196="","",VLOOKUP(G1196,WMS!$E$3:$Q$2500,7,FALSE))</f>
        <v/>
      </c>
      <c r="I1196" s="23" t="str">
        <f>IF(G1196="","",VLOOKUP(G1196,WMS!$E$3:$Q$2500,8,FALSE))</f>
        <v/>
      </c>
      <c r="J1196" s="23" t="str">
        <f>IF(G1196="","",VLOOKUP(G1196,WMS!$E$3:$Q$2500,13,FALSE))</f>
        <v/>
      </c>
      <c r="K1196" s="29" t="str">
        <f t="shared" si="134"/>
        <v/>
      </c>
      <c r="N1196" s="30" t="str">
        <f>IF(G1196="","",VLOOKUP(G1196,WMS!$E$3:$U$2500,17,0))</f>
        <v/>
      </c>
      <c r="O1196" s="31" t="str">
        <f t="shared" si="135"/>
        <v/>
      </c>
      <c r="P1196" s="31" t="str">
        <f t="shared" si="136"/>
        <v/>
      </c>
      <c r="Q1196" s="36" t="str">
        <f>IF(G1196="","",VLOOKUP(G1196,WMS!$E$3:$G$2500,2,FALSE))</f>
        <v/>
      </c>
      <c r="R1196" s="36" t="str">
        <f>IF(G1196="","",VLOOKUP(G1196,WMS!$E$3:$G$2500,3,FALSE))</f>
        <v/>
      </c>
      <c r="S1196" s="37" t="str">
        <f>IF(R1196="","",VLOOKUP(R1196,CUSTOMS!$E$3:$N$2500,2,FALSE))</f>
        <v/>
      </c>
      <c r="T1196" s="38" t="str">
        <f>IF(R1196="","",VLOOKUP(R1196,CUSTOMS!$E$3:$N$2500,3,FALSE))</f>
        <v/>
      </c>
      <c r="U1196" s="39" t="str">
        <f t="shared" si="137"/>
        <v/>
      </c>
      <c r="V1196" s="39" t="str">
        <f>IF(R1196="","",VLOOKUP(R1196,CUSTOMS!$E$3:$N$2500,5,FALSE))</f>
        <v/>
      </c>
      <c r="W1196" s="40" t="str">
        <f>IF(R1196="","",VLOOKUP(R1196,CUSTOMS!$E$3:$N$2500,6,FALSE))</f>
        <v/>
      </c>
      <c r="X1196" s="40" t="str">
        <f t="shared" si="138"/>
        <v/>
      </c>
      <c r="Y1196" s="39" t="str">
        <f>IF(R1196="","",VLOOKUP(R1196,CUSTOMS!$E$3:$N$2500,8,FALSE))</f>
        <v/>
      </c>
      <c r="Z1196" s="39" t="str">
        <f>IF(R1196="","",VLOOKUP(R1196,CUSTOMS!$E$3:$N$2500,9,FALSE))</f>
        <v/>
      </c>
      <c r="AA1196" s="39" t="str">
        <f>IF(R1196="","",VLOOKUP(R1196,CUSTOMS!$E$3:$N$2500,10,FALSE))</f>
        <v/>
      </c>
      <c r="AB1196" s="40" t="str">
        <f>IF(R1196="","",VLOOKUP(G1196,WMS!$E$3:$T$2500,15,FALSE))</f>
        <v/>
      </c>
      <c r="AC1196" s="40" t="str">
        <f t="shared" si="139"/>
        <v/>
      </c>
      <c r="AD1196" s="37" t="str">
        <f>IF(S1196="","",VLOOKUP(S1196,海关监管条件!$A$1:$B$2000,2,FALSE))</f>
        <v/>
      </c>
    </row>
    <row r="1197" spans="7:30">
      <c r="G1197" s="22" t="str">
        <f t="shared" si="133"/>
        <v/>
      </c>
      <c r="H1197" s="23" t="str">
        <f>IF(G1197="","",VLOOKUP(G1197,WMS!$E$3:$Q$2500,7,FALSE))</f>
        <v/>
      </c>
      <c r="I1197" s="23" t="str">
        <f>IF(G1197="","",VLOOKUP(G1197,WMS!$E$3:$Q$2500,8,FALSE))</f>
        <v/>
      </c>
      <c r="J1197" s="23" t="str">
        <f>IF(G1197="","",VLOOKUP(G1197,WMS!$E$3:$Q$2500,13,FALSE))</f>
        <v/>
      </c>
      <c r="K1197" s="29" t="str">
        <f t="shared" si="134"/>
        <v/>
      </c>
      <c r="N1197" s="30" t="str">
        <f>IF(G1197="","",VLOOKUP(G1197,WMS!$E$3:$U$2500,17,0))</f>
        <v/>
      </c>
      <c r="O1197" s="31" t="str">
        <f t="shared" si="135"/>
        <v/>
      </c>
      <c r="P1197" s="31" t="str">
        <f t="shared" si="136"/>
        <v/>
      </c>
      <c r="Q1197" s="36" t="str">
        <f>IF(G1197="","",VLOOKUP(G1197,WMS!$E$3:$G$2500,2,FALSE))</f>
        <v/>
      </c>
      <c r="R1197" s="36" t="str">
        <f>IF(G1197="","",VLOOKUP(G1197,WMS!$E$3:$G$2500,3,FALSE))</f>
        <v/>
      </c>
      <c r="S1197" s="37" t="str">
        <f>IF(R1197="","",VLOOKUP(R1197,CUSTOMS!$E$3:$N$2500,2,FALSE))</f>
        <v/>
      </c>
      <c r="T1197" s="38" t="str">
        <f>IF(R1197="","",VLOOKUP(R1197,CUSTOMS!$E$3:$N$2500,3,FALSE))</f>
        <v/>
      </c>
      <c r="U1197" s="39" t="str">
        <f t="shared" si="137"/>
        <v/>
      </c>
      <c r="V1197" s="39" t="str">
        <f>IF(R1197="","",VLOOKUP(R1197,CUSTOMS!$E$3:$N$2500,5,FALSE))</f>
        <v/>
      </c>
      <c r="W1197" s="40" t="str">
        <f>IF(R1197="","",VLOOKUP(R1197,CUSTOMS!$E$3:$N$2500,6,FALSE))</f>
        <v/>
      </c>
      <c r="X1197" s="40" t="str">
        <f t="shared" si="138"/>
        <v/>
      </c>
      <c r="Y1197" s="39" t="str">
        <f>IF(R1197="","",VLOOKUP(R1197,CUSTOMS!$E$3:$N$2500,8,FALSE))</f>
        <v/>
      </c>
      <c r="Z1197" s="39" t="str">
        <f>IF(R1197="","",VLOOKUP(R1197,CUSTOMS!$E$3:$N$2500,9,FALSE))</f>
        <v/>
      </c>
      <c r="AA1197" s="39" t="str">
        <f>IF(R1197="","",VLOOKUP(R1197,CUSTOMS!$E$3:$N$2500,10,FALSE))</f>
        <v/>
      </c>
      <c r="AB1197" s="40" t="str">
        <f>IF(R1197="","",VLOOKUP(G1197,WMS!$E$3:$T$2500,15,FALSE))</f>
        <v/>
      </c>
      <c r="AC1197" s="40" t="str">
        <f t="shared" si="139"/>
        <v/>
      </c>
      <c r="AD1197" s="37" t="str">
        <f>IF(S1197="","",VLOOKUP(S1197,海关监管条件!$A$1:$B$2000,2,FALSE))</f>
        <v/>
      </c>
    </row>
    <row r="1198" spans="7:30">
      <c r="G1198" s="22" t="str">
        <f t="shared" si="133"/>
        <v/>
      </c>
      <c r="H1198" s="23" t="str">
        <f>IF(G1198="","",VLOOKUP(G1198,WMS!$E$3:$Q$2500,7,FALSE))</f>
        <v/>
      </c>
      <c r="I1198" s="23" t="str">
        <f>IF(G1198="","",VLOOKUP(G1198,WMS!$E$3:$Q$2500,8,FALSE))</f>
        <v/>
      </c>
      <c r="J1198" s="23" t="str">
        <f>IF(G1198="","",VLOOKUP(G1198,WMS!$E$3:$Q$2500,13,FALSE))</f>
        <v/>
      </c>
      <c r="K1198" s="29" t="str">
        <f t="shared" si="134"/>
        <v/>
      </c>
      <c r="N1198" s="30" t="str">
        <f>IF(G1198="","",VLOOKUP(G1198,WMS!$E$3:$U$2500,17,0))</f>
        <v/>
      </c>
      <c r="O1198" s="31" t="str">
        <f t="shared" si="135"/>
        <v/>
      </c>
      <c r="P1198" s="31" t="str">
        <f t="shared" si="136"/>
        <v/>
      </c>
      <c r="Q1198" s="36" t="str">
        <f>IF(G1198="","",VLOOKUP(G1198,WMS!$E$3:$G$2500,2,FALSE))</f>
        <v/>
      </c>
      <c r="R1198" s="36" t="str">
        <f>IF(G1198="","",VLOOKUP(G1198,WMS!$E$3:$G$2500,3,FALSE))</f>
        <v/>
      </c>
      <c r="S1198" s="37" t="str">
        <f>IF(R1198="","",VLOOKUP(R1198,CUSTOMS!$E$3:$N$2500,2,FALSE))</f>
        <v/>
      </c>
      <c r="T1198" s="38" t="str">
        <f>IF(R1198="","",VLOOKUP(R1198,CUSTOMS!$E$3:$N$2500,3,FALSE))</f>
        <v/>
      </c>
      <c r="U1198" s="39" t="str">
        <f t="shared" si="137"/>
        <v/>
      </c>
      <c r="V1198" s="39" t="str">
        <f>IF(R1198="","",VLOOKUP(R1198,CUSTOMS!$E$3:$N$2500,5,FALSE))</f>
        <v/>
      </c>
      <c r="W1198" s="40" t="str">
        <f>IF(R1198="","",VLOOKUP(R1198,CUSTOMS!$E$3:$N$2500,6,FALSE))</f>
        <v/>
      </c>
      <c r="X1198" s="40" t="str">
        <f t="shared" si="138"/>
        <v/>
      </c>
      <c r="Y1198" s="39" t="str">
        <f>IF(R1198="","",VLOOKUP(R1198,CUSTOMS!$E$3:$N$2500,8,FALSE))</f>
        <v/>
      </c>
      <c r="Z1198" s="39" t="str">
        <f>IF(R1198="","",VLOOKUP(R1198,CUSTOMS!$E$3:$N$2500,9,FALSE))</f>
        <v/>
      </c>
      <c r="AA1198" s="39" t="str">
        <f>IF(R1198="","",VLOOKUP(R1198,CUSTOMS!$E$3:$N$2500,10,FALSE))</f>
        <v/>
      </c>
      <c r="AB1198" s="40" t="str">
        <f>IF(R1198="","",VLOOKUP(G1198,WMS!$E$3:$T$2500,15,FALSE))</f>
        <v/>
      </c>
      <c r="AC1198" s="40" t="str">
        <f t="shared" si="139"/>
        <v/>
      </c>
      <c r="AD1198" s="37" t="str">
        <f>IF(S1198="","",VLOOKUP(S1198,海关监管条件!$A$1:$B$2000,2,FALSE))</f>
        <v/>
      </c>
    </row>
    <row r="1199" spans="7:30">
      <c r="G1199" s="22" t="str">
        <f t="shared" si="133"/>
        <v/>
      </c>
      <c r="H1199" s="23" t="str">
        <f>IF(G1199="","",VLOOKUP(G1199,WMS!$E$3:$Q$2500,7,FALSE))</f>
        <v/>
      </c>
      <c r="I1199" s="23" t="str">
        <f>IF(G1199="","",VLOOKUP(G1199,WMS!$E$3:$Q$2500,8,FALSE))</f>
        <v/>
      </c>
      <c r="J1199" s="23" t="str">
        <f>IF(G1199="","",VLOOKUP(G1199,WMS!$E$3:$Q$2500,13,FALSE))</f>
        <v/>
      </c>
      <c r="K1199" s="29" t="str">
        <f t="shared" si="134"/>
        <v/>
      </c>
      <c r="N1199" s="30" t="str">
        <f>IF(G1199="","",VLOOKUP(G1199,WMS!$E$3:$U$2500,17,0))</f>
        <v/>
      </c>
      <c r="O1199" s="31" t="str">
        <f t="shared" si="135"/>
        <v/>
      </c>
      <c r="P1199" s="31" t="str">
        <f t="shared" si="136"/>
        <v/>
      </c>
      <c r="Q1199" s="36" t="str">
        <f>IF(G1199="","",VLOOKUP(G1199,WMS!$E$3:$G$2500,2,FALSE))</f>
        <v/>
      </c>
      <c r="R1199" s="36" t="str">
        <f>IF(G1199="","",VLOOKUP(G1199,WMS!$E$3:$G$2500,3,FALSE))</f>
        <v/>
      </c>
      <c r="S1199" s="37" t="str">
        <f>IF(R1199="","",VLOOKUP(R1199,CUSTOMS!$E$3:$N$2500,2,FALSE))</f>
        <v/>
      </c>
      <c r="T1199" s="38" t="str">
        <f>IF(R1199="","",VLOOKUP(R1199,CUSTOMS!$E$3:$N$2500,3,FALSE))</f>
        <v/>
      </c>
      <c r="U1199" s="39" t="str">
        <f t="shared" si="137"/>
        <v/>
      </c>
      <c r="V1199" s="39" t="str">
        <f>IF(R1199="","",VLOOKUP(R1199,CUSTOMS!$E$3:$N$2500,5,FALSE))</f>
        <v/>
      </c>
      <c r="W1199" s="40" t="str">
        <f>IF(R1199="","",VLOOKUP(R1199,CUSTOMS!$E$3:$N$2500,6,FALSE))</f>
        <v/>
      </c>
      <c r="X1199" s="40" t="str">
        <f t="shared" si="138"/>
        <v/>
      </c>
      <c r="Y1199" s="39" t="str">
        <f>IF(R1199="","",VLOOKUP(R1199,CUSTOMS!$E$3:$N$2500,8,FALSE))</f>
        <v/>
      </c>
      <c r="Z1199" s="39" t="str">
        <f>IF(R1199="","",VLOOKUP(R1199,CUSTOMS!$E$3:$N$2500,9,FALSE))</f>
        <v/>
      </c>
      <c r="AA1199" s="39" t="str">
        <f>IF(R1199="","",VLOOKUP(R1199,CUSTOMS!$E$3:$N$2500,10,FALSE))</f>
        <v/>
      </c>
      <c r="AB1199" s="40" t="str">
        <f>IF(R1199="","",VLOOKUP(G1199,WMS!$E$3:$T$2500,15,FALSE))</f>
        <v/>
      </c>
      <c r="AC1199" s="40" t="str">
        <f t="shared" si="139"/>
        <v/>
      </c>
      <c r="AD1199" s="37" t="str">
        <f>IF(S1199="","",VLOOKUP(S1199,海关监管条件!$A$1:$B$2000,2,FALSE))</f>
        <v/>
      </c>
    </row>
    <row r="1200" spans="7:30">
      <c r="G1200" s="22" t="str">
        <f t="shared" si="133"/>
        <v/>
      </c>
      <c r="H1200" s="23" t="str">
        <f>IF(G1200="","",VLOOKUP(G1200,WMS!$E$3:$Q$2500,7,FALSE))</f>
        <v/>
      </c>
      <c r="I1200" s="23" t="str">
        <f>IF(G1200="","",VLOOKUP(G1200,WMS!$E$3:$Q$2500,8,FALSE))</f>
        <v/>
      </c>
      <c r="J1200" s="23" t="str">
        <f>IF(G1200="","",VLOOKUP(G1200,WMS!$E$3:$Q$2500,13,FALSE))</f>
        <v/>
      </c>
      <c r="K1200" s="29" t="str">
        <f t="shared" si="134"/>
        <v/>
      </c>
      <c r="N1200" s="30" t="str">
        <f>IF(G1200="","",VLOOKUP(G1200,WMS!$E$3:$U$2500,17,0))</f>
        <v/>
      </c>
      <c r="O1200" s="31" t="str">
        <f t="shared" si="135"/>
        <v/>
      </c>
      <c r="P1200" s="31" t="str">
        <f t="shared" si="136"/>
        <v/>
      </c>
      <c r="Q1200" s="36" t="str">
        <f>IF(G1200="","",VLOOKUP(G1200,WMS!$E$3:$G$2500,2,FALSE))</f>
        <v/>
      </c>
      <c r="R1200" s="36" t="str">
        <f>IF(G1200="","",VLOOKUP(G1200,WMS!$E$3:$G$2500,3,FALSE))</f>
        <v/>
      </c>
      <c r="S1200" s="37" t="str">
        <f>IF(R1200="","",VLOOKUP(R1200,CUSTOMS!$E$3:$N$2500,2,FALSE))</f>
        <v/>
      </c>
      <c r="T1200" s="38" t="str">
        <f>IF(R1200="","",VLOOKUP(R1200,CUSTOMS!$E$3:$N$2500,3,FALSE))</f>
        <v/>
      </c>
      <c r="U1200" s="39" t="str">
        <f t="shared" si="137"/>
        <v/>
      </c>
      <c r="V1200" s="39" t="str">
        <f>IF(R1200="","",VLOOKUP(R1200,CUSTOMS!$E$3:$N$2500,5,FALSE))</f>
        <v/>
      </c>
      <c r="W1200" s="40" t="str">
        <f>IF(R1200="","",VLOOKUP(R1200,CUSTOMS!$E$3:$N$2500,6,FALSE))</f>
        <v/>
      </c>
      <c r="X1200" s="40" t="str">
        <f t="shared" si="138"/>
        <v/>
      </c>
      <c r="Y1200" s="39" t="str">
        <f>IF(R1200="","",VLOOKUP(R1200,CUSTOMS!$E$3:$N$2500,8,FALSE))</f>
        <v/>
      </c>
      <c r="Z1200" s="39" t="str">
        <f>IF(R1200="","",VLOOKUP(R1200,CUSTOMS!$E$3:$N$2500,9,FALSE))</f>
        <v/>
      </c>
      <c r="AA1200" s="39" t="str">
        <f>IF(R1200="","",VLOOKUP(R1200,CUSTOMS!$E$3:$N$2500,10,FALSE))</f>
        <v/>
      </c>
      <c r="AB1200" s="40" t="str">
        <f>IF(R1200="","",VLOOKUP(G1200,WMS!$E$3:$T$2500,15,FALSE))</f>
        <v/>
      </c>
      <c r="AC1200" s="40" t="str">
        <f t="shared" si="139"/>
        <v/>
      </c>
      <c r="AD1200" s="37" t="str">
        <f>IF(S1200="","",VLOOKUP(S1200,海关监管条件!$A$1:$B$2000,2,FALSE))</f>
        <v/>
      </c>
    </row>
    <row r="1201" spans="7:30">
      <c r="G1201" s="22" t="str">
        <f t="shared" si="133"/>
        <v/>
      </c>
      <c r="H1201" s="23" t="str">
        <f>IF(G1201="","",VLOOKUP(G1201,WMS!$E$3:$Q$2500,7,FALSE))</f>
        <v/>
      </c>
      <c r="I1201" s="23" t="str">
        <f>IF(G1201="","",VLOOKUP(G1201,WMS!$E$3:$Q$2500,8,FALSE))</f>
        <v/>
      </c>
      <c r="J1201" s="23" t="str">
        <f>IF(G1201="","",VLOOKUP(G1201,WMS!$E$3:$Q$2500,13,FALSE))</f>
        <v/>
      </c>
      <c r="K1201" s="29" t="str">
        <f t="shared" si="134"/>
        <v/>
      </c>
      <c r="N1201" s="30" t="str">
        <f>IF(G1201="","",VLOOKUP(G1201,WMS!$E$3:$U$2500,17,0))</f>
        <v/>
      </c>
      <c r="O1201" s="31" t="str">
        <f t="shared" si="135"/>
        <v/>
      </c>
      <c r="P1201" s="31" t="str">
        <f t="shared" si="136"/>
        <v/>
      </c>
      <c r="Q1201" s="36" t="str">
        <f>IF(G1201="","",VLOOKUP(G1201,WMS!$E$3:$G$2500,2,FALSE))</f>
        <v/>
      </c>
      <c r="R1201" s="36" t="str">
        <f>IF(G1201="","",VLOOKUP(G1201,WMS!$E$3:$G$2500,3,FALSE))</f>
        <v/>
      </c>
      <c r="S1201" s="37" t="str">
        <f>IF(R1201="","",VLOOKUP(R1201,CUSTOMS!$E$3:$N$2500,2,FALSE))</f>
        <v/>
      </c>
      <c r="T1201" s="38" t="str">
        <f>IF(R1201="","",VLOOKUP(R1201,CUSTOMS!$E$3:$N$2500,3,FALSE))</f>
        <v/>
      </c>
      <c r="U1201" s="39" t="str">
        <f t="shared" si="137"/>
        <v/>
      </c>
      <c r="V1201" s="39" t="str">
        <f>IF(R1201="","",VLOOKUP(R1201,CUSTOMS!$E$3:$N$2500,5,FALSE))</f>
        <v/>
      </c>
      <c r="W1201" s="40" t="str">
        <f>IF(R1201="","",VLOOKUP(R1201,CUSTOMS!$E$3:$N$2500,6,FALSE))</f>
        <v/>
      </c>
      <c r="X1201" s="40" t="str">
        <f t="shared" si="138"/>
        <v/>
      </c>
      <c r="Y1201" s="39" t="str">
        <f>IF(R1201="","",VLOOKUP(R1201,CUSTOMS!$E$3:$N$2500,8,FALSE))</f>
        <v/>
      </c>
      <c r="Z1201" s="39" t="str">
        <f>IF(R1201="","",VLOOKUP(R1201,CUSTOMS!$E$3:$N$2500,9,FALSE))</f>
        <v/>
      </c>
      <c r="AA1201" s="39" t="str">
        <f>IF(R1201="","",VLOOKUP(R1201,CUSTOMS!$E$3:$N$2500,10,FALSE))</f>
        <v/>
      </c>
      <c r="AB1201" s="40" t="str">
        <f>IF(R1201="","",VLOOKUP(G1201,WMS!$E$3:$T$2500,15,FALSE))</f>
        <v/>
      </c>
      <c r="AC1201" s="40" t="str">
        <f t="shared" si="139"/>
        <v/>
      </c>
      <c r="AD1201" s="37" t="str">
        <f>IF(S1201="","",VLOOKUP(S1201,海关监管条件!$A$1:$B$2000,2,FALSE))</f>
        <v/>
      </c>
    </row>
    <row r="1202" spans="7:30">
      <c r="G1202" s="22" t="str">
        <f t="shared" si="133"/>
        <v/>
      </c>
      <c r="H1202" s="23" t="str">
        <f>IF(G1202="","",VLOOKUP(G1202,WMS!$E$3:$Q$2500,7,FALSE))</f>
        <v/>
      </c>
      <c r="I1202" s="23" t="str">
        <f>IF(G1202="","",VLOOKUP(G1202,WMS!$E$3:$Q$2500,8,FALSE))</f>
        <v/>
      </c>
      <c r="J1202" s="23" t="str">
        <f>IF(G1202="","",VLOOKUP(G1202,WMS!$E$3:$Q$2500,13,FALSE))</f>
        <v/>
      </c>
      <c r="K1202" s="29" t="str">
        <f t="shared" si="134"/>
        <v/>
      </c>
      <c r="N1202" s="30" t="str">
        <f>IF(G1202="","",VLOOKUP(G1202,WMS!$E$3:$U$2500,17,0))</f>
        <v/>
      </c>
      <c r="O1202" s="31" t="str">
        <f t="shared" si="135"/>
        <v/>
      </c>
      <c r="P1202" s="31" t="str">
        <f t="shared" si="136"/>
        <v/>
      </c>
      <c r="Q1202" s="36" t="str">
        <f>IF(G1202="","",VLOOKUP(G1202,WMS!$E$3:$G$2500,2,FALSE))</f>
        <v/>
      </c>
      <c r="R1202" s="36" t="str">
        <f>IF(G1202="","",VLOOKUP(G1202,WMS!$E$3:$G$2500,3,FALSE))</f>
        <v/>
      </c>
      <c r="S1202" s="37" t="str">
        <f>IF(R1202="","",VLOOKUP(R1202,CUSTOMS!$E$3:$N$2500,2,FALSE))</f>
        <v/>
      </c>
      <c r="T1202" s="38" t="str">
        <f>IF(R1202="","",VLOOKUP(R1202,CUSTOMS!$E$3:$N$2500,3,FALSE))</f>
        <v/>
      </c>
      <c r="U1202" s="39" t="str">
        <f t="shared" si="137"/>
        <v/>
      </c>
      <c r="V1202" s="39" t="str">
        <f>IF(R1202="","",VLOOKUP(R1202,CUSTOMS!$E$3:$N$2500,5,FALSE))</f>
        <v/>
      </c>
      <c r="W1202" s="40" t="str">
        <f>IF(R1202="","",VLOOKUP(R1202,CUSTOMS!$E$3:$N$2500,6,FALSE))</f>
        <v/>
      </c>
      <c r="X1202" s="40" t="str">
        <f t="shared" si="138"/>
        <v/>
      </c>
      <c r="Y1202" s="39" t="str">
        <f>IF(R1202="","",VLOOKUP(R1202,CUSTOMS!$E$3:$N$2500,8,FALSE))</f>
        <v/>
      </c>
      <c r="Z1202" s="39" t="str">
        <f>IF(R1202="","",VLOOKUP(R1202,CUSTOMS!$E$3:$N$2500,9,FALSE))</f>
        <v/>
      </c>
      <c r="AA1202" s="39" t="str">
        <f>IF(R1202="","",VLOOKUP(R1202,CUSTOMS!$E$3:$N$2500,10,FALSE))</f>
        <v/>
      </c>
      <c r="AB1202" s="40" t="str">
        <f>IF(R1202="","",VLOOKUP(G1202,WMS!$E$3:$T$2500,15,FALSE))</f>
        <v/>
      </c>
      <c r="AC1202" s="40" t="str">
        <f t="shared" si="139"/>
        <v/>
      </c>
      <c r="AD1202" s="37" t="str">
        <f>IF(S1202="","",VLOOKUP(S1202,海关监管条件!$A$1:$B$2000,2,FALSE))</f>
        <v/>
      </c>
    </row>
    <row r="1203" spans="7:30">
      <c r="G1203" s="22" t="str">
        <f t="shared" si="133"/>
        <v/>
      </c>
      <c r="H1203" s="23" t="str">
        <f>IF(G1203="","",VLOOKUP(G1203,WMS!$E$3:$Q$2500,7,FALSE))</f>
        <v/>
      </c>
      <c r="I1203" s="23" t="str">
        <f>IF(G1203="","",VLOOKUP(G1203,WMS!$E$3:$Q$2500,8,FALSE))</f>
        <v/>
      </c>
      <c r="J1203" s="23" t="str">
        <f>IF(G1203="","",VLOOKUP(G1203,WMS!$E$3:$Q$2500,13,FALSE))</f>
        <v/>
      </c>
      <c r="K1203" s="29" t="str">
        <f t="shared" si="134"/>
        <v/>
      </c>
      <c r="N1203" s="30" t="str">
        <f>IF(G1203="","",VLOOKUP(G1203,WMS!$E$3:$U$2500,17,0))</f>
        <v/>
      </c>
      <c r="O1203" s="31" t="str">
        <f t="shared" si="135"/>
        <v/>
      </c>
      <c r="P1203" s="31" t="str">
        <f t="shared" si="136"/>
        <v/>
      </c>
      <c r="Q1203" s="36" t="str">
        <f>IF(G1203="","",VLOOKUP(G1203,WMS!$E$3:$G$2500,2,FALSE))</f>
        <v/>
      </c>
      <c r="R1203" s="36" t="str">
        <f>IF(G1203="","",VLOOKUP(G1203,WMS!$E$3:$G$2500,3,FALSE))</f>
        <v/>
      </c>
      <c r="S1203" s="37" t="str">
        <f>IF(R1203="","",VLOOKUP(R1203,CUSTOMS!$E$3:$N$2500,2,FALSE))</f>
        <v/>
      </c>
      <c r="T1203" s="38" t="str">
        <f>IF(R1203="","",VLOOKUP(R1203,CUSTOMS!$E$3:$N$2500,3,FALSE))</f>
        <v/>
      </c>
      <c r="U1203" s="39" t="str">
        <f t="shared" si="137"/>
        <v/>
      </c>
      <c r="V1203" s="39" t="str">
        <f>IF(R1203="","",VLOOKUP(R1203,CUSTOMS!$E$3:$N$2500,5,FALSE))</f>
        <v/>
      </c>
      <c r="W1203" s="40" t="str">
        <f>IF(R1203="","",VLOOKUP(R1203,CUSTOMS!$E$3:$N$2500,6,FALSE))</f>
        <v/>
      </c>
      <c r="X1203" s="40" t="str">
        <f t="shared" si="138"/>
        <v/>
      </c>
      <c r="Y1203" s="39" t="str">
        <f>IF(R1203="","",VLOOKUP(R1203,CUSTOMS!$E$3:$N$2500,8,FALSE))</f>
        <v/>
      </c>
      <c r="Z1203" s="39" t="str">
        <f>IF(R1203="","",VLOOKUP(R1203,CUSTOMS!$E$3:$N$2500,9,FALSE))</f>
        <v/>
      </c>
      <c r="AA1203" s="39" t="str">
        <f>IF(R1203="","",VLOOKUP(R1203,CUSTOMS!$E$3:$N$2500,10,FALSE))</f>
        <v/>
      </c>
      <c r="AB1203" s="40" t="str">
        <f>IF(R1203="","",VLOOKUP(G1203,WMS!$E$3:$T$2500,15,FALSE))</f>
        <v/>
      </c>
      <c r="AC1203" s="40" t="str">
        <f t="shared" si="139"/>
        <v/>
      </c>
      <c r="AD1203" s="37" t="str">
        <f>IF(S1203="","",VLOOKUP(S1203,海关监管条件!$A$1:$B$2000,2,FALSE))</f>
        <v/>
      </c>
    </row>
    <row r="1204" spans="7:30">
      <c r="G1204" s="22" t="str">
        <f t="shared" si="133"/>
        <v/>
      </c>
      <c r="H1204" s="23" t="str">
        <f>IF(G1204="","",VLOOKUP(G1204,WMS!$E$3:$Q$2500,7,FALSE))</f>
        <v/>
      </c>
      <c r="I1204" s="23" t="str">
        <f>IF(G1204="","",VLOOKUP(G1204,WMS!$E$3:$Q$2500,8,FALSE))</f>
        <v/>
      </c>
      <c r="J1204" s="23" t="str">
        <f>IF(G1204="","",VLOOKUP(G1204,WMS!$E$3:$Q$2500,13,FALSE))</f>
        <v/>
      </c>
      <c r="K1204" s="29" t="str">
        <f t="shared" si="134"/>
        <v/>
      </c>
      <c r="N1204" s="30" t="str">
        <f>IF(G1204="","",VLOOKUP(G1204,WMS!$E$3:$U$2500,17,0))</f>
        <v/>
      </c>
      <c r="O1204" s="31" t="str">
        <f t="shared" si="135"/>
        <v/>
      </c>
      <c r="P1204" s="31" t="str">
        <f t="shared" si="136"/>
        <v/>
      </c>
      <c r="Q1204" s="36" t="str">
        <f>IF(G1204="","",VLOOKUP(G1204,WMS!$E$3:$G$2500,2,FALSE))</f>
        <v/>
      </c>
      <c r="R1204" s="36" t="str">
        <f>IF(G1204="","",VLOOKUP(G1204,WMS!$E$3:$G$2500,3,FALSE))</f>
        <v/>
      </c>
      <c r="S1204" s="37" t="str">
        <f>IF(R1204="","",VLOOKUP(R1204,CUSTOMS!$E$3:$N$2500,2,FALSE))</f>
        <v/>
      </c>
      <c r="T1204" s="38" t="str">
        <f>IF(R1204="","",VLOOKUP(R1204,CUSTOMS!$E$3:$N$2500,3,FALSE))</f>
        <v/>
      </c>
      <c r="U1204" s="39" t="str">
        <f t="shared" si="137"/>
        <v/>
      </c>
      <c r="V1204" s="39" t="str">
        <f>IF(R1204="","",VLOOKUP(R1204,CUSTOMS!$E$3:$N$2500,5,FALSE))</f>
        <v/>
      </c>
      <c r="W1204" s="40" t="str">
        <f>IF(R1204="","",VLOOKUP(R1204,CUSTOMS!$E$3:$N$2500,6,FALSE))</f>
        <v/>
      </c>
      <c r="X1204" s="40" t="str">
        <f t="shared" si="138"/>
        <v/>
      </c>
      <c r="Y1204" s="39" t="str">
        <f>IF(R1204="","",VLOOKUP(R1204,CUSTOMS!$E$3:$N$2500,8,FALSE))</f>
        <v/>
      </c>
      <c r="Z1204" s="39" t="str">
        <f>IF(R1204="","",VLOOKUP(R1204,CUSTOMS!$E$3:$N$2500,9,FALSE))</f>
        <v/>
      </c>
      <c r="AA1204" s="39" t="str">
        <f>IF(R1204="","",VLOOKUP(R1204,CUSTOMS!$E$3:$N$2500,10,FALSE))</f>
        <v/>
      </c>
      <c r="AB1204" s="40" t="str">
        <f>IF(R1204="","",VLOOKUP(G1204,WMS!$E$3:$T$2500,15,FALSE))</f>
        <v/>
      </c>
      <c r="AC1204" s="40" t="str">
        <f t="shared" si="139"/>
        <v/>
      </c>
      <c r="AD1204" s="37" t="str">
        <f>IF(S1204="","",VLOOKUP(S1204,海关监管条件!$A$1:$B$2000,2,FALSE))</f>
        <v/>
      </c>
    </row>
    <row r="1205" spans="7:30">
      <c r="G1205" s="22" t="str">
        <f t="shared" si="133"/>
        <v/>
      </c>
      <c r="H1205" s="23" t="str">
        <f>IF(G1205="","",VLOOKUP(G1205,WMS!$E$3:$Q$2500,7,FALSE))</f>
        <v/>
      </c>
      <c r="I1205" s="23" t="str">
        <f>IF(G1205="","",VLOOKUP(G1205,WMS!$E$3:$Q$2500,8,FALSE))</f>
        <v/>
      </c>
      <c r="J1205" s="23" t="str">
        <f>IF(G1205="","",VLOOKUP(G1205,WMS!$E$3:$Q$2500,13,FALSE))</f>
        <v/>
      </c>
      <c r="K1205" s="29" t="str">
        <f t="shared" si="134"/>
        <v/>
      </c>
      <c r="N1205" s="30" t="str">
        <f>IF(G1205="","",VLOOKUP(G1205,WMS!$E$3:$U$2500,17,0))</f>
        <v/>
      </c>
      <c r="O1205" s="31" t="str">
        <f t="shared" si="135"/>
        <v/>
      </c>
      <c r="P1205" s="31" t="str">
        <f t="shared" si="136"/>
        <v/>
      </c>
      <c r="Q1205" s="36" t="str">
        <f>IF(G1205="","",VLOOKUP(G1205,WMS!$E$3:$G$2500,2,FALSE))</f>
        <v/>
      </c>
      <c r="R1205" s="36" t="str">
        <f>IF(G1205="","",VLOOKUP(G1205,WMS!$E$3:$G$2500,3,FALSE))</f>
        <v/>
      </c>
      <c r="S1205" s="37" t="str">
        <f>IF(R1205="","",VLOOKUP(R1205,CUSTOMS!$E$3:$N$2500,2,FALSE))</f>
        <v/>
      </c>
      <c r="T1205" s="38" t="str">
        <f>IF(R1205="","",VLOOKUP(R1205,CUSTOMS!$E$3:$N$2500,3,FALSE))</f>
        <v/>
      </c>
      <c r="U1205" s="39" t="str">
        <f t="shared" si="137"/>
        <v/>
      </c>
      <c r="V1205" s="39" t="str">
        <f>IF(R1205="","",VLOOKUP(R1205,CUSTOMS!$E$3:$N$2500,5,FALSE))</f>
        <v/>
      </c>
      <c r="W1205" s="40" t="str">
        <f>IF(R1205="","",VLOOKUP(R1205,CUSTOMS!$E$3:$N$2500,6,FALSE))</f>
        <v/>
      </c>
      <c r="X1205" s="40" t="str">
        <f t="shared" si="138"/>
        <v/>
      </c>
      <c r="Y1205" s="39" t="str">
        <f>IF(R1205="","",VLOOKUP(R1205,CUSTOMS!$E$3:$N$2500,8,FALSE))</f>
        <v/>
      </c>
      <c r="Z1205" s="39" t="str">
        <f>IF(R1205="","",VLOOKUP(R1205,CUSTOMS!$E$3:$N$2500,9,FALSE))</f>
        <v/>
      </c>
      <c r="AA1205" s="39" t="str">
        <f>IF(R1205="","",VLOOKUP(R1205,CUSTOMS!$E$3:$N$2500,10,FALSE))</f>
        <v/>
      </c>
      <c r="AB1205" s="40" t="str">
        <f>IF(R1205="","",VLOOKUP(G1205,WMS!$E$3:$T$2500,15,FALSE))</f>
        <v/>
      </c>
      <c r="AC1205" s="40" t="str">
        <f t="shared" si="139"/>
        <v/>
      </c>
      <c r="AD1205" s="37" t="str">
        <f>IF(S1205="","",VLOOKUP(S1205,海关监管条件!$A$1:$B$2000,2,FALSE))</f>
        <v/>
      </c>
    </row>
    <row r="1206" spans="7:30">
      <c r="G1206" s="22" t="str">
        <f t="shared" si="133"/>
        <v/>
      </c>
      <c r="H1206" s="23" t="str">
        <f>IF(G1206="","",VLOOKUP(G1206,WMS!$E$3:$Q$2500,7,FALSE))</f>
        <v/>
      </c>
      <c r="I1206" s="23" t="str">
        <f>IF(G1206="","",VLOOKUP(G1206,WMS!$E$3:$Q$2500,8,FALSE))</f>
        <v/>
      </c>
      <c r="J1206" s="23" t="str">
        <f>IF(G1206="","",VLOOKUP(G1206,WMS!$E$3:$Q$2500,13,FALSE))</f>
        <v/>
      </c>
      <c r="K1206" s="29" t="str">
        <f t="shared" si="134"/>
        <v/>
      </c>
      <c r="N1206" s="30" t="str">
        <f>IF(G1206="","",VLOOKUP(G1206,WMS!$E$3:$U$2500,17,0))</f>
        <v/>
      </c>
      <c r="O1206" s="31" t="str">
        <f t="shared" si="135"/>
        <v/>
      </c>
      <c r="P1206" s="31" t="str">
        <f t="shared" si="136"/>
        <v/>
      </c>
      <c r="Q1206" s="36" t="str">
        <f>IF(G1206="","",VLOOKUP(G1206,WMS!$E$3:$G$2500,2,FALSE))</f>
        <v/>
      </c>
      <c r="R1206" s="36" t="str">
        <f>IF(G1206="","",VLOOKUP(G1206,WMS!$E$3:$G$2500,3,FALSE))</f>
        <v/>
      </c>
      <c r="S1206" s="37" t="str">
        <f>IF(R1206="","",VLOOKUP(R1206,CUSTOMS!$E$3:$N$2500,2,FALSE))</f>
        <v/>
      </c>
      <c r="T1206" s="38" t="str">
        <f>IF(R1206="","",VLOOKUP(R1206,CUSTOMS!$E$3:$N$2500,3,FALSE))</f>
        <v/>
      </c>
      <c r="U1206" s="39" t="str">
        <f t="shared" si="137"/>
        <v/>
      </c>
      <c r="V1206" s="39" t="str">
        <f>IF(R1206="","",VLOOKUP(R1206,CUSTOMS!$E$3:$N$2500,5,FALSE))</f>
        <v/>
      </c>
      <c r="W1206" s="40" t="str">
        <f>IF(R1206="","",VLOOKUP(R1206,CUSTOMS!$E$3:$N$2500,6,FALSE))</f>
        <v/>
      </c>
      <c r="X1206" s="40" t="str">
        <f t="shared" si="138"/>
        <v/>
      </c>
      <c r="Y1206" s="39" t="str">
        <f>IF(R1206="","",VLOOKUP(R1206,CUSTOMS!$E$3:$N$2500,8,FALSE))</f>
        <v/>
      </c>
      <c r="Z1206" s="39" t="str">
        <f>IF(R1206="","",VLOOKUP(R1206,CUSTOMS!$E$3:$N$2500,9,FALSE))</f>
        <v/>
      </c>
      <c r="AA1206" s="39" t="str">
        <f>IF(R1206="","",VLOOKUP(R1206,CUSTOMS!$E$3:$N$2500,10,FALSE))</f>
        <v/>
      </c>
      <c r="AB1206" s="40" t="str">
        <f>IF(R1206="","",VLOOKUP(G1206,WMS!$E$3:$T$2500,15,FALSE))</f>
        <v/>
      </c>
      <c r="AC1206" s="40" t="str">
        <f t="shared" si="139"/>
        <v/>
      </c>
      <c r="AD1206" s="37" t="str">
        <f>IF(S1206="","",VLOOKUP(S1206,海关监管条件!$A$1:$B$2000,2,FALSE))</f>
        <v/>
      </c>
    </row>
    <row r="1207" spans="7:30">
      <c r="G1207" s="22" t="str">
        <f t="shared" si="133"/>
        <v/>
      </c>
      <c r="H1207" s="23" t="str">
        <f>IF(G1207="","",VLOOKUP(G1207,WMS!$E$3:$Q$2500,7,FALSE))</f>
        <v/>
      </c>
      <c r="I1207" s="23" t="str">
        <f>IF(G1207="","",VLOOKUP(G1207,WMS!$E$3:$Q$2500,8,FALSE))</f>
        <v/>
      </c>
      <c r="J1207" s="23" t="str">
        <f>IF(G1207="","",VLOOKUP(G1207,WMS!$E$3:$Q$2500,13,FALSE))</f>
        <v/>
      </c>
      <c r="K1207" s="29" t="str">
        <f t="shared" si="134"/>
        <v/>
      </c>
      <c r="N1207" s="30" t="str">
        <f>IF(G1207="","",VLOOKUP(G1207,WMS!$E$3:$U$2500,17,0))</f>
        <v/>
      </c>
      <c r="O1207" s="31" t="str">
        <f t="shared" si="135"/>
        <v/>
      </c>
      <c r="P1207" s="31" t="str">
        <f t="shared" si="136"/>
        <v/>
      </c>
      <c r="Q1207" s="36" t="str">
        <f>IF(G1207="","",VLOOKUP(G1207,WMS!$E$3:$G$2500,2,FALSE))</f>
        <v/>
      </c>
      <c r="R1207" s="36" t="str">
        <f>IF(G1207="","",VLOOKUP(G1207,WMS!$E$3:$G$2500,3,FALSE))</f>
        <v/>
      </c>
      <c r="S1207" s="37" t="str">
        <f>IF(R1207="","",VLOOKUP(R1207,CUSTOMS!$E$3:$N$2500,2,FALSE))</f>
        <v/>
      </c>
      <c r="T1207" s="38" t="str">
        <f>IF(R1207="","",VLOOKUP(R1207,CUSTOMS!$E$3:$N$2500,3,FALSE))</f>
        <v/>
      </c>
      <c r="U1207" s="39" t="str">
        <f t="shared" si="137"/>
        <v/>
      </c>
      <c r="V1207" s="39" t="str">
        <f>IF(R1207="","",VLOOKUP(R1207,CUSTOMS!$E$3:$N$2500,5,FALSE))</f>
        <v/>
      </c>
      <c r="W1207" s="40" t="str">
        <f>IF(R1207="","",VLOOKUP(R1207,CUSTOMS!$E$3:$N$2500,6,FALSE))</f>
        <v/>
      </c>
      <c r="X1207" s="40" t="str">
        <f t="shared" si="138"/>
        <v/>
      </c>
      <c r="Y1207" s="39" t="str">
        <f>IF(R1207="","",VLOOKUP(R1207,CUSTOMS!$E$3:$N$2500,8,FALSE))</f>
        <v/>
      </c>
      <c r="Z1207" s="39" t="str">
        <f>IF(R1207="","",VLOOKUP(R1207,CUSTOMS!$E$3:$N$2500,9,FALSE))</f>
        <v/>
      </c>
      <c r="AA1207" s="39" t="str">
        <f>IF(R1207="","",VLOOKUP(R1207,CUSTOMS!$E$3:$N$2500,10,FALSE))</f>
        <v/>
      </c>
      <c r="AB1207" s="40" t="str">
        <f>IF(R1207="","",VLOOKUP(G1207,WMS!$E$3:$T$2500,15,FALSE))</f>
        <v/>
      </c>
      <c r="AC1207" s="40" t="str">
        <f t="shared" si="139"/>
        <v/>
      </c>
      <c r="AD1207" s="37" t="str">
        <f>IF(S1207="","",VLOOKUP(S1207,海关监管条件!$A$1:$B$2000,2,FALSE))</f>
        <v/>
      </c>
    </row>
    <row r="1208" spans="7:30">
      <c r="G1208" s="22" t="str">
        <f t="shared" si="133"/>
        <v/>
      </c>
      <c r="H1208" s="23" t="str">
        <f>IF(G1208="","",VLOOKUP(G1208,WMS!$E$3:$Q$2500,7,FALSE))</f>
        <v/>
      </c>
      <c r="I1208" s="23" t="str">
        <f>IF(G1208="","",VLOOKUP(G1208,WMS!$E$3:$Q$2500,8,FALSE))</f>
        <v/>
      </c>
      <c r="J1208" s="23" t="str">
        <f>IF(G1208="","",VLOOKUP(G1208,WMS!$E$3:$Q$2500,13,FALSE))</f>
        <v/>
      </c>
      <c r="K1208" s="29" t="str">
        <f t="shared" si="134"/>
        <v/>
      </c>
      <c r="N1208" s="30" t="str">
        <f>IF(G1208="","",VLOOKUP(G1208,WMS!$E$3:$U$2500,17,0))</f>
        <v/>
      </c>
      <c r="O1208" s="31" t="str">
        <f t="shared" si="135"/>
        <v/>
      </c>
      <c r="P1208" s="31" t="str">
        <f t="shared" si="136"/>
        <v/>
      </c>
      <c r="Q1208" s="36" t="str">
        <f>IF(G1208="","",VLOOKUP(G1208,WMS!$E$3:$G$2500,2,FALSE))</f>
        <v/>
      </c>
      <c r="R1208" s="36" t="str">
        <f>IF(G1208="","",VLOOKUP(G1208,WMS!$E$3:$G$2500,3,FALSE))</f>
        <v/>
      </c>
      <c r="S1208" s="37" t="str">
        <f>IF(R1208="","",VLOOKUP(R1208,CUSTOMS!$E$3:$N$2500,2,FALSE))</f>
        <v/>
      </c>
      <c r="T1208" s="38" t="str">
        <f>IF(R1208="","",VLOOKUP(R1208,CUSTOMS!$E$3:$N$2500,3,FALSE))</f>
        <v/>
      </c>
      <c r="U1208" s="39" t="str">
        <f t="shared" si="137"/>
        <v/>
      </c>
      <c r="V1208" s="39" t="str">
        <f>IF(R1208="","",VLOOKUP(R1208,CUSTOMS!$E$3:$N$2500,5,FALSE))</f>
        <v/>
      </c>
      <c r="W1208" s="40" t="str">
        <f>IF(R1208="","",VLOOKUP(R1208,CUSTOMS!$E$3:$N$2500,6,FALSE))</f>
        <v/>
      </c>
      <c r="X1208" s="40" t="str">
        <f t="shared" si="138"/>
        <v/>
      </c>
      <c r="Y1208" s="39" t="str">
        <f>IF(R1208="","",VLOOKUP(R1208,CUSTOMS!$E$3:$N$2500,8,FALSE))</f>
        <v/>
      </c>
      <c r="Z1208" s="39" t="str">
        <f>IF(R1208="","",VLOOKUP(R1208,CUSTOMS!$E$3:$N$2500,9,FALSE))</f>
        <v/>
      </c>
      <c r="AA1208" s="39" t="str">
        <f>IF(R1208="","",VLOOKUP(R1208,CUSTOMS!$E$3:$N$2500,10,FALSE))</f>
        <v/>
      </c>
      <c r="AB1208" s="40" t="str">
        <f>IF(R1208="","",VLOOKUP(G1208,WMS!$E$3:$T$2500,15,FALSE))</f>
        <v/>
      </c>
      <c r="AC1208" s="40" t="str">
        <f t="shared" si="139"/>
        <v/>
      </c>
      <c r="AD1208" s="37" t="str">
        <f>IF(S1208="","",VLOOKUP(S1208,海关监管条件!$A$1:$B$2000,2,FALSE))</f>
        <v/>
      </c>
    </row>
    <row r="1209" spans="7:30">
      <c r="G1209" s="22" t="str">
        <f t="shared" si="133"/>
        <v/>
      </c>
      <c r="H1209" s="23" t="str">
        <f>IF(G1209="","",VLOOKUP(G1209,WMS!$E$3:$Q$2500,7,FALSE))</f>
        <v/>
      </c>
      <c r="I1209" s="23" t="str">
        <f>IF(G1209="","",VLOOKUP(G1209,WMS!$E$3:$Q$2500,8,FALSE))</f>
        <v/>
      </c>
      <c r="J1209" s="23" t="str">
        <f>IF(G1209="","",VLOOKUP(G1209,WMS!$E$3:$Q$2500,13,FALSE))</f>
        <v/>
      </c>
      <c r="K1209" s="29" t="str">
        <f t="shared" si="134"/>
        <v/>
      </c>
      <c r="N1209" s="30" t="str">
        <f>IF(G1209="","",VLOOKUP(G1209,WMS!$E$3:$U$2500,17,0))</f>
        <v/>
      </c>
      <c r="O1209" s="31" t="str">
        <f t="shared" si="135"/>
        <v/>
      </c>
      <c r="P1209" s="31" t="str">
        <f t="shared" si="136"/>
        <v/>
      </c>
      <c r="Q1209" s="36" t="str">
        <f>IF(G1209="","",VLOOKUP(G1209,WMS!$E$3:$G$2500,2,FALSE))</f>
        <v/>
      </c>
      <c r="R1209" s="36" t="str">
        <f>IF(G1209="","",VLOOKUP(G1209,WMS!$E$3:$G$2500,3,FALSE))</f>
        <v/>
      </c>
      <c r="S1209" s="37" t="str">
        <f>IF(R1209="","",VLOOKUP(R1209,CUSTOMS!$E$3:$N$2500,2,FALSE))</f>
        <v/>
      </c>
      <c r="T1209" s="38" t="str">
        <f>IF(R1209="","",VLOOKUP(R1209,CUSTOMS!$E$3:$N$2500,3,FALSE))</f>
        <v/>
      </c>
      <c r="U1209" s="39" t="str">
        <f t="shared" si="137"/>
        <v/>
      </c>
      <c r="V1209" s="39" t="str">
        <f>IF(R1209="","",VLOOKUP(R1209,CUSTOMS!$E$3:$N$2500,5,FALSE))</f>
        <v/>
      </c>
      <c r="W1209" s="40" t="str">
        <f>IF(R1209="","",VLOOKUP(R1209,CUSTOMS!$E$3:$N$2500,6,FALSE))</f>
        <v/>
      </c>
      <c r="X1209" s="40" t="str">
        <f t="shared" si="138"/>
        <v/>
      </c>
      <c r="Y1209" s="39" t="str">
        <f>IF(R1209="","",VLOOKUP(R1209,CUSTOMS!$E$3:$N$2500,8,FALSE))</f>
        <v/>
      </c>
      <c r="Z1209" s="39" t="str">
        <f>IF(R1209="","",VLOOKUP(R1209,CUSTOMS!$E$3:$N$2500,9,FALSE))</f>
        <v/>
      </c>
      <c r="AA1209" s="39" t="str">
        <f>IF(R1209="","",VLOOKUP(R1209,CUSTOMS!$E$3:$N$2500,10,FALSE))</f>
        <v/>
      </c>
      <c r="AB1209" s="40" t="str">
        <f>IF(R1209="","",VLOOKUP(G1209,WMS!$E$3:$T$2500,15,FALSE))</f>
        <v/>
      </c>
      <c r="AC1209" s="40" t="str">
        <f t="shared" si="139"/>
        <v/>
      </c>
      <c r="AD1209" s="37" t="str">
        <f>IF(S1209="","",VLOOKUP(S1209,海关监管条件!$A$1:$B$2000,2,FALSE))</f>
        <v/>
      </c>
    </row>
    <row r="1210" spans="7:30">
      <c r="G1210" s="22" t="str">
        <f t="shared" si="133"/>
        <v/>
      </c>
      <c r="H1210" s="23" t="str">
        <f>IF(G1210="","",VLOOKUP(G1210,WMS!$E$3:$Q$2500,7,FALSE))</f>
        <v/>
      </c>
      <c r="I1210" s="23" t="str">
        <f>IF(G1210="","",VLOOKUP(G1210,WMS!$E$3:$Q$2500,8,FALSE))</f>
        <v/>
      </c>
      <c r="J1210" s="23" t="str">
        <f>IF(G1210="","",VLOOKUP(G1210,WMS!$E$3:$Q$2500,13,FALSE))</f>
        <v/>
      </c>
      <c r="K1210" s="29" t="str">
        <f t="shared" si="134"/>
        <v/>
      </c>
      <c r="N1210" s="30" t="str">
        <f>IF(G1210="","",VLOOKUP(G1210,WMS!$E$3:$U$2500,17,0))</f>
        <v/>
      </c>
      <c r="O1210" s="31" t="str">
        <f t="shared" si="135"/>
        <v/>
      </c>
      <c r="P1210" s="31" t="str">
        <f t="shared" si="136"/>
        <v/>
      </c>
      <c r="Q1210" s="36" t="str">
        <f>IF(G1210="","",VLOOKUP(G1210,WMS!$E$3:$G$2500,2,FALSE))</f>
        <v/>
      </c>
      <c r="R1210" s="36" t="str">
        <f>IF(G1210="","",VLOOKUP(G1210,WMS!$E$3:$G$2500,3,FALSE))</f>
        <v/>
      </c>
      <c r="S1210" s="37" t="str">
        <f>IF(R1210="","",VLOOKUP(R1210,CUSTOMS!$E$3:$N$2500,2,FALSE))</f>
        <v/>
      </c>
      <c r="T1210" s="38" t="str">
        <f>IF(R1210="","",VLOOKUP(R1210,CUSTOMS!$E$3:$N$2500,3,FALSE))</f>
        <v/>
      </c>
      <c r="U1210" s="39" t="str">
        <f t="shared" si="137"/>
        <v/>
      </c>
      <c r="V1210" s="39" t="str">
        <f>IF(R1210="","",VLOOKUP(R1210,CUSTOMS!$E$3:$N$2500,5,FALSE))</f>
        <v/>
      </c>
      <c r="W1210" s="40" t="str">
        <f>IF(R1210="","",VLOOKUP(R1210,CUSTOMS!$E$3:$N$2500,6,FALSE))</f>
        <v/>
      </c>
      <c r="X1210" s="40" t="str">
        <f t="shared" si="138"/>
        <v/>
      </c>
      <c r="Y1210" s="39" t="str">
        <f>IF(R1210="","",VLOOKUP(R1210,CUSTOMS!$E$3:$N$2500,8,FALSE))</f>
        <v/>
      </c>
      <c r="Z1210" s="39" t="str">
        <f>IF(R1210="","",VLOOKUP(R1210,CUSTOMS!$E$3:$N$2500,9,FALSE))</f>
        <v/>
      </c>
      <c r="AA1210" s="39" t="str">
        <f>IF(R1210="","",VLOOKUP(R1210,CUSTOMS!$E$3:$N$2500,10,FALSE))</f>
        <v/>
      </c>
      <c r="AB1210" s="40" t="str">
        <f>IF(R1210="","",VLOOKUP(G1210,WMS!$E$3:$T$2500,15,FALSE))</f>
        <v/>
      </c>
      <c r="AC1210" s="40" t="str">
        <f t="shared" si="139"/>
        <v/>
      </c>
      <c r="AD1210" s="37" t="str">
        <f>IF(S1210="","",VLOOKUP(S1210,海关监管条件!$A$1:$B$2000,2,FALSE))</f>
        <v/>
      </c>
    </row>
    <row r="1211" spans="7:30">
      <c r="G1211" s="22" t="str">
        <f t="shared" si="133"/>
        <v/>
      </c>
      <c r="H1211" s="23" t="str">
        <f>IF(G1211="","",VLOOKUP(G1211,WMS!$E$3:$Q$2500,7,FALSE))</f>
        <v/>
      </c>
      <c r="I1211" s="23" t="str">
        <f>IF(G1211="","",VLOOKUP(G1211,WMS!$E$3:$Q$2500,8,FALSE))</f>
        <v/>
      </c>
      <c r="J1211" s="23" t="str">
        <f>IF(G1211="","",VLOOKUP(G1211,WMS!$E$3:$Q$2500,13,FALSE))</f>
        <v/>
      </c>
      <c r="K1211" s="29" t="str">
        <f t="shared" si="134"/>
        <v/>
      </c>
      <c r="N1211" s="30" t="str">
        <f>IF(G1211="","",VLOOKUP(G1211,WMS!$E$3:$U$2500,17,0))</f>
        <v/>
      </c>
      <c r="O1211" s="31" t="str">
        <f t="shared" si="135"/>
        <v/>
      </c>
      <c r="P1211" s="31" t="str">
        <f t="shared" si="136"/>
        <v/>
      </c>
      <c r="Q1211" s="36" t="str">
        <f>IF(G1211="","",VLOOKUP(G1211,WMS!$E$3:$G$2500,2,FALSE))</f>
        <v/>
      </c>
      <c r="R1211" s="36" t="str">
        <f>IF(G1211="","",VLOOKUP(G1211,WMS!$E$3:$G$2500,3,FALSE))</f>
        <v/>
      </c>
      <c r="S1211" s="37" t="str">
        <f>IF(R1211="","",VLOOKUP(R1211,CUSTOMS!$E$3:$N$2500,2,FALSE))</f>
        <v/>
      </c>
      <c r="T1211" s="38" t="str">
        <f>IF(R1211="","",VLOOKUP(R1211,CUSTOMS!$E$3:$N$2500,3,FALSE))</f>
        <v/>
      </c>
      <c r="U1211" s="39" t="str">
        <f t="shared" si="137"/>
        <v/>
      </c>
      <c r="V1211" s="39" t="str">
        <f>IF(R1211="","",VLOOKUP(R1211,CUSTOMS!$E$3:$N$2500,5,FALSE))</f>
        <v/>
      </c>
      <c r="W1211" s="40" t="str">
        <f>IF(R1211="","",VLOOKUP(R1211,CUSTOMS!$E$3:$N$2500,6,FALSE))</f>
        <v/>
      </c>
      <c r="X1211" s="40" t="str">
        <f t="shared" si="138"/>
        <v/>
      </c>
      <c r="Y1211" s="39" t="str">
        <f>IF(R1211="","",VLOOKUP(R1211,CUSTOMS!$E$3:$N$2500,8,FALSE))</f>
        <v/>
      </c>
      <c r="Z1211" s="39" t="str">
        <f>IF(R1211="","",VLOOKUP(R1211,CUSTOMS!$E$3:$N$2500,9,FALSE))</f>
        <v/>
      </c>
      <c r="AA1211" s="39" t="str">
        <f>IF(R1211="","",VLOOKUP(R1211,CUSTOMS!$E$3:$N$2500,10,FALSE))</f>
        <v/>
      </c>
      <c r="AB1211" s="40" t="str">
        <f>IF(R1211="","",VLOOKUP(G1211,WMS!$E$3:$T$2500,15,FALSE))</f>
        <v/>
      </c>
      <c r="AC1211" s="40" t="str">
        <f t="shared" si="139"/>
        <v/>
      </c>
      <c r="AD1211" s="37" t="str">
        <f>IF(S1211="","",VLOOKUP(S1211,海关监管条件!$A$1:$B$2000,2,FALSE))</f>
        <v/>
      </c>
    </row>
    <row r="1212" spans="7:30">
      <c r="G1212" s="22" t="str">
        <f t="shared" si="133"/>
        <v/>
      </c>
      <c r="H1212" s="23" t="str">
        <f>IF(G1212="","",VLOOKUP(G1212,WMS!$E$3:$Q$2500,7,FALSE))</f>
        <v/>
      </c>
      <c r="I1212" s="23" t="str">
        <f>IF(G1212="","",VLOOKUP(G1212,WMS!$E$3:$Q$2500,8,FALSE))</f>
        <v/>
      </c>
      <c r="J1212" s="23" t="str">
        <f>IF(G1212="","",VLOOKUP(G1212,WMS!$E$3:$Q$2500,13,FALSE))</f>
        <v/>
      </c>
      <c r="K1212" s="29" t="str">
        <f t="shared" si="134"/>
        <v/>
      </c>
      <c r="N1212" s="30" t="str">
        <f>IF(G1212="","",VLOOKUP(G1212,WMS!$E$3:$U$2500,17,0))</f>
        <v/>
      </c>
      <c r="O1212" s="31" t="str">
        <f t="shared" si="135"/>
        <v/>
      </c>
      <c r="P1212" s="31" t="str">
        <f t="shared" si="136"/>
        <v/>
      </c>
      <c r="Q1212" s="36" t="str">
        <f>IF(G1212="","",VLOOKUP(G1212,WMS!$E$3:$G$2500,2,FALSE))</f>
        <v/>
      </c>
      <c r="R1212" s="36" t="str">
        <f>IF(G1212="","",VLOOKUP(G1212,WMS!$E$3:$G$2500,3,FALSE))</f>
        <v/>
      </c>
      <c r="S1212" s="37" t="str">
        <f>IF(R1212="","",VLOOKUP(R1212,CUSTOMS!$E$3:$N$2500,2,FALSE))</f>
        <v/>
      </c>
      <c r="T1212" s="38" t="str">
        <f>IF(R1212="","",VLOOKUP(R1212,CUSTOMS!$E$3:$N$2500,3,FALSE))</f>
        <v/>
      </c>
      <c r="U1212" s="39" t="str">
        <f t="shared" si="137"/>
        <v/>
      </c>
      <c r="V1212" s="39" t="str">
        <f>IF(R1212="","",VLOOKUP(R1212,CUSTOMS!$E$3:$N$2500,5,FALSE))</f>
        <v/>
      </c>
      <c r="W1212" s="40" t="str">
        <f>IF(R1212="","",VLOOKUP(R1212,CUSTOMS!$E$3:$N$2500,6,FALSE))</f>
        <v/>
      </c>
      <c r="X1212" s="40" t="str">
        <f t="shared" si="138"/>
        <v/>
      </c>
      <c r="Y1212" s="39" t="str">
        <f>IF(R1212="","",VLOOKUP(R1212,CUSTOMS!$E$3:$N$2500,8,FALSE))</f>
        <v/>
      </c>
      <c r="Z1212" s="39" t="str">
        <f>IF(R1212="","",VLOOKUP(R1212,CUSTOMS!$E$3:$N$2500,9,FALSE))</f>
        <v/>
      </c>
      <c r="AA1212" s="39" t="str">
        <f>IF(R1212="","",VLOOKUP(R1212,CUSTOMS!$E$3:$N$2500,10,FALSE))</f>
        <v/>
      </c>
      <c r="AB1212" s="40" t="str">
        <f>IF(R1212="","",VLOOKUP(G1212,WMS!$E$3:$T$2500,15,FALSE))</f>
        <v/>
      </c>
      <c r="AC1212" s="40" t="str">
        <f t="shared" si="139"/>
        <v/>
      </c>
      <c r="AD1212" s="37" t="str">
        <f>IF(S1212="","",VLOOKUP(S1212,海关监管条件!$A$1:$B$2000,2,FALSE))</f>
        <v/>
      </c>
    </row>
    <row r="1213" spans="7:30">
      <c r="G1213" s="22" t="str">
        <f t="shared" si="133"/>
        <v/>
      </c>
      <c r="H1213" s="23" t="str">
        <f>IF(G1213="","",VLOOKUP(G1213,WMS!$E$3:$Q$2500,7,FALSE))</f>
        <v/>
      </c>
      <c r="I1213" s="23" t="str">
        <f>IF(G1213="","",VLOOKUP(G1213,WMS!$E$3:$Q$2500,8,FALSE))</f>
        <v/>
      </c>
      <c r="J1213" s="23" t="str">
        <f>IF(G1213="","",VLOOKUP(G1213,WMS!$E$3:$Q$2500,13,FALSE))</f>
        <v/>
      </c>
      <c r="K1213" s="29" t="str">
        <f t="shared" si="134"/>
        <v/>
      </c>
      <c r="N1213" s="30" t="str">
        <f>IF(G1213="","",VLOOKUP(G1213,WMS!$E$3:$U$2500,17,0))</f>
        <v/>
      </c>
      <c r="O1213" s="31" t="str">
        <f t="shared" si="135"/>
        <v/>
      </c>
      <c r="P1213" s="31" t="str">
        <f t="shared" si="136"/>
        <v/>
      </c>
      <c r="Q1213" s="36" t="str">
        <f>IF(G1213="","",VLOOKUP(G1213,WMS!$E$3:$G$2500,2,FALSE))</f>
        <v/>
      </c>
      <c r="R1213" s="36" t="str">
        <f>IF(G1213="","",VLOOKUP(G1213,WMS!$E$3:$G$2500,3,FALSE))</f>
        <v/>
      </c>
      <c r="S1213" s="37" t="str">
        <f>IF(R1213="","",VLOOKUP(R1213,CUSTOMS!$E$3:$N$2500,2,FALSE))</f>
        <v/>
      </c>
      <c r="T1213" s="38" t="str">
        <f>IF(R1213="","",VLOOKUP(R1213,CUSTOMS!$E$3:$N$2500,3,FALSE))</f>
        <v/>
      </c>
      <c r="U1213" s="39" t="str">
        <f t="shared" si="137"/>
        <v/>
      </c>
      <c r="V1213" s="39" t="str">
        <f>IF(R1213="","",VLOOKUP(R1213,CUSTOMS!$E$3:$N$2500,5,FALSE))</f>
        <v/>
      </c>
      <c r="W1213" s="40" t="str">
        <f>IF(R1213="","",VLOOKUP(R1213,CUSTOMS!$E$3:$N$2500,6,FALSE))</f>
        <v/>
      </c>
      <c r="X1213" s="40" t="str">
        <f t="shared" si="138"/>
        <v/>
      </c>
      <c r="Y1213" s="39" t="str">
        <f>IF(R1213="","",VLOOKUP(R1213,CUSTOMS!$E$3:$N$2500,8,FALSE))</f>
        <v/>
      </c>
      <c r="Z1213" s="39" t="str">
        <f>IF(R1213="","",VLOOKUP(R1213,CUSTOMS!$E$3:$N$2500,9,FALSE))</f>
        <v/>
      </c>
      <c r="AA1213" s="39" t="str">
        <f>IF(R1213="","",VLOOKUP(R1213,CUSTOMS!$E$3:$N$2500,10,FALSE))</f>
        <v/>
      </c>
      <c r="AB1213" s="40" t="str">
        <f>IF(R1213="","",VLOOKUP(G1213,WMS!$E$3:$T$2500,15,FALSE))</f>
        <v/>
      </c>
      <c r="AC1213" s="40" t="str">
        <f t="shared" si="139"/>
        <v/>
      </c>
      <c r="AD1213" s="37" t="str">
        <f>IF(S1213="","",VLOOKUP(S1213,海关监管条件!$A$1:$B$2000,2,FALSE))</f>
        <v/>
      </c>
    </row>
    <row r="1214" spans="7:30">
      <c r="G1214" s="22" t="str">
        <f t="shared" si="133"/>
        <v/>
      </c>
      <c r="H1214" s="23" t="str">
        <f>IF(G1214="","",VLOOKUP(G1214,WMS!$E$3:$Q$2500,7,FALSE))</f>
        <v/>
      </c>
      <c r="I1214" s="23" t="str">
        <f>IF(G1214="","",VLOOKUP(G1214,WMS!$E$3:$Q$2500,8,FALSE))</f>
        <v/>
      </c>
      <c r="J1214" s="23" t="str">
        <f>IF(G1214="","",VLOOKUP(G1214,WMS!$E$3:$Q$2500,13,FALSE))</f>
        <v/>
      </c>
      <c r="K1214" s="29" t="str">
        <f t="shared" si="134"/>
        <v/>
      </c>
      <c r="N1214" s="30" t="str">
        <f>IF(G1214="","",VLOOKUP(G1214,WMS!$E$3:$U$2500,17,0))</f>
        <v/>
      </c>
      <c r="O1214" s="31" t="str">
        <f t="shared" si="135"/>
        <v/>
      </c>
      <c r="P1214" s="31" t="str">
        <f t="shared" si="136"/>
        <v/>
      </c>
      <c r="Q1214" s="36" t="str">
        <f>IF(G1214="","",VLOOKUP(G1214,WMS!$E$3:$G$2500,2,FALSE))</f>
        <v/>
      </c>
      <c r="R1214" s="36" t="str">
        <f>IF(G1214="","",VLOOKUP(G1214,WMS!$E$3:$G$2500,3,FALSE))</f>
        <v/>
      </c>
      <c r="S1214" s="37" t="str">
        <f>IF(R1214="","",VLOOKUP(R1214,CUSTOMS!$E$3:$N$2500,2,FALSE))</f>
        <v/>
      </c>
      <c r="T1214" s="38" t="str">
        <f>IF(R1214="","",VLOOKUP(R1214,CUSTOMS!$E$3:$N$2500,3,FALSE))</f>
        <v/>
      </c>
      <c r="U1214" s="39" t="str">
        <f t="shared" si="137"/>
        <v/>
      </c>
      <c r="V1214" s="39" t="str">
        <f>IF(R1214="","",VLOOKUP(R1214,CUSTOMS!$E$3:$N$2500,5,FALSE))</f>
        <v/>
      </c>
      <c r="W1214" s="40" t="str">
        <f>IF(R1214="","",VLOOKUP(R1214,CUSTOMS!$E$3:$N$2500,6,FALSE))</f>
        <v/>
      </c>
      <c r="X1214" s="40" t="str">
        <f t="shared" si="138"/>
        <v/>
      </c>
      <c r="Y1214" s="39" t="str">
        <f>IF(R1214="","",VLOOKUP(R1214,CUSTOMS!$E$3:$N$2500,8,FALSE))</f>
        <v/>
      </c>
      <c r="Z1214" s="39" t="str">
        <f>IF(R1214="","",VLOOKUP(R1214,CUSTOMS!$E$3:$N$2500,9,FALSE))</f>
        <v/>
      </c>
      <c r="AA1214" s="39" t="str">
        <f>IF(R1214="","",VLOOKUP(R1214,CUSTOMS!$E$3:$N$2500,10,FALSE))</f>
        <v/>
      </c>
      <c r="AB1214" s="40" t="str">
        <f>IF(R1214="","",VLOOKUP(G1214,WMS!$E$3:$T$2500,15,FALSE))</f>
        <v/>
      </c>
      <c r="AC1214" s="40" t="str">
        <f t="shared" si="139"/>
        <v/>
      </c>
      <c r="AD1214" s="37" t="str">
        <f>IF(S1214="","",VLOOKUP(S1214,海关监管条件!$A$1:$B$2000,2,FALSE))</f>
        <v/>
      </c>
    </row>
    <row r="1215" spans="7:30">
      <c r="G1215" s="22" t="str">
        <f t="shared" si="133"/>
        <v/>
      </c>
      <c r="H1215" s="23" t="str">
        <f>IF(G1215="","",VLOOKUP(G1215,WMS!$E$3:$Q$2500,7,FALSE))</f>
        <v/>
      </c>
      <c r="I1215" s="23" t="str">
        <f>IF(G1215="","",VLOOKUP(G1215,WMS!$E$3:$Q$2500,8,FALSE))</f>
        <v/>
      </c>
      <c r="J1215" s="23" t="str">
        <f>IF(G1215="","",VLOOKUP(G1215,WMS!$E$3:$Q$2500,13,FALSE))</f>
        <v/>
      </c>
      <c r="K1215" s="29" t="str">
        <f t="shared" si="134"/>
        <v/>
      </c>
      <c r="N1215" s="30" t="str">
        <f>IF(G1215="","",VLOOKUP(G1215,WMS!$E$3:$U$2500,17,0))</f>
        <v/>
      </c>
      <c r="O1215" s="31" t="str">
        <f t="shared" si="135"/>
        <v/>
      </c>
      <c r="P1215" s="31" t="str">
        <f t="shared" si="136"/>
        <v/>
      </c>
      <c r="Q1215" s="36" t="str">
        <f>IF(G1215="","",VLOOKUP(G1215,WMS!$E$3:$G$2500,2,FALSE))</f>
        <v/>
      </c>
      <c r="R1215" s="36" t="str">
        <f>IF(G1215="","",VLOOKUP(G1215,WMS!$E$3:$G$2500,3,FALSE))</f>
        <v/>
      </c>
      <c r="S1215" s="37" t="str">
        <f>IF(R1215="","",VLOOKUP(R1215,CUSTOMS!$E$3:$N$2500,2,FALSE))</f>
        <v/>
      </c>
      <c r="T1215" s="38" t="str">
        <f>IF(R1215="","",VLOOKUP(R1215,CUSTOMS!$E$3:$N$2500,3,FALSE))</f>
        <v/>
      </c>
      <c r="U1215" s="39" t="str">
        <f t="shared" si="137"/>
        <v/>
      </c>
      <c r="V1215" s="39" t="str">
        <f>IF(R1215="","",VLOOKUP(R1215,CUSTOMS!$E$3:$N$2500,5,FALSE))</f>
        <v/>
      </c>
      <c r="W1215" s="40" t="str">
        <f>IF(R1215="","",VLOOKUP(R1215,CUSTOMS!$E$3:$N$2500,6,FALSE))</f>
        <v/>
      </c>
      <c r="X1215" s="40" t="str">
        <f t="shared" si="138"/>
        <v/>
      </c>
      <c r="Y1215" s="39" t="str">
        <f>IF(R1215="","",VLOOKUP(R1215,CUSTOMS!$E$3:$N$2500,8,FALSE))</f>
        <v/>
      </c>
      <c r="Z1215" s="39" t="str">
        <f>IF(R1215="","",VLOOKUP(R1215,CUSTOMS!$E$3:$N$2500,9,FALSE))</f>
        <v/>
      </c>
      <c r="AA1215" s="39" t="str">
        <f>IF(R1215="","",VLOOKUP(R1215,CUSTOMS!$E$3:$N$2500,10,FALSE))</f>
        <v/>
      </c>
      <c r="AB1215" s="40" t="str">
        <f>IF(R1215="","",VLOOKUP(G1215,WMS!$E$3:$T$2500,15,FALSE))</f>
        <v/>
      </c>
      <c r="AC1215" s="40" t="str">
        <f t="shared" si="139"/>
        <v/>
      </c>
      <c r="AD1215" s="37" t="str">
        <f>IF(S1215="","",VLOOKUP(S1215,海关监管条件!$A$1:$B$2000,2,FALSE))</f>
        <v/>
      </c>
    </row>
    <row r="1216" spans="7:30">
      <c r="G1216" s="22" t="str">
        <f t="shared" si="133"/>
        <v/>
      </c>
      <c r="H1216" s="23" t="str">
        <f>IF(G1216="","",VLOOKUP(G1216,WMS!$E$3:$Q$2500,7,FALSE))</f>
        <v/>
      </c>
      <c r="I1216" s="23" t="str">
        <f>IF(G1216="","",VLOOKUP(G1216,WMS!$E$3:$Q$2500,8,FALSE))</f>
        <v/>
      </c>
      <c r="J1216" s="23" t="str">
        <f>IF(G1216="","",VLOOKUP(G1216,WMS!$E$3:$Q$2500,13,FALSE))</f>
        <v/>
      </c>
      <c r="K1216" s="29" t="str">
        <f t="shared" si="134"/>
        <v/>
      </c>
      <c r="N1216" s="30" t="str">
        <f>IF(G1216="","",VLOOKUP(G1216,WMS!$E$3:$U$2500,17,0))</f>
        <v/>
      </c>
      <c r="O1216" s="31" t="str">
        <f t="shared" si="135"/>
        <v/>
      </c>
      <c r="P1216" s="31" t="str">
        <f t="shared" si="136"/>
        <v/>
      </c>
      <c r="Q1216" s="36" t="str">
        <f>IF(G1216="","",VLOOKUP(G1216,WMS!$E$3:$G$2500,2,FALSE))</f>
        <v/>
      </c>
      <c r="R1216" s="36" t="str">
        <f>IF(G1216="","",VLOOKUP(G1216,WMS!$E$3:$G$2500,3,FALSE))</f>
        <v/>
      </c>
      <c r="S1216" s="37" t="str">
        <f>IF(R1216="","",VLOOKUP(R1216,CUSTOMS!$E$3:$N$2500,2,FALSE))</f>
        <v/>
      </c>
      <c r="T1216" s="38" t="str">
        <f>IF(R1216="","",VLOOKUP(R1216,CUSTOMS!$E$3:$N$2500,3,FALSE))</f>
        <v/>
      </c>
      <c r="U1216" s="39" t="str">
        <f t="shared" si="137"/>
        <v/>
      </c>
      <c r="V1216" s="39" t="str">
        <f>IF(R1216="","",VLOOKUP(R1216,CUSTOMS!$E$3:$N$2500,5,FALSE))</f>
        <v/>
      </c>
      <c r="W1216" s="40" t="str">
        <f>IF(R1216="","",VLOOKUP(R1216,CUSTOMS!$E$3:$N$2500,6,FALSE))</f>
        <v/>
      </c>
      <c r="X1216" s="40" t="str">
        <f t="shared" si="138"/>
        <v/>
      </c>
      <c r="Y1216" s="39" t="str">
        <f>IF(R1216="","",VLOOKUP(R1216,CUSTOMS!$E$3:$N$2500,8,FALSE))</f>
        <v/>
      </c>
      <c r="Z1216" s="39" t="str">
        <f>IF(R1216="","",VLOOKUP(R1216,CUSTOMS!$E$3:$N$2500,9,FALSE))</f>
        <v/>
      </c>
      <c r="AA1216" s="39" t="str">
        <f>IF(R1216="","",VLOOKUP(R1216,CUSTOMS!$E$3:$N$2500,10,FALSE))</f>
        <v/>
      </c>
      <c r="AB1216" s="40" t="str">
        <f>IF(R1216="","",VLOOKUP(G1216,WMS!$E$3:$T$2500,15,FALSE))</f>
        <v/>
      </c>
      <c r="AC1216" s="40" t="str">
        <f t="shared" si="139"/>
        <v/>
      </c>
      <c r="AD1216" s="37" t="str">
        <f>IF(S1216="","",VLOOKUP(S1216,海关监管条件!$A$1:$B$2000,2,FALSE))</f>
        <v/>
      </c>
    </row>
    <row r="1217" spans="7:30">
      <c r="G1217" s="22" t="str">
        <f t="shared" si="133"/>
        <v/>
      </c>
      <c r="H1217" s="23" t="str">
        <f>IF(G1217="","",VLOOKUP(G1217,WMS!$E$3:$Q$2500,7,FALSE))</f>
        <v/>
      </c>
      <c r="I1217" s="23" t="str">
        <f>IF(G1217="","",VLOOKUP(G1217,WMS!$E$3:$Q$2500,8,FALSE))</f>
        <v/>
      </c>
      <c r="J1217" s="23" t="str">
        <f>IF(G1217="","",VLOOKUP(G1217,WMS!$E$3:$Q$2500,13,FALSE))</f>
        <v/>
      </c>
      <c r="K1217" s="29" t="str">
        <f t="shared" si="134"/>
        <v/>
      </c>
      <c r="N1217" s="30" t="str">
        <f>IF(G1217="","",VLOOKUP(G1217,WMS!$E$3:$U$2500,17,0))</f>
        <v/>
      </c>
      <c r="O1217" s="31" t="str">
        <f t="shared" si="135"/>
        <v/>
      </c>
      <c r="P1217" s="31" t="str">
        <f t="shared" si="136"/>
        <v/>
      </c>
      <c r="Q1217" s="36" t="str">
        <f>IF(G1217="","",VLOOKUP(G1217,WMS!$E$3:$G$2500,2,FALSE))</f>
        <v/>
      </c>
      <c r="R1217" s="36" t="str">
        <f>IF(G1217="","",VLOOKUP(G1217,WMS!$E$3:$G$2500,3,FALSE))</f>
        <v/>
      </c>
      <c r="S1217" s="37" t="str">
        <f>IF(R1217="","",VLOOKUP(R1217,CUSTOMS!$E$3:$N$2500,2,FALSE))</f>
        <v/>
      </c>
      <c r="T1217" s="38" t="str">
        <f>IF(R1217="","",VLOOKUP(R1217,CUSTOMS!$E$3:$N$2500,3,FALSE))</f>
        <v/>
      </c>
      <c r="U1217" s="39" t="str">
        <f t="shared" si="137"/>
        <v/>
      </c>
      <c r="V1217" s="39" t="str">
        <f>IF(R1217="","",VLOOKUP(R1217,CUSTOMS!$E$3:$N$2500,5,FALSE))</f>
        <v/>
      </c>
      <c r="W1217" s="40" t="str">
        <f>IF(R1217="","",VLOOKUP(R1217,CUSTOMS!$E$3:$N$2500,6,FALSE))</f>
        <v/>
      </c>
      <c r="X1217" s="40" t="str">
        <f t="shared" si="138"/>
        <v/>
      </c>
      <c r="Y1217" s="39" t="str">
        <f>IF(R1217="","",VLOOKUP(R1217,CUSTOMS!$E$3:$N$2500,8,FALSE))</f>
        <v/>
      </c>
      <c r="Z1217" s="39" t="str">
        <f>IF(R1217="","",VLOOKUP(R1217,CUSTOMS!$E$3:$N$2500,9,FALSE))</f>
        <v/>
      </c>
      <c r="AA1217" s="39" t="str">
        <f>IF(R1217="","",VLOOKUP(R1217,CUSTOMS!$E$3:$N$2500,10,FALSE))</f>
        <v/>
      </c>
      <c r="AB1217" s="40" t="str">
        <f>IF(R1217="","",VLOOKUP(G1217,WMS!$E$3:$T$2500,15,FALSE))</f>
        <v/>
      </c>
      <c r="AC1217" s="40" t="str">
        <f t="shared" si="139"/>
        <v/>
      </c>
      <c r="AD1217" s="37" t="str">
        <f>IF(S1217="","",VLOOKUP(S1217,海关监管条件!$A$1:$B$2000,2,FALSE))</f>
        <v/>
      </c>
    </row>
    <row r="1218" spans="7:30">
      <c r="G1218" s="22" t="str">
        <f t="shared" si="133"/>
        <v/>
      </c>
      <c r="H1218" s="23" t="str">
        <f>IF(G1218="","",VLOOKUP(G1218,WMS!$E$3:$Q$2500,7,FALSE))</f>
        <v/>
      </c>
      <c r="I1218" s="23" t="str">
        <f>IF(G1218="","",VLOOKUP(G1218,WMS!$E$3:$Q$2500,8,FALSE))</f>
        <v/>
      </c>
      <c r="J1218" s="23" t="str">
        <f>IF(G1218="","",VLOOKUP(G1218,WMS!$E$3:$Q$2500,13,FALSE))</f>
        <v/>
      </c>
      <c r="K1218" s="29" t="str">
        <f t="shared" si="134"/>
        <v/>
      </c>
      <c r="N1218" s="30" t="str">
        <f>IF(G1218="","",VLOOKUP(G1218,WMS!$E$3:$U$2500,17,0))</f>
        <v/>
      </c>
      <c r="O1218" s="31" t="str">
        <f t="shared" si="135"/>
        <v/>
      </c>
      <c r="P1218" s="31" t="str">
        <f t="shared" si="136"/>
        <v/>
      </c>
      <c r="Q1218" s="36" t="str">
        <f>IF(G1218="","",VLOOKUP(G1218,WMS!$E$3:$G$2500,2,FALSE))</f>
        <v/>
      </c>
      <c r="R1218" s="36" t="str">
        <f>IF(G1218="","",VLOOKUP(G1218,WMS!$E$3:$G$2500,3,FALSE))</f>
        <v/>
      </c>
      <c r="S1218" s="37" t="str">
        <f>IF(R1218="","",VLOOKUP(R1218,CUSTOMS!$E$3:$N$2500,2,FALSE))</f>
        <v/>
      </c>
      <c r="T1218" s="38" t="str">
        <f>IF(R1218="","",VLOOKUP(R1218,CUSTOMS!$E$3:$N$2500,3,FALSE))</f>
        <v/>
      </c>
      <c r="U1218" s="39" t="str">
        <f t="shared" si="137"/>
        <v/>
      </c>
      <c r="V1218" s="39" t="str">
        <f>IF(R1218="","",VLOOKUP(R1218,CUSTOMS!$E$3:$N$2500,5,FALSE))</f>
        <v/>
      </c>
      <c r="W1218" s="40" t="str">
        <f>IF(R1218="","",VLOOKUP(R1218,CUSTOMS!$E$3:$N$2500,6,FALSE))</f>
        <v/>
      </c>
      <c r="X1218" s="40" t="str">
        <f t="shared" si="138"/>
        <v/>
      </c>
      <c r="Y1218" s="39" t="str">
        <f>IF(R1218="","",VLOOKUP(R1218,CUSTOMS!$E$3:$N$2500,8,FALSE))</f>
        <v/>
      </c>
      <c r="Z1218" s="39" t="str">
        <f>IF(R1218="","",VLOOKUP(R1218,CUSTOMS!$E$3:$N$2500,9,FALSE))</f>
        <v/>
      </c>
      <c r="AA1218" s="39" t="str">
        <f>IF(R1218="","",VLOOKUP(R1218,CUSTOMS!$E$3:$N$2500,10,FALSE))</f>
        <v/>
      </c>
      <c r="AB1218" s="40" t="str">
        <f>IF(R1218="","",VLOOKUP(G1218,WMS!$E$3:$T$2500,15,FALSE))</f>
        <v/>
      </c>
      <c r="AC1218" s="40" t="str">
        <f t="shared" si="139"/>
        <v/>
      </c>
      <c r="AD1218" s="37" t="str">
        <f>IF(S1218="","",VLOOKUP(S1218,海关监管条件!$A$1:$B$2000,2,FALSE))</f>
        <v/>
      </c>
    </row>
    <row r="1219" spans="7:30">
      <c r="G1219" s="22" t="str">
        <f t="shared" si="133"/>
        <v/>
      </c>
      <c r="H1219" s="23" t="str">
        <f>IF(G1219="","",VLOOKUP(G1219,WMS!$E$3:$Q$2500,7,FALSE))</f>
        <v/>
      </c>
      <c r="I1219" s="23" t="str">
        <f>IF(G1219="","",VLOOKUP(G1219,WMS!$E$3:$Q$2500,8,FALSE))</f>
        <v/>
      </c>
      <c r="J1219" s="23" t="str">
        <f>IF(G1219="","",VLOOKUP(G1219,WMS!$E$3:$Q$2500,13,FALSE))</f>
        <v/>
      </c>
      <c r="K1219" s="29" t="str">
        <f t="shared" si="134"/>
        <v/>
      </c>
      <c r="N1219" s="30" t="str">
        <f>IF(G1219="","",VLOOKUP(G1219,WMS!$E$3:$U$2500,17,0))</f>
        <v/>
      </c>
      <c r="O1219" s="31" t="str">
        <f t="shared" si="135"/>
        <v/>
      </c>
      <c r="P1219" s="31" t="str">
        <f t="shared" si="136"/>
        <v/>
      </c>
      <c r="Q1219" s="36" t="str">
        <f>IF(G1219="","",VLOOKUP(G1219,WMS!$E$3:$G$2500,2,FALSE))</f>
        <v/>
      </c>
      <c r="R1219" s="36" t="str">
        <f>IF(G1219="","",VLOOKUP(G1219,WMS!$E$3:$G$2500,3,FALSE))</f>
        <v/>
      </c>
      <c r="S1219" s="37" t="str">
        <f>IF(R1219="","",VLOOKUP(R1219,CUSTOMS!$E$3:$N$2500,2,FALSE))</f>
        <v/>
      </c>
      <c r="T1219" s="38" t="str">
        <f>IF(R1219="","",VLOOKUP(R1219,CUSTOMS!$E$3:$N$2500,3,FALSE))</f>
        <v/>
      </c>
      <c r="U1219" s="39" t="str">
        <f t="shared" si="137"/>
        <v/>
      </c>
      <c r="V1219" s="39" t="str">
        <f>IF(R1219="","",VLOOKUP(R1219,CUSTOMS!$E$3:$N$2500,5,FALSE))</f>
        <v/>
      </c>
      <c r="W1219" s="40" t="str">
        <f>IF(R1219="","",VLOOKUP(R1219,CUSTOMS!$E$3:$N$2500,6,FALSE))</f>
        <v/>
      </c>
      <c r="X1219" s="40" t="str">
        <f t="shared" si="138"/>
        <v/>
      </c>
      <c r="Y1219" s="39" t="str">
        <f>IF(R1219="","",VLOOKUP(R1219,CUSTOMS!$E$3:$N$2500,8,FALSE))</f>
        <v/>
      </c>
      <c r="Z1219" s="39" t="str">
        <f>IF(R1219="","",VLOOKUP(R1219,CUSTOMS!$E$3:$N$2500,9,FALSE))</f>
        <v/>
      </c>
      <c r="AA1219" s="39" t="str">
        <f>IF(R1219="","",VLOOKUP(R1219,CUSTOMS!$E$3:$N$2500,10,FALSE))</f>
        <v/>
      </c>
      <c r="AB1219" s="40" t="str">
        <f>IF(R1219="","",VLOOKUP(G1219,WMS!$E$3:$T$2500,15,FALSE))</f>
        <v/>
      </c>
      <c r="AC1219" s="40" t="str">
        <f t="shared" si="139"/>
        <v/>
      </c>
      <c r="AD1219" s="37" t="str">
        <f>IF(S1219="","",VLOOKUP(S1219,海关监管条件!$A$1:$B$2000,2,FALSE))</f>
        <v/>
      </c>
    </row>
    <row r="1220" spans="7:30">
      <c r="G1220" s="22" t="str">
        <f t="shared" si="133"/>
        <v/>
      </c>
      <c r="H1220" s="23" t="str">
        <f>IF(G1220="","",VLOOKUP(G1220,WMS!$E$3:$Q$2500,7,FALSE))</f>
        <v/>
      </c>
      <c r="I1220" s="23" t="str">
        <f>IF(G1220="","",VLOOKUP(G1220,WMS!$E$3:$Q$2500,8,FALSE))</f>
        <v/>
      </c>
      <c r="J1220" s="23" t="str">
        <f>IF(G1220="","",VLOOKUP(G1220,WMS!$E$3:$Q$2500,13,FALSE))</f>
        <v/>
      </c>
      <c r="K1220" s="29" t="str">
        <f t="shared" si="134"/>
        <v/>
      </c>
      <c r="N1220" s="30" t="str">
        <f>IF(G1220="","",VLOOKUP(G1220,WMS!$E$3:$U$2500,17,0))</f>
        <v/>
      </c>
      <c r="O1220" s="31" t="str">
        <f t="shared" si="135"/>
        <v/>
      </c>
      <c r="P1220" s="31" t="str">
        <f t="shared" si="136"/>
        <v/>
      </c>
      <c r="Q1220" s="36" t="str">
        <f>IF(G1220="","",VLOOKUP(G1220,WMS!$E$3:$G$2500,2,FALSE))</f>
        <v/>
      </c>
      <c r="R1220" s="36" t="str">
        <f>IF(G1220="","",VLOOKUP(G1220,WMS!$E$3:$G$2500,3,FALSE))</f>
        <v/>
      </c>
      <c r="S1220" s="37" t="str">
        <f>IF(R1220="","",VLOOKUP(R1220,CUSTOMS!$E$3:$N$2500,2,FALSE))</f>
        <v/>
      </c>
      <c r="T1220" s="38" t="str">
        <f>IF(R1220="","",VLOOKUP(R1220,CUSTOMS!$E$3:$N$2500,3,FALSE))</f>
        <v/>
      </c>
      <c r="U1220" s="39" t="str">
        <f t="shared" si="137"/>
        <v/>
      </c>
      <c r="V1220" s="39" t="str">
        <f>IF(R1220="","",VLOOKUP(R1220,CUSTOMS!$E$3:$N$2500,5,FALSE))</f>
        <v/>
      </c>
      <c r="W1220" s="40" t="str">
        <f>IF(R1220="","",VLOOKUP(R1220,CUSTOMS!$E$3:$N$2500,6,FALSE))</f>
        <v/>
      </c>
      <c r="X1220" s="40" t="str">
        <f t="shared" si="138"/>
        <v/>
      </c>
      <c r="Y1220" s="39" t="str">
        <f>IF(R1220="","",VLOOKUP(R1220,CUSTOMS!$E$3:$N$2500,8,FALSE))</f>
        <v/>
      </c>
      <c r="Z1220" s="39" t="str">
        <f>IF(R1220="","",VLOOKUP(R1220,CUSTOMS!$E$3:$N$2500,9,FALSE))</f>
        <v/>
      </c>
      <c r="AA1220" s="39" t="str">
        <f>IF(R1220="","",VLOOKUP(R1220,CUSTOMS!$E$3:$N$2500,10,FALSE))</f>
        <v/>
      </c>
      <c r="AB1220" s="40" t="str">
        <f>IF(R1220="","",VLOOKUP(G1220,WMS!$E$3:$T$2500,15,FALSE))</f>
        <v/>
      </c>
      <c r="AC1220" s="40" t="str">
        <f t="shared" si="139"/>
        <v/>
      </c>
      <c r="AD1220" s="37" t="str">
        <f>IF(S1220="","",VLOOKUP(S1220,海关监管条件!$A$1:$B$2000,2,FALSE))</f>
        <v/>
      </c>
    </row>
    <row r="1221" spans="7:30">
      <c r="G1221" s="22" t="str">
        <f t="shared" si="133"/>
        <v/>
      </c>
      <c r="H1221" s="23" t="str">
        <f>IF(G1221="","",VLOOKUP(G1221,WMS!$E$3:$Q$2500,7,FALSE))</f>
        <v/>
      </c>
      <c r="I1221" s="23" t="str">
        <f>IF(G1221="","",VLOOKUP(G1221,WMS!$E$3:$Q$2500,8,FALSE))</f>
        <v/>
      </c>
      <c r="J1221" s="23" t="str">
        <f>IF(G1221="","",VLOOKUP(G1221,WMS!$E$3:$Q$2500,13,FALSE))</f>
        <v/>
      </c>
      <c r="K1221" s="29" t="str">
        <f t="shared" si="134"/>
        <v/>
      </c>
      <c r="N1221" s="30" t="str">
        <f>IF(G1221="","",VLOOKUP(G1221,WMS!$E$3:$U$2500,17,0))</f>
        <v/>
      </c>
      <c r="O1221" s="31" t="str">
        <f t="shared" si="135"/>
        <v/>
      </c>
      <c r="P1221" s="31" t="str">
        <f t="shared" si="136"/>
        <v/>
      </c>
      <c r="Q1221" s="36" t="str">
        <f>IF(G1221="","",VLOOKUP(G1221,WMS!$E$3:$G$2500,2,FALSE))</f>
        <v/>
      </c>
      <c r="R1221" s="36" t="str">
        <f>IF(G1221="","",VLOOKUP(G1221,WMS!$E$3:$G$2500,3,FALSE))</f>
        <v/>
      </c>
      <c r="S1221" s="37" t="str">
        <f>IF(R1221="","",VLOOKUP(R1221,CUSTOMS!$E$3:$N$2500,2,FALSE))</f>
        <v/>
      </c>
      <c r="T1221" s="38" t="str">
        <f>IF(R1221="","",VLOOKUP(R1221,CUSTOMS!$E$3:$N$2500,3,FALSE))</f>
        <v/>
      </c>
      <c r="U1221" s="39" t="str">
        <f t="shared" si="137"/>
        <v/>
      </c>
      <c r="V1221" s="39" t="str">
        <f>IF(R1221="","",VLOOKUP(R1221,CUSTOMS!$E$3:$N$2500,5,FALSE))</f>
        <v/>
      </c>
      <c r="W1221" s="40" t="str">
        <f>IF(R1221="","",VLOOKUP(R1221,CUSTOMS!$E$3:$N$2500,6,FALSE))</f>
        <v/>
      </c>
      <c r="X1221" s="40" t="str">
        <f t="shared" si="138"/>
        <v/>
      </c>
      <c r="Y1221" s="39" t="str">
        <f>IF(R1221="","",VLOOKUP(R1221,CUSTOMS!$E$3:$N$2500,8,FALSE))</f>
        <v/>
      </c>
      <c r="Z1221" s="39" t="str">
        <f>IF(R1221="","",VLOOKUP(R1221,CUSTOMS!$E$3:$N$2500,9,FALSE))</f>
        <v/>
      </c>
      <c r="AA1221" s="39" t="str">
        <f>IF(R1221="","",VLOOKUP(R1221,CUSTOMS!$E$3:$N$2500,10,FALSE))</f>
        <v/>
      </c>
      <c r="AB1221" s="40" t="str">
        <f>IF(R1221="","",VLOOKUP(G1221,WMS!$E$3:$T$2500,15,FALSE))</f>
        <v/>
      </c>
      <c r="AC1221" s="40" t="str">
        <f t="shared" si="139"/>
        <v/>
      </c>
      <c r="AD1221" s="37" t="str">
        <f>IF(S1221="","",VLOOKUP(S1221,海关监管条件!$A$1:$B$2000,2,FALSE))</f>
        <v/>
      </c>
    </row>
    <row r="1222" spans="7:30">
      <c r="G1222" s="22" t="str">
        <f t="shared" si="133"/>
        <v/>
      </c>
      <c r="H1222" s="23" t="str">
        <f>IF(G1222="","",VLOOKUP(G1222,WMS!$E$3:$Q$2500,7,FALSE))</f>
        <v/>
      </c>
      <c r="I1222" s="23" t="str">
        <f>IF(G1222="","",VLOOKUP(G1222,WMS!$E$3:$Q$2500,8,FALSE))</f>
        <v/>
      </c>
      <c r="J1222" s="23" t="str">
        <f>IF(G1222="","",VLOOKUP(G1222,WMS!$E$3:$Q$2500,13,FALSE))</f>
        <v/>
      </c>
      <c r="K1222" s="29" t="str">
        <f t="shared" si="134"/>
        <v/>
      </c>
      <c r="N1222" s="30" t="str">
        <f>IF(G1222="","",VLOOKUP(G1222,WMS!$E$3:$U$2500,17,0))</f>
        <v/>
      </c>
      <c r="O1222" s="31" t="str">
        <f t="shared" si="135"/>
        <v/>
      </c>
      <c r="P1222" s="31" t="str">
        <f t="shared" si="136"/>
        <v/>
      </c>
      <c r="Q1222" s="36" t="str">
        <f>IF(G1222="","",VLOOKUP(G1222,WMS!$E$3:$G$2500,2,FALSE))</f>
        <v/>
      </c>
      <c r="R1222" s="36" t="str">
        <f>IF(G1222="","",VLOOKUP(G1222,WMS!$E$3:$G$2500,3,FALSE))</f>
        <v/>
      </c>
      <c r="S1222" s="37" t="str">
        <f>IF(R1222="","",VLOOKUP(R1222,CUSTOMS!$E$3:$N$2500,2,FALSE))</f>
        <v/>
      </c>
      <c r="T1222" s="38" t="str">
        <f>IF(R1222="","",VLOOKUP(R1222,CUSTOMS!$E$3:$N$2500,3,FALSE))</f>
        <v/>
      </c>
      <c r="U1222" s="39" t="str">
        <f t="shared" si="137"/>
        <v/>
      </c>
      <c r="V1222" s="39" t="str">
        <f>IF(R1222="","",VLOOKUP(R1222,CUSTOMS!$E$3:$N$2500,5,FALSE))</f>
        <v/>
      </c>
      <c r="W1222" s="40" t="str">
        <f>IF(R1222="","",VLOOKUP(R1222,CUSTOMS!$E$3:$N$2500,6,FALSE))</f>
        <v/>
      </c>
      <c r="X1222" s="40" t="str">
        <f t="shared" si="138"/>
        <v/>
      </c>
      <c r="Y1222" s="39" t="str">
        <f>IF(R1222="","",VLOOKUP(R1222,CUSTOMS!$E$3:$N$2500,8,FALSE))</f>
        <v/>
      </c>
      <c r="Z1222" s="39" t="str">
        <f>IF(R1222="","",VLOOKUP(R1222,CUSTOMS!$E$3:$N$2500,9,FALSE))</f>
        <v/>
      </c>
      <c r="AA1222" s="39" t="str">
        <f>IF(R1222="","",VLOOKUP(R1222,CUSTOMS!$E$3:$N$2500,10,FALSE))</f>
        <v/>
      </c>
      <c r="AB1222" s="40" t="str">
        <f>IF(R1222="","",VLOOKUP(G1222,WMS!$E$3:$T$2500,15,FALSE))</f>
        <v/>
      </c>
      <c r="AC1222" s="40" t="str">
        <f t="shared" si="139"/>
        <v/>
      </c>
      <c r="AD1222" s="37" t="str">
        <f>IF(S1222="","",VLOOKUP(S1222,海关监管条件!$A$1:$B$2000,2,FALSE))</f>
        <v/>
      </c>
    </row>
    <row r="1223" spans="7:30">
      <c r="G1223" s="22" t="str">
        <f t="shared" si="133"/>
        <v/>
      </c>
      <c r="H1223" s="23" t="str">
        <f>IF(G1223="","",VLOOKUP(G1223,WMS!$E$3:$Q$2500,7,FALSE))</f>
        <v/>
      </c>
      <c r="I1223" s="23" t="str">
        <f>IF(G1223="","",VLOOKUP(G1223,WMS!$E$3:$Q$2500,8,FALSE))</f>
        <v/>
      </c>
      <c r="J1223" s="23" t="str">
        <f>IF(G1223="","",VLOOKUP(G1223,WMS!$E$3:$Q$2500,13,FALSE))</f>
        <v/>
      </c>
      <c r="K1223" s="29" t="str">
        <f t="shared" si="134"/>
        <v/>
      </c>
      <c r="N1223" s="30" t="str">
        <f>IF(G1223="","",VLOOKUP(G1223,WMS!$E$3:$U$2500,17,0))</f>
        <v/>
      </c>
      <c r="O1223" s="31" t="str">
        <f t="shared" si="135"/>
        <v/>
      </c>
      <c r="P1223" s="31" t="str">
        <f t="shared" si="136"/>
        <v/>
      </c>
      <c r="Q1223" s="36" t="str">
        <f>IF(G1223="","",VLOOKUP(G1223,WMS!$E$3:$G$2500,2,FALSE))</f>
        <v/>
      </c>
      <c r="R1223" s="36" t="str">
        <f>IF(G1223="","",VLOOKUP(G1223,WMS!$E$3:$G$2500,3,FALSE))</f>
        <v/>
      </c>
      <c r="S1223" s="37" t="str">
        <f>IF(R1223="","",VLOOKUP(R1223,CUSTOMS!$E$3:$N$2500,2,FALSE))</f>
        <v/>
      </c>
      <c r="T1223" s="38" t="str">
        <f>IF(R1223="","",VLOOKUP(R1223,CUSTOMS!$E$3:$N$2500,3,FALSE))</f>
        <v/>
      </c>
      <c r="U1223" s="39" t="str">
        <f t="shared" si="137"/>
        <v/>
      </c>
      <c r="V1223" s="39" t="str">
        <f>IF(R1223="","",VLOOKUP(R1223,CUSTOMS!$E$3:$N$2500,5,FALSE))</f>
        <v/>
      </c>
      <c r="W1223" s="40" t="str">
        <f>IF(R1223="","",VLOOKUP(R1223,CUSTOMS!$E$3:$N$2500,6,FALSE))</f>
        <v/>
      </c>
      <c r="X1223" s="40" t="str">
        <f t="shared" si="138"/>
        <v/>
      </c>
      <c r="Y1223" s="39" t="str">
        <f>IF(R1223="","",VLOOKUP(R1223,CUSTOMS!$E$3:$N$2500,8,FALSE))</f>
        <v/>
      </c>
      <c r="Z1223" s="39" t="str">
        <f>IF(R1223="","",VLOOKUP(R1223,CUSTOMS!$E$3:$N$2500,9,FALSE))</f>
        <v/>
      </c>
      <c r="AA1223" s="39" t="str">
        <f>IF(R1223="","",VLOOKUP(R1223,CUSTOMS!$E$3:$N$2500,10,FALSE))</f>
        <v/>
      </c>
      <c r="AB1223" s="40" t="str">
        <f>IF(R1223="","",VLOOKUP(G1223,WMS!$E$3:$T$2500,15,FALSE))</f>
        <v/>
      </c>
      <c r="AC1223" s="40" t="str">
        <f t="shared" si="139"/>
        <v/>
      </c>
      <c r="AD1223" s="37" t="str">
        <f>IF(S1223="","",VLOOKUP(S1223,海关监管条件!$A$1:$B$2000,2,FALSE))</f>
        <v/>
      </c>
    </row>
    <row r="1224" spans="7:30">
      <c r="G1224" s="22" t="str">
        <f t="shared" si="133"/>
        <v/>
      </c>
      <c r="H1224" s="23" t="str">
        <f>IF(G1224="","",VLOOKUP(G1224,WMS!$E$3:$Q$2500,7,FALSE))</f>
        <v/>
      </c>
      <c r="I1224" s="23" t="str">
        <f>IF(G1224="","",VLOOKUP(G1224,WMS!$E$3:$Q$2500,8,FALSE))</f>
        <v/>
      </c>
      <c r="J1224" s="23" t="str">
        <f>IF(G1224="","",VLOOKUP(G1224,WMS!$E$3:$Q$2500,13,FALSE))</f>
        <v/>
      </c>
      <c r="K1224" s="29" t="str">
        <f t="shared" si="134"/>
        <v/>
      </c>
      <c r="N1224" s="30" t="str">
        <f>IF(G1224="","",VLOOKUP(G1224,WMS!$E$3:$U$2500,17,0))</f>
        <v/>
      </c>
      <c r="O1224" s="31" t="str">
        <f t="shared" si="135"/>
        <v/>
      </c>
      <c r="P1224" s="31" t="str">
        <f t="shared" si="136"/>
        <v/>
      </c>
      <c r="Q1224" s="36" t="str">
        <f>IF(G1224="","",VLOOKUP(G1224,WMS!$E$3:$G$2500,2,FALSE))</f>
        <v/>
      </c>
      <c r="R1224" s="36" t="str">
        <f>IF(G1224="","",VLOOKUP(G1224,WMS!$E$3:$G$2500,3,FALSE))</f>
        <v/>
      </c>
      <c r="S1224" s="37" t="str">
        <f>IF(R1224="","",VLOOKUP(R1224,CUSTOMS!$E$3:$N$2500,2,FALSE))</f>
        <v/>
      </c>
      <c r="T1224" s="38" t="str">
        <f>IF(R1224="","",VLOOKUP(R1224,CUSTOMS!$E$3:$N$2500,3,FALSE))</f>
        <v/>
      </c>
      <c r="U1224" s="39" t="str">
        <f t="shared" si="137"/>
        <v/>
      </c>
      <c r="V1224" s="39" t="str">
        <f>IF(R1224="","",VLOOKUP(R1224,CUSTOMS!$E$3:$N$2500,5,FALSE))</f>
        <v/>
      </c>
      <c r="W1224" s="40" t="str">
        <f>IF(R1224="","",VLOOKUP(R1224,CUSTOMS!$E$3:$N$2500,6,FALSE))</f>
        <v/>
      </c>
      <c r="X1224" s="40" t="str">
        <f t="shared" si="138"/>
        <v/>
      </c>
      <c r="Y1224" s="39" t="str">
        <f>IF(R1224="","",VLOOKUP(R1224,CUSTOMS!$E$3:$N$2500,8,FALSE))</f>
        <v/>
      </c>
      <c r="Z1224" s="39" t="str">
        <f>IF(R1224="","",VLOOKUP(R1224,CUSTOMS!$E$3:$N$2500,9,FALSE))</f>
        <v/>
      </c>
      <c r="AA1224" s="39" t="str">
        <f>IF(R1224="","",VLOOKUP(R1224,CUSTOMS!$E$3:$N$2500,10,FALSE))</f>
        <v/>
      </c>
      <c r="AB1224" s="40" t="str">
        <f>IF(R1224="","",VLOOKUP(G1224,WMS!$E$3:$T$2500,15,FALSE))</f>
        <v/>
      </c>
      <c r="AC1224" s="40" t="str">
        <f t="shared" si="139"/>
        <v/>
      </c>
      <c r="AD1224" s="37" t="str">
        <f>IF(S1224="","",VLOOKUP(S1224,海关监管条件!$A$1:$B$2000,2,FALSE))</f>
        <v/>
      </c>
    </row>
    <row r="1225" spans="7:30">
      <c r="G1225" s="22" t="str">
        <f t="shared" si="133"/>
        <v/>
      </c>
      <c r="H1225" s="23" t="str">
        <f>IF(G1225="","",VLOOKUP(G1225,WMS!$E$3:$Q$2500,7,FALSE))</f>
        <v/>
      </c>
      <c r="I1225" s="23" t="str">
        <f>IF(G1225="","",VLOOKUP(G1225,WMS!$E$3:$Q$2500,8,FALSE))</f>
        <v/>
      </c>
      <c r="J1225" s="23" t="str">
        <f>IF(G1225="","",VLOOKUP(G1225,WMS!$E$3:$Q$2500,13,FALSE))</f>
        <v/>
      </c>
      <c r="K1225" s="29" t="str">
        <f t="shared" si="134"/>
        <v/>
      </c>
      <c r="N1225" s="30" t="str">
        <f>IF(G1225="","",VLOOKUP(G1225,WMS!$E$3:$U$2500,17,0))</f>
        <v/>
      </c>
      <c r="O1225" s="31" t="str">
        <f t="shared" si="135"/>
        <v/>
      </c>
      <c r="P1225" s="31" t="str">
        <f t="shared" si="136"/>
        <v/>
      </c>
      <c r="Q1225" s="36" t="str">
        <f>IF(G1225="","",VLOOKUP(G1225,WMS!$E$3:$G$2500,2,FALSE))</f>
        <v/>
      </c>
      <c r="R1225" s="36" t="str">
        <f>IF(G1225="","",VLOOKUP(G1225,WMS!$E$3:$G$2500,3,FALSE))</f>
        <v/>
      </c>
      <c r="S1225" s="37" t="str">
        <f>IF(R1225="","",VLOOKUP(R1225,CUSTOMS!$E$3:$N$2500,2,FALSE))</f>
        <v/>
      </c>
      <c r="T1225" s="38" t="str">
        <f>IF(R1225="","",VLOOKUP(R1225,CUSTOMS!$E$3:$N$2500,3,FALSE))</f>
        <v/>
      </c>
      <c r="U1225" s="39" t="str">
        <f t="shared" si="137"/>
        <v/>
      </c>
      <c r="V1225" s="39" t="str">
        <f>IF(R1225="","",VLOOKUP(R1225,CUSTOMS!$E$3:$N$2500,5,FALSE))</f>
        <v/>
      </c>
      <c r="W1225" s="40" t="str">
        <f>IF(R1225="","",VLOOKUP(R1225,CUSTOMS!$E$3:$N$2500,6,FALSE))</f>
        <v/>
      </c>
      <c r="X1225" s="40" t="str">
        <f t="shared" si="138"/>
        <v/>
      </c>
      <c r="Y1225" s="39" t="str">
        <f>IF(R1225="","",VLOOKUP(R1225,CUSTOMS!$E$3:$N$2500,8,FALSE))</f>
        <v/>
      </c>
      <c r="Z1225" s="39" t="str">
        <f>IF(R1225="","",VLOOKUP(R1225,CUSTOMS!$E$3:$N$2500,9,FALSE))</f>
        <v/>
      </c>
      <c r="AA1225" s="39" t="str">
        <f>IF(R1225="","",VLOOKUP(R1225,CUSTOMS!$E$3:$N$2500,10,FALSE))</f>
        <v/>
      </c>
      <c r="AB1225" s="40" t="str">
        <f>IF(R1225="","",VLOOKUP(G1225,WMS!$E$3:$T$2500,15,FALSE))</f>
        <v/>
      </c>
      <c r="AC1225" s="40" t="str">
        <f t="shared" si="139"/>
        <v/>
      </c>
      <c r="AD1225" s="37" t="str">
        <f>IF(S1225="","",VLOOKUP(S1225,海关监管条件!$A$1:$B$2000,2,FALSE))</f>
        <v/>
      </c>
    </row>
    <row r="1226" spans="7:30">
      <c r="G1226" s="22" t="str">
        <f t="shared" si="133"/>
        <v/>
      </c>
      <c r="H1226" s="23" t="str">
        <f>IF(G1226="","",VLOOKUP(G1226,WMS!$E$3:$Q$2500,7,FALSE))</f>
        <v/>
      </c>
      <c r="I1226" s="23" t="str">
        <f>IF(G1226="","",VLOOKUP(G1226,WMS!$E$3:$Q$2500,8,FALSE))</f>
        <v/>
      </c>
      <c r="J1226" s="23" t="str">
        <f>IF(G1226="","",VLOOKUP(G1226,WMS!$E$3:$Q$2500,13,FALSE))</f>
        <v/>
      </c>
      <c r="K1226" s="29" t="str">
        <f t="shared" si="134"/>
        <v/>
      </c>
      <c r="N1226" s="30" t="str">
        <f>IF(G1226="","",VLOOKUP(G1226,WMS!$E$3:$U$2500,17,0))</f>
        <v/>
      </c>
      <c r="O1226" s="31" t="str">
        <f t="shared" si="135"/>
        <v/>
      </c>
      <c r="P1226" s="31" t="str">
        <f t="shared" si="136"/>
        <v/>
      </c>
      <c r="Q1226" s="36" t="str">
        <f>IF(G1226="","",VLOOKUP(G1226,WMS!$E$3:$G$2500,2,FALSE))</f>
        <v/>
      </c>
      <c r="R1226" s="36" t="str">
        <f>IF(G1226="","",VLOOKUP(G1226,WMS!$E$3:$G$2500,3,FALSE))</f>
        <v/>
      </c>
      <c r="S1226" s="37" t="str">
        <f>IF(R1226="","",VLOOKUP(R1226,CUSTOMS!$E$3:$N$2500,2,FALSE))</f>
        <v/>
      </c>
      <c r="T1226" s="38" t="str">
        <f>IF(R1226="","",VLOOKUP(R1226,CUSTOMS!$E$3:$N$2500,3,FALSE))</f>
        <v/>
      </c>
      <c r="U1226" s="39" t="str">
        <f t="shared" si="137"/>
        <v/>
      </c>
      <c r="V1226" s="39" t="str">
        <f>IF(R1226="","",VLOOKUP(R1226,CUSTOMS!$E$3:$N$2500,5,FALSE))</f>
        <v/>
      </c>
      <c r="W1226" s="40" t="str">
        <f>IF(R1226="","",VLOOKUP(R1226,CUSTOMS!$E$3:$N$2500,6,FALSE))</f>
        <v/>
      </c>
      <c r="X1226" s="40" t="str">
        <f t="shared" si="138"/>
        <v/>
      </c>
      <c r="Y1226" s="39" t="str">
        <f>IF(R1226="","",VLOOKUP(R1226,CUSTOMS!$E$3:$N$2500,8,FALSE))</f>
        <v/>
      </c>
      <c r="Z1226" s="39" t="str">
        <f>IF(R1226="","",VLOOKUP(R1226,CUSTOMS!$E$3:$N$2500,9,FALSE))</f>
        <v/>
      </c>
      <c r="AA1226" s="39" t="str">
        <f>IF(R1226="","",VLOOKUP(R1226,CUSTOMS!$E$3:$N$2500,10,FALSE))</f>
        <v/>
      </c>
      <c r="AB1226" s="40" t="str">
        <f>IF(R1226="","",VLOOKUP(G1226,WMS!$E$3:$T$2500,15,FALSE))</f>
        <v/>
      </c>
      <c r="AC1226" s="40" t="str">
        <f t="shared" si="139"/>
        <v/>
      </c>
      <c r="AD1226" s="37" t="str">
        <f>IF(S1226="","",VLOOKUP(S1226,海关监管条件!$A$1:$B$2000,2,FALSE))</f>
        <v/>
      </c>
    </row>
    <row r="1227" spans="7:30">
      <c r="G1227" s="22" t="str">
        <f t="shared" si="133"/>
        <v/>
      </c>
      <c r="H1227" s="23" t="str">
        <f>IF(G1227="","",VLOOKUP(G1227,WMS!$E$3:$Q$2500,7,FALSE))</f>
        <v/>
      </c>
      <c r="I1227" s="23" t="str">
        <f>IF(G1227="","",VLOOKUP(G1227,WMS!$E$3:$Q$2500,8,FALSE))</f>
        <v/>
      </c>
      <c r="J1227" s="23" t="str">
        <f>IF(G1227="","",VLOOKUP(G1227,WMS!$E$3:$Q$2500,13,FALSE))</f>
        <v/>
      </c>
      <c r="K1227" s="29" t="str">
        <f t="shared" si="134"/>
        <v/>
      </c>
      <c r="N1227" s="30" t="str">
        <f>IF(G1227="","",VLOOKUP(G1227,WMS!$E$3:$U$2500,17,0))</f>
        <v/>
      </c>
      <c r="O1227" s="31" t="str">
        <f t="shared" si="135"/>
        <v/>
      </c>
      <c r="P1227" s="31" t="str">
        <f t="shared" si="136"/>
        <v/>
      </c>
      <c r="Q1227" s="36" t="str">
        <f>IF(G1227="","",VLOOKUP(G1227,WMS!$E$3:$G$2500,2,FALSE))</f>
        <v/>
      </c>
      <c r="R1227" s="36" t="str">
        <f>IF(G1227="","",VLOOKUP(G1227,WMS!$E$3:$G$2500,3,FALSE))</f>
        <v/>
      </c>
      <c r="S1227" s="37" t="str">
        <f>IF(R1227="","",VLOOKUP(R1227,CUSTOMS!$E$3:$N$2500,2,FALSE))</f>
        <v/>
      </c>
      <c r="T1227" s="38" t="str">
        <f>IF(R1227="","",VLOOKUP(R1227,CUSTOMS!$E$3:$N$2500,3,FALSE))</f>
        <v/>
      </c>
      <c r="U1227" s="39" t="str">
        <f t="shared" si="137"/>
        <v/>
      </c>
      <c r="V1227" s="39" t="str">
        <f>IF(R1227="","",VLOOKUP(R1227,CUSTOMS!$E$3:$N$2500,5,FALSE))</f>
        <v/>
      </c>
      <c r="W1227" s="40" t="str">
        <f>IF(R1227="","",VLOOKUP(R1227,CUSTOMS!$E$3:$N$2500,6,FALSE))</f>
        <v/>
      </c>
      <c r="X1227" s="40" t="str">
        <f t="shared" si="138"/>
        <v/>
      </c>
      <c r="Y1227" s="39" t="str">
        <f>IF(R1227="","",VLOOKUP(R1227,CUSTOMS!$E$3:$N$2500,8,FALSE))</f>
        <v/>
      </c>
      <c r="Z1227" s="39" t="str">
        <f>IF(R1227="","",VLOOKUP(R1227,CUSTOMS!$E$3:$N$2500,9,FALSE))</f>
        <v/>
      </c>
      <c r="AA1227" s="39" t="str">
        <f>IF(R1227="","",VLOOKUP(R1227,CUSTOMS!$E$3:$N$2500,10,FALSE))</f>
        <v/>
      </c>
      <c r="AB1227" s="40" t="str">
        <f>IF(R1227="","",VLOOKUP(G1227,WMS!$E$3:$T$2500,15,FALSE))</f>
        <v/>
      </c>
      <c r="AC1227" s="40" t="str">
        <f t="shared" si="139"/>
        <v/>
      </c>
      <c r="AD1227" s="37" t="str">
        <f>IF(S1227="","",VLOOKUP(S1227,海关监管条件!$A$1:$B$2000,2,FALSE))</f>
        <v/>
      </c>
    </row>
    <row r="1228" spans="7:30">
      <c r="G1228" s="22" t="str">
        <f t="shared" si="133"/>
        <v/>
      </c>
      <c r="H1228" s="23" t="str">
        <f>IF(G1228="","",VLOOKUP(G1228,WMS!$E$3:$Q$2500,7,FALSE))</f>
        <v/>
      </c>
      <c r="I1228" s="23" t="str">
        <f>IF(G1228="","",VLOOKUP(G1228,WMS!$E$3:$Q$2500,8,FALSE))</f>
        <v/>
      </c>
      <c r="J1228" s="23" t="str">
        <f>IF(G1228="","",VLOOKUP(G1228,WMS!$E$3:$Q$2500,13,FALSE))</f>
        <v/>
      </c>
      <c r="K1228" s="29" t="str">
        <f t="shared" si="134"/>
        <v/>
      </c>
      <c r="N1228" s="30" t="str">
        <f>IF(G1228="","",VLOOKUP(G1228,WMS!$E$3:$U$2500,17,0))</f>
        <v/>
      </c>
      <c r="O1228" s="31" t="str">
        <f t="shared" si="135"/>
        <v/>
      </c>
      <c r="P1228" s="31" t="str">
        <f t="shared" si="136"/>
        <v/>
      </c>
      <c r="Q1228" s="36" t="str">
        <f>IF(G1228="","",VLOOKUP(G1228,WMS!$E$3:$G$2500,2,FALSE))</f>
        <v/>
      </c>
      <c r="R1228" s="36" t="str">
        <f>IF(G1228="","",VLOOKUP(G1228,WMS!$E$3:$G$2500,3,FALSE))</f>
        <v/>
      </c>
      <c r="S1228" s="37" t="str">
        <f>IF(R1228="","",VLOOKUP(R1228,CUSTOMS!$E$3:$N$2500,2,FALSE))</f>
        <v/>
      </c>
      <c r="T1228" s="38" t="str">
        <f>IF(R1228="","",VLOOKUP(R1228,CUSTOMS!$E$3:$N$2500,3,FALSE))</f>
        <v/>
      </c>
      <c r="U1228" s="39" t="str">
        <f t="shared" si="137"/>
        <v/>
      </c>
      <c r="V1228" s="39" t="str">
        <f>IF(R1228="","",VLOOKUP(R1228,CUSTOMS!$E$3:$N$2500,5,FALSE))</f>
        <v/>
      </c>
      <c r="W1228" s="40" t="str">
        <f>IF(R1228="","",VLOOKUP(R1228,CUSTOMS!$E$3:$N$2500,6,FALSE))</f>
        <v/>
      </c>
      <c r="X1228" s="40" t="str">
        <f t="shared" si="138"/>
        <v/>
      </c>
      <c r="Y1228" s="39" t="str">
        <f>IF(R1228="","",VLOOKUP(R1228,CUSTOMS!$E$3:$N$2500,8,FALSE))</f>
        <v/>
      </c>
      <c r="Z1228" s="39" t="str">
        <f>IF(R1228="","",VLOOKUP(R1228,CUSTOMS!$E$3:$N$2500,9,FALSE))</f>
        <v/>
      </c>
      <c r="AA1228" s="39" t="str">
        <f>IF(R1228="","",VLOOKUP(R1228,CUSTOMS!$E$3:$N$2500,10,FALSE))</f>
        <v/>
      </c>
      <c r="AB1228" s="40" t="str">
        <f>IF(R1228="","",VLOOKUP(G1228,WMS!$E$3:$T$2500,15,FALSE))</f>
        <v/>
      </c>
      <c r="AC1228" s="40" t="str">
        <f t="shared" si="139"/>
        <v/>
      </c>
      <c r="AD1228" s="37" t="str">
        <f>IF(S1228="","",VLOOKUP(S1228,海关监管条件!$A$1:$B$2000,2,FALSE))</f>
        <v/>
      </c>
    </row>
    <row r="1229" spans="7:30">
      <c r="G1229" s="22" t="str">
        <f t="shared" si="133"/>
        <v/>
      </c>
      <c r="H1229" s="23" t="str">
        <f>IF(G1229="","",VLOOKUP(G1229,WMS!$E$3:$Q$2500,7,FALSE))</f>
        <v/>
      </c>
      <c r="I1229" s="23" t="str">
        <f>IF(G1229="","",VLOOKUP(G1229,WMS!$E$3:$Q$2500,8,FALSE))</f>
        <v/>
      </c>
      <c r="J1229" s="23" t="str">
        <f>IF(G1229="","",VLOOKUP(G1229,WMS!$E$3:$Q$2500,13,FALSE))</f>
        <v/>
      </c>
      <c r="K1229" s="29" t="str">
        <f t="shared" si="134"/>
        <v/>
      </c>
      <c r="N1229" s="30" t="str">
        <f>IF(G1229="","",VLOOKUP(G1229,WMS!$E$3:$U$2500,17,0))</f>
        <v/>
      </c>
      <c r="O1229" s="31" t="str">
        <f t="shared" si="135"/>
        <v/>
      </c>
      <c r="P1229" s="31" t="str">
        <f t="shared" si="136"/>
        <v/>
      </c>
      <c r="Q1229" s="36" t="str">
        <f>IF(G1229="","",VLOOKUP(G1229,WMS!$E$3:$G$2500,2,FALSE))</f>
        <v/>
      </c>
      <c r="R1229" s="36" t="str">
        <f>IF(G1229="","",VLOOKUP(G1229,WMS!$E$3:$G$2500,3,FALSE))</f>
        <v/>
      </c>
      <c r="S1229" s="37" t="str">
        <f>IF(R1229="","",VLOOKUP(R1229,CUSTOMS!$E$3:$N$2500,2,FALSE))</f>
        <v/>
      </c>
      <c r="T1229" s="38" t="str">
        <f>IF(R1229="","",VLOOKUP(R1229,CUSTOMS!$E$3:$N$2500,3,FALSE))</f>
        <v/>
      </c>
      <c r="U1229" s="39" t="str">
        <f t="shared" si="137"/>
        <v/>
      </c>
      <c r="V1229" s="39" t="str">
        <f>IF(R1229="","",VLOOKUP(R1229,CUSTOMS!$E$3:$N$2500,5,FALSE))</f>
        <v/>
      </c>
      <c r="W1229" s="40" t="str">
        <f>IF(R1229="","",VLOOKUP(R1229,CUSTOMS!$E$3:$N$2500,6,FALSE))</f>
        <v/>
      </c>
      <c r="X1229" s="40" t="str">
        <f t="shared" si="138"/>
        <v/>
      </c>
      <c r="Y1229" s="39" t="str">
        <f>IF(R1229="","",VLOOKUP(R1229,CUSTOMS!$E$3:$N$2500,8,FALSE))</f>
        <v/>
      </c>
      <c r="Z1229" s="39" t="str">
        <f>IF(R1229="","",VLOOKUP(R1229,CUSTOMS!$E$3:$N$2500,9,FALSE))</f>
        <v/>
      </c>
      <c r="AA1229" s="39" t="str">
        <f>IF(R1229="","",VLOOKUP(R1229,CUSTOMS!$E$3:$N$2500,10,FALSE))</f>
        <v/>
      </c>
      <c r="AB1229" s="40" t="str">
        <f>IF(R1229="","",VLOOKUP(G1229,WMS!$E$3:$T$2500,15,FALSE))</f>
        <v/>
      </c>
      <c r="AC1229" s="40" t="str">
        <f t="shared" si="139"/>
        <v/>
      </c>
      <c r="AD1229" s="37" t="str">
        <f>IF(S1229="","",VLOOKUP(S1229,海关监管条件!$A$1:$B$2000,2,FALSE))</f>
        <v/>
      </c>
    </row>
    <row r="1230" spans="7:30">
      <c r="G1230" s="22" t="str">
        <f t="shared" si="133"/>
        <v/>
      </c>
      <c r="H1230" s="23" t="str">
        <f>IF(G1230="","",VLOOKUP(G1230,WMS!$E$3:$Q$2500,7,FALSE))</f>
        <v/>
      </c>
      <c r="I1230" s="23" t="str">
        <f>IF(G1230="","",VLOOKUP(G1230,WMS!$E$3:$Q$2500,8,FALSE))</f>
        <v/>
      </c>
      <c r="J1230" s="23" t="str">
        <f>IF(G1230="","",VLOOKUP(G1230,WMS!$E$3:$Q$2500,13,FALSE))</f>
        <v/>
      </c>
      <c r="K1230" s="29" t="str">
        <f t="shared" si="134"/>
        <v/>
      </c>
      <c r="N1230" s="30" t="str">
        <f>IF(G1230="","",VLOOKUP(G1230,WMS!$E$3:$U$2500,17,0))</f>
        <v/>
      </c>
      <c r="O1230" s="31" t="str">
        <f t="shared" si="135"/>
        <v/>
      </c>
      <c r="P1230" s="31" t="str">
        <f t="shared" si="136"/>
        <v/>
      </c>
      <c r="Q1230" s="36" t="str">
        <f>IF(G1230="","",VLOOKUP(G1230,WMS!$E$3:$G$2500,2,FALSE))</f>
        <v/>
      </c>
      <c r="R1230" s="36" t="str">
        <f>IF(G1230="","",VLOOKUP(G1230,WMS!$E$3:$G$2500,3,FALSE))</f>
        <v/>
      </c>
      <c r="S1230" s="37" t="str">
        <f>IF(R1230="","",VLOOKUP(R1230,CUSTOMS!$E$3:$N$2500,2,FALSE))</f>
        <v/>
      </c>
      <c r="T1230" s="38" t="str">
        <f>IF(R1230="","",VLOOKUP(R1230,CUSTOMS!$E$3:$N$2500,3,FALSE))</f>
        <v/>
      </c>
      <c r="U1230" s="39" t="str">
        <f t="shared" si="137"/>
        <v/>
      </c>
      <c r="V1230" s="39" t="str">
        <f>IF(R1230="","",VLOOKUP(R1230,CUSTOMS!$E$3:$N$2500,5,FALSE))</f>
        <v/>
      </c>
      <c r="W1230" s="40" t="str">
        <f>IF(R1230="","",VLOOKUP(R1230,CUSTOMS!$E$3:$N$2500,6,FALSE))</f>
        <v/>
      </c>
      <c r="X1230" s="40" t="str">
        <f t="shared" si="138"/>
        <v/>
      </c>
      <c r="Y1230" s="39" t="str">
        <f>IF(R1230="","",VLOOKUP(R1230,CUSTOMS!$E$3:$N$2500,8,FALSE))</f>
        <v/>
      </c>
      <c r="Z1230" s="39" t="str">
        <f>IF(R1230="","",VLOOKUP(R1230,CUSTOMS!$E$3:$N$2500,9,FALSE))</f>
        <v/>
      </c>
      <c r="AA1230" s="39" t="str">
        <f>IF(R1230="","",VLOOKUP(R1230,CUSTOMS!$E$3:$N$2500,10,FALSE))</f>
        <v/>
      </c>
      <c r="AB1230" s="40" t="str">
        <f>IF(R1230="","",VLOOKUP(G1230,WMS!$E$3:$T$2500,15,FALSE))</f>
        <v/>
      </c>
      <c r="AC1230" s="40" t="str">
        <f t="shared" si="139"/>
        <v/>
      </c>
      <c r="AD1230" s="37" t="str">
        <f>IF(S1230="","",VLOOKUP(S1230,海关监管条件!$A$1:$B$2000,2,FALSE))</f>
        <v/>
      </c>
    </row>
    <row r="1231" spans="7:30">
      <c r="G1231" s="22" t="str">
        <f t="shared" si="133"/>
        <v/>
      </c>
      <c r="H1231" s="23" t="str">
        <f>IF(G1231="","",VLOOKUP(G1231,WMS!$E$3:$Q$2500,7,FALSE))</f>
        <v/>
      </c>
      <c r="I1231" s="23" t="str">
        <f>IF(G1231="","",VLOOKUP(G1231,WMS!$E$3:$Q$2500,8,FALSE))</f>
        <v/>
      </c>
      <c r="J1231" s="23" t="str">
        <f>IF(G1231="","",VLOOKUP(G1231,WMS!$E$3:$Q$2500,13,FALSE))</f>
        <v/>
      </c>
      <c r="K1231" s="29" t="str">
        <f t="shared" si="134"/>
        <v/>
      </c>
      <c r="N1231" s="30" t="str">
        <f>IF(G1231="","",VLOOKUP(G1231,WMS!$E$3:$U$2500,17,0))</f>
        <v/>
      </c>
      <c r="O1231" s="31" t="str">
        <f t="shared" si="135"/>
        <v/>
      </c>
      <c r="P1231" s="31" t="str">
        <f t="shared" si="136"/>
        <v/>
      </c>
      <c r="Q1231" s="36" t="str">
        <f>IF(G1231="","",VLOOKUP(G1231,WMS!$E$3:$G$2500,2,FALSE))</f>
        <v/>
      </c>
      <c r="R1231" s="36" t="str">
        <f>IF(G1231="","",VLOOKUP(G1231,WMS!$E$3:$G$2500,3,FALSE))</f>
        <v/>
      </c>
      <c r="S1231" s="37" t="str">
        <f>IF(R1231="","",VLOOKUP(R1231,CUSTOMS!$E$3:$N$2500,2,FALSE))</f>
        <v/>
      </c>
      <c r="T1231" s="38" t="str">
        <f>IF(R1231="","",VLOOKUP(R1231,CUSTOMS!$E$3:$N$2500,3,FALSE))</f>
        <v/>
      </c>
      <c r="U1231" s="39" t="str">
        <f t="shared" si="137"/>
        <v/>
      </c>
      <c r="V1231" s="39" t="str">
        <f>IF(R1231="","",VLOOKUP(R1231,CUSTOMS!$E$3:$N$2500,5,FALSE))</f>
        <v/>
      </c>
      <c r="W1231" s="40" t="str">
        <f>IF(R1231="","",VLOOKUP(R1231,CUSTOMS!$E$3:$N$2500,6,FALSE))</f>
        <v/>
      </c>
      <c r="X1231" s="40" t="str">
        <f t="shared" si="138"/>
        <v/>
      </c>
      <c r="Y1231" s="39" t="str">
        <f>IF(R1231="","",VLOOKUP(R1231,CUSTOMS!$E$3:$N$2500,8,FALSE))</f>
        <v/>
      </c>
      <c r="Z1231" s="39" t="str">
        <f>IF(R1231="","",VLOOKUP(R1231,CUSTOMS!$E$3:$N$2500,9,FALSE))</f>
        <v/>
      </c>
      <c r="AA1231" s="39" t="str">
        <f>IF(R1231="","",VLOOKUP(R1231,CUSTOMS!$E$3:$N$2500,10,FALSE))</f>
        <v/>
      </c>
      <c r="AB1231" s="40" t="str">
        <f>IF(R1231="","",VLOOKUP(G1231,WMS!$E$3:$T$2500,15,FALSE))</f>
        <v/>
      </c>
      <c r="AC1231" s="40" t="str">
        <f t="shared" si="139"/>
        <v/>
      </c>
      <c r="AD1231" s="37" t="str">
        <f>IF(S1231="","",VLOOKUP(S1231,海关监管条件!$A$1:$B$2000,2,FALSE))</f>
        <v/>
      </c>
    </row>
    <row r="1232" spans="7:30">
      <c r="G1232" s="22" t="str">
        <f t="shared" si="133"/>
        <v/>
      </c>
      <c r="H1232" s="23" t="str">
        <f>IF(G1232="","",VLOOKUP(G1232,WMS!$E$3:$Q$2500,7,FALSE))</f>
        <v/>
      </c>
      <c r="I1232" s="23" t="str">
        <f>IF(G1232="","",VLOOKUP(G1232,WMS!$E$3:$Q$2500,8,FALSE))</f>
        <v/>
      </c>
      <c r="J1232" s="23" t="str">
        <f>IF(G1232="","",VLOOKUP(G1232,WMS!$E$3:$Q$2500,13,FALSE))</f>
        <v/>
      </c>
      <c r="K1232" s="29" t="str">
        <f t="shared" si="134"/>
        <v/>
      </c>
      <c r="N1232" s="30" t="str">
        <f>IF(G1232="","",VLOOKUP(G1232,WMS!$E$3:$U$2500,17,0))</f>
        <v/>
      </c>
      <c r="O1232" s="31" t="str">
        <f t="shared" si="135"/>
        <v/>
      </c>
      <c r="P1232" s="31" t="str">
        <f t="shared" si="136"/>
        <v/>
      </c>
      <c r="Q1232" s="36" t="str">
        <f>IF(G1232="","",VLOOKUP(G1232,WMS!$E$3:$G$2500,2,FALSE))</f>
        <v/>
      </c>
      <c r="R1232" s="36" t="str">
        <f>IF(G1232="","",VLOOKUP(G1232,WMS!$E$3:$G$2500,3,FALSE))</f>
        <v/>
      </c>
      <c r="S1232" s="37" t="str">
        <f>IF(R1232="","",VLOOKUP(R1232,CUSTOMS!$E$3:$N$2500,2,FALSE))</f>
        <v/>
      </c>
      <c r="T1232" s="38" t="str">
        <f>IF(R1232="","",VLOOKUP(R1232,CUSTOMS!$E$3:$N$2500,3,FALSE))</f>
        <v/>
      </c>
      <c r="U1232" s="39" t="str">
        <f t="shared" si="137"/>
        <v/>
      </c>
      <c r="V1232" s="39" t="str">
        <f>IF(R1232="","",VLOOKUP(R1232,CUSTOMS!$E$3:$N$2500,5,FALSE))</f>
        <v/>
      </c>
      <c r="W1232" s="40" t="str">
        <f>IF(R1232="","",VLOOKUP(R1232,CUSTOMS!$E$3:$N$2500,6,FALSE))</f>
        <v/>
      </c>
      <c r="X1232" s="40" t="str">
        <f t="shared" si="138"/>
        <v/>
      </c>
      <c r="Y1232" s="39" t="str">
        <f>IF(R1232="","",VLOOKUP(R1232,CUSTOMS!$E$3:$N$2500,8,FALSE))</f>
        <v/>
      </c>
      <c r="Z1232" s="39" t="str">
        <f>IF(R1232="","",VLOOKUP(R1232,CUSTOMS!$E$3:$N$2500,9,FALSE))</f>
        <v/>
      </c>
      <c r="AA1232" s="39" t="str">
        <f>IF(R1232="","",VLOOKUP(R1232,CUSTOMS!$E$3:$N$2500,10,FALSE))</f>
        <v/>
      </c>
      <c r="AB1232" s="40" t="str">
        <f>IF(R1232="","",VLOOKUP(G1232,WMS!$E$3:$T$2500,15,FALSE))</f>
        <v/>
      </c>
      <c r="AC1232" s="40" t="str">
        <f t="shared" si="139"/>
        <v/>
      </c>
      <c r="AD1232" s="37" t="str">
        <f>IF(S1232="","",VLOOKUP(S1232,海关监管条件!$A$1:$B$2000,2,FALSE))</f>
        <v/>
      </c>
    </row>
    <row r="1233" spans="7:30">
      <c r="G1233" s="22" t="str">
        <f t="shared" si="133"/>
        <v/>
      </c>
      <c r="H1233" s="23" t="str">
        <f>IF(G1233="","",VLOOKUP(G1233,WMS!$E$3:$Q$2500,7,FALSE))</f>
        <v/>
      </c>
      <c r="I1233" s="23" t="str">
        <f>IF(G1233="","",VLOOKUP(G1233,WMS!$E$3:$Q$2500,8,FALSE))</f>
        <v/>
      </c>
      <c r="J1233" s="23" t="str">
        <f>IF(G1233="","",VLOOKUP(G1233,WMS!$E$3:$Q$2500,13,FALSE))</f>
        <v/>
      </c>
      <c r="K1233" s="29" t="str">
        <f t="shared" si="134"/>
        <v/>
      </c>
      <c r="N1233" s="30" t="str">
        <f>IF(G1233="","",VLOOKUP(G1233,WMS!$E$3:$U$2500,17,0))</f>
        <v/>
      </c>
      <c r="O1233" s="31" t="str">
        <f t="shared" si="135"/>
        <v/>
      </c>
      <c r="P1233" s="31" t="str">
        <f t="shared" si="136"/>
        <v/>
      </c>
      <c r="Q1233" s="36" t="str">
        <f>IF(G1233="","",VLOOKUP(G1233,WMS!$E$3:$G$2500,2,FALSE))</f>
        <v/>
      </c>
      <c r="R1233" s="36" t="str">
        <f>IF(G1233="","",VLOOKUP(G1233,WMS!$E$3:$G$2500,3,FALSE))</f>
        <v/>
      </c>
      <c r="S1233" s="37" t="str">
        <f>IF(R1233="","",VLOOKUP(R1233,CUSTOMS!$E$3:$N$2500,2,FALSE))</f>
        <v/>
      </c>
      <c r="T1233" s="38" t="str">
        <f>IF(R1233="","",VLOOKUP(R1233,CUSTOMS!$E$3:$N$2500,3,FALSE))</f>
        <v/>
      </c>
      <c r="U1233" s="39" t="str">
        <f t="shared" si="137"/>
        <v/>
      </c>
      <c r="V1233" s="39" t="str">
        <f>IF(R1233="","",VLOOKUP(R1233,CUSTOMS!$E$3:$N$2500,5,FALSE))</f>
        <v/>
      </c>
      <c r="W1233" s="40" t="str">
        <f>IF(R1233="","",VLOOKUP(R1233,CUSTOMS!$E$3:$N$2500,6,FALSE))</f>
        <v/>
      </c>
      <c r="X1233" s="40" t="str">
        <f t="shared" si="138"/>
        <v/>
      </c>
      <c r="Y1233" s="39" t="str">
        <f>IF(R1233="","",VLOOKUP(R1233,CUSTOMS!$E$3:$N$2500,8,FALSE))</f>
        <v/>
      </c>
      <c r="Z1233" s="39" t="str">
        <f>IF(R1233="","",VLOOKUP(R1233,CUSTOMS!$E$3:$N$2500,9,FALSE))</f>
        <v/>
      </c>
      <c r="AA1233" s="39" t="str">
        <f>IF(R1233="","",VLOOKUP(R1233,CUSTOMS!$E$3:$N$2500,10,FALSE))</f>
        <v/>
      </c>
      <c r="AB1233" s="40" t="str">
        <f>IF(R1233="","",VLOOKUP(G1233,WMS!$E$3:$T$2500,15,FALSE))</f>
        <v/>
      </c>
      <c r="AC1233" s="40" t="str">
        <f t="shared" si="139"/>
        <v/>
      </c>
      <c r="AD1233" s="37" t="str">
        <f>IF(S1233="","",VLOOKUP(S1233,海关监管条件!$A$1:$B$2000,2,FALSE))</f>
        <v/>
      </c>
    </row>
    <row r="1234" spans="7:30">
      <c r="G1234" s="22" t="str">
        <f t="shared" si="133"/>
        <v/>
      </c>
      <c r="H1234" s="23" t="str">
        <f>IF(G1234="","",VLOOKUP(G1234,WMS!$E$3:$Q$2500,7,FALSE))</f>
        <v/>
      </c>
      <c r="I1234" s="23" t="str">
        <f>IF(G1234="","",VLOOKUP(G1234,WMS!$E$3:$Q$2500,8,FALSE))</f>
        <v/>
      </c>
      <c r="J1234" s="23" t="str">
        <f>IF(G1234="","",VLOOKUP(G1234,WMS!$E$3:$Q$2500,13,FALSE))</f>
        <v/>
      </c>
      <c r="K1234" s="29" t="str">
        <f t="shared" si="134"/>
        <v/>
      </c>
      <c r="N1234" s="30" t="str">
        <f>IF(G1234="","",VLOOKUP(G1234,WMS!$E$3:$U$2500,17,0))</f>
        <v/>
      </c>
      <c r="O1234" s="31" t="str">
        <f t="shared" si="135"/>
        <v/>
      </c>
      <c r="P1234" s="31" t="str">
        <f t="shared" si="136"/>
        <v/>
      </c>
      <c r="Q1234" s="36" t="str">
        <f>IF(G1234="","",VLOOKUP(G1234,WMS!$E$3:$G$2500,2,FALSE))</f>
        <v/>
      </c>
      <c r="R1234" s="36" t="str">
        <f>IF(G1234="","",VLOOKUP(G1234,WMS!$E$3:$G$2500,3,FALSE))</f>
        <v/>
      </c>
      <c r="S1234" s="37" t="str">
        <f>IF(R1234="","",VLOOKUP(R1234,CUSTOMS!$E$3:$N$2500,2,FALSE))</f>
        <v/>
      </c>
      <c r="T1234" s="38" t="str">
        <f>IF(R1234="","",VLOOKUP(R1234,CUSTOMS!$E$3:$N$2500,3,FALSE))</f>
        <v/>
      </c>
      <c r="U1234" s="39" t="str">
        <f t="shared" si="137"/>
        <v/>
      </c>
      <c r="V1234" s="39" t="str">
        <f>IF(R1234="","",VLOOKUP(R1234,CUSTOMS!$E$3:$N$2500,5,FALSE))</f>
        <v/>
      </c>
      <c r="W1234" s="40" t="str">
        <f>IF(R1234="","",VLOOKUP(R1234,CUSTOMS!$E$3:$N$2500,6,FALSE))</f>
        <v/>
      </c>
      <c r="X1234" s="40" t="str">
        <f t="shared" si="138"/>
        <v/>
      </c>
      <c r="Y1234" s="39" t="str">
        <f>IF(R1234="","",VLOOKUP(R1234,CUSTOMS!$E$3:$N$2500,8,FALSE))</f>
        <v/>
      </c>
      <c r="Z1234" s="39" t="str">
        <f>IF(R1234="","",VLOOKUP(R1234,CUSTOMS!$E$3:$N$2500,9,FALSE))</f>
        <v/>
      </c>
      <c r="AA1234" s="39" t="str">
        <f>IF(R1234="","",VLOOKUP(R1234,CUSTOMS!$E$3:$N$2500,10,FALSE))</f>
        <v/>
      </c>
      <c r="AB1234" s="40" t="str">
        <f>IF(R1234="","",VLOOKUP(G1234,WMS!$E$3:$T$2500,15,FALSE))</f>
        <v/>
      </c>
      <c r="AC1234" s="40" t="str">
        <f t="shared" si="139"/>
        <v/>
      </c>
      <c r="AD1234" s="37" t="str">
        <f>IF(S1234="","",VLOOKUP(S1234,海关监管条件!$A$1:$B$2000,2,FALSE))</f>
        <v/>
      </c>
    </row>
    <row r="1235" spans="7:30">
      <c r="G1235" s="22" t="str">
        <f t="shared" si="133"/>
        <v/>
      </c>
      <c r="H1235" s="23" t="str">
        <f>IF(G1235="","",VLOOKUP(G1235,WMS!$E$3:$Q$2500,7,FALSE))</f>
        <v/>
      </c>
      <c r="I1235" s="23" t="str">
        <f>IF(G1235="","",VLOOKUP(G1235,WMS!$E$3:$Q$2500,8,FALSE))</f>
        <v/>
      </c>
      <c r="J1235" s="23" t="str">
        <f>IF(G1235="","",VLOOKUP(G1235,WMS!$E$3:$Q$2500,13,FALSE))</f>
        <v/>
      </c>
      <c r="K1235" s="29" t="str">
        <f t="shared" si="134"/>
        <v/>
      </c>
      <c r="N1235" s="30" t="str">
        <f>IF(G1235="","",VLOOKUP(G1235,WMS!$E$3:$U$2500,17,0))</f>
        <v/>
      </c>
      <c r="O1235" s="31" t="str">
        <f t="shared" si="135"/>
        <v/>
      </c>
      <c r="P1235" s="31" t="str">
        <f t="shared" si="136"/>
        <v/>
      </c>
      <c r="Q1235" s="36" t="str">
        <f>IF(G1235="","",VLOOKUP(G1235,WMS!$E$3:$G$2500,2,FALSE))</f>
        <v/>
      </c>
      <c r="R1235" s="36" t="str">
        <f>IF(G1235="","",VLOOKUP(G1235,WMS!$E$3:$G$2500,3,FALSE))</f>
        <v/>
      </c>
      <c r="S1235" s="37" t="str">
        <f>IF(R1235="","",VLOOKUP(R1235,CUSTOMS!$E$3:$N$2500,2,FALSE))</f>
        <v/>
      </c>
      <c r="T1235" s="38" t="str">
        <f>IF(R1235="","",VLOOKUP(R1235,CUSTOMS!$E$3:$N$2500,3,FALSE))</f>
        <v/>
      </c>
      <c r="U1235" s="39" t="str">
        <f t="shared" si="137"/>
        <v/>
      </c>
      <c r="V1235" s="39" t="str">
        <f>IF(R1235="","",VLOOKUP(R1235,CUSTOMS!$E$3:$N$2500,5,FALSE))</f>
        <v/>
      </c>
      <c r="W1235" s="40" t="str">
        <f>IF(R1235="","",VLOOKUP(R1235,CUSTOMS!$E$3:$N$2500,6,FALSE))</f>
        <v/>
      </c>
      <c r="X1235" s="40" t="str">
        <f t="shared" si="138"/>
        <v/>
      </c>
      <c r="Y1235" s="39" t="str">
        <f>IF(R1235="","",VLOOKUP(R1235,CUSTOMS!$E$3:$N$2500,8,FALSE))</f>
        <v/>
      </c>
      <c r="Z1235" s="39" t="str">
        <f>IF(R1235="","",VLOOKUP(R1235,CUSTOMS!$E$3:$N$2500,9,FALSE))</f>
        <v/>
      </c>
      <c r="AA1235" s="39" t="str">
        <f>IF(R1235="","",VLOOKUP(R1235,CUSTOMS!$E$3:$N$2500,10,FALSE))</f>
        <v/>
      </c>
      <c r="AB1235" s="40" t="str">
        <f>IF(R1235="","",VLOOKUP(G1235,WMS!$E$3:$T$2500,15,FALSE))</f>
        <v/>
      </c>
      <c r="AC1235" s="40" t="str">
        <f t="shared" si="139"/>
        <v/>
      </c>
      <c r="AD1235" s="37" t="str">
        <f>IF(S1235="","",VLOOKUP(S1235,海关监管条件!$A$1:$B$2000,2,FALSE))</f>
        <v/>
      </c>
    </row>
    <row r="1236" spans="7:30">
      <c r="G1236" s="22" t="str">
        <f t="shared" si="133"/>
        <v/>
      </c>
      <c r="H1236" s="23" t="str">
        <f>IF(G1236="","",VLOOKUP(G1236,WMS!$E$3:$Q$2500,7,FALSE))</f>
        <v/>
      </c>
      <c r="I1236" s="23" t="str">
        <f>IF(G1236="","",VLOOKUP(G1236,WMS!$E$3:$Q$2500,8,FALSE))</f>
        <v/>
      </c>
      <c r="J1236" s="23" t="str">
        <f>IF(G1236="","",VLOOKUP(G1236,WMS!$E$3:$Q$2500,13,FALSE))</f>
        <v/>
      </c>
      <c r="K1236" s="29" t="str">
        <f t="shared" si="134"/>
        <v/>
      </c>
      <c r="N1236" s="30" t="str">
        <f>IF(G1236="","",VLOOKUP(G1236,WMS!$E$3:$U$2500,17,0))</f>
        <v/>
      </c>
      <c r="O1236" s="31" t="str">
        <f t="shared" si="135"/>
        <v/>
      </c>
      <c r="P1236" s="31" t="str">
        <f t="shared" si="136"/>
        <v/>
      </c>
      <c r="Q1236" s="36" t="str">
        <f>IF(G1236="","",VLOOKUP(G1236,WMS!$E$3:$G$2500,2,FALSE))</f>
        <v/>
      </c>
      <c r="R1236" s="36" t="str">
        <f>IF(G1236="","",VLOOKUP(G1236,WMS!$E$3:$G$2500,3,FALSE))</f>
        <v/>
      </c>
      <c r="S1236" s="37" t="str">
        <f>IF(R1236="","",VLOOKUP(R1236,CUSTOMS!$E$3:$N$2500,2,FALSE))</f>
        <v/>
      </c>
      <c r="T1236" s="38" t="str">
        <f>IF(R1236="","",VLOOKUP(R1236,CUSTOMS!$E$3:$N$2500,3,FALSE))</f>
        <v/>
      </c>
      <c r="U1236" s="39" t="str">
        <f t="shared" si="137"/>
        <v/>
      </c>
      <c r="V1236" s="39" t="str">
        <f>IF(R1236="","",VLOOKUP(R1236,CUSTOMS!$E$3:$N$2500,5,FALSE))</f>
        <v/>
      </c>
      <c r="W1236" s="40" t="str">
        <f>IF(R1236="","",VLOOKUP(R1236,CUSTOMS!$E$3:$N$2500,6,FALSE))</f>
        <v/>
      </c>
      <c r="X1236" s="40" t="str">
        <f t="shared" si="138"/>
        <v/>
      </c>
      <c r="Y1236" s="39" t="str">
        <f>IF(R1236="","",VLOOKUP(R1236,CUSTOMS!$E$3:$N$2500,8,FALSE))</f>
        <v/>
      </c>
      <c r="Z1236" s="39" t="str">
        <f>IF(R1236="","",VLOOKUP(R1236,CUSTOMS!$E$3:$N$2500,9,FALSE))</f>
        <v/>
      </c>
      <c r="AA1236" s="39" t="str">
        <f>IF(R1236="","",VLOOKUP(R1236,CUSTOMS!$E$3:$N$2500,10,FALSE))</f>
        <v/>
      </c>
      <c r="AB1236" s="40" t="str">
        <f>IF(R1236="","",VLOOKUP(G1236,WMS!$E$3:$T$2500,15,FALSE))</f>
        <v/>
      </c>
      <c r="AC1236" s="40" t="str">
        <f t="shared" si="139"/>
        <v/>
      </c>
      <c r="AD1236" s="37" t="str">
        <f>IF(S1236="","",VLOOKUP(S1236,海关监管条件!$A$1:$B$2000,2,FALSE))</f>
        <v/>
      </c>
    </row>
    <row r="1237" spans="7:30">
      <c r="G1237" s="22" t="str">
        <f t="shared" si="133"/>
        <v/>
      </c>
      <c r="H1237" s="23" t="str">
        <f>IF(G1237="","",VLOOKUP(G1237,WMS!$E$3:$Q$2500,7,FALSE))</f>
        <v/>
      </c>
      <c r="I1237" s="23" t="str">
        <f>IF(G1237="","",VLOOKUP(G1237,WMS!$E$3:$Q$2500,8,FALSE))</f>
        <v/>
      </c>
      <c r="J1237" s="23" t="str">
        <f>IF(G1237="","",VLOOKUP(G1237,WMS!$E$3:$Q$2500,13,FALSE))</f>
        <v/>
      </c>
      <c r="K1237" s="29" t="str">
        <f t="shared" si="134"/>
        <v/>
      </c>
      <c r="N1237" s="30" t="str">
        <f>IF(G1237="","",VLOOKUP(G1237,WMS!$E$3:$U$2500,17,0))</f>
        <v/>
      </c>
      <c r="O1237" s="31" t="str">
        <f t="shared" si="135"/>
        <v/>
      </c>
      <c r="P1237" s="31" t="str">
        <f t="shared" si="136"/>
        <v/>
      </c>
      <c r="Q1237" s="36" t="str">
        <f>IF(G1237="","",VLOOKUP(G1237,WMS!$E$3:$G$2500,2,FALSE))</f>
        <v/>
      </c>
      <c r="R1237" s="36" t="str">
        <f>IF(G1237="","",VLOOKUP(G1237,WMS!$E$3:$G$2500,3,FALSE))</f>
        <v/>
      </c>
      <c r="S1237" s="37" t="str">
        <f>IF(R1237="","",VLOOKUP(R1237,CUSTOMS!$E$3:$N$2500,2,FALSE))</f>
        <v/>
      </c>
      <c r="T1237" s="38" t="str">
        <f>IF(R1237="","",VLOOKUP(R1237,CUSTOMS!$E$3:$N$2500,3,FALSE))</f>
        <v/>
      </c>
      <c r="U1237" s="39" t="str">
        <f t="shared" si="137"/>
        <v/>
      </c>
      <c r="V1237" s="39" t="str">
        <f>IF(R1237="","",VLOOKUP(R1237,CUSTOMS!$E$3:$N$2500,5,FALSE))</f>
        <v/>
      </c>
      <c r="W1237" s="40" t="str">
        <f>IF(R1237="","",VLOOKUP(R1237,CUSTOMS!$E$3:$N$2500,6,FALSE))</f>
        <v/>
      </c>
      <c r="X1237" s="40" t="str">
        <f t="shared" si="138"/>
        <v/>
      </c>
      <c r="Y1237" s="39" t="str">
        <f>IF(R1237="","",VLOOKUP(R1237,CUSTOMS!$E$3:$N$2500,8,FALSE))</f>
        <v/>
      </c>
      <c r="Z1237" s="39" t="str">
        <f>IF(R1237="","",VLOOKUP(R1237,CUSTOMS!$E$3:$N$2500,9,FALSE))</f>
        <v/>
      </c>
      <c r="AA1237" s="39" t="str">
        <f>IF(R1237="","",VLOOKUP(R1237,CUSTOMS!$E$3:$N$2500,10,FALSE))</f>
        <v/>
      </c>
      <c r="AB1237" s="40" t="str">
        <f>IF(R1237="","",VLOOKUP(G1237,WMS!$E$3:$T$2500,15,FALSE))</f>
        <v/>
      </c>
      <c r="AC1237" s="40" t="str">
        <f t="shared" si="139"/>
        <v/>
      </c>
      <c r="AD1237" s="37" t="str">
        <f>IF(S1237="","",VLOOKUP(S1237,海关监管条件!$A$1:$B$2000,2,FALSE))</f>
        <v/>
      </c>
    </row>
    <row r="1238" spans="7:30">
      <c r="G1238" s="22" t="str">
        <f t="shared" si="133"/>
        <v/>
      </c>
      <c r="H1238" s="23" t="str">
        <f>IF(G1238="","",VLOOKUP(G1238,WMS!$E$3:$Q$2500,7,FALSE))</f>
        <v/>
      </c>
      <c r="I1238" s="23" t="str">
        <f>IF(G1238="","",VLOOKUP(G1238,WMS!$E$3:$Q$2500,8,FALSE))</f>
        <v/>
      </c>
      <c r="J1238" s="23" t="str">
        <f>IF(G1238="","",VLOOKUP(G1238,WMS!$E$3:$Q$2500,13,FALSE))</f>
        <v/>
      </c>
      <c r="K1238" s="29" t="str">
        <f t="shared" si="134"/>
        <v/>
      </c>
      <c r="N1238" s="30" t="str">
        <f>IF(G1238="","",VLOOKUP(G1238,WMS!$E$3:$U$2500,17,0))</f>
        <v/>
      </c>
      <c r="O1238" s="31" t="str">
        <f t="shared" si="135"/>
        <v/>
      </c>
      <c r="P1238" s="31" t="str">
        <f t="shared" si="136"/>
        <v/>
      </c>
      <c r="Q1238" s="36" t="str">
        <f>IF(G1238="","",VLOOKUP(G1238,WMS!$E$3:$G$2500,2,FALSE))</f>
        <v/>
      </c>
      <c r="R1238" s="36" t="str">
        <f>IF(G1238="","",VLOOKUP(G1238,WMS!$E$3:$G$2500,3,FALSE))</f>
        <v/>
      </c>
      <c r="S1238" s="37" t="str">
        <f>IF(R1238="","",VLOOKUP(R1238,CUSTOMS!$E$3:$N$2500,2,FALSE))</f>
        <v/>
      </c>
      <c r="T1238" s="38" t="str">
        <f>IF(R1238="","",VLOOKUP(R1238,CUSTOMS!$E$3:$N$2500,3,FALSE))</f>
        <v/>
      </c>
      <c r="U1238" s="39" t="str">
        <f t="shared" si="137"/>
        <v/>
      </c>
      <c r="V1238" s="39" t="str">
        <f>IF(R1238="","",VLOOKUP(R1238,CUSTOMS!$E$3:$N$2500,5,FALSE))</f>
        <v/>
      </c>
      <c r="W1238" s="40" t="str">
        <f>IF(R1238="","",VLOOKUP(R1238,CUSTOMS!$E$3:$N$2500,6,FALSE))</f>
        <v/>
      </c>
      <c r="X1238" s="40" t="str">
        <f t="shared" si="138"/>
        <v/>
      </c>
      <c r="Y1238" s="39" t="str">
        <f>IF(R1238="","",VLOOKUP(R1238,CUSTOMS!$E$3:$N$2500,8,FALSE))</f>
        <v/>
      </c>
      <c r="Z1238" s="39" t="str">
        <f>IF(R1238="","",VLOOKUP(R1238,CUSTOMS!$E$3:$N$2500,9,FALSE))</f>
        <v/>
      </c>
      <c r="AA1238" s="39" t="str">
        <f>IF(R1238="","",VLOOKUP(R1238,CUSTOMS!$E$3:$N$2500,10,FALSE))</f>
        <v/>
      </c>
      <c r="AB1238" s="40" t="str">
        <f>IF(R1238="","",VLOOKUP(G1238,WMS!$E$3:$T$2500,15,FALSE))</f>
        <v/>
      </c>
      <c r="AC1238" s="40" t="str">
        <f t="shared" si="139"/>
        <v/>
      </c>
      <c r="AD1238" s="37" t="str">
        <f>IF(S1238="","",VLOOKUP(S1238,海关监管条件!$A$1:$B$2000,2,FALSE))</f>
        <v/>
      </c>
    </row>
    <row r="1239" spans="7:30">
      <c r="G1239" s="22" t="str">
        <f t="shared" si="133"/>
        <v/>
      </c>
      <c r="H1239" s="23" t="str">
        <f>IF(G1239="","",VLOOKUP(G1239,WMS!$E$3:$Q$2500,7,FALSE))</f>
        <v/>
      </c>
      <c r="I1239" s="23" t="str">
        <f>IF(G1239="","",VLOOKUP(G1239,WMS!$E$3:$Q$2500,8,FALSE))</f>
        <v/>
      </c>
      <c r="J1239" s="23" t="str">
        <f>IF(G1239="","",VLOOKUP(G1239,WMS!$E$3:$Q$2500,13,FALSE))</f>
        <v/>
      </c>
      <c r="K1239" s="29" t="str">
        <f t="shared" si="134"/>
        <v/>
      </c>
      <c r="N1239" s="30" t="str">
        <f>IF(G1239="","",VLOOKUP(G1239,WMS!$E$3:$U$2500,17,0))</f>
        <v/>
      </c>
      <c r="O1239" s="31" t="str">
        <f t="shared" si="135"/>
        <v/>
      </c>
      <c r="P1239" s="31" t="str">
        <f t="shared" si="136"/>
        <v/>
      </c>
      <c r="Q1239" s="36" t="str">
        <f>IF(G1239="","",VLOOKUP(G1239,WMS!$E$3:$G$2500,2,FALSE))</f>
        <v/>
      </c>
      <c r="R1239" s="36" t="str">
        <f>IF(G1239="","",VLOOKUP(G1239,WMS!$E$3:$G$2500,3,FALSE))</f>
        <v/>
      </c>
      <c r="S1239" s="37" t="str">
        <f>IF(R1239="","",VLOOKUP(R1239,CUSTOMS!$E$3:$N$2500,2,FALSE))</f>
        <v/>
      </c>
      <c r="T1239" s="38" t="str">
        <f>IF(R1239="","",VLOOKUP(R1239,CUSTOMS!$E$3:$N$2500,3,FALSE))</f>
        <v/>
      </c>
      <c r="U1239" s="39" t="str">
        <f t="shared" si="137"/>
        <v/>
      </c>
      <c r="V1239" s="39" t="str">
        <f>IF(R1239="","",VLOOKUP(R1239,CUSTOMS!$E$3:$N$2500,5,FALSE))</f>
        <v/>
      </c>
      <c r="W1239" s="40" t="str">
        <f>IF(R1239="","",VLOOKUP(R1239,CUSTOMS!$E$3:$N$2500,6,FALSE))</f>
        <v/>
      </c>
      <c r="X1239" s="40" t="str">
        <f t="shared" si="138"/>
        <v/>
      </c>
      <c r="Y1239" s="39" t="str">
        <f>IF(R1239="","",VLOOKUP(R1239,CUSTOMS!$E$3:$N$2500,8,FALSE))</f>
        <v/>
      </c>
      <c r="Z1239" s="39" t="str">
        <f>IF(R1239="","",VLOOKUP(R1239,CUSTOMS!$E$3:$N$2500,9,FALSE))</f>
        <v/>
      </c>
      <c r="AA1239" s="39" t="str">
        <f>IF(R1239="","",VLOOKUP(R1239,CUSTOMS!$E$3:$N$2500,10,FALSE))</f>
        <v/>
      </c>
      <c r="AB1239" s="40" t="str">
        <f>IF(R1239="","",VLOOKUP(G1239,WMS!$E$3:$T$2500,15,FALSE))</f>
        <v/>
      </c>
      <c r="AC1239" s="40" t="str">
        <f t="shared" si="139"/>
        <v/>
      </c>
      <c r="AD1239" s="37" t="str">
        <f>IF(S1239="","",VLOOKUP(S1239,海关监管条件!$A$1:$B$2000,2,FALSE))</f>
        <v/>
      </c>
    </row>
    <row r="1240" spans="7:30">
      <c r="G1240" s="22" t="str">
        <f t="shared" si="133"/>
        <v/>
      </c>
      <c r="H1240" s="23" t="str">
        <f>IF(G1240="","",VLOOKUP(G1240,WMS!$E$3:$Q$2500,7,FALSE))</f>
        <v/>
      </c>
      <c r="I1240" s="23" t="str">
        <f>IF(G1240="","",VLOOKUP(G1240,WMS!$E$3:$Q$2500,8,FALSE))</f>
        <v/>
      </c>
      <c r="J1240" s="23" t="str">
        <f>IF(G1240="","",VLOOKUP(G1240,WMS!$E$3:$Q$2500,13,FALSE))</f>
        <v/>
      </c>
      <c r="K1240" s="29" t="str">
        <f t="shared" si="134"/>
        <v/>
      </c>
      <c r="N1240" s="30" t="str">
        <f>IF(G1240="","",VLOOKUP(G1240,WMS!$E$3:$U$2500,17,0))</f>
        <v/>
      </c>
      <c r="O1240" s="31" t="str">
        <f t="shared" si="135"/>
        <v/>
      </c>
      <c r="P1240" s="31" t="str">
        <f t="shared" si="136"/>
        <v/>
      </c>
      <c r="Q1240" s="36" t="str">
        <f>IF(G1240="","",VLOOKUP(G1240,WMS!$E$3:$G$2500,2,FALSE))</f>
        <v/>
      </c>
      <c r="R1240" s="36" t="str">
        <f>IF(G1240="","",VLOOKUP(G1240,WMS!$E$3:$G$2500,3,FALSE))</f>
        <v/>
      </c>
      <c r="S1240" s="37" t="str">
        <f>IF(R1240="","",VLOOKUP(R1240,CUSTOMS!$E$3:$N$2500,2,FALSE))</f>
        <v/>
      </c>
      <c r="T1240" s="38" t="str">
        <f>IF(R1240="","",VLOOKUP(R1240,CUSTOMS!$E$3:$N$2500,3,FALSE))</f>
        <v/>
      </c>
      <c r="U1240" s="39" t="str">
        <f t="shared" si="137"/>
        <v/>
      </c>
      <c r="V1240" s="39" t="str">
        <f>IF(R1240="","",VLOOKUP(R1240,CUSTOMS!$E$3:$N$2500,5,FALSE))</f>
        <v/>
      </c>
      <c r="W1240" s="40" t="str">
        <f>IF(R1240="","",VLOOKUP(R1240,CUSTOMS!$E$3:$N$2500,6,FALSE))</f>
        <v/>
      </c>
      <c r="X1240" s="40" t="str">
        <f t="shared" si="138"/>
        <v/>
      </c>
      <c r="Y1240" s="39" t="str">
        <f>IF(R1240="","",VLOOKUP(R1240,CUSTOMS!$E$3:$N$2500,8,FALSE))</f>
        <v/>
      </c>
      <c r="Z1240" s="39" t="str">
        <f>IF(R1240="","",VLOOKUP(R1240,CUSTOMS!$E$3:$N$2500,9,FALSE))</f>
        <v/>
      </c>
      <c r="AA1240" s="39" t="str">
        <f>IF(R1240="","",VLOOKUP(R1240,CUSTOMS!$E$3:$N$2500,10,FALSE))</f>
        <v/>
      </c>
      <c r="AB1240" s="40" t="str">
        <f>IF(R1240="","",VLOOKUP(G1240,WMS!$E$3:$T$2500,15,FALSE))</f>
        <v/>
      </c>
      <c r="AC1240" s="40" t="str">
        <f t="shared" si="139"/>
        <v/>
      </c>
      <c r="AD1240" s="37" t="str">
        <f>IF(S1240="","",VLOOKUP(S1240,海关监管条件!$A$1:$B$2000,2,FALSE))</f>
        <v/>
      </c>
    </row>
    <row r="1241" spans="7:30">
      <c r="G1241" s="22" t="str">
        <f t="shared" si="133"/>
        <v/>
      </c>
      <c r="H1241" s="23" t="str">
        <f>IF(G1241="","",VLOOKUP(G1241,WMS!$E$3:$Q$2500,7,FALSE))</f>
        <v/>
      </c>
      <c r="I1241" s="23" t="str">
        <f>IF(G1241="","",VLOOKUP(G1241,WMS!$E$3:$Q$2500,8,FALSE))</f>
        <v/>
      </c>
      <c r="J1241" s="23" t="str">
        <f>IF(G1241="","",VLOOKUP(G1241,WMS!$E$3:$Q$2500,13,FALSE))</f>
        <v/>
      </c>
      <c r="K1241" s="29" t="str">
        <f t="shared" si="134"/>
        <v/>
      </c>
      <c r="N1241" s="30" t="str">
        <f>IF(G1241="","",VLOOKUP(G1241,WMS!$E$3:$U$2500,17,0))</f>
        <v/>
      </c>
      <c r="O1241" s="31" t="str">
        <f t="shared" si="135"/>
        <v/>
      </c>
      <c r="P1241" s="31" t="str">
        <f t="shared" si="136"/>
        <v/>
      </c>
      <c r="Q1241" s="36" t="str">
        <f>IF(G1241="","",VLOOKUP(G1241,WMS!$E$3:$G$2500,2,FALSE))</f>
        <v/>
      </c>
      <c r="R1241" s="36" t="str">
        <f>IF(G1241="","",VLOOKUP(G1241,WMS!$E$3:$G$2500,3,FALSE))</f>
        <v/>
      </c>
      <c r="S1241" s="37" t="str">
        <f>IF(R1241="","",VLOOKUP(R1241,CUSTOMS!$E$3:$N$2500,2,FALSE))</f>
        <v/>
      </c>
      <c r="T1241" s="38" t="str">
        <f>IF(R1241="","",VLOOKUP(R1241,CUSTOMS!$E$3:$N$2500,3,FALSE))</f>
        <v/>
      </c>
      <c r="U1241" s="39" t="str">
        <f t="shared" si="137"/>
        <v/>
      </c>
      <c r="V1241" s="39" t="str">
        <f>IF(R1241="","",VLOOKUP(R1241,CUSTOMS!$E$3:$N$2500,5,FALSE))</f>
        <v/>
      </c>
      <c r="W1241" s="40" t="str">
        <f>IF(R1241="","",VLOOKUP(R1241,CUSTOMS!$E$3:$N$2500,6,FALSE))</f>
        <v/>
      </c>
      <c r="X1241" s="40" t="str">
        <f t="shared" si="138"/>
        <v/>
      </c>
      <c r="Y1241" s="39" t="str">
        <f>IF(R1241="","",VLOOKUP(R1241,CUSTOMS!$E$3:$N$2500,8,FALSE))</f>
        <v/>
      </c>
      <c r="Z1241" s="39" t="str">
        <f>IF(R1241="","",VLOOKUP(R1241,CUSTOMS!$E$3:$N$2500,9,FALSE))</f>
        <v/>
      </c>
      <c r="AA1241" s="39" t="str">
        <f>IF(R1241="","",VLOOKUP(R1241,CUSTOMS!$E$3:$N$2500,10,FALSE))</f>
        <v/>
      </c>
      <c r="AB1241" s="40" t="str">
        <f>IF(R1241="","",VLOOKUP(G1241,WMS!$E$3:$T$2500,15,FALSE))</f>
        <v/>
      </c>
      <c r="AC1241" s="40" t="str">
        <f t="shared" si="139"/>
        <v/>
      </c>
      <c r="AD1241" s="37" t="str">
        <f>IF(S1241="","",VLOOKUP(S1241,海关监管条件!$A$1:$B$2000,2,FALSE))</f>
        <v/>
      </c>
    </row>
    <row r="1242" spans="7:30">
      <c r="G1242" s="22" t="str">
        <f t="shared" si="133"/>
        <v/>
      </c>
      <c r="H1242" s="23" t="str">
        <f>IF(G1242="","",VLOOKUP(G1242,WMS!$E$3:$Q$2500,7,FALSE))</f>
        <v/>
      </c>
      <c r="I1242" s="23" t="str">
        <f>IF(G1242="","",VLOOKUP(G1242,WMS!$E$3:$Q$2500,8,FALSE))</f>
        <v/>
      </c>
      <c r="J1242" s="23" t="str">
        <f>IF(G1242="","",VLOOKUP(G1242,WMS!$E$3:$Q$2500,13,FALSE))</f>
        <v/>
      </c>
      <c r="K1242" s="29" t="str">
        <f t="shared" si="134"/>
        <v/>
      </c>
      <c r="N1242" s="30" t="str">
        <f>IF(G1242="","",VLOOKUP(G1242,WMS!$E$3:$U$2500,17,0))</f>
        <v/>
      </c>
      <c r="O1242" s="31" t="str">
        <f t="shared" si="135"/>
        <v/>
      </c>
      <c r="P1242" s="31" t="str">
        <f t="shared" si="136"/>
        <v/>
      </c>
      <c r="Q1242" s="36" t="str">
        <f>IF(G1242="","",VLOOKUP(G1242,WMS!$E$3:$G$2500,2,FALSE))</f>
        <v/>
      </c>
      <c r="R1242" s="36" t="str">
        <f>IF(G1242="","",VLOOKUP(G1242,WMS!$E$3:$G$2500,3,FALSE))</f>
        <v/>
      </c>
      <c r="S1242" s="37" t="str">
        <f>IF(R1242="","",VLOOKUP(R1242,CUSTOMS!$E$3:$N$2500,2,FALSE))</f>
        <v/>
      </c>
      <c r="T1242" s="38" t="str">
        <f>IF(R1242="","",VLOOKUP(R1242,CUSTOMS!$E$3:$N$2500,3,FALSE))</f>
        <v/>
      </c>
      <c r="U1242" s="39" t="str">
        <f t="shared" si="137"/>
        <v/>
      </c>
      <c r="V1242" s="39" t="str">
        <f>IF(R1242="","",VLOOKUP(R1242,CUSTOMS!$E$3:$N$2500,5,FALSE))</f>
        <v/>
      </c>
      <c r="W1242" s="40" t="str">
        <f>IF(R1242="","",VLOOKUP(R1242,CUSTOMS!$E$3:$N$2500,6,FALSE))</f>
        <v/>
      </c>
      <c r="X1242" s="40" t="str">
        <f t="shared" si="138"/>
        <v/>
      </c>
      <c r="Y1242" s="39" t="str">
        <f>IF(R1242="","",VLOOKUP(R1242,CUSTOMS!$E$3:$N$2500,8,FALSE))</f>
        <v/>
      </c>
      <c r="Z1242" s="39" t="str">
        <f>IF(R1242="","",VLOOKUP(R1242,CUSTOMS!$E$3:$N$2500,9,FALSE))</f>
        <v/>
      </c>
      <c r="AA1242" s="39" t="str">
        <f>IF(R1242="","",VLOOKUP(R1242,CUSTOMS!$E$3:$N$2500,10,FALSE))</f>
        <v/>
      </c>
      <c r="AB1242" s="40" t="str">
        <f>IF(R1242="","",VLOOKUP(G1242,WMS!$E$3:$T$2500,15,FALSE))</f>
        <v/>
      </c>
      <c r="AC1242" s="40" t="str">
        <f t="shared" si="139"/>
        <v/>
      </c>
      <c r="AD1242" s="37" t="str">
        <f>IF(S1242="","",VLOOKUP(S1242,海关监管条件!$A$1:$B$2000,2,FALSE))</f>
        <v/>
      </c>
    </row>
    <row r="1243" spans="7:30">
      <c r="G1243" s="22" t="str">
        <f t="shared" si="133"/>
        <v/>
      </c>
      <c r="H1243" s="23" t="str">
        <f>IF(G1243="","",VLOOKUP(G1243,WMS!$E$3:$Q$2500,7,FALSE))</f>
        <v/>
      </c>
      <c r="I1243" s="23" t="str">
        <f>IF(G1243="","",VLOOKUP(G1243,WMS!$E$3:$Q$2500,8,FALSE))</f>
        <v/>
      </c>
      <c r="J1243" s="23" t="str">
        <f>IF(G1243="","",VLOOKUP(G1243,WMS!$E$3:$Q$2500,13,FALSE))</f>
        <v/>
      </c>
      <c r="K1243" s="29" t="str">
        <f t="shared" si="134"/>
        <v/>
      </c>
      <c r="N1243" s="30" t="str">
        <f>IF(G1243="","",VLOOKUP(G1243,WMS!$E$3:$U$2500,17,0))</f>
        <v/>
      </c>
      <c r="O1243" s="31" t="str">
        <f t="shared" si="135"/>
        <v/>
      </c>
      <c r="P1243" s="31" t="str">
        <f t="shared" si="136"/>
        <v/>
      </c>
      <c r="Q1243" s="36" t="str">
        <f>IF(G1243="","",VLOOKUP(G1243,WMS!$E$3:$G$2500,2,FALSE))</f>
        <v/>
      </c>
      <c r="R1243" s="36" t="str">
        <f>IF(G1243="","",VLOOKUP(G1243,WMS!$E$3:$G$2500,3,FALSE))</f>
        <v/>
      </c>
      <c r="S1243" s="37" t="str">
        <f>IF(R1243="","",VLOOKUP(R1243,CUSTOMS!$E$3:$N$2500,2,FALSE))</f>
        <v/>
      </c>
      <c r="T1243" s="38" t="str">
        <f>IF(R1243="","",VLOOKUP(R1243,CUSTOMS!$E$3:$N$2500,3,FALSE))</f>
        <v/>
      </c>
      <c r="U1243" s="39" t="str">
        <f t="shared" si="137"/>
        <v/>
      </c>
      <c r="V1243" s="39" t="str">
        <f>IF(R1243="","",VLOOKUP(R1243,CUSTOMS!$E$3:$N$2500,5,FALSE))</f>
        <v/>
      </c>
      <c r="W1243" s="40" t="str">
        <f>IF(R1243="","",VLOOKUP(R1243,CUSTOMS!$E$3:$N$2500,6,FALSE))</f>
        <v/>
      </c>
      <c r="X1243" s="40" t="str">
        <f t="shared" si="138"/>
        <v/>
      </c>
      <c r="Y1243" s="39" t="str">
        <f>IF(R1243="","",VLOOKUP(R1243,CUSTOMS!$E$3:$N$2500,8,FALSE))</f>
        <v/>
      </c>
      <c r="Z1243" s="39" t="str">
        <f>IF(R1243="","",VLOOKUP(R1243,CUSTOMS!$E$3:$N$2500,9,FALSE))</f>
        <v/>
      </c>
      <c r="AA1243" s="39" t="str">
        <f>IF(R1243="","",VLOOKUP(R1243,CUSTOMS!$E$3:$N$2500,10,FALSE))</f>
        <v/>
      </c>
      <c r="AB1243" s="40" t="str">
        <f>IF(R1243="","",VLOOKUP(G1243,WMS!$E$3:$T$2500,15,FALSE))</f>
        <v/>
      </c>
      <c r="AC1243" s="40" t="str">
        <f t="shared" si="139"/>
        <v/>
      </c>
      <c r="AD1243" s="37" t="str">
        <f>IF(S1243="","",VLOOKUP(S1243,海关监管条件!$A$1:$B$2000,2,FALSE))</f>
        <v/>
      </c>
    </row>
    <row r="1244" spans="7:30">
      <c r="G1244" s="22" t="str">
        <f t="shared" si="133"/>
        <v/>
      </c>
      <c r="H1244" s="23" t="str">
        <f>IF(G1244="","",VLOOKUP(G1244,WMS!$E$3:$Q$2500,7,FALSE))</f>
        <v/>
      </c>
      <c r="I1244" s="23" t="str">
        <f>IF(G1244="","",VLOOKUP(G1244,WMS!$E$3:$Q$2500,8,FALSE))</f>
        <v/>
      </c>
      <c r="J1244" s="23" t="str">
        <f>IF(G1244="","",VLOOKUP(G1244,WMS!$E$3:$Q$2500,13,FALSE))</f>
        <v/>
      </c>
      <c r="K1244" s="29" t="str">
        <f t="shared" si="134"/>
        <v/>
      </c>
      <c r="N1244" s="30" t="str">
        <f>IF(G1244="","",VLOOKUP(G1244,WMS!$E$3:$U$2500,17,0))</f>
        <v/>
      </c>
      <c r="O1244" s="31" t="str">
        <f t="shared" si="135"/>
        <v/>
      </c>
      <c r="P1244" s="31" t="str">
        <f t="shared" si="136"/>
        <v/>
      </c>
      <c r="Q1244" s="36" t="str">
        <f>IF(G1244="","",VLOOKUP(G1244,WMS!$E$3:$G$2500,2,FALSE))</f>
        <v/>
      </c>
      <c r="R1244" s="36" t="str">
        <f>IF(G1244="","",VLOOKUP(G1244,WMS!$E$3:$G$2500,3,FALSE))</f>
        <v/>
      </c>
      <c r="S1244" s="37" t="str">
        <f>IF(R1244="","",VLOOKUP(R1244,CUSTOMS!$E$3:$N$2500,2,FALSE))</f>
        <v/>
      </c>
      <c r="T1244" s="38" t="str">
        <f>IF(R1244="","",VLOOKUP(R1244,CUSTOMS!$E$3:$N$2500,3,FALSE))</f>
        <v/>
      </c>
      <c r="U1244" s="39" t="str">
        <f t="shared" si="137"/>
        <v/>
      </c>
      <c r="V1244" s="39" t="str">
        <f>IF(R1244="","",VLOOKUP(R1244,CUSTOMS!$E$3:$N$2500,5,FALSE))</f>
        <v/>
      </c>
      <c r="W1244" s="40" t="str">
        <f>IF(R1244="","",VLOOKUP(R1244,CUSTOMS!$E$3:$N$2500,6,FALSE))</f>
        <v/>
      </c>
      <c r="X1244" s="40" t="str">
        <f t="shared" si="138"/>
        <v/>
      </c>
      <c r="Y1244" s="39" t="str">
        <f>IF(R1244="","",VLOOKUP(R1244,CUSTOMS!$E$3:$N$2500,8,FALSE))</f>
        <v/>
      </c>
      <c r="Z1244" s="39" t="str">
        <f>IF(R1244="","",VLOOKUP(R1244,CUSTOMS!$E$3:$N$2500,9,FALSE))</f>
        <v/>
      </c>
      <c r="AA1244" s="39" t="str">
        <f>IF(R1244="","",VLOOKUP(R1244,CUSTOMS!$E$3:$N$2500,10,FALSE))</f>
        <v/>
      </c>
      <c r="AB1244" s="40" t="str">
        <f>IF(R1244="","",VLOOKUP(G1244,WMS!$E$3:$T$2500,15,FALSE))</f>
        <v/>
      </c>
      <c r="AC1244" s="40" t="str">
        <f t="shared" si="139"/>
        <v/>
      </c>
      <c r="AD1244" s="37" t="str">
        <f>IF(S1244="","",VLOOKUP(S1244,海关监管条件!$A$1:$B$2000,2,FALSE))</f>
        <v/>
      </c>
    </row>
    <row r="1245" spans="7:30">
      <c r="G1245" s="22" t="str">
        <f t="shared" si="133"/>
        <v/>
      </c>
      <c r="H1245" s="23" t="str">
        <f>IF(G1245="","",VLOOKUP(G1245,WMS!$E$3:$Q$2500,7,FALSE))</f>
        <v/>
      </c>
      <c r="I1245" s="23" t="str">
        <f>IF(G1245="","",VLOOKUP(G1245,WMS!$E$3:$Q$2500,8,FALSE))</f>
        <v/>
      </c>
      <c r="J1245" s="23" t="str">
        <f>IF(G1245="","",VLOOKUP(G1245,WMS!$E$3:$Q$2500,13,FALSE))</f>
        <v/>
      </c>
      <c r="K1245" s="29" t="str">
        <f t="shared" si="134"/>
        <v/>
      </c>
      <c r="N1245" s="30" t="str">
        <f>IF(G1245="","",VLOOKUP(G1245,WMS!$E$3:$U$2500,17,0))</f>
        <v/>
      </c>
      <c r="O1245" s="31" t="str">
        <f t="shared" si="135"/>
        <v/>
      </c>
      <c r="P1245" s="31" t="str">
        <f t="shared" si="136"/>
        <v/>
      </c>
      <c r="Q1245" s="36" t="str">
        <f>IF(G1245="","",VLOOKUP(G1245,WMS!$E$3:$G$2500,2,FALSE))</f>
        <v/>
      </c>
      <c r="R1245" s="36" t="str">
        <f>IF(G1245="","",VLOOKUP(G1245,WMS!$E$3:$G$2500,3,FALSE))</f>
        <v/>
      </c>
      <c r="S1245" s="37" t="str">
        <f>IF(R1245="","",VLOOKUP(R1245,CUSTOMS!$E$3:$N$2500,2,FALSE))</f>
        <v/>
      </c>
      <c r="T1245" s="38" t="str">
        <f>IF(R1245="","",VLOOKUP(R1245,CUSTOMS!$E$3:$N$2500,3,FALSE))</f>
        <v/>
      </c>
      <c r="U1245" s="39" t="str">
        <f t="shared" si="137"/>
        <v/>
      </c>
      <c r="V1245" s="39" t="str">
        <f>IF(R1245="","",VLOOKUP(R1245,CUSTOMS!$E$3:$N$2500,5,FALSE))</f>
        <v/>
      </c>
      <c r="W1245" s="40" t="str">
        <f>IF(R1245="","",VLOOKUP(R1245,CUSTOMS!$E$3:$N$2500,6,FALSE))</f>
        <v/>
      </c>
      <c r="X1245" s="40" t="str">
        <f t="shared" si="138"/>
        <v/>
      </c>
      <c r="Y1245" s="39" t="str">
        <f>IF(R1245="","",VLOOKUP(R1245,CUSTOMS!$E$3:$N$2500,8,FALSE))</f>
        <v/>
      </c>
      <c r="Z1245" s="39" t="str">
        <f>IF(R1245="","",VLOOKUP(R1245,CUSTOMS!$E$3:$N$2500,9,FALSE))</f>
        <v/>
      </c>
      <c r="AA1245" s="39" t="str">
        <f>IF(R1245="","",VLOOKUP(R1245,CUSTOMS!$E$3:$N$2500,10,FALSE))</f>
        <v/>
      </c>
      <c r="AB1245" s="40" t="str">
        <f>IF(R1245="","",VLOOKUP(G1245,WMS!$E$3:$T$2500,15,FALSE))</f>
        <v/>
      </c>
      <c r="AC1245" s="40" t="str">
        <f t="shared" si="139"/>
        <v/>
      </c>
      <c r="AD1245" s="37" t="str">
        <f>IF(S1245="","",VLOOKUP(S1245,海关监管条件!$A$1:$B$2000,2,FALSE))</f>
        <v/>
      </c>
    </row>
    <row r="1246" spans="7:30">
      <c r="G1246" s="22" t="str">
        <f t="shared" si="133"/>
        <v/>
      </c>
      <c r="H1246" s="23" t="str">
        <f>IF(G1246="","",VLOOKUP(G1246,WMS!$E$3:$Q$2500,7,FALSE))</f>
        <v/>
      </c>
      <c r="I1246" s="23" t="str">
        <f>IF(G1246="","",VLOOKUP(G1246,WMS!$E$3:$Q$2500,8,FALSE))</f>
        <v/>
      </c>
      <c r="J1246" s="23" t="str">
        <f>IF(G1246="","",VLOOKUP(G1246,WMS!$E$3:$Q$2500,13,FALSE))</f>
        <v/>
      </c>
      <c r="K1246" s="29" t="str">
        <f t="shared" si="134"/>
        <v/>
      </c>
      <c r="N1246" s="30" t="str">
        <f>IF(G1246="","",VLOOKUP(G1246,WMS!$E$3:$U$2500,17,0))</f>
        <v/>
      </c>
      <c r="O1246" s="31" t="str">
        <f t="shared" si="135"/>
        <v/>
      </c>
      <c r="P1246" s="31" t="str">
        <f t="shared" si="136"/>
        <v/>
      </c>
      <c r="Q1246" s="36" t="str">
        <f>IF(G1246="","",VLOOKUP(G1246,WMS!$E$3:$G$2500,2,FALSE))</f>
        <v/>
      </c>
      <c r="R1246" s="36" t="str">
        <f>IF(G1246="","",VLOOKUP(G1246,WMS!$E$3:$G$2500,3,FALSE))</f>
        <v/>
      </c>
      <c r="S1246" s="37" t="str">
        <f>IF(R1246="","",VLOOKUP(R1246,CUSTOMS!$E$3:$N$2500,2,FALSE))</f>
        <v/>
      </c>
      <c r="T1246" s="38" t="str">
        <f>IF(R1246="","",VLOOKUP(R1246,CUSTOMS!$E$3:$N$2500,3,FALSE))</f>
        <v/>
      </c>
      <c r="U1246" s="39" t="str">
        <f t="shared" si="137"/>
        <v/>
      </c>
      <c r="V1246" s="39" t="str">
        <f>IF(R1246="","",VLOOKUP(R1246,CUSTOMS!$E$3:$N$2500,5,FALSE))</f>
        <v/>
      </c>
      <c r="W1246" s="40" t="str">
        <f>IF(R1246="","",VLOOKUP(R1246,CUSTOMS!$E$3:$N$2500,6,FALSE))</f>
        <v/>
      </c>
      <c r="X1246" s="40" t="str">
        <f t="shared" si="138"/>
        <v/>
      </c>
      <c r="Y1246" s="39" t="str">
        <f>IF(R1246="","",VLOOKUP(R1246,CUSTOMS!$E$3:$N$2500,8,FALSE))</f>
        <v/>
      </c>
      <c r="Z1246" s="39" t="str">
        <f>IF(R1246="","",VLOOKUP(R1246,CUSTOMS!$E$3:$N$2500,9,FALSE))</f>
        <v/>
      </c>
      <c r="AA1246" s="39" t="str">
        <f>IF(R1246="","",VLOOKUP(R1246,CUSTOMS!$E$3:$N$2500,10,FALSE))</f>
        <v/>
      </c>
      <c r="AB1246" s="40" t="str">
        <f>IF(R1246="","",VLOOKUP(G1246,WMS!$E$3:$T$2500,15,FALSE))</f>
        <v/>
      </c>
      <c r="AC1246" s="40" t="str">
        <f t="shared" si="139"/>
        <v/>
      </c>
      <c r="AD1246" s="37" t="str">
        <f>IF(S1246="","",VLOOKUP(S1246,海关监管条件!$A$1:$B$2000,2,FALSE))</f>
        <v/>
      </c>
    </row>
    <row r="1247" spans="7:30">
      <c r="G1247" s="22" t="str">
        <f t="shared" si="133"/>
        <v/>
      </c>
      <c r="H1247" s="23" t="str">
        <f>IF(G1247="","",VLOOKUP(G1247,WMS!$E$3:$Q$2500,7,FALSE))</f>
        <v/>
      </c>
      <c r="I1247" s="23" t="str">
        <f>IF(G1247="","",VLOOKUP(G1247,WMS!$E$3:$Q$2500,8,FALSE))</f>
        <v/>
      </c>
      <c r="J1247" s="23" t="str">
        <f>IF(G1247="","",VLOOKUP(G1247,WMS!$E$3:$Q$2500,13,FALSE))</f>
        <v/>
      </c>
      <c r="K1247" s="29" t="str">
        <f t="shared" si="134"/>
        <v/>
      </c>
      <c r="N1247" s="30" t="str">
        <f>IF(G1247="","",VLOOKUP(G1247,WMS!$E$3:$U$2500,17,0))</f>
        <v/>
      </c>
      <c r="O1247" s="31" t="str">
        <f t="shared" si="135"/>
        <v/>
      </c>
      <c r="P1247" s="31" t="str">
        <f t="shared" si="136"/>
        <v/>
      </c>
      <c r="Q1247" s="36" t="str">
        <f>IF(G1247="","",VLOOKUP(G1247,WMS!$E$3:$G$2500,2,FALSE))</f>
        <v/>
      </c>
      <c r="R1247" s="36" t="str">
        <f>IF(G1247="","",VLOOKUP(G1247,WMS!$E$3:$G$2500,3,FALSE))</f>
        <v/>
      </c>
      <c r="S1247" s="37" t="str">
        <f>IF(R1247="","",VLOOKUP(R1247,CUSTOMS!$E$3:$N$2500,2,FALSE))</f>
        <v/>
      </c>
      <c r="T1247" s="38" t="str">
        <f>IF(R1247="","",VLOOKUP(R1247,CUSTOMS!$E$3:$N$2500,3,FALSE))</f>
        <v/>
      </c>
      <c r="U1247" s="39" t="str">
        <f t="shared" si="137"/>
        <v/>
      </c>
      <c r="V1247" s="39" t="str">
        <f>IF(R1247="","",VLOOKUP(R1247,CUSTOMS!$E$3:$N$2500,5,FALSE))</f>
        <v/>
      </c>
      <c r="W1247" s="40" t="str">
        <f>IF(R1247="","",VLOOKUP(R1247,CUSTOMS!$E$3:$N$2500,6,FALSE))</f>
        <v/>
      </c>
      <c r="X1247" s="40" t="str">
        <f t="shared" si="138"/>
        <v/>
      </c>
      <c r="Y1247" s="39" t="str">
        <f>IF(R1247="","",VLOOKUP(R1247,CUSTOMS!$E$3:$N$2500,8,FALSE))</f>
        <v/>
      </c>
      <c r="Z1247" s="39" t="str">
        <f>IF(R1247="","",VLOOKUP(R1247,CUSTOMS!$E$3:$N$2500,9,FALSE))</f>
        <v/>
      </c>
      <c r="AA1247" s="39" t="str">
        <f>IF(R1247="","",VLOOKUP(R1247,CUSTOMS!$E$3:$N$2500,10,FALSE))</f>
        <v/>
      </c>
      <c r="AB1247" s="40" t="str">
        <f>IF(R1247="","",VLOOKUP(G1247,WMS!$E$3:$T$2500,15,FALSE))</f>
        <v/>
      </c>
      <c r="AC1247" s="40" t="str">
        <f t="shared" si="139"/>
        <v/>
      </c>
      <c r="AD1247" s="37" t="str">
        <f>IF(S1247="","",VLOOKUP(S1247,海关监管条件!$A$1:$B$2000,2,FALSE))</f>
        <v/>
      </c>
    </row>
    <row r="1248" spans="7:30">
      <c r="G1248" s="22" t="str">
        <f t="shared" si="133"/>
        <v/>
      </c>
      <c r="H1248" s="23" t="str">
        <f>IF(G1248="","",VLOOKUP(G1248,WMS!$E$3:$Q$2500,7,FALSE))</f>
        <v/>
      </c>
      <c r="I1248" s="23" t="str">
        <f>IF(G1248="","",VLOOKUP(G1248,WMS!$E$3:$Q$2500,8,FALSE))</f>
        <v/>
      </c>
      <c r="J1248" s="23" t="str">
        <f>IF(G1248="","",VLOOKUP(G1248,WMS!$E$3:$Q$2500,13,FALSE))</f>
        <v/>
      </c>
      <c r="K1248" s="29" t="str">
        <f t="shared" si="134"/>
        <v/>
      </c>
      <c r="N1248" s="30" t="str">
        <f>IF(G1248="","",VLOOKUP(G1248,WMS!$E$3:$U$2500,17,0))</f>
        <v/>
      </c>
      <c r="O1248" s="31" t="str">
        <f t="shared" si="135"/>
        <v/>
      </c>
      <c r="P1248" s="31" t="str">
        <f t="shared" si="136"/>
        <v/>
      </c>
      <c r="Q1248" s="36" t="str">
        <f>IF(G1248="","",VLOOKUP(G1248,WMS!$E$3:$G$2500,2,FALSE))</f>
        <v/>
      </c>
      <c r="R1248" s="36" t="str">
        <f>IF(G1248="","",VLOOKUP(G1248,WMS!$E$3:$G$2500,3,FALSE))</f>
        <v/>
      </c>
      <c r="S1248" s="37" t="str">
        <f>IF(R1248="","",VLOOKUP(R1248,CUSTOMS!$E$3:$N$2500,2,FALSE))</f>
        <v/>
      </c>
      <c r="T1248" s="38" t="str">
        <f>IF(R1248="","",VLOOKUP(R1248,CUSTOMS!$E$3:$N$2500,3,FALSE))</f>
        <v/>
      </c>
      <c r="U1248" s="39" t="str">
        <f t="shared" si="137"/>
        <v/>
      </c>
      <c r="V1248" s="39" t="str">
        <f>IF(R1248="","",VLOOKUP(R1248,CUSTOMS!$E$3:$N$2500,5,FALSE))</f>
        <v/>
      </c>
      <c r="W1248" s="40" t="str">
        <f>IF(R1248="","",VLOOKUP(R1248,CUSTOMS!$E$3:$N$2500,6,FALSE))</f>
        <v/>
      </c>
      <c r="X1248" s="40" t="str">
        <f t="shared" si="138"/>
        <v/>
      </c>
      <c r="Y1248" s="39" t="str">
        <f>IF(R1248="","",VLOOKUP(R1248,CUSTOMS!$E$3:$N$2500,8,FALSE))</f>
        <v/>
      </c>
      <c r="Z1248" s="39" t="str">
        <f>IF(R1248="","",VLOOKUP(R1248,CUSTOMS!$E$3:$N$2500,9,FALSE))</f>
        <v/>
      </c>
      <c r="AA1248" s="39" t="str">
        <f>IF(R1248="","",VLOOKUP(R1248,CUSTOMS!$E$3:$N$2500,10,FALSE))</f>
        <v/>
      </c>
      <c r="AB1248" s="40" t="str">
        <f>IF(R1248="","",VLOOKUP(G1248,WMS!$E$3:$T$2500,15,FALSE))</f>
        <v/>
      </c>
      <c r="AC1248" s="40" t="str">
        <f t="shared" si="139"/>
        <v/>
      </c>
      <c r="AD1248" s="37" t="str">
        <f>IF(S1248="","",VLOOKUP(S1248,海关监管条件!$A$1:$B$2000,2,FALSE))</f>
        <v/>
      </c>
    </row>
    <row r="1249" spans="7:30">
      <c r="G1249" s="22" t="str">
        <f t="shared" ref="G1249:G1312" si="140">IF(F1249="","",D1249&amp;"/"&amp;E1249&amp;"/"&amp;F1249)</f>
        <v/>
      </c>
      <c r="H1249" s="23" t="str">
        <f>IF(G1249="","",VLOOKUP(G1249,WMS!$E$3:$Q$2500,7,FALSE))</f>
        <v/>
      </c>
      <c r="I1249" s="23" t="str">
        <f>IF(G1249="","",VLOOKUP(G1249,WMS!$E$3:$Q$2500,8,FALSE))</f>
        <v/>
      </c>
      <c r="J1249" s="23" t="str">
        <f>IF(G1249="","",VLOOKUP(G1249,WMS!$E$3:$Q$2500,13,FALSE))</f>
        <v/>
      </c>
      <c r="K1249" s="29" t="str">
        <f t="shared" ref="K1249:K1312" si="141">IF(M1249="","",EXACT(H1249,M1249/L1249))</f>
        <v/>
      </c>
      <c r="N1249" s="30" t="str">
        <f>IF(G1249="","",VLOOKUP(G1249,WMS!$E$3:$U$2500,17,0))</f>
        <v/>
      </c>
      <c r="O1249" s="31" t="str">
        <f t="shared" ref="O1249:O1312" si="142">IF(L1249="","",I1249*L1249)</f>
        <v/>
      </c>
      <c r="P1249" s="31" t="str">
        <f t="shared" ref="P1249:P1312" si="143">IF(L1249="","",J1249*L1249)</f>
        <v/>
      </c>
      <c r="Q1249" s="36" t="str">
        <f>IF(G1249="","",VLOOKUP(G1249,WMS!$E$3:$G$2500,2,FALSE))</f>
        <v/>
      </c>
      <c r="R1249" s="36" t="str">
        <f>IF(G1249="","",VLOOKUP(G1249,WMS!$E$3:$G$2500,3,FALSE))</f>
        <v/>
      </c>
      <c r="S1249" s="37" t="str">
        <f>IF(R1249="","",VLOOKUP(R1249,CUSTOMS!$E$3:$N$2500,2,FALSE))</f>
        <v/>
      </c>
      <c r="T1249" s="38" t="str">
        <f>IF(R1249="","",VLOOKUP(R1249,CUSTOMS!$E$3:$N$2500,3,FALSE))</f>
        <v/>
      </c>
      <c r="U1249" s="39" t="str">
        <f t="shared" ref="U1249:U1312" si="144">IF(V1249="","",IF(V1249="千克",M1249*AB1249,M1249))</f>
        <v/>
      </c>
      <c r="V1249" s="39" t="str">
        <f>IF(R1249="","",VLOOKUP(R1249,CUSTOMS!$E$3:$N$2500,5,FALSE))</f>
        <v/>
      </c>
      <c r="W1249" s="40" t="str">
        <f>IF(R1249="","",VLOOKUP(R1249,CUSTOMS!$E$3:$N$2500,6,FALSE))</f>
        <v/>
      </c>
      <c r="X1249" s="40" t="str">
        <f t="shared" ref="X1249:X1312" si="145">IF(W1249="","",U1249*W1249)</f>
        <v/>
      </c>
      <c r="Y1249" s="39" t="str">
        <f>IF(R1249="","",VLOOKUP(R1249,CUSTOMS!$E$3:$N$2500,8,FALSE))</f>
        <v/>
      </c>
      <c r="Z1249" s="39" t="str">
        <f>IF(R1249="","",VLOOKUP(R1249,CUSTOMS!$E$3:$N$2500,9,FALSE))</f>
        <v/>
      </c>
      <c r="AA1249" s="39" t="str">
        <f>IF(R1249="","",VLOOKUP(R1249,CUSTOMS!$E$3:$N$2500,10,FALSE))</f>
        <v/>
      </c>
      <c r="AB1249" s="40" t="str">
        <f>IF(R1249="","",VLOOKUP(G1249,WMS!$E$3:$T$2500,15,FALSE))</f>
        <v/>
      </c>
      <c r="AC1249" s="40" t="str">
        <f t="shared" ref="AC1249:AC1312" si="146">IF(AB1249="","",M1249*AB1249)</f>
        <v/>
      </c>
      <c r="AD1249" s="37" t="str">
        <f>IF(S1249="","",VLOOKUP(S1249,海关监管条件!$A$1:$B$2000,2,FALSE))</f>
        <v/>
      </c>
    </row>
    <row r="1250" spans="7:30">
      <c r="G1250" s="22" t="str">
        <f t="shared" si="140"/>
        <v/>
      </c>
      <c r="H1250" s="23" t="str">
        <f>IF(G1250="","",VLOOKUP(G1250,WMS!$E$3:$Q$2500,7,FALSE))</f>
        <v/>
      </c>
      <c r="I1250" s="23" t="str">
        <f>IF(G1250="","",VLOOKUP(G1250,WMS!$E$3:$Q$2500,8,FALSE))</f>
        <v/>
      </c>
      <c r="J1250" s="23" t="str">
        <f>IF(G1250="","",VLOOKUP(G1250,WMS!$E$3:$Q$2500,13,FALSE))</f>
        <v/>
      </c>
      <c r="K1250" s="29" t="str">
        <f t="shared" si="141"/>
        <v/>
      </c>
      <c r="N1250" s="30" t="str">
        <f>IF(G1250="","",VLOOKUP(G1250,WMS!$E$3:$U$2500,17,0))</f>
        <v/>
      </c>
      <c r="O1250" s="31" t="str">
        <f t="shared" si="142"/>
        <v/>
      </c>
      <c r="P1250" s="31" t="str">
        <f t="shared" si="143"/>
        <v/>
      </c>
      <c r="Q1250" s="36" t="str">
        <f>IF(G1250="","",VLOOKUP(G1250,WMS!$E$3:$G$2500,2,FALSE))</f>
        <v/>
      </c>
      <c r="R1250" s="36" t="str">
        <f>IF(G1250="","",VLOOKUP(G1250,WMS!$E$3:$G$2500,3,FALSE))</f>
        <v/>
      </c>
      <c r="S1250" s="37" t="str">
        <f>IF(R1250="","",VLOOKUP(R1250,CUSTOMS!$E$3:$N$2500,2,FALSE))</f>
        <v/>
      </c>
      <c r="T1250" s="38" t="str">
        <f>IF(R1250="","",VLOOKUP(R1250,CUSTOMS!$E$3:$N$2500,3,FALSE))</f>
        <v/>
      </c>
      <c r="U1250" s="39" t="str">
        <f t="shared" si="144"/>
        <v/>
      </c>
      <c r="V1250" s="39" t="str">
        <f>IF(R1250="","",VLOOKUP(R1250,CUSTOMS!$E$3:$N$2500,5,FALSE))</f>
        <v/>
      </c>
      <c r="W1250" s="40" t="str">
        <f>IF(R1250="","",VLOOKUP(R1250,CUSTOMS!$E$3:$N$2500,6,FALSE))</f>
        <v/>
      </c>
      <c r="X1250" s="40" t="str">
        <f t="shared" si="145"/>
        <v/>
      </c>
      <c r="Y1250" s="39" t="str">
        <f>IF(R1250="","",VLOOKUP(R1250,CUSTOMS!$E$3:$N$2500,8,FALSE))</f>
        <v/>
      </c>
      <c r="Z1250" s="39" t="str">
        <f>IF(R1250="","",VLOOKUP(R1250,CUSTOMS!$E$3:$N$2500,9,FALSE))</f>
        <v/>
      </c>
      <c r="AA1250" s="39" t="str">
        <f>IF(R1250="","",VLOOKUP(R1250,CUSTOMS!$E$3:$N$2500,10,FALSE))</f>
        <v/>
      </c>
      <c r="AB1250" s="40" t="str">
        <f>IF(R1250="","",VLOOKUP(G1250,WMS!$E$3:$T$2500,15,FALSE))</f>
        <v/>
      </c>
      <c r="AC1250" s="40" t="str">
        <f t="shared" si="146"/>
        <v/>
      </c>
      <c r="AD1250" s="37" t="str">
        <f>IF(S1250="","",VLOOKUP(S1250,海关监管条件!$A$1:$B$2000,2,FALSE))</f>
        <v/>
      </c>
    </row>
    <row r="1251" spans="7:30">
      <c r="G1251" s="22" t="str">
        <f t="shared" si="140"/>
        <v/>
      </c>
      <c r="H1251" s="23" t="str">
        <f>IF(G1251="","",VLOOKUP(G1251,WMS!$E$3:$Q$2500,7,FALSE))</f>
        <v/>
      </c>
      <c r="I1251" s="23" t="str">
        <f>IF(G1251="","",VLOOKUP(G1251,WMS!$E$3:$Q$2500,8,FALSE))</f>
        <v/>
      </c>
      <c r="J1251" s="23" t="str">
        <f>IF(G1251="","",VLOOKUP(G1251,WMS!$E$3:$Q$2500,13,FALSE))</f>
        <v/>
      </c>
      <c r="K1251" s="29" t="str">
        <f t="shared" si="141"/>
        <v/>
      </c>
      <c r="N1251" s="30" t="str">
        <f>IF(G1251="","",VLOOKUP(G1251,WMS!$E$3:$U$2500,17,0))</f>
        <v/>
      </c>
      <c r="O1251" s="31" t="str">
        <f t="shared" si="142"/>
        <v/>
      </c>
      <c r="P1251" s="31" t="str">
        <f t="shared" si="143"/>
        <v/>
      </c>
      <c r="Q1251" s="36" t="str">
        <f>IF(G1251="","",VLOOKUP(G1251,WMS!$E$3:$G$2500,2,FALSE))</f>
        <v/>
      </c>
      <c r="R1251" s="36" t="str">
        <f>IF(G1251="","",VLOOKUP(G1251,WMS!$E$3:$G$2500,3,FALSE))</f>
        <v/>
      </c>
      <c r="S1251" s="37" t="str">
        <f>IF(R1251="","",VLOOKUP(R1251,CUSTOMS!$E$3:$N$2500,2,FALSE))</f>
        <v/>
      </c>
      <c r="T1251" s="38" t="str">
        <f>IF(R1251="","",VLOOKUP(R1251,CUSTOMS!$E$3:$N$2500,3,FALSE))</f>
        <v/>
      </c>
      <c r="U1251" s="39" t="str">
        <f t="shared" si="144"/>
        <v/>
      </c>
      <c r="V1251" s="39" t="str">
        <f>IF(R1251="","",VLOOKUP(R1251,CUSTOMS!$E$3:$N$2500,5,FALSE))</f>
        <v/>
      </c>
      <c r="W1251" s="40" t="str">
        <f>IF(R1251="","",VLOOKUP(R1251,CUSTOMS!$E$3:$N$2500,6,FALSE))</f>
        <v/>
      </c>
      <c r="X1251" s="40" t="str">
        <f t="shared" si="145"/>
        <v/>
      </c>
      <c r="Y1251" s="39" t="str">
        <f>IF(R1251="","",VLOOKUP(R1251,CUSTOMS!$E$3:$N$2500,8,FALSE))</f>
        <v/>
      </c>
      <c r="Z1251" s="39" t="str">
        <f>IF(R1251="","",VLOOKUP(R1251,CUSTOMS!$E$3:$N$2500,9,FALSE))</f>
        <v/>
      </c>
      <c r="AA1251" s="39" t="str">
        <f>IF(R1251="","",VLOOKUP(R1251,CUSTOMS!$E$3:$N$2500,10,FALSE))</f>
        <v/>
      </c>
      <c r="AB1251" s="40" t="str">
        <f>IF(R1251="","",VLOOKUP(G1251,WMS!$E$3:$T$2500,15,FALSE))</f>
        <v/>
      </c>
      <c r="AC1251" s="40" t="str">
        <f t="shared" si="146"/>
        <v/>
      </c>
      <c r="AD1251" s="37" t="str">
        <f>IF(S1251="","",VLOOKUP(S1251,海关监管条件!$A$1:$B$2000,2,FALSE))</f>
        <v/>
      </c>
    </row>
    <row r="1252" spans="7:30">
      <c r="G1252" s="22" t="str">
        <f t="shared" si="140"/>
        <v/>
      </c>
      <c r="H1252" s="23" t="str">
        <f>IF(G1252="","",VLOOKUP(G1252,WMS!$E$3:$Q$2500,7,FALSE))</f>
        <v/>
      </c>
      <c r="I1252" s="23" t="str">
        <f>IF(G1252="","",VLOOKUP(G1252,WMS!$E$3:$Q$2500,8,FALSE))</f>
        <v/>
      </c>
      <c r="J1252" s="23" t="str">
        <f>IF(G1252="","",VLOOKUP(G1252,WMS!$E$3:$Q$2500,13,FALSE))</f>
        <v/>
      </c>
      <c r="K1252" s="29" t="str">
        <f t="shared" si="141"/>
        <v/>
      </c>
      <c r="N1252" s="30" t="str">
        <f>IF(G1252="","",VLOOKUP(G1252,WMS!$E$3:$U$2500,17,0))</f>
        <v/>
      </c>
      <c r="O1252" s="31" t="str">
        <f t="shared" si="142"/>
        <v/>
      </c>
      <c r="P1252" s="31" t="str">
        <f t="shared" si="143"/>
        <v/>
      </c>
      <c r="Q1252" s="36" t="str">
        <f>IF(G1252="","",VLOOKUP(G1252,WMS!$E$3:$G$2500,2,FALSE))</f>
        <v/>
      </c>
      <c r="R1252" s="36" t="str">
        <f>IF(G1252="","",VLOOKUP(G1252,WMS!$E$3:$G$2500,3,FALSE))</f>
        <v/>
      </c>
      <c r="S1252" s="37" t="str">
        <f>IF(R1252="","",VLOOKUP(R1252,CUSTOMS!$E$3:$N$2500,2,FALSE))</f>
        <v/>
      </c>
      <c r="T1252" s="38" t="str">
        <f>IF(R1252="","",VLOOKUP(R1252,CUSTOMS!$E$3:$N$2500,3,FALSE))</f>
        <v/>
      </c>
      <c r="U1252" s="39" t="str">
        <f t="shared" si="144"/>
        <v/>
      </c>
      <c r="V1252" s="39" t="str">
        <f>IF(R1252="","",VLOOKUP(R1252,CUSTOMS!$E$3:$N$2500,5,FALSE))</f>
        <v/>
      </c>
      <c r="W1252" s="40" t="str">
        <f>IF(R1252="","",VLOOKUP(R1252,CUSTOMS!$E$3:$N$2500,6,FALSE))</f>
        <v/>
      </c>
      <c r="X1252" s="40" t="str">
        <f t="shared" si="145"/>
        <v/>
      </c>
      <c r="Y1252" s="39" t="str">
        <f>IF(R1252="","",VLOOKUP(R1252,CUSTOMS!$E$3:$N$2500,8,FALSE))</f>
        <v/>
      </c>
      <c r="Z1252" s="39" t="str">
        <f>IF(R1252="","",VLOOKUP(R1252,CUSTOMS!$E$3:$N$2500,9,FALSE))</f>
        <v/>
      </c>
      <c r="AA1252" s="39" t="str">
        <f>IF(R1252="","",VLOOKUP(R1252,CUSTOMS!$E$3:$N$2500,10,FALSE))</f>
        <v/>
      </c>
      <c r="AB1252" s="40" t="str">
        <f>IF(R1252="","",VLOOKUP(G1252,WMS!$E$3:$T$2500,15,FALSE))</f>
        <v/>
      </c>
      <c r="AC1252" s="40" t="str">
        <f t="shared" si="146"/>
        <v/>
      </c>
      <c r="AD1252" s="37" t="str">
        <f>IF(S1252="","",VLOOKUP(S1252,海关监管条件!$A$1:$B$2000,2,FALSE))</f>
        <v/>
      </c>
    </row>
    <row r="1253" spans="7:30">
      <c r="G1253" s="22" t="str">
        <f t="shared" si="140"/>
        <v/>
      </c>
      <c r="H1253" s="23" t="str">
        <f>IF(G1253="","",VLOOKUP(G1253,WMS!$E$3:$Q$2500,7,FALSE))</f>
        <v/>
      </c>
      <c r="I1253" s="23" t="str">
        <f>IF(G1253="","",VLOOKUP(G1253,WMS!$E$3:$Q$2500,8,FALSE))</f>
        <v/>
      </c>
      <c r="J1253" s="23" t="str">
        <f>IF(G1253="","",VLOOKUP(G1253,WMS!$E$3:$Q$2500,13,FALSE))</f>
        <v/>
      </c>
      <c r="K1253" s="29" t="str">
        <f t="shared" si="141"/>
        <v/>
      </c>
      <c r="N1253" s="30" t="str">
        <f>IF(G1253="","",VLOOKUP(G1253,WMS!$E$3:$U$2500,17,0))</f>
        <v/>
      </c>
      <c r="O1253" s="31" t="str">
        <f t="shared" si="142"/>
        <v/>
      </c>
      <c r="P1253" s="31" t="str">
        <f t="shared" si="143"/>
        <v/>
      </c>
      <c r="Q1253" s="36" t="str">
        <f>IF(G1253="","",VLOOKUP(G1253,WMS!$E$3:$G$2500,2,FALSE))</f>
        <v/>
      </c>
      <c r="R1253" s="36" t="str">
        <f>IF(G1253="","",VLOOKUP(G1253,WMS!$E$3:$G$2500,3,FALSE))</f>
        <v/>
      </c>
      <c r="S1253" s="37" t="str">
        <f>IF(R1253="","",VLOOKUP(R1253,CUSTOMS!$E$3:$N$2500,2,FALSE))</f>
        <v/>
      </c>
      <c r="T1253" s="38" t="str">
        <f>IF(R1253="","",VLOOKUP(R1253,CUSTOMS!$E$3:$N$2500,3,FALSE))</f>
        <v/>
      </c>
      <c r="U1253" s="39" t="str">
        <f t="shared" si="144"/>
        <v/>
      </c>
      <c r="V1253" s="39" t="str">
        <f>IF(R1253="","",VLOOKUP(R1253,CUSTOMS!$E$3:$N$2500,5,FALSE))</f>
        <v/>
      </c>
      <c r="W1253" s="40" t="str">
        <f>IF(R1253="","",VLOOKUP(R1253,CUSTOMS!$E$3:$N$2500,6,FALSE))</f>
        <v/>
      </c>
      <c r="X1253" s="40" t="str">
        <f t="shared" si="145"/>
        <v/>
      </c>
      <c r="Y1253" s="39" t="str">
        <f>IF(R1253="","",VLOOKUP(R1253,CUSTOMS!$E$3:$N$2500,8,FALSE))</f>
        <v/>
      </c>
      <c r="Z1253" s="39" t="str">
        <f>IF(R1253="","",VLOOKUP(R1253,CUSTOMS!$E$3:$N$2500,9,FALSE))</f>
        <v/>
      </c>
      <c r="AA1253" s="39" t="str">
        <f>IF(R1253="","",VLOOKUP(R1253,CUSTOMS!$E$3:$N$2500,10,FALSE))</f>
        <v/>
      </c>
      <c r="AB1253" s="40" t="str">
        <f>IF(R1253="","",VLOOKUP(G1253,WMS!$E$3:$T$2500,15,FALSE))</f>
        <v/>
      </c>
      <c r="AC1253" s="40" t="str">
        <f t="shared" si="146"/>
        <v/>
      </c>
      <c r="AD1253" s="37" t="str">
        <f>IF(S1253="","",VLOOKUP(S1253,海关监管条件!$A$1:$B$2000,2,FALSE))</f>
        <v/>
      </c>
    </row>
    <row r="1254" spans="7:30">
      <c r="G1254" s="22" t="str">
        <f t="shared" si="140"/>
        <v/>
      </c>
      <c r="H1254" s="23" t="str">
        <f>IF(G1254="","",VLOOKUP(G1254,WMS!$E$3:$Q$2500,7,FALSE))</f>
        <v/>
      </c>
      <c r="I1254" s="23" t="str">
        <f>IF(G1254="","",VLOOKUP(G1254,WMS!$E$3:$Q$2500,8,FALSE))</f>
        <v/>
      </c>
      <c r="J1254" s="23" t="str">
        <f>IF(G1254="","",VLOOKUP(G1254,WMS!$E$3:$Q$2500,13,FALSE))</f>
        <v/>
      </c>
      <c r="K1254" s="29" t="str">
        <f t="shared" si="141"/>
        <v/>
      </c>
      <c r="N1254" s="30" t="str">
        <f>IF(G1254="","",VLOOKUP(G1254,WMS!$E$3:$U$2500,17,0))</f>
        <v/>
      </c>
      <c r="O1254" s="31" t="str">
        <f t="shared" si="142"/>
        <v/>
      </c>
      <c r="P1254" s="31" t="str">
        <f t="shared" si="143"/>
        <v/>
      </c>
      <c r="Q1254" s="36" t="str">
        <f>IF(G1254="","",VLOOKUP(G1254,WMS!$E$3:$G$2500,2,FALSE))</f>
        <v/>
      </c>
      <c r="R1254" s="36" t="str">
        <f>IF(G1254="","",VLOOKUP(G1254,WMS!$E$3:$G$2500,3,FALSE))</f>
        <v/>
      </c>
      <c r="S1254" s="37" t="str">
        <f>IF(R1254="","",VLOOKUP(R1254,CUSTOMS!$E$3:$N$2500,2,FALSE))</f>
        <v/>
      </c>
      <c r="T1254" s="38" t="str">
        <f>IF(R1254="","",VLOOKUP(R1254,CUSTOMS!$E$3:$N$2500,3,FALSE))</f>
        <v/>
      </c>
      <c r="U1254" s="39" t="str">
        <f t="shared" si="144"/>
        <v/>
      </c>
      <c r="V1254" s="39" t="str">
        <f>IF(R1254="","",VLOOKUP(R1254,CUSTOMS!$E$3:$N$2500,5,FALSE))</f>
        <v/>
      </c>
      <c r="W1254" s="40" t="str">
        <f>IF(R1254="","",VLOOKUP(R1254,CUSTOMS!$E$3:$N$2500,6,FALSE))</f>
        <v/>
      </c>
      <c r="X1254" s="40" t="str">
        <f t="shared" si="145"/>
        <v/>
      </c>
      <c r="Y1254" s="39" t="str">
        <f>IF(R1254="","",VLOOKUP(R1254,CUSTOMS!$E$3:$N$2500,8,FALSE))</f>
        <v/>
      </c>
      <c r="Z1254" s="39" t="str">
        <f>IF(R1254="","",VLOOKUP(R1254,CUSTOMS!$E$3:$N$2500,9,FALSE))</f>
        <v/>
      </c>
      <c r="AA1254" s="39" t="str">
        <f>IF(R1254="","",VLOOKUP(R1254,CUSTOMS!$E$3:$N$2500,10,FALSE))</f>
        <v/>
      </c>
      <c r="AB1254" s="40" t="str">
        <f>IF(R1254="","",VLOOKUP(G1254,WMS!$E$3:$T$2500,15,FALSE))</f>
        <v/>
      </c>
      <c r="AC1254" s="40" t="str">
        <f t="shared" si="146"/>
        <v/>
      </c>
      <c r="AD1254" s="37" t="str">
        <f>IF(S1254="","",VLOOKUP(S1254,海关监管条件!$A$1:$B$2000,2,FALSE))</f>
        <v/>
      </c>
    </row>
    <row r="1255" spans="7:30">
      <c r="G1255" s="22" t="str">
        <f t="shared" si="140"/>
        <v/>
      </c>
      <c r="H1255" s="23" t="str">
        <f>IF(G1255="","",VLOOKUP(G1255,WMS!$E$3:$Q$2500,7,FALSE))</f>
        <v/>
      </c>
      <c r="I1255" s="23" t="str">
        <f>IF(G1255="","",VLOOKUP(G1255,WMS!$E$3:$Q$2500,8,FALSE))</f>
        <v/>
      </c>
      <c r="J1255" s="23" t="str">
        <f>IF(G1255="","",VLOOKUP(G1255,WMS!$E$3:$Q$2500,13,FALSE))</f>
        <v/>
      </c>
      <c r="K1255" s="29" t="str">
        <f t="shared" si="141"/>
        <v/>
      </c>
      <c r="N1255" s="30" t="str">
        <f>IF(G1255="","",VLOOKUP(G1255,WMS!$E$3:$U$2500,17,0))</f>
        <v/>
      </c>
      <c r="O1255" s="31" t="str">
        <f t="shared" si="142"/>
        <v/>
      </c>
      <c r="P1255" s="31" t="str">
        <f t="shared" si="143"/>
        <v/>
      </c>
      <c r="Q1255" s="36" t="str">
        <f>IF(G1255="","",VLOOKUP(G1255,WMS!$E$3:$G$2500,2,FALSE))</f>
        <v/>
      </c>
      <c r="R1255" s="36" t="str">
        <f>IF(G1255="","",VLOOKUP(G1255,WMS!$E$3:$G$2500,3,FALSE))</f>
        <v/>
      </c>
      <c r="S1255" s="37" t="str">
        <f>IF(R1255="","",VLOOKUP(R1255,CUSTOMS!$E$3:$N$2500,2,FALSE))</f>
        <v/>
      </c>
      <c r="T1255" s="38" t="str">
        <f>IF(R1255="","",VLOOKUP(R1255,CUSTOMS!$E$3:$N$2500,3,FALSE))</f>
        <v/>
      </c>
      <c r="U1255" s="39" t="str">
        <f t="shared" si="144"/>
        <v/>
      </c>
      <c r="V1255" s="39" t="str">
        <f>IF(R1255="","",VLOOKUP(R1255,CUSTOMS!$E$3:$N$2500,5,FALSE))</f>
        <v/>
      </c>
      <c r="W1255" s="40" t="str">
        <f>IF(R1255="","",VLOOKUP(R1255,CUSTOMS!$E$3:$N$2500,6,FALSE))</f>
        <v/>
      </c>
      <c r="X1255" s="40" t="str">
        <f t="shared" si="145"/>
        <v/>
      </c>
      <c r="Y1255" s="39" t="str">
        <f>IF(R1255="","",VLOOKUP(R1255,CUSTOMS!$E$3:$N$2500,8,FALSE))</f>
        <v/>
      </c>
      <c r="Z1255" s="39" t="str">
        <f>IF(R1255="","",VLOOKUP(R1255,CUSTOMS!$E$3:$N$2500,9,FALSE))</f>
        <v/>
      </c>
      <c r="AA1255" s="39" t="str">
        <f>IF(R1255="","",VLOOKUP(R1255,CUSTOMS!$E$3:$N$2500,10,FALSE))</f>
        <v/>
      </c>
      <c r="AB1255" s="40" t="str">
        <f>IF(R1255="","",VLOOKUP(G1255,WMS!$E$3:$T$2500,15,FALSE))</f>
        <v/>
      </c>
      <c r="AC1255" s="40" t="str">
        <f t="shared" si="146"/>
        <v/>
      </c>
      <c r="AD1255" s="37" t="str">
        <f>IF(S1255="","",VLOOKUP(S1255,海关监管条件!$A$1:$B$2000,2,FALSE))</f>
        <v/>
      </c>
    </row>
    <row r="1256" spans="7:30">
      <c r="G1256" s="22" t="str">
        <f t="shared" si="140"/>
        <v/>
      </c>
      <c r="H1256" s="23" t="str">
        <f>IF(G1256="","",VLOOKUP(G1256,WMS!$E$3:$Q$2500,7,FALSE))</f>
        <v/>
      </c>
      <c r="I1256" s="23" t="str">
        <f>IF(G1256="","",VLOOKUP(G1256,WMS!$E$3:$Q$2500,8,FALSE))</f>
        <v/>
      </c>
      <c r="J1256" s="23" t="str">
        <f>IF(G1256="","",VLOOKUP(G1256,WMS!$E$3:$Q$2500,13,FALSE))</f>
        <v/>
      </c>
      <c r="K1256" s="29" t="str">
        <f t="shared" si="141"/>
        <v/>
      </c>
      <c r="N1256" s="30" t="str">
        <f>IF(G1256="","",VLOOKUP(G1256,WMS!$E$3:$U$2500,17,0))</f>
        <v/>
      </c>
      <c r="O1256" s="31" t="str">
        <f t="shared" si="142"/>
        <v/>
      </c>
      <c r="P1256" s="31" t="str">
        <f t="shared" si="143"/>
        <v/>
      </c>
      <c r="Q1256" s="36" t="str">
        <f>IF(G1256="","",VLOOKUP(G1256,WMS!$E$3:$G$2500,2,FALSE))</f>
        <v/>
      </c>
      <c r="R1256" s="36" t="str">
        <f>IF(G1256="","",VLOOKUP(G1256,WMS!$E$3:$G$2500,3,FALSE))</f>
        <v/>
      </c>
      <c r="S1256" s="37" t="str">
        <f>IF(R1256="","",VLOOKUP(R1256,CUSTOMS!$E$3:$N$2500,2,FALSE))</f>
        <v/>
      </c>
      <c r="T1256" s="38" t="str">
        <f>IF(R1256="","",VLOOKUP(R1256,CUSTOMS!$E$3:$N$2500,3,FALSE))</f>
        <v/>
      </c>
      <c r="U1256" s="39" t="str">
        <f t="shared" si="144"/>
        <v/>
      </c>
      <c r="V1256" s="39" t="str">
        <f>IF(R1256="","",VLOOKUP(R1256,CUSTOMS!$E$3:$N$2500,5,FALSE))</f>
        <v/>
      </c>
      <c r="W1256" s="40" t="str">
        <f>IF(R1256="","",VLOOKUP(R1256,CUSTOMS!$E$3:$N$2500,6,FALSE))</f>
        <v/>
      </c>
      <c r="X1256" s="40" t="str">
        <f t="shared" si="145"/>
        <v/>
      </c>
      <c r="Y1256" s="39" t="str">
        <f>IF(R1256="","",VLOOKUP(R1256,CUSTOMS!$E$3:$N$2500,8,FALSE))</f>
        <v/>
      </c>
      <c r="Z1256" s="39" t="str">
        <f>IF(R1256="","",VLOOKUP(R1256,CUSTOMS!$E$3:$N$2500,9,FALSE))</f>
        <v/>
      </c>
      <c r="AA1256" s="39" t="str">
        <f>IF(R1256="","",VLOOKUP(R1256,CUSTOMS!$E$3:$N$2500,10,FALSE))</f>
        <v/>
      </c>
      <c r="AB1256" s="40" t="str">
        <f>IF(R1256="","",VLOOKUP(G1256,WMS!$E$3:$T$2500,15,FALSE))</f>
        <v/>
      </c>
      <c r="AC1256" s="40" t="str">
        <f t="shared" si="146"/>
        <v/>
      </c>
      <c r="AD1256" s="37" t="str">
        <f>IF(S1256="","",VLOOKUP(S1256,海关监管条件!$A$1:$B$2000,2,FALSE))</f>
        <v/>
      </c>
    </row>
    <row r="1257" spans="7:30">
      <c r="G1257" s="22" t="str">
        <f t="shared" si="140"/>
        <v/>
      </c>
      <c r="H1257" s="23" t="str">
        <f>IF(G1257="","",VLOOKUP(G1257,WMS!$E$3:$Q$2500,7,FALSE))</f>
        <v/>
      </c>
      <c r="I1257" s="23" t="str">
        <f>IF(G1257="","",VLOOKUP(G1257,WMS!$E$3:$Q$2500,8,FALSE))</f>
        <v/>
      </c>
      <c r="J1257" s="23" t="str">
        <f>IF(G1257="","",VLOOKUP(G1257,WMS!$E$3:$Q$2500,13,FALSE))</f>
        <v/>
      </c>
      <c r="K1257" s="29" t="str">
        <f t="shared" si="141"/>
        <v/>
      </c>
      <c r="N1257" s="30" t="str">
        <f>IF(G1257="","",VLOOKUP(G1257,WMS!$E$3:$U$2500,17,0))</f>
        <v/>
      </c>
      <c r="O1257" s="31" t="str">
        <f t="shared" si="142"/>
        <v/>
      </c>
      <c r="P1257" s="31" t="str">
        <f t="shared" si="143"/>
        <v/>
      </c>
      <c r="Q1257" s="36" t="str">
        <f>IF(G1257="","",VLOOKUP(G1257,WMS!$E$3:$G$2500,2,FALSE))</f>
        <v/>
      </c>
      <c r="R1257" s="36" t="str">
        <f>IF(G1257="","",VLOOKUP(G1257,WMS!$E$3:$G$2500,3,FALSE))</f>
        <v/>
      </c>
      <c r="S1257" s="37" t="str">
        <f>IF(R1257="","",VLOOKUP(R1257,CUSTOMS!$E$3:$N$2500,2,FALSE))</f>
        <v/>
      </c>
      <c r="T1257" s="38" t="str">
        <f>IF(R1257="","",VLOOKUP(R1257,CUSTOMS!$E$3:$N$2500,3,FALSE))</f>
        <v/>
      </c>
      <c r="U1257" s="39" t="str">
        <f t="shared" si="144"/>
        <v/>
      </c>
      <c r="V1257" s="39" t="str">
        <f>IF(R1257="","",VLOOKUP(R1257,CUSTOMS!$E$3:$N$2500,5,FALSE))</f>
        <v/>
      </c>
      <c r="W1257" s="40" t="str">
        <f>IF(R1257="","",VLOOKUP(R1257,CUSTOMS!$E$3:$N$2500,6,FALSE))</f>
        <v/>
      </c>
      <c r="X1257" s="40" t="str">
        <f t="shared" si="145"/>
        <v/>
      </c>
      <c r="Y1257" s="39" t="str">
        <f>IF(R1257="","",VLOOKUP(R1257,CUSTOMS!$E$3:$N$2500,8,FALSE))</f>
        <v/>
      </c>
      <c r="Z1257" s="39" t="str">
        <f>IF(R1257="","",VLOOKUP(R1257,CUSTOMS!$E$3:$N$2500,9,FALSE))</f>
        <v/>
      </c>
      <c r="AA1257" s="39" t="str">
        <f>IF(R1257="","",VLOOKUP(R1257,CUSTOMS!$E$3:$N$2500,10,FALSE))</f>
        <v/>
      </c>
      <c r="AB1257" s="40" t="str">
        <f>IF(R1257="","",VLOOKUP(G1257,WMS!$E$3:$T$2500,15,FALSE))</f>
        <v/>
      </c>
      <c r="AC1257" s="40" t="str">
        <f t="shared" si="146"/>
        <v/>
      </c>
      <c r="AD1257" s="37" t="str">
        <f>IF(S1257="","",VLOOKUP(S1257,海关监管条件!$A$1:$B$2000,2,FALSE))</f>
        <v/>
      </c>
    </row>
    <row r="1258" spans="7:30">
      <c r="G1258" s="22" t="str">
        <f t="shared" si="140"/>
        <v/>
      </c>
      <c r="H1258" s="23" t="str">
        <f>IF(G1258="","",VLOOKUP(G1258,WMS!$E$3:$Q$2500,7,FALSE))</f>
        <v/>
      </c>
      <c r="I1258" s="23" t="str">
        <f>IF(G1258="","",VLOOKUP(G1258,WMS!$E$3:$Q$2500,8,FALSE))</f>
        <v/>
      </c>
      <c r="J1258" s="23" t="str">
        <f>IF(G1258="","",VLOOKUP(G1258,WMS!$E$3:$Q$2500,13,FALSE))</f>
        <v/>
      </c>
      <c r="K1258" s="29" t="str">
        <f t="shared" si="141"/>
        <v/>
      </c>
      <c r="N1258" s="30" t="str">
        <f>IF(G1258="","",VLOOKUP(G1258,WMS!$E$3:$U$2500,17,0))</f>
        <v/>
      </c>
      <c r="O1258" s="31" t="str">
        <f t="shared" si="142"/>
        <v/>
      </c>
      <c r="P1258" s="31" t="str">
        <f t="shared" si="143"/>
        <v/>
      </c>
      <c r="Q1258" s="36" t="str">
        <f>IF(G1258="","",VLOOKUP(G1258,WMS!$E$3:$G$2500,2,FALSE))</f>
        <v/>
      </c>
      <c r="R1258" s="36" t="str">
        <f>IF(G1258="","",VLOOKUP(G1258,WMS!$E$3:$G$2500,3,FALSE))</f>
        <v/>
      </c>
      <c r="S1258" s="37" t="str">
        <f>IF(R1258="","",VLOOKUP(R1258,CUSTOMS!$E$3:$N$2500,2,FALSE))</f>
        <v/>
      </c>
      <c r="T1258" s="38" t="str">
        <f>IF(R1258="","",VLOOKUP(R1258,CUSTOMS!$E$3:$N$2500,3,FALSE))</f>
        <v/>
      </c>
      <c r="U1258" s="39" t="str">
        <f t="shared" si="144"/>
        <v/>
      </c>
      <c r="V1258" s="39" t="str">
        <f>IF(R1258="","",VLOOKUP(R1258,CUSTOMS!$E$3:$N$2500,5,FALSE))</f>
        <v/>
      </c>
      <c r="W1258" s="40" t="str">
        <f>IF(R1258="","",VLOOKUP(R1258,CUSTOMS!$E$3:$N$2500,6,FALSE))</f>
        <v/>
      </c>
      <c r="X1258" s="40" t="str">
        <f t="shared" si="145"/>
        <v/>
      </c>
      <c r="Y1258" s="39" t="str">
        <f>IF(R1258="","",VLOOKUP(R1258,CUSTOMS!$E$3:$N$2500,8,FALSE))</f>
        <v/>
      </c>
      <c r="Z1258" s="39" t="str">
        <f>IF(R1258="","",VLOOKUP(R1258,CUSTOMS!$E$3:$N$2500,9,FALSE))</f>
        <v/>
      </c>
      <c r="AA1258" s="39" t="str">
        <f>IF(R1258="","",VLOOKUP(R1258,CUSTOMS!$E$3:$N$2500,10,FALSE))</f>
        <v/>
      </c>
      <c r="AB1258" s="40" t="str">
        <f>IF(R1258="","",VLOOKUP(G1258,WMS!$E$3:$T$2500,15,FALSE))</f>
        <v/>
      </c>
      <c r="AC1258" s="40" t="str">
        <f t="shared" si="146"/>
        <v/>
      </c>
      <c r="AD1258" s="37" t="str">
        <f>IF(S1258="","",VLOOKUP(S1258,海关监管条件!$A$1:$B$2000,2,FALSE))</f>
        <v/>
      </c>
    </row>
    <row r="1259" spans="7:30">
      <c r="G1259" s="22" t="str">
        <f t="shared" si="140"/>
        <v/>
      </c>
      <c r="H1259" s="23" t="str">
        <f>IF(G1259="","",VLOOKUP(G1259,WMS!$E$3:$Q$2500,7,FALSE))</f>
        <v/>
      </c>
      <c r="I1259" s="23" t="str">
        <f>IF(G1259="","",VLOOKUP(G1259,WMS!$E$3:$Q$2500,8,FALSE))</f>
        <v/>
      </c>
      <c r="J1259" s="23" t="str">
        <f>IF(G1259="","",VLOOKUP(G1259,WMS!$E$3:$Q$2500,13,FALSE))</f>
        <v/>
      </c>
      <c r="K1259" s="29" t="str">
        <f t="shared" si="141"/>
        <v/>
      </c>
      <c r="N1259" s="30" t="str">
        <f>IF(G1259="","",VLOOKUP(G1259,WMS!$E$3:$U$2500,17,0))</f>
        <v/>
      </c>
      <c r="O1259" s="31" t="str">
        <f t="shared" si="142"/>
        <v/>
      </c>
      <c r="P1259" s="31" t="str">
        <f t="shared" si="143"/>
        <v/>
      </c>
      <c r="Q1259" s="36" t="str">
        <f>IF(G1259="","",VLOOKUP(G1259,WMS!$E$3:$G$2500,2,FALSE))</f>
        <v/>
      </c>
      <c r="R1259" s="36" t="str">
        <f>IF(G1259="","",VLOOKUP(G1259,WMS!$E$3:$G$2500,3,FALSE))</f>
        <v/>
      </c>
      <c r="S1259" s="37" t="str">
        <f>IF(R1259="","",VLOOKUP(R1259,CUSTOMS!$E$3:$N$2500,2,FALSE))</f>
        <v/>
      </c>
      <c r="T1259" s="38" t="str">
        <f>IF(R1259="","",VLOOKUP(R1259,CUSTOMS!$E$3:$N$2500,3,FALSE))</f>
        <v/>
      </c>
      <c r="U1259" s="39" t="str">
        <f t="shared" si="144"/>
        <v/>
      </c>
      <c r="V1259" s="39" t="str">
        <f>IF(R1259="","",VLOOKUP(R1259,CUSTOMS!$E$3:$N$2500,5,FALSE))</f>
        <v/>
      </c>
      <c r="W1259" s="40" t="str">
        <f>IF(R1259="","",VLOOKUP(R1259,CUSTOMS!$E$3:$N$2500,6,FALSE))</f>
        <v/>
      </c>
      <c r="X1259" s="40" t="str">
        <f t="shared" si="145"/>
        <v/>
      </c>
      <c r="Y1259" s="39" t="str">
        <f>IF(R1259="","",VLOOKUP(R1259,CUSTOMS!$E$3:$N$2500,8,FALSE))</f>
        <v/>
      </c>
      <c r="Z1259" s="39" t="str">
        <f>IF(R1259="","",VLOOKUP(R1259,CUSTOMS!$E$3:$N$2500,9,FALSE))</f>
        <v/>
      </c>
      <c r="AA1259" s="39" t="str">
        <f>IF(R1259="","",VLOOKUP(R1259,CUSTOMS!$E$3:$N$2500,10,FALSE))</f>
        <v/>
      </c>
      <c r="AB1259" s="40" t="str">
        <f>IF(R1259="","",VLOOKUP(G1259,WMS!$E$3:$T$2500,15,FALSE))</f>
        <v/>
      </c>
      <c r="AC1259" s="40" t="str">
        <f t="shared" si="146"/>
        <v/>
      </c>
      <c r="AD1259" s="37" t="str">
        <f>IF(S1259="","",VLOOKUP(S1259,海关监管条件!$A$1:$B$2000,2,FALSE))</f>
        <v/>
      </c>
    </row>
    <row r="1260" spans="7:30">
      <c r="G1260" s="22" t="str">
        <f t="shared" si="140"/>
        <v/>
      </c>
      <c r="H1260" s="23" t="str">
        <f>IF(G1260="","",VLOOKUP(G1260,WMS!$E$3:$Q$2500,7,FALSE))</f>
        <v/>
      </c>
      <c r="I1260" s="23" t="str">
        <f>IF(G1260="","",VLOOKUP(G1260,WMS!$E$3:$Q$2500,8,FALSE))</f>
        <v/>
      </c>
      <c r="J1260" s="23" t="str">
        <f>IF(G1260="","",VLOOKUP(G1260,WMS!$E$3:$Q$2500,13,FALSE))</f>
        <v/>
      </c>
      <c r="K1260" s="29" t="str">
        <f t="shared" si="141"/>
        <v/>
      </c>
      <c r="N1260" s="30" t="str">
        <f>IF(G1260="","",VLOOKUP(G1260,WMS!$E$3:$U$2500,17,0))</f>
        <v/>
      </c>
      <c r="O1260" s="31" t="str">
        <f t="shared" si="142"/>
        <v/>
      </c>
      <c r="P1260" s="31" t="str">
        <f t="shared" si="143"/>
        <v/>
      </c>
      <c r="Q1260" s="36" t="str">
        <f>IF(G1260="","",VLOOKUP(G1260,WMS!$E$3:$G$2500,2,FALSE))</f>
        <v/>
      </c>
      <c r="R1260" s="36" t="str">
        <f>IF(G1260="","",VLOOKUP(G1260,WMS!$E$3:$G$2500,3,FALSE))</f>
        <v/>
      </c>
      <c r="S1260" s="37" t="str">
        <f>IF(R1260="","",VLOOKUP(R1260,CUSTOMS!$E$3:$N$2500,2,FALSE))</f>
        <v/>
      </c>
      <c r="T1260" s="38" t="str">
        <f>IF(R1260="","",VLOOKUP(R1260,CUSTOMS!$E$3:$N$2500,3,FALSE))</f>
        <v/>
      </c>
      <c r="U1260" s="39" t="str">
        <f t="shared" si="144"/>
        <v/>
      </c>
      <c r="V1260" s="39" t="str">
        <f>IF(R1260="","",VLOOKUP(R1260,CUSTOMS!$E$3:$N$2500,5,FALSE))</f>
        <v/>
      </c>
      <c r="W1260" s="40" t="str">
        <f>IF(R1260="","",VLOOKUP(R1260,CUSTOMS!$E$3:$N$2500,6,FALSE))</f>
        <v/>
      </c>
      <c r="X1260" s="40" t="str">
        <f t="shared" si="145"/>
        <v/>
      </c>
      <c r="Y1260" s="39" t="str">
        <f>IF(R1260="","",VLOOKUP(R1260,CUSTOMS!$E$3:$N$2500,8,FALSE))</f>
        <v/>
      </c>
      <c r="Z1260" s="39" t="str">
        <f>IF(R1260="","",VLOOKUP(R1260,CUSTOMS!$E$3:$N$2500,9,FALSE))</f>
        <v/>
      </c>
      <c r="AA1260" s="39" t="str">
        <f>IF(R1260="","",VLOOKUP(R1260,CUSTOMS!$E$3:$N$2500,10,FALSE))</f>
        <v/>
      </c>
      <c r="AB1260" s="40" t="str">
        <f>IF(R1260="","",VLOOKUP(G1260,WMS!$E$3:$T$2500,15,FALSE))</f>
        <v/>
      </c>
      <c r="AC1260" s="40" t="str">
        <f t="shared" si="146"/>
        <v/>
      </c>
      <c r="AD1260" s="37" t="str">
        <f>IF(S1260="","",VLOOKUP(S1260,海关监管条件!$A$1:$B$2000,2,FALSE))</f>
        <v/>
      </c>
    </row>
    <row r="1261" spans="7:30">
      <c r="G1261" s="22" t="str">
        <f t="shared" si="140"/>
        <v/>
      </c>
      <c r="H1261" s="23" t="str">
        <f>IF(G1261="","",VLOOKUP(G1261,WMS!$E$3:$Q$2500,7,FALSE))</f>
        <v/>
      </c>
      <c r="I1261" s="23" t="str">
        <f>IF(G1261="","",VLOOKUP(G1261,WMS!$E$3:$Q$2500,8,FALSE))</f>
        <v/>
      </c>
      <c r="J1261" s="23" t="str">
        <f>IF(G1261="","",VLOOKUP(G1261,WMS!$E$3:$Q$2500,13,FALSE))</f>
        <v/>
      </c>
      <c r="K1261" s="29" t="str">
        <f t="shared" si="141"/>
        <v/>
      </c>
      <c r="N1261" s="30" t="str">
        <f>IF(G1261="","",VLOOKUP(G1261,WMS!$E$3:$U$2500,17,0))</f>
        <v/>
      </c>
      <c r="O1261" s="31" t="str">
        <f t="shared" si="142"/>
        <v/>
      </c>
      <c r="P1261" s="31" t="str">
        <f t="shared" si="143"/>
        <v/>
      </c>
      <c r="Q1261" s="36" t="str">
        <f>IF(G1261="","",VLOOKUP(G1261,WMS!$E$3:$G$2500,2,FALSE))</f>
        <v/>
      </c>
      <c r="R1261" s="36" t="str">
        <f>IF(G1261="","",VLOOKUP(G1261,WMS!$E$3:$G$2500,3,FALSE))</f>
        <v/>
      </c>
      <c r="S1261" s="37" t="str">
        <f>IF(R1261="","",VLOOKUP(R1261,CUSTOMS!$E$3:$N$2500,2,FALSE))</f>
        <v/>
      </c>
      <c r="T1261" s="38" t="str">
        <f>IF(R1261="","",VLOOKUP(R1261,CUSTOMS!$E$3:$N$2500,3,FALSE))</f>
        <v/>
      </c>
      <c r="U1261" s="39" t="str">
        <f t="shared" si="144"/>
        <v/>
      </c>
      <c r="V1261" s="39" t="str">
        <f>IF(R1261="","",VLOOKUP(R1261,CUSTOMS!$E$3:$N$2500,5,FALSE))</f>
        <v/>
      </c>
      <c r="W1261" s="40" t="str">
        <f>IF(R1261="","",VLOOKUP(R1261,CUSTOMS!$E$3:$N$2500,6,FALSE))</f>
        <v/>
      </c>
      <c r="X1261" s="40" t="str">
        <f t="shared" si="145"/>
        <v/>
      </c>
      <c r="Y1261" s="39" t="str">
        <f>IF(R1261="","",VLOOKUP(R1261,CUSTOMS!$E$3:$N$2500,8,FALSE))</f>
        <v/>
      </c>
      <c r="Z1261" s="39" t="str">
        <f>IF(R1261="","",VLOOKUP(R1261,CUSTOMS!$E$3:$N$2500,9,FALSE))</f>
        <v/>
      </c>
      <c r="AA1261" s="39" t="str">
        <f>IF(R1261="","",VLOOKUP(R1261,CUSTOMS!$E$3:$N$2500,10,FALSE))</f>
        <v/>
      </c>
      <c r="AB1261" s="40" t="str">
        <f>IF(R1261="","",VLOOKUP(G1261,WMS!$E$3:$T$2500,15,FALSE))</f>
        <v/>
      </c>
      <c r="AC1261" s="40" t="str">
        <f t="shared" si="146"/>
        <v/>
      </c>
      <c r="AD1261" s="37" t="str">
        <f>IF(S1261="","",VLOOKUP(S1261,海关监管条件!$A$1:$B$2000,2,FALSE))</f>
        <v/>
      </c>
    </row>
    <row r="1262" spans="7:30">
      <c r="G1262" s="22" t="str">
        <f t="shared" si="140"/>
        <v/>
      </c>
      <c r="H1262" s="23" t="str">
        <f>IF(G1262="","",VLOOKUP(G1262,WMS!$E$3:$Q$2500,7,FALSE))</f>
        <v/>
      </c>
      <c r="I1262" s="23" t="str">
        <f>IF(G1262="","",VLOOKUP(G1262,WMS!$E$3:$Q$2500,8,FALSE))</f>
        <v/>
      </c>
      <c r="J1262" s="23" t="str">
        <f>IF(G1262="","",VLOOKUP(G1262,WMS!$E$3:$Q$2500,13,FALSE))</f>
        <v/>
      </c>
      <c r="K1262" s="29" t="str">
        <f t="shared" si="141"/>
        <v/>
      </c>
      <c r="N1262" s="30" t="str">
        <f>IF(G1262="","",VLOOKUP(G1262,WMS!$E$3:$U$2500,17,0))</f>
        <v/>
      </c>
      <c r="O1262" s="31" t="str">
        <f t="shared" si="142"/>
        <v/>
      </c>
      <c r="P1262" s="31" t="str">
        <f t="shared" si="143"/>
        <v/>
      </c>
      <c r="Q1262" s="36" t="str">
        <f>IF(G1262="","",VLOOKUP(G1262,WMS!$E$3:$G$2500,2,FALSE))</f>
        <v/>
      </c>
      <c r="R1262" s="36" t="str">
        <f>IF(G1262="","",VLOOKUP(G1262,WMS!$E$3:$G$2500,3,FALSE))</f>
        <v/>
      </c>
      <c r="S1262" s="37" t="str">
        <f>IF(R1262="","",VLOOKUP(R1262,CUSTOMS!$E$3:$N$2500,2,FALSE))</f>
        <v/>
      </c>
      <c r="T1262" s="38" t="str">
        <f>IF(R1262="","",VLOOKUP(R1262,CUSTOMS!$E$3:$N$2500,3,FALSE))</f>
        <v/>
      </c>
      <c r="U1262" s="39" t="str">
        <f t="shared" si="144"/>
        <v/>
      </c>
      <c r="V1262" s="39" t="str">
        <f>IF(R1262="","",VLOOKUP(R1262,CUSTOMS!$E$3:$N$2500,5,FALSE))</f>
        <v/>
      </c>
      <c r="W1262" s="40" t="str">
        <f>IF(R1262="","",VLOOKUP(R1262,CUSTOMS!$E$3:$N$2500,6,FALSE))</f>
        <v/>
      </c>
      <c r="X1262" s="40" t="str">
        <f t="shared" si="145"/>
        <v/>
      </c>
      <c r="Y1262" s="39" t="str">
        <f>IF(R1262="","",VLOOKUP(R1262,CUSTOMS!$E$3:$N$2500,8,FALSE))</f>
        <v/>
      </c>
      <c r="Z1262" s="39" t="str">
        <f>IF(R1262="","",VLOOKUP(R1262,CUSTOMS!$E$3:$N$2500,9,FALSE))</f>
        <v/>
      </c>
      <c r="AA1262" s="39" t="str">
        <f>IF(R1262="","",VLOOKUP(R1262,CUSTOMS!$E$3:$N$2500,10,FALSE))</f>
        <v/>
      </c>
      <c r="AB1262" s="40" t="str">
        <f>IF(R1262="","",VLOOKUP(G1262,WMS!$E$3:$T$2500,15,FALSE))</f>
        <v/>
      </c>
      <c r="AC1262" s="40" t="str">
        <f t="shared" si="146"/>
        <v/>
      </c>
      <c r="AD1262" s="37" t="str">
        <f>IF(S1262="","",VLOOKUP(S1262,海关监管条件!$A$1:$B$2000,2,FALSE))</f>
        <v/>
      </c>
    </row>
    <row r="1263" spans="7:30">
      <c r="G1263" s="22" t="str">
        <f t="shared" si="140"/>
        <v/>
      </c>
      <c r="H1263" s="23" t="str">
        <f>IF(G1263="","",VLOOKUP(G1263,WMS!$E$3:$Q$2500,7,FALSE))</f>
        <v/>
      </c>
      <c r="I1263" s="23" t="str">
        <f>IF(G1263="","",VLOOKUP(G1263,WMS!$E$3:$Q$2500,8,FALSE))</f>
        <v/>
      </c>
      <c r="J1263" s="23" t="str">
        <f>IF(G1263="","",VLOOKUP(G1263,WMS!$E$3:$Q$2500,13,FALSE))</f>
        <v/>
      </c>
      <c r="K1263" s="29" t="str">
        <f t="shared" si="141"/>
        <v/>
      </c>
      <c r="N1263" s="30" t="str">
        <f>IF(G1263="","",VLOOKUP(G1263,WMS!$E$3:$U$2500,17,0))</f>
        <v/>
      </c>
      <c r="O1263" s="31" t="str">
        <f t="shared" si="142"/>
        <v/>
      </c>
      <c r="P1263" s="31" t="str">
        <f t="shared" si="143"/>
        <v/>
      </c>
      <c r="Q1263" s="36" t="str">
        <f>IF(G1263="","",VLOOKUP(G1263,WMS!$E$3:$G$2500,2,FALSE))</f>
        <v/>
      </c>
      <c r="R1263" s="36" t="str">
        <f>IF(G1263="","",VLOOKUP(G1263,WMS!$E$3:$G$2500,3,FALSE))</f>
        <v/>
      </c>
      <c r="S1263" s="37" t="str">
        <f>IF(R1263="","",VLOOKUP(R1263,CUSTOMS!$E$3:$N$2500,2,FALSE))</f>
        <v/>
      </c>
      <c r="T1263" s="38" t="str">
        <f>IF(R1263="","",VLOOKUP(R1263,CUSTOMS!$E$3:$N$2500,3,FALSE))</f>
        <v/>
      </c>
      <c r="U1263" s="39" t="str">
        <f t="shared" si="144"/>
        <v/>
      </c>
      <c r="V1263" s="39" t="str">
        <f>IF(R1263="","",VLOOKUP(R1263,CUSTOMS!$E$3:$N$2500,5,FALSE))</f>
        <v/>
      </c>
      <c r="W1263" s="40" t="str">
        <f>IF(R1263="","",VLOOKUP(R1263,CUSTOMS!$E$3:$N$2500,6,FALSE))</f>
        <v/>
      </c>
      <c r="X1263" s="40" t="str">
        <f t="shared" si="145"/>
        <v/>
      </c>
      <c r="Y1263" s="39" t="str">
        <f>IF(R1263="","",VLOOKUP(R1263,CUSTOMS!$E$3:$N$2500,8,FALSE))</f>
        <v/>
      </c>
      <c r="Z1263" s="39" t="str">
        <f>IF(R1263="","",VLOOKUP(R1263,CUSTOMS!$E$3:$N$2500,9,FALSE))</f>
        <v/>
      </c>
      <c r="AA1263" s="39" t="str">
        <f>IF(R1263="","",VLOOKUP(R1263,CUSTOMS!$E$3:$N$2500,10,FALSE))</f>
        <v/>
      </c>
      <c r="AB1263" s="40" t="str">
        <f>IF(R1263="","",VLOOKUP(G1263,WMS!$E$3:$T$2500,15,FALSE))</f>
        <v/>
      </c>
      <c r="AC1263" s="40" t="str">
        <f t="shared" si="146"/>
        <v/>
      </c>
      <c r="AD1263" s="37" t="str">
        <f>IF(S1263="","",VLOOKUP(S1263,海关监管条件!$A$1:$B$2000,2,FALSE))</f>
        <v/>
      </c>
    </row>
    <row r="1264" spans="7:30">
      <c r="G1264" s="22" t="str">
        <f t="shared" si="140"/>
        <v/>
      </c>
      <c r="H1264" s="23" t="str">
        <f>IF(G1264="","",VLOOKUP(G1264,WMS!$E$3:$Q$2500,7,FALSE))</f>
        <v/>
      </c>
      <c r="I1264" s="23" t="str">
        <f>IF(G1264="","",VLOOKUP(G1264,WMS!$E$3:$Q$2500,8,FALSE))</f>
        <v/>
      </c>
      <c r="J1264" s="23" t="str">
        <f>IF(G1264="","",VLOOKUP(G1264,WMS!$E$3:$Q$2500,13,FALSE))</f>
        <v/>
      </c>
      <c r="K1264" s="29" t="str">
        <f t="shared" si="141"/>
        <v/>
      </c>
      <c r="N1264" s="30" t="str">
        <f>IF(G1264="","",VLOOKUP(G1264,WMS!$E$3:$U$2500,17,0))</f>
        <v/>
      </c>
      <c r="O1264" s="31" t="str">
        <f t="shared" si="142"/>
        <v/>
      </c>
      <c r="P1264" s="31" t="str">
        <f t="shared" si="143"/>
        <v/>
      </c>
      <c r="Q1264" s="36" t="str">
        <f>IF(G1264="","",VLOOKUP(G1264,WMS!$E$3:$G$2500,2,FALSE))</f>
        <v/>
      </c>
      <c r="R1264" s="36" t="str">
        <f>IF(G1264="","",VLOOKUP(G1264,WMS!$E$3:$G$2500,3,FALSE))</f>
        <v/>
      </c>
      <c r="S1264" s="37" t="str">
        <f>IF(R1264="","",VLOOKUP(R1264,CUSTOMS!$E$3:$N$2500,2,FALSE))</f>
        <v/>
      </c>
      <c r="T1264" s="38" t="str">
        <f>IF(R1264="","",VLOOKUP(R1264,CUSTOMS!$E$3:$N$2500,3,FALSE))</f>
        <v/>
      </c>
      <c r="U1264" s="39" t="str">
        <f t="shared" si="144"/>
        <v/>
      </c>
      <c r="V1264" s="39" t="str">
        <f>IF(R1264="","",VLOOKUP(R1264,CUSTOMS!$E$3:$N$2500,5,FALSE))</f>
        <v/>
      </c>
      <c r="W1264" s="40" t="str">
        <f>IF(R1264="","",VLOOKUP(R1264,CUSTOMS!$E$3:$N$2500,6,FALSE))</f>
        <v/>
      </c>
      <c r="X1264" s="40" t="str">
        <f t="shared" si="145"/>
        <v/>
      </c>
      <c r="Y1264" s="39" t="str">
        <f>IF(R1264="","",VLOOKUP(R1264,CUSTOMS!$E$3:$N$2500,8,FALSE))</f>
        <v/>
      </c>
      <c r="Z1264" s="39" t="str">
        <f>IF(R1264="","",VLOOKUP(R1264,CUSTOMS!$E$3:$N$2500,9,FALSE))</f>
        <v/>
      </c>
      <c r="AA1264" s="39" t="str">
        <f>IF(R1264="","",VLOOKUP(R1264,CUSTOMS!$E$3:$N$2500,10,FALSE))</f>
        <v/>
      </c>
      <c r="AB1264" s="40" t="str">
        <f>IF(R1264="","",VLOOKUP(G1264,WMS!$E$3:$T$2500,15,FALSE))</f>
        <v/>
      </c>
      <c r="AC1264" s="40" t="str">
        <f t="shared" si="146"/>
        <v/>
      </c>
      <c r="AD1264" s="37" t="str">
        <f>IF(S1264="","",VLOOKUP(S1264,海关监管条件!$A$1:$B$2000,2,FALSE))</f>
        <v/>
      </c>
    </row>
    <row r="1265" spans="7:30">
      <c r="G1265" s="22" t="str">
        <f t="shared" si="140"/>
        <v/>
      </c>
      <c r="H1265" s="23" t="str">
        <f>IF(G1265="","",VLOOKUP(G1265,WMS!$E$3:$Q$2500,7,FALSE))</f>
        <v/>
      </c>
      <c r="I1265" s="23" t="str">
        <f>IF(G1265="","",VLOOKUP(G1265,WMS!$E$3:$Q$2500,8,FALSE))</f>
        <v/>
      </c>
      <c r="J1265" s="23" t="str">
        <f>IF(G1265="","",VLOOKUP(G1265,WMS!$E$3:$Q$2500,13,FALSE))</f>
        <v/>
      </c>
      <c r="K1265" s="29" t="str">
        <f t="shared" si="141"/>
        <v/>
      </c>
      <c r="N1265" s="30" t="str">
        <f>IF(G1265="","",VLOOKUP(G1265,WMS!$E$3:$U$2500,17,0))</f>
        <v/>
      </c>
      <c r="O1265" s="31" t="str">
        <f t="shared" si="142"/>
        <v/>
      </c>
      <c r="P1265" s="31" t="str">
        <f t="shared" si="143"/>
        <v/>
      </c>
      <c r="Q1265" s="36" t="str">
        <f>IF(G1265="","",VLOOKUP(G1265,WMS!$E$3:$G$2500,2,FALSE))</f>
        <v/>
      </c>
      <c r="R1265" s="36" t="str">
        <f>IF(G1265="","",VLOOKUP(G1265,WMS!$E$3:$G$2500,3,FALSE))</f>
        <v/>
      </c>
      <c r="S1265" s="37" t="str">
        <f>IF(R1265="","",VLOOKUP(R1265,CUSTOMS!$E$3:$N$2500,2,FALSE))</f>
        <v/>
      </c>
      <c r="T1265" s="38" t="str">
        <f>IF(R1265="","",VLOOKUP(R1265,CUSTOMS!$E$3:$N$2500,3,FALSE))</f>
        <v/>
      </c>
      <c r="U1265" s="39" t="str">
        <f t="shared" si="144"/>
        <v/>
      </c>
      <c r="V1265" s="39" t="str">
        <f>IF(R1265="","",VLOOKUP(R1265,CUSTOMS!$E$3:$N$2500,5,FALSE))</f>
        <v/>
      </c>
      <c r="W1265" s="40" t="str">
        <f>IF(R1265="","",VLOOKUP(R1265,CUSTOMS!$E$3:$N$2500,6,FALSE))</f>
        <v/>
      </c>
      <c r="X1265" s="40" t="str">
        <f t="shared" si="145"/>
        <v/>
      </c>
      <c r="Y1265" s="39" t="str">
        <f>IF(R1265="","",VLOOKUP(R1265,CUSTOMS!$E$3:$N$2500,8,FALSE))</f>
        <v/>
      </c>
      <c r="Z1265" s="39" t="str">
        <f>IF(R1265="","",VLOOKUP(R1265,CUSTOMS!$E$3:$N$2500,9,FALSE))</f>
        <v/>
      </c>
      <c r="AA1265" s="39" t="str">
        <f>IF(R1265="","",VLOOKUP(R1265,CUSTOMS!$E$3:$N$2500,10,FALSE))</f>
        <v/>
      </c>
      <c r="AB1265" s="40" t="str">
        <f>IF(R1265="","",VLOOKUP(G1265,WMS!$E$3:$T$2500,15,FALSE))</f>
        <v/>
      </c>
      <c r="AC1265" s="40" t="str">
        <f t="shared" si="146"/>
        <v/>
      </c>
      <c r="AD1265" s="37" t="str">
        <f>IF(S1265="","",VLOOKUP(S1265,海关监管条件!$A$1:$B$2000,2,FALSE))</f>
        <v/>
      </c>
    </row>
    <row r="1266" spans="7:30">
      <c r="G1266" s="22" t="str">
        <f t="shared" si="140"/>
        <v/>
      </c>
      <c r="H1266" s="23" t="str">
        <f>IF(G1266="","",VLOOKUP(G1266,WMS!$E$3:$Q$2500,7,FALSE))</f>
        <v/>
      </c>
      <c r="I1266" s="23" t="str">
        <f>IF(G1266="","",VLOOKUP(G1266,WMS!$E$3:$Q$2500,8,FALSE))</f>
        <v/>
      </c>
      <c r="J1266" s="23" t="str">
        <f>IF(G1266="","",VLOOKUP(G1266,WMS!$E$3:$Q$2500,13,FALSE))</f>
        <v/>
      </c>
      <c r="K1266" s="29" t="str">
        <f t="shared" si="141"/>
        <v/>
      </c>
      <c r="N1266" s="30" t="str">
        <f>IF(G1266="","",VLOOKUP(G1266,WMS!$E$3:$U$2500,17,0))</f>
        <v/>
      </c>
      <c r="O1266" s="31" t="str">
        <f t="shared" si="142"/>
        <v/>
      </c>
      <c r="P1266" s="31" t="str">
        <f t="shared" si="143"/>
        <v/>
      </c>
      <c r="Q1266" s="36" t="str">
        <f>IF(G1266="","",VLOOKUP(G1266,WMS!$E$3:$G$2500,2,FALSE))</f>
        <v/>
      </c>
      <c r="R1266" s="36" t="str">
        <f>IF(G1266="","",VLOOKUP(G1266,WMS!$E$3:$G$2500,3,FALSE))</f>
        <v/>
      </c>
      <c r="S1266" s="37" t="str">
        <f>IF(R1266="","",VLOOKUP(R1266,CUSTOMS!$E$3:$N$2500,2,FALSE))</f>
        <v/>
      </c>
      <c r="T1266" s="38" t="str">
        <f>IF(R1266="","",VLOOKUP(R1266,CUSTOMS!$E$3:$N$2500,3,FALSE))</f>
        <v/>
      </c>
      <c r="U1266" s="39" t="str">
        <f t="shared" si="144"/>
        <v/>
      </c>
      <c r="V1266" s="39" t="str">
        <f>IF(R1266="","",VLOOKUP(R1266,CUSTOMS!$E$3:$N$2500,5,FALSE))</f>
        <v/>
      </c>
      <c r="W1266" s="40" t="str">
        <f>IF(R1266="","",VLOOKUP(R1266,CUSTOMS!$E$3:$N$2500,6,FALSE))</f>
        <v/>
      </c>
      <c r="X1266" s="40" t="str">
        <f t="shared" si="145"/>
        <v/>
      </c>
      <c r="Y1266" s="39" t="str">
        <f>IF(R1266="","",VLOOKUP(R1266,CUSTOMS!$E$3:$N$2500,8,FALSE))</f>
        <v/>
      </c>
      <c r="Z1266" s="39" t="str">
        <f>IF(R1266="","",VLOOKUP(R1266,CUSTOMS!$E$3:$N$2500,9,FALSE))</f>
        <v/>
      </c>
      <c r="AA1266" s="39" t="str">
        <f>IF(R1266="","",VLOOKUP(R1266,CUSTOMS!$E$3:$N$2500,10,FALSE))</f>
        <v/>
      </c>
      <c r="AB1266" s="40" t="str">
        <f>IF(R1266="","",VLOOKUP(G1266,WMS!$E$3:$T$2500,15,FALSE))</f>
        <v/>
      </c>
      <c r="AC1266" s="40" t="str">
        <f t="shared" si="146"/>
        <v/>
      </c>
      <c r="AD1266" s="37" t="str">
        <f>IF(S1266="","",VLOOKUP(S1266,海关监管条件!$A$1:$B$2000,2,FALSE))</f>
        <v/>
      </c>
    </row>
    <row r="1267" spans="7:30">
      <c r="G1267" s="22" t="str">
        <f t="shared" si="140"/>
        <v/>
      </c>
      <c r="H1267" s="23" t="str">
        <f>IF(G1267="","",VLOOKUP(G1267,WMS!$E$3:$Q$2500,7,FALSE))</f>
        <v/>
      </c>
      <c r="I1267" s="23" t="str">
        <f>IF(G1267="","",VLOOKUP(G1267,WMS!$E$3:$Q$2500,8,FALSE))</f>
        <v/>
      </c>
      <c r="J1267" s="23" t="str">
        <f>IF(G1267="","",VLOOKUP(G1267,WMS!$E$3:$Q$2500,13,FALSE))</f>
        <v/>
      </c>
      <c r="K1267" s="29" t="str">
        <f t="shared" si="141"/>
        <v/>
      </c>
      <c r="N1267" s="30" t="str">
        <f>IF(G1267="","",VLOOKUP(G1267,WMS!$E$3:$U$2500,17,0))</f>
        <v/>
      </c>
      <c r="O1267" s="31" t="str">
        <f t="shared" si="142"/>
        <v/>
      </c>
      <c r="P1267" s="31" t="str">
        <f t="shared" si="143"/>
        <v/>
      </c>
      <c r="Q1267" s="36" t="str">
        <f>IF(G1267="","",VLOOKUP(G1267,WMS!$E$3:$G$2500,2,FALSE))</f>
        <v/>
      </c>
      <c r="R1267" s="36" t="str">
        <f>IF(G1267="","",VLOOKUP(G1267,WMS!$E$3:$G$2500,3,FALSE))</f>
        <v/>
      </c>
      <c r="S1267" s="37" t="str">
        <f>IF(R1267="","",VLOOKUP(R1267,CUSTOMS!$E$3:$N$2500,2,FALSE))</f>
        <v/>
      </c>
      <c r="T1267" s="38" t="str">
        <f>IF(R1267="","",VLOOKUP(R1267,CUSTOMS!$E$3:$N$2500,3,FALSE))</f>
        <v/>
      </c>
      <c r="U1267" s="39" t="str">
        <f t="shared" si="144"/>
        <v/>
      </c>
      <c r="V1267" s="39" t="str">
        <f>IF(R1267="","",VLOOKUP(R1267,CUSTOMS!$E$3:$N$2500,5,FALSE))</f>
        <v/>
      </c>
      <c r="W1267" s="40" t="str">
        <f>IF(R1267="","",VLOOKUP(R1267,CUSTOMS!$E$3:$N$2500,6,FALSE))</f>
        <v/>
      </c>
      <c r="X1267" s="40" t="str">
        <f t="shared" si="145"/>
        <v/>
      </c>
      <c r="Y1267" s="39" t="str">
        <f>IF(R1267="","",VLOOKUP(R1267,CUSTOMS!$E$3:$N$2500,8,FALSE))</f>
        <v/>
      </c>
      <c r="Z1267" s="39" t="str">
        <f>IF(R1267="","",VLOOKUP(R1267,CUSTOMS!$E$3:$N$2500,9,FALSE))</f>
        <v/>
      </c>
      <c r="AA1267" s="39" t="str">
        <f>IF(R1267="","",VLOOKUP(R1267,CUSTOMS!$E$3:$N$2500,10,FALSE))</f>
        <v/>
      </c>
      <c r="AB1267" s="40" t="str">
        <f>IF(R1267="","",VLOOKUP(G1267,WMS!$E$3:$T$2500,15,FALSE))</f>
        <v/>
      </c>
      <c r="AC1267" s="40" t="str">
        <f t="shared" si="146"/>
        <v/>
      </c>
      <c r="AD1267" s="37" t="str">
        <f>IF(S1267="","",VLOOKUP(S1267,海关监管条件!$A$1:$B$2000,2,FALSE))</f>
        <v/>
      </c>
    </row>
    <row r="1268" spans="7:30">
      <c r="G1268" s="22" t="str">
        <f t="shared" si="140"/>
        <v/>
      </c>
      <c r="H1268" s="23" t="str">
        <f>IF(G1268="","",VLOOKUP(G1268,WMS!$E$3:$Q$2500,7,FALSE))</f>
        <v/>
      </c>
      <c r="I1268" s="23" t="str">
        <f>IF(G1268="","",VLOOKUP(G1268,WMS!$E$3:$Q$2500,8,FALSE))</f>
        <v/>
      </c>
      <c r="J1268" s="23" t="str">
        <f>IF(G1268="","",VLOOKUP(G1268,WMS!$E$3:$Q$2500,13,FALSE))</f>
        <v/>
      </c>
      <c r="K1268" s="29" t="str">
        <f t="shared" si="141"/>
        <v/>
      </c>
      <c r="N1268" s="30" t="str">
        <f>IF(G1268="","",VLOOKUP(G1268,WMS!$E$3:$U$2500,17,0))</f>
        <v/>
      </c>
      <c r="O1268" s="31" t="str">
        <f t="shared" si="142"/>
        <v/>
      </c>
      <c r="P1268" s="31" t="str">
        <f t="shared" si="143"/>
        <v/>
      </c>
      <c r="Q1268" s="36" t="str">
        <f>IF(G1268="","",VLOOKUP(G1268,WMS!$E$3:$G$2500,2,FALSE))</f>
        <v/>
      </c>
      <c r="R1268" s="36" t="str">
        <f>IF(G1268="","",VLOOKUP(G1268,WMS!$E$3:$G$2500,3,FALSE))</f>
        <v/>
      </c>
      <c r="S1268" s="37" t="str">
        <f>IF(R1268="","",VLOOKUP(R1268,CUSTOMS!$E$3:$N$2500,2,FALSE))</f>
        <v/>
      </c>
      <c r="T1268" s="38" t="str">
        <f>IF(R1268="","",VLOOKUP(R1268,CUSTOMS!$E$3:$N$2500,3,FALSE))</f>
        <v/>
      </c>
      <c r="U1268" s="39" t="str">
        <f t="shared" si="144"/>
        <v/>
      </c>
      <c r="V1268" s="39" t="str">
        <f>IF(R1268="","",VLOOKUP(R1268,CUSTOMS!$E$3:$N$2500,5,FALSE))</f>
        <v/>
      </c>
      <c r="W1268" s="40" t="str">
        <f>IF(R1268="","",VLOOKUP(R1268,CUSTOMS!$E$3:$N$2500,6,FALSE))</f>
        <v/>
      </c>
      <c r="X1268" s="40" t="str">
        <f t="shared" si="145"/>
        <v/>
      </c>
      <c r="Y1268" s="39" t="str">
        <f>IF(R1268="","",VLOOKUP(R1268,CUSTOMS!$E$3:$N$2500,8,FALSE))</f>
        <v/>
      </c>
      <c r="Z1268" s="39" t="str">
        <f>IF(R1268="","",VLOOKUP(R1268,CUSTOMS!$E$3:$N$2500,9,FALSE))</f>
        <v/>
      </c>
      <c r="AA1268" s="39" t="str">
        <f>IF(R1268="","",VLOOKUP(R1268,CUSTOMS!$E$3:$N$2500,10,FALSE))</f>
        <v/>
      </c>
      <c r="AB1268" s="40" t="str">
        <f>IF(R1268="","",VLOOKUP(G1268,WMS!$E$3:$T$2500,15,FALSE))</f>
        <v/>
      </c>
      <c r="AC1268" s="40" t="str">
        <f t="shared" si="146"/>
        <v/>
      </c>
      <c r="AD1268" s="37" t="str">
        <f>IF(S1268="","",VLOOKUP(S1268,海关监管条件!$A$1:$B$2000,2,FALSE))</f>
        <v/>
      </c>
    </row>
    <row r="1269" spans="7:30">
      <c r="G1269" s="22" t="str">
        <f t="shared" si="140"/>
        <v/>
      </c>
      <c r="H1269" s="23" t="str">
        <f>IF(G1269="","",VLOOKUP(G1269,WMS!$E$3:$Q$2500,7,FALSE))</f>
        <v/>
      </c>
      <c r="I1269" s="23" t="str">
        <f>IF(G1269="","",VLOOKUP(G1269,WMS!$E$3:$Q$2500,8,FALSE))</f>
        <v/>
      </c>
      <c r="J1269" s="23" t="str">
        <f>IF(G1269="","",VLOOKUP(G1269,WMS!$E$3:$Q$2500,13,FALSE))</f>
        <v/>
      </c>
      <c r="K1269" s="29" t="str">
        <f t="shared" si="141"/>
        <v/>
      </c>
      <c r="N1269" s="30" t="str">
        <f>IF(G1269="","",VLOOKUP(G1269,WMS!$E$3:$U$2500,17,0))</f>
        <v/>
      </c>
      <c r="O1269" s="31" t="str">
        <f t="shared" si="142"/>
        <v/>
      </c>
      <c r="P1269" s="31" t="str">
        <f t="shared" si="143"/>
        <v/>
      </c>
      <c r="Q1269" s="36" t="str">
        <f>IF(G1269="","",VLOOKUP(G1269,WMS!$E$3:$G$2500,2,FALSE))</f>
        <v/>
      </c>
      <c r="R1269" s="36" t="str">
        <f>IF(G1269="","",VLOOKUP(G1269,WMS!$E$3:$G$2500,3,FALSE))</f>
        <v/>
      </c>
      <c r="S1269" s="37" t="str">
        <f>IF(R1269="","",VLOOKUP(R1269,CUSTOMS!$E$3:$N$2500,2,FALSE))</f>
        <v/>
      </c>
      <c r="T1269" s="38" t="str">
        <f>IF(R1269="","",VLOOKUP(R1269,CUSTOMS!$E$3:$N$2500,3,FALSE))</f>
        <v/>
      </c>
      <c r="U1269" s="39" t="str">
        <f t="shared" si="144"/>
        <v/>
      </c>
      <c r="V1269" s="39" t="str">
        <f>IF(R1269="","",VLOOKUP(R1269,CUSTOMS!$E$3:$N$2500,5,FALSE))</f>
        <v/>
      </c>
      <c r="W1269" s="40" t="str">
        <f>IF(R1269="","",VLOOKUP(R1269,CUSTOMS!$E$3:$N$2500,6,FALSE))</f>
        <v/>
      </c>
      <c r="X1269" s="40" t="str">
        <f t="shared" si="145"/>
        <v/>
      </c>
      <c r="Y1269" s="39" t="str">
        <f>IF(R1269="","",VLOOKUP(R1269,CUSTOMS!$E$3:$N$2500,8,FALSE))</f>
        <v/>
      </c>
      <c r="Z1269" s="39" t="str">
        <f>IF(R1269="","",VLOOKUP(R1269,CUSTOMS!$E$3:$N$2500,9,FALSE))</f>
        <v/>
      </c>
      <c r="AA1269" s="39" t="str">
        <f>IF(R1269="","",VLOOKUP(R1269,CUSTOMS!$E$3:$N$2500,10,FALSE))</f>
        <v/>
      </c>
      <c r="AB1269" s="40" t="str">
        <f>IF(R1269="","",VLOOKUP(G1269,WMS!$E$3:$T$2500,15,FALSE))</f>
        <v/>
      </c>
      <c r="AC1269" s="40" t="str">
        <f t="shared" si="146"/>
        <v/>
      </c>
      <c r="AD1269" s="37" t="str">
        <f>IF(S1269="","",VLOOKUP(S1269,海关监管条件!$A$1:$B$2000,2,FALSE))</f>
        <v/>
      </c>
    </row>
    <row r="1270" spans="7:30">
      <c r="G1270" s="22" t="str">
        <f t="shared" si="140"/>
        <v/>
      </c>
      <c r="H1270" s="23" t="str">
        <f>IF(G1270="","",VLOOKUP(G1270,WMS!$E$3:$Q$2500,7,FALSE))</f>
        <v/>
      </c>
      <c r="I1270" s="23" t="str">
        <f>IF(G1270="","",VLOOKUP(G1270,WMS!$E$3:$Q$2500,8,FALSE))</f>
        <v/>
      </c>
      <c r="J1270" s="23" t="str">
        <f>IF(G1270="","",VLOOKUP(G1270,WMS!$E$3:$Q$2500,13,FALSE))</f>
        <v/>
      </c>
      <c r="K1270" s="29" t="str">
        <f t="shared" si="141"/>
        <v/>
      </c>
      <c r="N1270" s="30" t="str">
        <f>IF(G1270="","",VLOOKUP(G1270,WMS!$E$3:$U$2500,17,0))</f>
        <v/>
      </c>
      <c r="O1270" s="31" t="str">
        <f t="shared" si="142"/>
        <v/>
      </c>
      <c r="P1270" s="31" t="str">
        <f t="shared" si="143"/>
        <v/>
      </c>
      <c r="Q1270" s="36" t="str">
        <f>IF(G1270="","",VLOOKUP(G1270,WMS!$E$3:$G$2500,2,FALSE))</f>
        <v/>
      </c>
      <c r="R1270" s="36" t="str">
        <f>IF(G1270="","",VLOOKUP(G1270,WMS!$E$3:$G$2500,3,FALSE))</f>
        <v/>
      </c>
      <c r="S1270" s="37" t="str">
        <f>IF(R1270="","",VLOOKUP(R1270,CUSTOMS!$E$3:$N$2500,2,FALSE))</f>
        <v/>
      </c>
      <c r="T1270" s="38" t="str">
        <f>IF(R1270="","",VLOOKUP(R1270,CUSTOMS!$E$3:$N$2500,3,FALSE))</f>
        <v/>
      </c>
      <c r="U1270" s="39" t="str">
        <f t="shared" si="144"/>
        <v/>
      </c>
      <c r="V1270" s="39" t="str">
        <f>IF(R1270="","",VLOOKUP(R1270,CUSTOMS!$E$3:$N$2500,5,FALSE))</f>
        <v/>
      </c>
      <c r="W1270" s="40" t="str">
        <f>IF(R1270="","",VLOOKUP(R1270,CUSTOMS!$E$3:$N$2500,6,FALSE))</f>
        <v/>
      </c>
      <c r="X1270" s="40" t="str">
        <f t="shared" si="145"/>
        <v/>
      </c>
      <c r="Y1270" s="39" t="str">
        <f>IF(R1270="","",VLOOKUP(R1270,CUSTOMS!$E$3:$N$2500,8,FALSE))</f>
        <v/>
      </c>
      <c r="Z1270" s="39" t="str">
        <f>IF(R1270="","",VLOOKUP(R1270,CUSTOMS!$E$3:$N$2500,9,FALSE))</f>
        <v/>
      </c>
      <c r="AA1270" s="39" t="str">
        <f>IF(R1270="","",VLOOKUP(R1270,CUSTOMS!$E$3:$N$2500,10,FALSE))</f>
        <v/>
      </c>
      <c r="AB1270" s="40" t="str">
        <f>IF(R1270="","",VLOOKUP(G1270,WMS!$E$3:$T$2500,15,FALSE))</f>
        <v/>
      </c>
      <c r="AC1270" s="40" t="str">
        <f t="shared" si="146"/>
        <v/>
      </c>
      <c r="AD1270" s="37" t="str">
        <f>IF(S1270="","",VLOOKUP(S1270,海关监管条件!$A$1:$B$2000,2,FALSE))</f>
        <v/>
      </c>
    </row>
    <row r="1271" spans="7:30">
      <c r="G1271" s="22" t="str">
        <f t="shared" si="140"/>
        <v/>
      </c>
      <c r="H1271" s="23" t="str">
        <f>IF(G1271="","",VLOOKUP(G1271,WMS!$E$3:$Q$2500,7,FALSE))</f>
        <v/>
      </c>
      <c r="I1271" s="23" t="str">
        <f>IF(G1271="","",VLOOKUP(G1271,WMS!$E$3:$Q$2500,8,FALSE))</f>
        <v/>
      </c>
      <c r="J1271" s="23" t="str">
        <f>IF(G1271="","",VLOOKUP(G1271,WMS!$E$3:$Q$2500,13,FALSE))</f>
        <v/>
      </c>
      <c r="K1271" s="29" t="str">
        <f t="shared" si="141"/>
        <v/>
      </c>
      <c r="N1271" s="30" t="str">
        <f>IF(G1271="","",VLOOKUP(G1271,WMS!$E$3:$U$2500,17,0))</f>
        <v/>
      </c>
      <c r="O1271" s="31" t="str">
        <f t="shared" si="142"/>
        <v/>
      </c>
      <c r="P1271" s="31" t="str">
        <f t="shared" si="143"/>
        <v/>
      </c>
      <c r="Q1271" s="36" t="str">
        <f>IF(G1271="","",VLOOKUP(G1271,WMS!$E$3:$G$2500,2,FALSE))</f>
        <v/>
      </c>
      <c r="R1271" s="36" t="str">
        <f>IF(G1271="","",VLOOKUP(G1271,WMS!$E$3:$G$2500,3,FALSE))</f>
        <v/>
      </c>
      <c r="S1271" s="37" t="str">
        <f>IF(R1271="","",VLOOKUP(R1271,CUSTOMS!$E$3:$N$2500,2,FALSE))</f>
        <v/>
      </c>
      <c r="T1271" s="38" t="str">
        <f>IF(R1271="","",VLOOKUP(R1271,CUSTOMS!$E$3:$N$2500,3,FALSE))</f>
        <v/>
      </c>
      <c r="U1271" s="39" t="str">
        <f t="shared" si="144"/>
        <v/>
      </c>
      <c r="V1271" s="39" t="str">
        <f>IF(R1271="","",VLOOKUP(R1271,CUSTOMS!$E$3:$N$2500,5,FALSE))</f>
        <v/>
      </c>
      <c r="W1271" s="40" t="str">
        <f>IF(R1271="","",VLOOKUP(R1271,CUSTOMS!$E$3:$N$2500,6,FALSE))</f>
        <v/>
      </c>
      <c r="X1271" s="40" t="str">
        <f t="shared" si="145"/>
        <v/>
      </c>
      <c r="Y1271" s="39" t="str">
        <f>IF(R1271="","",VLOOKUP(R1271,CUSTOMS!$E$3:$N$2500,8,FALSE))</f>
        <v/>
      </c>
      <c r="Z1271" s="39" t="str">
        <f>IF(R1271="","",VLOOKUP(R1271,CUSTOMS!$E$3:$N$2500,9,FALSE))</f>
        <v/>
      </c>
      <c r="AA1271" s="39" t="str">
        <f>IF(R1271="","",VLOOKUP(R1271,CUSTOMS!$E$3:$N$2500,10,FALSE))</f>
        <v/>
      </c>
      <c r="AB1271" s="40" t="str">
        <f>IF(R1271="","",VLOOKUP(G1271,WMS!$E$3:$T$2500,15,FALSE))</f>
        <v/>
      </c>
      <c r="AC1271" s="40" t="str">
        <f t="shared" si="146"/>
        <v/>
      </c>
      <c r="AD1271" s="37" t="str">
        <f>IF(S1271="","",VLOOKUP(S1271,海关监管条件!$A$1:$B$2000,2,FALSE))</f>
        <v/>
      </c>
    </row>
    <row r="1272" spans="7:30">
      <c r="G1272" s="22" t="str">
        <f t="shared" si="140"/>
        <v/>
      </c>
      <c r="H1272" s="23" t="str">
        <f>IF(G1272="","",VLOOKUP(G1272,WMS!$E$3:$Q$2500,7,FALSE))</f>
        <v/>
      </c>
      <c r="I1272" s="23" t="str">
        <f>IF(G1272="","",VLOOKUP(G1272,WMS!$E$3:$Q$2500,8,FALSE))</f>
        <v/>
      </c>
      <c r="J1272" s="23" t="str">
        <f>IF(G1272="","",VLOOKUP(G1272,WMS!$E$3:$Q$2500,13,FALSE))</f>
        <v/>
      </c>
      <c r="K1272" s="29" t="str">
        <f t="shared" si="141"/>
        <v/>
      </c>
      <c r="N1272" s="30" t="str">
        <f>IF(G1272="","",VLOOKUP(G1272,WMS!$E$3:$U$2500,17,0))</f>
        <v/>
      </c>
      <c r="O1272" s="31" t="str">
        <f t="shared" si="142"/>
        <v/>
      </c>
      <c r="P1272" s="31" t="str">
        <f t="shared" si="143"/>
        <v/>
      </c>
      <c r="Q1272" s="36" t="str">
        <f>IF(G1272="","",VLOOKUP(G1272,WMS!$E$3:$G$2500,2,FALSE))</f>
        <v/>
      </c>
      <c r="R1272" s="36" t="str">
        <f>IF(G1272="","",VLOOKUP(G1272,WMS!$E$3:$G$2500,3,FALSE))</f>
        <v/>
      </c>
      <c r="S1272" s="37" t="str">
        <f>IF(R1272="","",VLOOKUP(R1272,CUSTOMS!$E$3:$N$2500,2,FALSE))</f>
        <v/>
      </c>
      <c r="T1272" s="38" t="str">
        <f>IF(R1272="","",VLOOKUP(R1272,CUSTOMS!$E$3:$N$2500,3,FALSE))</f>
        <v/>
      </c>
      <c r="U1272" s="39" t="str">
        <f t="shared" si="144"/>
        <v/>
      </c>
      <c r="V1272" s="39" t="str">
        <f>IF(R1272="","",VLOOKUP(R1272,CUSTOMS!$E$3:$N$2500,5,FALSE))</f>
        <v/>
      </c>
      <c r="W1272" s="40" t="str">
        <f>IF(R1272="","",VLOOKUP(R1272,CUSTOMS!$E$3:$N$2500,6,FALSE))</f>
        <v/>
      </c>
      <c r="X1272" s="40" t="str">
        <f t="shared" si="145"/>
        <v/>
      </c>
      <c r="Y1272" s="39" t="str">
        <f>IF(R1272="","",VLOOKUP(R1272,CUSTOMS!$E$3:$N$2500,8,FALSE))</f>
        <v/>
      </c>
      <c r="Z1272" s="39" t="str">
        <f>IF(R1272="","",VLOOKUP(R1272,CUSTOMS!$E$3:$N$2500,9,FALSE))</f>
        <v/>
      </c>
      <c r="AA1272" s="39" t="str">
        <f>IF(R1272="","",VLOOKUP(R1272,CUSTOMS!$E$3:$N$2500,10,FALSE))</f>
        <v/>
      </c>
      <c r="AB1272" s="40" t="str">
        <f>IF(R1272="","",VLOOKUP(G1272,WMS!$E$3:$T$2500,15,FALSE))</f>
        <v/>
      </c>
      <c r="AC1272" s="40" t="str">
        <f t="shared" si="146"/>
        <v/>
      </c>
      <c r="AD1272" s="37" t="str">
        <f>IF(S1272="","",VLOOKUP(S1272,海关监管条件!$A$1:$B$2000,2,FALSE))</f>
        <v/>
      </c>
    </row>
    <row r="1273" spans="7:30">
      <c r="G1273" s="22" t="str">
        <f t="shared" si="140"/>
        <v/>
      </c>
      <c r="H1273" s="23" t="str">
        <f>IF(G1273="","",VLOOKUP(G1273,WMS!$E$3:$Q$2500,7,FALSE))</f>
        <v/>
      </c>
      <c r="I1273" s="23" t="str">
        <f>IF(G1273="","",VLOOKUP(G1273,WMS!$E$3:$Q$2500,8,FALSE))</f>
        <v/>
      </c>
      <c r="J1273" s="23" t="str">
        <f>IF(G1273="","",VLOOKUP(G1273,WMS!$E$3:$Q$2500,13,FALSE))</f>
        <v/>
      </c>
      <c r="K1273" s="29" t="str">
        <f t="shared" si="141"/>
        <v/>
      </c>
      <c r="N1273" s="30" t="str">
        <f>IF(G1273="","",VLOOKUP(G1273,WMS!$E$3:$U$2500,17,0))</f>
        <v/>
      </c>
      <c r="O1273" s="31" t="str">
        <f t="shared" si="142"/>
        <v/>
      </c>
      <c r="P1273" s="31" t="str">
        <f t="shared" si="143"/>
        <v/>
      </c>
      <c r="Q1273" s="36" t="str">
        <f>IF(G1273="","",VLOOKUP(G1273,WMS!$E$3:$G$2500,2,FALSE))</f>
        <v/>
      </c>
      <c r="R1273" s="36" t="str">
        <f>IF(G1273="","",VLOOKUP(G1273,WMS!$E$3:$G$2500,3,FALSE))</f>
        <v/>
      </c>
      <c r="S1273" s="37" t="str">
        <f>IF(R1273="","",VLOOKUP(R1273,CUSTOMS!$E$3:$N$2500,2,FALSE))</f>
        <v/>
      </c>
      <c r="T1273" s="38" t="str">
        <f>IF(R1273="","",VLOOKUP(R1273,CUSTOMS!$E$3:$N$2500,3,FALSE))</f>
        <v/>
      </c>
      <c r="U1273" s="39" t="str">
        <f t="shared" si="144"/>
        <v/>
      </c>
      <c r="V1273" s="39" t="str">
        <f>IF(R1273="","",VLOOKUP(R1273,CUSTOMS!$E$3:$N$2500,5,FALSE))</f>
        <v/>
      </c>
      <c r="W1273" s="40" t="str">
        <f>IF(R1273="","",VLOOKUP(R1273,CUSTOMS!$E$3:$N$2500,6,FALSE))</f>
        <v/>
      </c>
      <c r="X1273" s="40" t="str">
        <f t="shared" si="145"/>
        <v/>
      </c>
      <c r="Y1273" s="39" t="str">
        <f>IF(R1273="","",VLOOKUP(R1273,CUSTOMS!$E$3:$N$2500,8,FALSE))</f>
        <v/>
      </c>
      <c r="Z1273" s="39" t="str">
        <f>IF(R1273="","",VLOOKUP(R1273,CUSTOMS!$E$3:$N$2500,9,FALSE))</f>
        <v/>
      </c>
      <c r="AA1273" s="39" t="str">
        <f>IF(R1273="","",VLOOKUP(R1273,CUSTOMS!$E$3:$N$2500,10,FALSE))</f>
        <v/>
      </c>
      <c r="AB1273" s="40" t="str">
        <f>IF(R1273="","",VLOOKUP(G1273,WMS!$E$3:$T$2500,15,FALSE))</f>
        <v/>
      </c>
      <c r="AC1273" s="40" t="str">
        <f t="shared" si="146"/>
        <v/>
      </c>
      <c r="AD1273" s="37" t="str">
        <f>IF(S1273="","",VLOOKUP(S1273,海关监管条件!$A$1:$B$2000,2,FALSE))</f>
        <v/>
      </c>
    </row>
    <row r="1274" spans="7:30">
      <c r="G1274" s="22" t="str">
        <f t="shared" si="140"/>
        <v/>
      </c>
      <c r="H1274" s="23" t="str">
        <f>IF(G1274="","",VLOOKUP(G1274,WMS!$E$3:$Q$2500,7,FALSE))</f>
        <v/>
      </c>
      <c r="I1274" s="23" t="str">
        <f>IF(G1274="","",VLOOKUP(G1274,WMS!$E$3:$Q$2500,8,FALSE))</f>
        <v/>
      </c>
      <c r="J1274" s="23" t="str">
        <f>IF(G1274="","",VLOOKUP(G1274,WMS!$E$3:$Q$2500,13,FALSE))</f>
        <v/>
      </c>
      <c r="K1274" s="29" t="str">
        <f t="shared" si="141"/>
        <v/>
      </c>
      <c r="N1274" s="30" t="str">
        <f>IF(G1274="","",VLOOKUP(G1274,WMS!$E$3:$U$2500,17,0))</f>
        <v/>
      </c>
      <c r="O1274" s="31" t="str">
        <f t="shared" si="142"/>
        <v/>
      </c>
      <c r="P1274" s="31" t="str">
        <f t="shared" si="143"/>
        <v/>
      </c>
      <c r="Q1274" s="36" t="str">
        <f>IF(G1274="","",VLOOKUP(G1274,WMS!$E$3:$G$2500,2,FALSE))</f>
        <v/>
      </c>
      <c r="R1274" s="36" t="str">
        <f>IF(G1274="","",VLOOKUP(G1274,WMS!$E$3:$G$2500,3,FALSE))</f>
        <v/>
      </c>
      <c r="S1274" s="37" t="str">
        <f>IF(R1274="","",VLOOKUP(R1274,CUSTOMS!$E$3:$N$2500,2,FALSE))</f>
        <v/>
      </c>
      <c r="T1274" s="38" t="str">
        <f>IF(R1274="","",VLOOKUP(R1274,CUSTOMS!$E$3:$N$2500,3,FALSE))</f>
        <v/>
      </c>
      <c r="U1274" s="39" t="str">
        <f t="shared" si="144"/>
        <v/>
      </c>
      <c r="V1274" s="39" t="str">
        <f>IF(R1274="","",VLOOKUP(R1274,CUSTOMS!$E$3:$N$2500,5,FALSE))</f>
        <v/>
      </c>
      <c r="W1274" s="40" t="str">
        <f>IF(R1274="","",VLOOKUP(R1274,CUSTOMS!$E$3:$N$2500,6,FALSE))</f>
        <v/>
      </c>
      <c r="X1274" s="40" t="str">
        <f t="shared" si="145"/>
        <v/>
      </c>
      <c r="Y1274" s="39" t="str">
        <f>IF(R1274="","",VLOOKUP(R1274,CUSTOMS!$E$3:$N$2500,8,FALSE))</f>
        <v/>
      </c>
      <c r="Z1274" s="39" t="str">
        <f>IF(R1274="","",VLOOKUP(R1274,CUSTOMS!$E$3:$N$2500,9,FALSE))</f>
        <v/>
      </c>
      <c r="AA1274" s="39" t="str">
        <f>IF(R1274="","",VLOOKUP(R1274,CUSTOMS!$E$3:$N$2500,10,FALSE))</f>
        <v/>
      </c>
      <c r="AB1274" s="40" t="str">
        <f>IF(R1274="","",VLOOKUP(G1274,WMS!$E$3:$T$2500,15,FALSE))</f>
        <v/>
      </c>
      <c r="AC1274" s="40" t="str">
        <f t="shared" si="146"/>
        <v/>
      </c>
      <c r="AD1274" s="37" t="str">
        <f>IF(S1274="","",VLOOKUP(S1274,海关监管条件!$A$1:$B$2000,2,FALSE))</f>
        <v/>
      </c>
    </row>
    <row r="1275" spans="7:30">
      <c r="G1275" s="22" t="str">
        <f t="shared" si="140"/>
        <v/>
      </c>
      <c r="H1275" s="23" t="str">
        <f>IF(G1275="","",VLOOKUP(G1275,WMS!$E$3:$Q$2500,7,FALSE))</f>
        <v/>
      </c>
      <c r="I1275" s="23" t="str">
        <f>IF(G1275="","",VLOOKUP(G1275,WMS!$E$3:$Q$2500,8,FALSE))</f>
        <v/>
      </c>
      <c r="J1275" s="23" t="str">
        <f>IF(G1275="","",VLOOKUP(G1275,WMS!$E$3:$Q$2500,13,FALSE))</f>
        <v/>
      </c>
      <c r="K1275" s="29" t="str">
        <f t="shared" si="141"/>
        <v/>
      </c>
      <c r="N1275" s="30" t="str">
        <f>IF(G1275="","",VLOOKUP(G1275,WMS!$E$3:$U$2500,17,0))</f>
        <v/>
      </c>
      <c r="O1275" s="31" t="str">
        <f t="shared" si="142"/>
        <v/>
      </c>
      <c r="P1275" s="31" t="str">
        <f t="shared" si="143"/>
        <v/>
      </c>
      <c r="Q1275" s="36" t="str">
        <f>IF(G1275="","",VLOOKUP(G1275,WMS!$E$3:$G$2500,2,FALSE))</f>
        <v/>
      </c>
      <c r="R1275" s="36" t="str">
        <f>IF(G1275="","",VLOOKUP(G1275,WMS!$E$3:$G$2500,3,FALSE))</f>
        <v/>
      </c>
      <c r="S1275" s="37" t="str">
        <f>IF(R1275="","",VLOOKUP(R1275,CUSTOMS!$E$3:$N$2500,2,FALSE))</f>
        <v/>
      </c>
      <c r="T1275" s="38" t="str">
        <f>IF(R1275="","",VLOOKUP(R1275,CUSTOMS!$E$3:$N$2500,3,FALSE))</f>
        <v/>
      </c>
      <c r="U1275" s="39" t="str">
        <f t="shared" si="144"/>
        <v/>
      </c>
      <c r="V1275" s="39" t="str">
        <f>IF(R1275="","",VLOOKUP(R1275,CUSTOMS!$E$3:$N$2500,5,FALSE))</f>
        <v/>
      </c>
      <c r="W1275" s="40" t="str">
        <f>IF(R1275="","",VLOOKUP(R1275,CUSTOMS!$E$3:$N$2500,6,FALSE))</f>
        <v/>
      </c>
      <c r="X1275" s="40" t="str">
        <f t="shared" si="145"/>
        <v/>
      </c>
      <c r="Y1275" s="39" t="str">
        <f>IF(R1275="","",VLOOKUP(R1275,CUSTOMS!$E$3:$N$2500,8,FALSE))</f>
        <v/>
      </c>
      <c r="Z1275" s="39" t="str">
        <f>IF(R1275="","",VLOOKUP(R1275,CUSTOMS!$E$3:$N$2500,9,FALSE))</f>
        <v/>
      </c>
      <c r="AA1275" s="39" t="str">
        <f>IF(R1275="","",VLOOKUP(R1275,CUSTOMS!$E$3:$N$2500,10,FALSE))</f>
        <v/>
      </c>
      <c r="AB1275" s="40" t="str">
        <f>IF(R1275="","",VLOOKUP(G1275,WMS!$E$3:$T$2500,15,FALSE))</f>
        <v/>
      </c>
      <c r="AC1275" s="40" t="str">
        <f t="shared" si="146"/>
        <v/>
      </c>
      <c r="AD1275" s="37" t="str">
        <f>IF(S1275="","",VLOOKUP(S1275,海关监管条件!$A$1:$B$2000,2,FALSE))</f>
        <v/>
      </c>
    </row>
    <row r="1276" spans="7:30">
      <c r="G1276" s="22" t="str">
        <f t="shared" si="140"/>
        <v/>
      </c>
      <c r="H1276" s="23" t="str">
        <f>IF(G1276="","",VLOOKUP(G1276,WMS!$E$3:$Q$2500,7,FALSE))</f>
        <v/>
      </c>
      <c r="I1276" s="23" t="str">
        <f>IF(G1276="","",VLOOKUP(G1276,WMS!$E$3:$Q$2500,8,FALSE))</f>
        <v/>
      </c>
      <c r="J1276" s="23" t="str">
        <f>IF(G1276="","",VLOOKUP(G1276,WMS!$E$3:$Q$2500,13,FALSE))</f>
        <v/>
      </c>
      <c r="K1276" s="29" t="str">
        <f t="shared" si="141"/>
        <v/>
      </c>
      <c r="N1276" s="30" t="str">
        <f>IF(G1276="","",VLOOKUP(G1276,WMS!$E$3:$U$2500,17,0))</f>
        <v/>
      </c>
      <c r="O1276" s="31" t="str">
        <f t="shared" si="142"/>
        <v/>
      </c>
      <c r="P1276" s="31" t="str">
        <f t="shared" si="143"/>
        <v/>
      </c>
      <c r="Q1276" s="36" t="str">
        <f>IF(G1276="","",VLOOKUP(G1276,WMS!$E$3:$G$2500,2,FALSE))</f>
        <v/>
      </c>
      <c r="R1276" s="36" t="str">
        <f>IF(G1276="","",VLOOKUP(G1276,WMS!$E$3:$G$2500,3,FALSE))</f>
        <v/>
      </c>
      <c r="S1276" s="37" t="str">
        <f>IF(R1276="","",VLOOKUP(R1276,CUSTOMS!$E$3:$N$2500,2,FALSE))</f>
        <v/>
      </c>
      <c r="T1276" s="38" t="str">
        <f>IF(R1276="","",VLOOKUP(R1276,CUSTOMS!$E$3:$N$2500,3,FALSE))</f>
        <v/>
      </c>
      <c r="U1276" s="39" t="str">
        <f t="shared" si="144"/>
        <v/>
      </c>
      <c r="V1276" s="39" t="str">
        <f>IF(R1276="","",VLOOKUP(R1276,CUSTOMS!$E$3:$N$2500,5,FALSE))</f>
        <v/>
      </c>
      <c r="W1276" s="40" t="str">
        <f>IF(R1276="","",VLOOKUP(R1276,CUSTOMS!$E$3:$N$2500,6,FALSE))</f>
        <v/>
      </c>
      <c r="X1276" s="40" t="str">
        <f t="shared" si="145"/>
        <v/>
      </c>
      <c r="Y1276" s="39" t="str">
        <f>IF(R1276="","",VLOOKUP(R1276,CUSTOMS!$E$3:$N$2500,8,FALSE))</f>
        <v/>
      </c>
      <c r="Z1276" s="39" t="str">
        <f>IF(R1276="","",VLOOKUP(R1276,CUSTOMS!$E$3:$N$2500,9,FALSE))</f>
        <v/>
      </c>
      <c r="AA1276" s="39" t="str">
        <f>IF(R1276="","",VLOOKUP(R1276,CUSTOMS!$E$3:$N$2500,10,FALSE))</f>
        <v/>
      </c>
      <c r="AB1276" s="40" t="str">
        <f>IF(R1276="","",VLOOKUP(G1276,WMS!$E$3:$T$2500,15,FALSE))</f>
        <v/>
      </c>
      <c r="AC1276" s="40" t="str">
        <f t="shared" si="146"/>
        <v/>
      </c>
      <c r="AD1276" s="37" t="str">
        <f>IF(S1276="","",VLOOKUP(S1276,海关监管条件!$A$1:$B$2000,2,FALSE))</f>
        <v/>
      </c>
    </row>
    <row r="1277" spans="7:30">
      <c r="G1277" s="22" t="str">
        <f t="shared" si="140"/>
        <v/>
      </c>
      <c r="H1277" s="23" t="str">
        <f>IF(G1277="","",VLOOKUP(G1277,WMS!$E$3:$Q$2500,7,FALSE))</f>
        <v/>
      </c>
      <c r="I1277" s="23" t="str">
        <f>IF(G1277="","",VLOOKUP(G1277,WMS!$E$3:$Q$2500,8,FALSE))</f>
        <v/>
      </c>
      <c r="J1277" s="23" t="str">
        <f>IF(G1277="","",VLOOKUP(G1277,WMS!$E$3:$Q$2500,13,FALSE))</f>
        <v/>
      </c>
      <c r="K1277" s="29" t="str">
        <f t="shared" si="141"/>
        <v/>
      </c>
      <c r="N1277" s="30" t="str">
        <f>IF(G1277="","",VLOOKUP(G1277,WMS!$E$3:$U$2500,17,0))</f>
        <v/>
      </c>
      <c r="O1277" s="31" t="str">
        <f t="shared" si="142"/>
        <v/>
      </c>
      <c r="P1277" s="31" t="str">
        <f t="shared" si="143"/>
        <v/>
      </c>
      <c r="Q1277" s="36" t="str">
        <f>IF(G1277="","",VLOOKUP(G1277,WMS!$E$3:$G$2500,2,FALSE))</f>
        <v/>
      </c>
      <c r="R1277" s="36" t="str">
        <f>IF(G1277="","",VLOOKUP(G1277,WMS!$E$3:$G$2500,3,FALSE))</f>
        <v/>
      </c>
      <c r="S1277" s="37" t="str">
        <f>IF(R1277="","",VLOOKUP(R1277,CUSTOMS!$E$3:$N$2500,2,FALSE))</f>
        <v/>
      </c>
      <c r="T1277" s="38" t="str">
        <f>IF(R1277="","",VLOOKUP(R1277,CUSTOMS!$E$3:$N$2500,3,FALSE))</f>
        <v/>
      </c>
      <c r="U1277" s="39" t="str">
        <f t="shared" si="144"/>
        <v/>
      </c>
      <c r="V1277" s="39" t="str">
        <f>IF(R1277="","",VLOOKUP(R1277,CUSTOMS!$E$3:$N$2500,5,FALSE))</f>
        <v/>
      </c>
      <c r="W1277" s="40" t="str">
        <f>IF(R1277="","",VLOOKUP(R1277,CUSTOMS!$E$3:$N$2500,6,FALSE))</f>
        <v/>
      </c>
      <c r="X1277" s="40" t="str">
        <f t="shared" si="145"/>
        <v/>
      </c>
      <c r="Y1277" s="39" t="str">
        <f>IF(R1277="","",VLOOKUP(R1277,CUSTOMS!$E$3:$N$2500,8,FALSE))</f>
        <v/>
      </c>
      <c r="Z1277" s="39" t="str">
        <f>IF(R1277="","",VLOOKUP(R1277,CUSTOMS!$E$3:$N$2500,9,FALSE))</f>
        <v/>
      </c>
      <c r="AA1277" s="39" t="str">
        <f>IF(R1277="","",VLOOKUP(R1277,CUSTOMS!$E$3:$N$2500,10,FALSE))</f>
        <v/>
      </c>
      <c r="AB1277" s="40" t="str">
        <f>IF(R1277="","",VLOOKUP(G1277,WMS!$E$3:$T$2500,15,FALSE))</f>
        <v/>
      </c>
      <c r="AC1277" s="40" t="str">
        <f t="shared" si="146"/>
        <v/>
      </c>
      <c r="AD1277" s="37" t="str">
        <f>IF(S1277="","",VLOOKUP(S1277,海关监管条件!$A$1:$B$2000,2,FALSE))</f>
        <v/>
      </c>
    </row>
    <row r="1278" spans="7:30">
      <c r="G1278" s="22" t="str">
        <f t="shared" si="140"/>
        <v/>
      </c>
      <c r="H1278" s="23" t="str">
        <f>IF(G1278="","",VLOOKUP(G1278,WMS!$E$3:$Q$2500,7,FALSE))</f>
        <v/>
      </c>
      <c r="I1278" s="23" t="str">
        <f>IF(G1278="","",VLOOKUP(G1278,WMS!$E$3:$Q$2500,8,FALSE))</f>
        <v/>
      </c>
      <c r="J1278" s="23" t="str">
        <f>IF(G1278="","",VLOOKUP(G1278,WMS!$E$3:$Q$2500,13,FALSE))</f>
        <v/>
      </c>
      <c r="K1278" s="29" t="str">
        <f t="shared" si="141"/>
        <v/>
      </c>
      <c r="N1278" s="30" t="str">
        <f>IF(G1278="","",VLOOKUP(G1278,WMS!$E$3:$U$2500,17,0))</f>
        <v/>
      </c>
      <c r="O1278" s="31" t="str">
        <f t="shared" si="142"/>
        <v/>
      </c>
      <c r="P1278" s="31" t="str">
        <f t="shared" si="143"/>
        <v/>
      </c>
      <c r="Q1278" s="36" t="str">
        <f>IF(G1278="","",VLOOKUP(G1278,WMS!$E$3:$G$2500,2,FALSE))</f>
        <v/>
      </c>
      <c r="R1278" s="36" t="str">
        <f>IF(G1278="","",VLOOKUP(G1278,WMS!$E$3:$G$2500,3,FALSE))</f>
        <v/>
      </c>
      <c r="S1278" s="37" t="str">
        <f>IF(R1278="","",VLOOKUP(R1278,CUSTOMS!$E$3:$N$2500,2,FALSE))</f>
        <v/>
      </c>
      <c r="T1278" s="38" t="str">
        <f>IF(R1278="","",VLOOKUP(R1278,CUSTOMS!$E$3:$N$2500,3,FALSE))</f>
        <v/>
      </c>
      <c r="U1278" s="39" t="str">
        <f t="shared" si="144"/>
        <v/>
      </c>
      <c r="V1278" s="39" t="str">
        <f>IF(R1278="","",VLOOKUP(R1278,CUSTOMS!$E$3:$N$2500,5,FALSE))</f>
        <v/>
      </c>
      <c r="W1278" s="40" t="str">
        <f>IF(R1278="","",VLOOKUP(R1278,CUSTOMS!$E$3:$N$2500,6,FALSE))</f>
        <v/>
      </c>
      <c r="X1278" s="40" t="str">
        <f t="shared" si="145"/>
        <v/>
      </c>
      <c r="Y1278" s="39" t="str">
        <f>IF(R1278="","",VLOOKUP(R1278,CUSTOMS!$E$3:$N$2500,8,FALSE))</f>
        <v/>
      </c>
      <c r="Z1278" s="39" t="str">
        <f>IF(R1278="","",VLOOKUP(R1278,CUSTOMS!$E$3:$N$2500,9,FALSE))</f>
        <v/>
      </c>
      <c r="AA1278" s="39" t="str">
        <f>IF(R1278="","",VLOOKUP(R1278,CUSTOMS!$E$3:$N$2500,10,FALSE))</f>
        <v/>
      </c>
      <c r="AB1278" s="40" t="str">
        <f>IF(R1278="","",VLOOKUP(G1278,WMS!$E$3:$T$2500,15,FALSE))</f>
        <v/>
      </c>
      <c r="AC1278" s="40" t="str">
        <f t="shared" si="146"/>
        <v/>
      </c>
      <c r="AD1278" s="37" t="str">
        <f>IF(S1278="","",VLOOKUP(S1278,海关监管条件!$A$1:$B$2000,2,FALSE))</f>
        <v/>
      </c>
    </row>
    <row r="1279" spans="7:30">
      <c r="G1279" s="22" t="str">
        <f t="shared" si="140"/>
        <v/>
      </c>
      <c r="H1279" s="23" t="str">
        <f>IF(G1279="","",VLOOKUP(G1279,WMS!$E$3:$Q$2500,7,FALSE))</f>
        <v/>
      </c>
      <c r="I1279" s="23" t="str">
        <f>IF(G1279="","",VLOOKUP(G1279,WMS!$E$3:$Q$2500,8,FALSE))</f>
        <v/>
      </c>
      <c r="J1279" s="23" t="str">
        <f>IF(G1279="","",VLOOKUP(G1279,WMS!$E$3:$Q$2500,13,FALSE))</f>
        <v/>
      </c>
      <c r="K1279" s="29" t="str">
        <f t="shared" si="141"/>
        <v/>
      </c>
      <c r="N1279" s="30" t="str">
        <f>IF(G1279="","",VLOOKUP(G1279,WMS!$E$3:$U$2500,17,0))</f>
        <v/>
      </c>
      <c r="O1279" s="31" t="str">
        <f t="shared" si="142"/>
        <v/>
      </c>
      <c r="P1279" s="31" t="str">
        <f t="shared" si="143"/>
        <v/>
      </c>
      <c r="Q1279" s="36" t="str">
        <f>IF(G1279="","",VLOOKUP(G1279,WMS!$E$3:$G$2500,2,FALSE))</f>
        <v/>
      </c>
      <c r="R1279" s="36" t="str">
        <f>IF(G1279="","",VLOOKUP(G1279,WMS!$E$3:$G$2500,3,FALSE))</f>
        <v/>
      </c>
      <c r="S1279" s="37" t="str">
        <f>IF(R1279="","",VLOOKUP(R1279,CUSTOMS!$E$3:$N$2500,2,FALSE))</f>
        <v/>
      </c>
      <c r="T1279" s="38" t="str">
        <f>IF(R1279="","",VLOOKUP(R1279,CUSTOMS!$E$3:$N$2500,3,FALSE))</f>
        <v/>
      </c>
      <c r="U1279" s="39" t="str">
        <f t="shared" si="144"/>
        <v/>
      </c>
      <c r="V1279" s="39" t="str">
        <f>IF(R1279="","",VLOOKUP(R1279,CUSTOMS!$E$3:$N$2500,5,FALSE))</f>
        <v/>
      </c>
      <c r="W1279" s="40" t="str">
        <f>IF(R1279="","",VLOOKUP(R1279,CUSTOMS!$E$3:$N$2500,6,FALSE))</f>
        <v/>
      </c>
      <c r="X1279" s="40" t="str">
        <f t="shared" si="145"/>
        <v/>
      </c>
      <c r="Y1279" s="39" t="str">
        <f>IF(R1279="","",VLOOKUP(R1279,CUSTOMS!$E$3:$N$2500,8,FALSE))</f>
        <v/>
      </c>
      <c r="Z1279" s="39" t="str">
        <f>IF(R1279="","",VLOOKUP(R1279,CUSTOMS!$E$3:$N$2500,9,FALSE))</f>
        <v/>
      </c>
      <c r="AA1279" s="39" t="str">
        <f>IF(R1279="","",VLOOKUP(R1279,CUSTOMS!$E$3:$N$2500,10,FALSE))</f>
        <v/>
      </c>
      <c r="AB1279" s="40" t="str">
        <f>IF(R1279="","",VLOOKUP(G1279,WMS!$E$3:$T$2500,15,FALSE))</f>
        <v/>
      </c>
      <c r="AC1279" s="40" t="str">
        <f t="shared" si="146"/>
        <v/>
      </c>
      <c r="AD1279" s="37" t="str">
        <f>IF(S1279="","",VLOOKUP(S1279,海关监管条件!$A$1:$B$2000,2,FALSE))</f>
        <v/>
      </c>
    </row>
    <row r="1280" spans="7:30">
      <c r="G1280" s="22" t="str">
        <f t="shared" si="140"/>
        <v/>
      </c>
      <c r="H1280" s="23" t="str">
        <f>IF(G1280="","",VLOOKUP(G1280,WMS!$E$3:$Q$2500,7,FALSE))</f>
        <v/>
      </c>
      <c r="I1280" s="23" t="str">
        <f>IF(G1280="","",VLOOKUP(G1280,WMS!$E$3:$Q$2500,8,FALSE))</f>
        <v/>
      </c>
      <c r="J1280" s="23" t="str">
        <f>IF(G1280="","",VLOOKUP(G1280,WMS!$E$3:$Q$2500,13,FALSE))</f>
        <v/>
      </c>
      <c r="K1280" s="29" t="str">
        <f t="shared" si="141"/>
        <v/>
      </c>
      <c r="N1280" s="30" t="str">
        <f>IF(G1280="","",VLOOKUP(G1280,WMS!$E$3:$U$2500,17,0))</f>
        <v/>
      </c>
      <c r="O1280" s="31" t="str">
        <f t="shared" si="142"/>
        <v/>
      </c>
      <c r="P1280" s="31" t="str">
        <f t="shared" si="143"/>
        <v/>
      </c>
      <c r="Q1280" s="36" t="str">
        <f>IF(G1280="","",VLOOKUP(G1280,WMS!$E$3:$G$2500,2,FALSE))</f>
        <v/>
      </c>
      <c r="R1280" s="36" t="str">
        <f>IF(G1280="","",VLOOKUP(G1280,WMS!$E$3:$G$2500,3,FALSE))</f>
        <v/>
      </c>
      <c r="S1280" s="37" t="str">
        <f>IF(R1280="","",VLOOKUP(R1280,CUSTOMS!$E$3:$N$2500,2,FALSE))</f>
        <v/>
      </c>
      <c r="T1280" s="38" t="str">
        <f>IF(R1280="","",VLOOKUP(R1280,CUSTOMS!$E$3:$N$2500,3,FALSE))</f>
        <v/>
      </c>
      <c r="U1280" s="39" t="str">
        <f t="shared" si="144"/>
        <v/>
      </c>
      <c r="V1280" s="39" t="str">
        <f>IF(R1280="","",VLOOKUP(R1280,CUSTOMS!$E$3:$N$2500,5,FALSE))</f>
        <v/>
      </c>
      <c r="W1280" s="40" t="str">
        <f>IF(R1280="","",VLOOKUP(R1280,CUSTOMS!$E$3:$N$2500,6,FALSE))</f>
        <v/>
      </c>
      <c r="X1280" s="40" t="str">
        <f t="shared" si="145"/>
        <v/>
      </c>
      <c r="Y1280" s="39" t="str">
        <f>IF(R1280="","",VLOOKUP(R1280,CUSTOMS!$E$3:$N$2500,8,FALSE))</f>
        <v/>
      </c>
      <c r="Z1280" s="39" t="str">
        <f>IF(R1280="","",VLOOKUP(R1280,CUSTOMS!$E$3:$N$2500,9,FALSE))</f>
        <v/>
      </c>
      <c r="AA1280" s="39" t="str">
        <f>IF(R1280="","",VLOOKUP(R1280,CUSTOMS!$E$3:$N$2500,10,FALSE))</f>
        <v/>
      </c>
      <c r="AB1280" s="40" t="str">
        <f>IF(R1280="","",VLOOKUP(G1280,WMS!$E$3:$T$2500,15,FALSE))</f>
        <v/>
      </c>
      <c r="AC1280" s="40" t="str">
        <f t="shared" si="146"/>
        <v/>
      </c>
      <c r="AD1280" s="37" t="str">
        <f>IF(S1280="","",VLOOKUP(S1280,海关监管条件!$A$1:$B$2000,2,FALSE))</f>
        <v/>
      </c>
    </row>
    <row r="1281" spans="7:30">
      <c r="G1281" s="22" t="str">
        <f t="shared" si="140"/>
        <v/>
      </c>
      <c r="H1281" s="23" t="str">
        <f>IF(G1281="","",VLOOKUP(G1281,WMS!$E$3:$Q$2500,7,FALSE))</f>
        <v/>
      </c>
      <c r="I1281" s="23" t="str">
        <f>IF(G1281="","",VLOOKUP(G1281,WMS!$E$3:$Q$2500,8,FALSE))</f>
        <v/>
      </c>
      <c r="J1281" s="23" t="str">
        <f>IF(G1281="","",VLOOKUP(G1281,WMS!$E$3:$Q$2500,13,FALSE))</f>
        <v/>
      </c>
      <c r="K1281" s="29" t="str">
        <f t="shared" si="141"/>
        <v/>
      </c>
      <c r="N1281" s="30" t="str">
        <f>IF(G1281="","",VLOOKUP(G1281,WMS!$E$3:$U$2500,17,0))</f>
        <v/>
      </c>
      <c r="O1281" s="31" t="str">
        <f t="shared" si="142"/>
        <v/>
      </c>
      <c r="P1281" s="31" t="str">
        <f t="shared" si="143"/>
        <v/>
      </c>
      <c r="Q1281" s="36" t="str">
        <f>IF(G1281="","",VLOOKUP(G1281,WMS!$E$3:$G$2500,2,FALSE))</f>
        <v/>
      </c>
      <c r="R1281" s="36" t="str">
        <f>IF(G1281="","",VLOOKUP(G1281,WMS!$E$3:$G$2500,3,FALSE))</f>
        <v/>
      </c>
      <c r="S1281" s="37" t="str">
        <f>IF(R1281="","",VLOOKUP(R1281,CUSTOMS!$E$3:$N$2500,2,FALSE))</f>
        <v/>
      </c>
      <c r="T1281" s="38" t="str">
        <f>IF(R1281="","",VLOOKUP(R1281,CUSTOMS!$E$3:$N$2500,3,FALSE))</f>
        <v/>
      </c>
      <c r="U1281" s="39" t="str">
        <f t="shared" si="144"/>
        <v/>
      </c>
      <c r="V1281" s="39" t="str">
        <f>IF(R1281="","",VLOOKUP(R1281,CUSTOMS!$E$3:$N$2500,5,FALSE))</f>
        <v/>
      </c>
      <c r="W1281" s="40" t="str">
        <f>IF(R1281="","",VLOOKUP(R1281,CUSTOMS!$E$3:$N$2500,6,FALSE))</f>
        <v/>
      </c>
      <c r="X1281" s="40" t="str">
        <f t="shared" si="145"/>
        <v/>
      </c>
      <c r="Y1281" s="39" t="str">
        <f>IF(R1281="","",VLOOKUP(R1281,CUSTOMS!$E$3:$N$2500,8,FALSE))</f>
        <v/>
      </c>
      <c r="Z1281" s="39" t="str">
        <f>IF(R1281="","",VLOOKUP(R1281,CUSTOMS!$E$3:$N$2500,9,FALSE))</f>
        <v/>
      </c>
      <c r="AA1281" s="39" t="str">
        <f>IF(R1281="","",VLOOKUP(R1281,CUSTOMS!$E$3:$N$2500,10,FALSE))</f>
        <v/>
      </c>
      <c r="AB1281" s="40" t="str">
        <f>IF(R1281="","",VLOOKUP(G1281,WMS!$E$3:$T$2500,15,FALSE))</f>
        <v/>
      </c>
      <c r="AC1281" s="40" t="str">
        <f t="shared" si="146"/>
        <v/>
      </c>
      <c r="AD1281" s="37" t="str">
        <f>IF(S1281="","",VLOOKUP(S1281,海关监管条件!$A$1:$B$2000,2,FALSE))</f>
        <v/>
      </c>
    </row>
    <row r="1282" spans="7:30">
      <c r="G1282" s="22" t="str">
        <f t="shared" si="140"/>
        <v/>
      </c>
      <c r="H1282" s="23" t="str">
        <f>IF(G1282="","",VLOOKUP(G1282,WMS!$E$3:$Q$2500,7,FALSE))</f>
        <v/>
      </c>
      <c r="I1282" s="23" t="str">
        <f>IF(G1282="","",VLOOKUP(G1282,WMS!$E$3:$Q$2500,8,FALSE))</f>
        <v/>
      </c>
      <c r="J1282" s="23" t="str">
        <f>IF(G1282="","",VLOOKUP(G1282,WMS!$E$3:$Q$2500,13,FALSE))</f>
        <v/>
      </c>
      <c r="K1282" s="29" t="str">
        <f t="shared" si="141"/>
        <v/>
      </c>
      <c r="N1282" s="30" t="str">
        <f>IF(G1282="","",VLOOKUP(G1282,WMS!$E$3:$U$2500,17,0))</f>
        <v/>
      </c>
      <c r="O1282" s="31" t="str">
        <f t="shared" si="142"/>
        <v/>
      </c>
      <c r="P1282" s="31" t="str">
        <f t="shared" si="143"/>
        <v/>
      </c>
      <c r="Q1282" s="36" t="str">
        <f>IF(G1282="","",VLOOKUP(G1282,WMS!$E$3:$G$2500,2,FALSE))</f>
        <v/>
      </c>
      <c r="R1282" s="36" t="str">
        <f>IF(G1282="","",VLOOKUP(G1282,WMS!$E$3:$G$2500,3,FALSE))</f>
        <v/>
      </c>
      <c r="S1282" s="37" t="str">
        <f>IF(R1282="","",VLOOKUP(R1282,CUSTOMS!$E$3:$N$2500,2,FALSE))</f>
        <v/>
      </c>
      <c r="T1282" s="38" t="str">
        <f>IF(R1282="","",VLOOKUP(R1282,CUSTOMS!$E$3:$N$2500,3,FALSE))</f>
        <v/>
      </c>
      <c r="U1282" s="39" t="str">
        <f t="shared" si="144"/>
        <v/>
      </c>
      <c r="V1282" s="39" t="str">
        <f>IF(R1282="","",VLOOKUP(R1282,CUSTOMS!$E$3:$N$2500,5,FALSE))</f>
        <v/>
      </c>
      <c r="W1282" s="40" t="str">
        <f>IF(R1282="","",VLOOKUP(R1282,CUSTOMS!$E$3:$N$2500,6,FALSE))</f>
        <v/>
      </c>
      <c r="X1282" s="40" t="str">
        <f t="shared" si="145"/>
        <v/>
      </c>
      <c r="Y1282" s="39" t="str">
        <f>IF(R1282="","",VLOOKUP(R1282,CUSTOMS!$E$3:$N$2500,8,FALSE))</f>
        <v/>
      </c>
      <c r="Z1282" s="39" t="str">
        <f>IF(R1282="","",VLOOKUP(R1282,CUSTOMS!$E$3:$N$2500,9,FALSE))</f>
        <v/>
      </c>
      <c r="AA1282" s="39" t="str">
        <f>IF(R1282="","",VLOOKUP(R1282,CUSTOMS!$E$3:$N$2500,10,FALSE))</f>
        <v/>
      </c>
      <c r="AB1282" s="40" t="str">
        <f>IF(R1282="","",VLOOKUP(G1282,WMS!$E$3:$T$2500,15,FALSE))</f>
        <v/>
      </c>
      <c r="AC1282" s="40" t="str">
        <f t="shared" si="146"/>
        <v/>
      </c>
      <c r="AD1282" s="37" t="str">
        <f>IF(S1282="","",VLOOKUP(S1282,海关监管条件!$A$1:$B$2000,2,FALSE))</f>
        <v/>
      </c>
    </row>
    <row r="1283" spans="7:30">
      <c r="G1283" s="22" t="str">
        <f t="shared" si="140"/>
        <v/>
      </c>
      <c r="H1283" s="23" t="str">
        <f>IF(G1283="","",VLOOKUP(G1283,WMS!$E$3:$Q$2500,7,FALSE))</f>
        <v/>
      </c>
      <c r="I1283" s="23" t="str">
        <f>IF(G1283="","",VLOOKUP(G1283,WMS!$E$3:$Q$2500,8,FALSE))</f>
        <v/>
      </c>
      <c r="J1283" s="23" t="str">
        <f>IF(G1283="","",VLOOKUP(G1283,WMS!$E$3:$Q$2500,13,FALSE))</f>
        <v/>
      </c>
      <c r="K1283" s="29" t="str">
        <f t="shared" si="141"/>
        <v/>
      </c>
      <c r="N1283" s="30" t="str">
        <f>IF(G1283="","",VLOOKUP(G1283,WMS!$E$3:$U$2500,17,0))</f>
        <v/>
      </c>
      <c r="O1283" s="31" t="str">
        <f t="shared" si="142"/>
        <v/>
      </c>
      <c r="P1283" s="31" t="str">
        <f t="shared" si="143"/>
        <v/>
      </c>
      <c r="Q1283" s="36" t="str">
        <f>IF(G1283="","",VLOOKUP(G1283,WMS!$E$3:$G$2500,2,FALSE))</f>
        <v/>
      </c>
      <c r="R1283" s="36" t="str">
        <f>IF(G1283="","",VLOOKUP(G1283,WMS!$E$3:$G$2500,3,FALSE))</f>
        <v/>
      </c>
      <c r="S1283" s="37" t="str">
        <f>IF(R1283="","",VLOOKUP(R1283,CUSTOMS!$E$3:$N$2500,2,FALSE))</f>
        <v/>
      </c>
      <c r="T1283" s="38" t="str">
        <f>IF(R1283="","",VLOOKUP(R1283,CUSTOMS!$E$3:$N$2500,3,FALSE))</f>
        <v/>
      </c>
      <c r="U1283" s="39" t="str">
        <f t="shared" si="144"/>
        <v/>
      </c>
      <c r="V1283" s="39" t="str">
        <f>IF(R1283="","",VLOOKUP(R1283,CUSTOMS!$E$3:$N$2500,5,FALSE))</f>
        <v/>
      </c>
      <c r="W1283" s="40" t="str">
        <f>IF(R1283="","",VLOOKUP(R1283,CUSTOMS!$E$3:$N$2500,6,FALSE))</f>
        <v/>
      </c>
      <c r="X1283" s="40" t="str">
        <f t="shared" si="145"/>
        <v/>
      </c>
      <c r="Y1283" s="39" t="str">
        <f>IF(R1283="","",VLOOKUP(R1283,CUSTOMS!$E$3:$N$2500,8,FALSE))</f>
        <v/>
      </c>
      <c r="Z1283" s="39" t="str">
        <f>IF(R1283="","",VLOOKUP(R1283,CUSTOMS!$E$3:$N$2500,9,FALSE))</f>
        <v/>
      </c>
      <c r="AA1283" s="39" t="str">
        <f>IF(R1283="","",VLOOKUP(R1283,CUSTOMS!$E$3:$N$2500,10,FALSE))</f>
        <v/>
      </c>
      <c r="AB1283" s="40" t="str">
        <f>IF(R1283="","",VLOOKUP(G1283,WMS!$E$3:$T$2500,15,FALSE))</f>
        <v/>
      </c>
      <c r="AC1283" s="40" t="str">
        <f t="shared" si="146"/>
        <v/>
      </c>
      <c r="AD1283" s="37" t="str">
        <f>IF(S1283="","",VLOOKUP(S1283,海关监管条件!$A$1:$B$2000,2,FALSE))</f>
        <v/>
      </c>
    </row>
    <row r="1284" spans="7:30">
      <c r="G1284" s="22" t="str">
        <f t="shared" si="140"/>
        <v/>
      </c>
      <c r="H1284" s="23" t="str">
        <f>IF(G1284="","",VLOOKUP(G1284,WMS!$E$3:$Q$2500,7,FALSE))</f>
        <v/>
      </c>
      <c r="I1284" s="23" t="str">
        <f>IF(G1284="","",VLOOKUP(G1284,WMS!$E$3:$Q$2500,8,FALSE))</f>
        <v/>
      </c>
      <c r="J1284" s="23" t="str">
        <f>IF(G1284="","",VLOOKUP(G1284,WMS!$E$3:$Q$2500,13,FALSE))</f>
        <v/>
      </c>
      <c r="K1284" s="29" t="str">
        <f t="shared" si="141"/>
        <v/>
      </c>
      <c r="N1284" s="30" t="str">
        <f>IF(G1284="","",VLOOKUP(G1284,WMS!$E$3:$U$2500,17,0))</f>
        <v/>
      </c>
      <c r="O1284" s="31" t="str">
        <f t="shared" si="142"/>
        <v/>
      </c>
      <c r="P1284" s="31" t="str">
        <f t="shared" si="143"/>
        <v/>
      </c>
      <c r="Q1284" s="36" t="str">
        <f>IF(G1284="","",VLOOKUP(G1284,WMS!$E$3:$G$2500,2,FALSE))</f>
        <v/>
      </c>
      <c r="R1284" s="36" t="str">
        <f>IF(G1284="","",VLOOKUP(G1284,WMS!$E$3:$G$2500,3,FALSE))</f>
        <v/>
      </c>
      <c r="S1284" s="37" t="str">
        <f>IF(R1284="","",VLOOKUP(R1284,CUSTOMS!$E$3:$N$2500,2,FALSE))</f>
        <v/>
      </c>
      <c r="T1284" s="38" t="str">
        <f>IF(R1284="","",VLOOKUP(R1284,CUSTOMS!$E$3:$N$2500,3,FALSE))</f>
        <v/>
      </c>
      <c r="U1284" s="39" t="str">
        <f t="shared" si="144"/>
        <v/>
      </c>
      <c r="V1284" s="39" t="str">
        <f>IF(R1284="","",VLOOKUP(R1284,CUSTOMS!$E$3:$N$2500,5,FALSE))</f>
        <v/>
      </c>
      <c r="W1284" s="40" t="str">
        <f>IF(R1284="","",VLOOKUP(R1284,CUSTOMS!$E$3:$N$2500,6,FALSE))</f>
        <v/>
      </c>
      <c r="X1284" s="40" t="str">
        <f t="shared" si="145"/>
        <v/>
      </c>
      <c r="Y1284" s="39" t="str">
        <f>IF(R1284="","",VLOOKUP(R1284,CUSTOMS!$E$3:$N$2500,8,FALSE))</f>
        <v/>
      </c>
      <c r="Z1284" s="39" t="str">
        <f>IF(R1284="","",VLOOKUP(R1284,CUSTOMS!$E$3:$N$2500,9,FALSE))</f>
        <v/>
      </c>
      <c r="AA1284" s="39" t="str">
        <f>IF(R1284="","",VLOOKUP(R1284,CUSTOMS!$E$3:$N$2500,10,FALSE))</f>
        <v/>
      </c>
      <c r="AB1284" s="40" t="str">
        <f>IF(R1284="","",VLOOKUP(G1284,WMS!$E$3:$T$2500,15,FALSE))</f>
        <v/>
      </c>
      <c r="AC1284" s="40" t="str">
        <f t="shared" si="146"/>
        <v/>
      </c>
      <c r="AD1284" s="37" t="str">
        <f>IF(S1284="","",VLOOKUP(S1284,海关监管条件!$A$1:$B$2000,2,FALSE))</f>
        <v/>
      </c>
    </row>
    <row r="1285" spans="7:30">
      <c r="G1285" s="22" t="str">
        <f t="shared" si="140"/>
        <v/>
      </c>
      <c r="H1285" s="23" t="str">
        <f>IF(G1285="","",VLOOKUP(G1285,WMS!$E$3:$Q$2500,7,FALSE))</f>
        <v/>
      </c>
      <c r="I1285" s="23" t="str">
        <f>IF(G1285="","",VLOOKUP(G1285,WMS!$E$3:$Q$2500,8,FALSE))</f>
        <v/>
      </c>
      <c r="J1285" s="23" t="str">
        <f>IF(G1285="","",VLOOKUP(G1285,WMS!$E$3:$Q$2500,13,FALSE))</f>
        <v/>
      </c>
      <c r="K1285" s="29" t="str">
        <f t="shared" si="141"/>
        <v/>
      </c>
      <c r="N1285" s="30" t="str">
        <f>IF(G1285="","",VLOOKUP(G1285,WMS!$E$3:$U$2500,17,0))</f>
        <v/>
      </c>
      <c r="O1285" s="31" t="str">
        <f t="shared" si="142"/>
        <v/>
      </c>
      <c r="P1285" s="31" t="str">
        <f t="shared" si="143"/>
        <v/>
      </c>
      <c r="Q1285" s="36" t="str">
        <f>IF(G1285="","",VLOOKUP(G1285,WMS!$E$3:$G$2500,2,FALSE))</f>
        <v/>
      </c>
      <c r="R1285" s="36" t="str">
        <f>IF(G1285="","",VLOOKUP(G1285,WMS!$E$3:$G$2500,3,FALSE))</f>
        <v/>
      </c>
      <c r="S1285" s="37" t="str">
        <f>IF(R1285="","",VLOOKUP(R1285,CUSTOMS!$E$3:$N$2500,2,FALSE))</f>
        <v/>
      </c>
      <c r="T1285" s="38" t="str">
        <f>IF(R1285="","",VLOOKUP(R1285,CUSTOMS!$E$3:$N$2500,3,FALSE))</f>
        <v/>
      </c>
      <c r="U1285" s="39" t="str">
        <f t="shared" si="144"/>
        <v/>
      </c>
      <c r="V1285" s="39" t="str">
        <f>IF(R1285="","",VLOOKUP(R1285,CUSTOMS!$E$3:$N$2500,5,FALSE))</f>
        <v/>
      </c>
      <c r="W1285" s="40" t="str">
        <f>IF(R1285="","",VLOOKUP(R1285,CUSTOMS!$E$3:$N$2500,6,FALSE))</f>
        <v/>
      </c>
      <c r="X1285" s="40" t="str">
        <f t="shared" si="145"/>
        <v/>
      </c>
      <c r="Y1285" s="39" t="str">
        <f>IF(R1285="","",VLOOKUP(R1285,CUSTOMS!$E$3:$N$2500,8,FALSE))</f>
        <v/>
      </c>
      <c r="Z1285" s="39" t="str">
        <f>IF(R1285="","",VLOOKUP(R1285,CUSTOMS!$E$3:$N$2500,9,FALSE))</f>
        <v/>
      </c>
      <c r="AA1285" s="39" t="str">
        <f>IF(R1285="","",VLOOKUP(R1285,CUSTOMS!$E$3:$N$2500,10,FALSE))</f>
        <v/>
      </c>
      <c r="AB1285" s="40" t="str">
        <f>IF(R1285="","",VLOOKUP(G1285,WMS!$E$3:$T$2500,15,FALSE))</f>
        <v/>
      </c>
      <c r="AC1285" s="40" t="str">
        <f t="shared" si="146"/>
        <v/>
      </c>
      <c r="AD1285" s="37" t="str">
        <f>IF(S1285="","",VLOOKUP(S1285,海关监管条件!$A$1:$B$2000,2,FALSE))</f>
        <v/>
      </c>
    </row>
    <row r="1286" spans="7:30">
      <c r="G1286" s="22" t="str">
        <f t="shared" si="140"/>
        <v/>
      </c>
      <c r="H1286" s="23" t="str">
        <f>IF(G1286="","",VLOOKUP(G1286,WMS!$E$3:$Q$2500,7,FALSE))</f>
        <v/>
      </c>
      <c r="I1286" s="23" t="str">
        <f>IF(G1286="","",VLOOKUP(G1286,WMS!$E$3:$Q$2500,8,FALSE))</f>
        <v/>
      </c>
      <c r="J1286" s="23" t="str">
        <f>IF(G1286="","",VLOOKUP(G1286,WMS!$E$3:$Q$2500,13,FALSE))</f>
        <v/>
      </c>
      <c r="K1286" s="29" t="str">
        <f t="shared" si="141"/>
        <v/>
      </c>
      <c r="N1286" s="30" t="str">
        <f>IF(G1286="","",VLOOKUP(G1286,WMS!$E$3:$U$2500,17,0))</f>
        <v/>
      </c>
      <c r="O1286" s="31" t="str">
        <f t="shared" si="142"/>
        <v/>
      </c>
      <c r="P1286" s="31" t="str">
        <f t="shared" si="143"/>
        <v/>
      </c>
      <c r="Q1286" s="36" t="str">
        <f>IF(G1286="","",VLOOKUP(G1286,WMS!$E$3:$G$2500,2,FALSE))</f>
        <v/>
      </c>
      <c r="R1286" s="36" t="str">
        <f>IF(G1286="","",VLOOKUP(G1286,WMS!$E$3:$G$2500,3,FALSE))</f>
        <v/>
      </c>
      <c r="S1286" s="37" t="str">
        <f>IF(R1286="","",VLOOKUP(R1286,CUSTOMS!$E$3:$N$2500,2,FALSE))</f>
        <v/>
      </c>
      <c r="T1286" s="38" t="str">
        <f>IF(R1286="","",VLOOKUP(R1286,CUSTOMS!$E$3:$N$2500,3,FALSE))</f>
        <v/>
      </c>
      <c r="U1286" s="39" t="str">
        <f t="shared" si="144"/>
        <v/>
      </c>
      <c r="V1286" s="39" t="str">
        <f>IF(R1286="","",VLOOKUP(R1286,CUSTOMS!$E$3:$N$2500,5,FALSE))</f>
        <v/>
      </c>
      <c r="W1286" s="40" t="str">
        <f>IF(R1286="","",VLOOKUP(R1286,CUSTOMS!$E$3:$N$2500,6,FALSE))</f>
        <v/>
      </c>
      <c r="X1286" s="40" t="str">
        <f t="shared" si="145"/>
        <v/>
      </c>
      <c r="Y1286" s="39" t="str">
        <f>IF(R1286="","",VLOOKUP(R1286,CUSTOMS!$E$3:$N$2500,8,FALSE))</f>
        <v/>
      </c>
      <c r="Z1286" s="39" t="str">
        <f>IF(R1286="","",VLOOKUP(R1286,CUSTOMS!$E$3:$N$2500,9,FALSE))</f>
        <v/>
      </c>
      <c r="AA1286" s="39" t="str">
        <f>IF(R1286="","",VLOOKUP(R1286,CUSTOMS!$E$3:$N$2500,10,FALSE))</f>
        <v/>
      </c>
      <c r="AB1286" s="40" t="str">
        <f>IF(R1286="","",VLOOKUP(G1286,WMS!$E$3:$T$2500,15,FALSE))</f>
        <v/>
      </c>
      <c r="AC1286" s="40" t="str">
        <f t="shared" si="146"/>
        <v/>
      </c>
      <c r="AD1286" s="37" t="str">
        <f>IF(S1286="","",VLOOKUP(S1286,海关监管条件!$A$1:$B$2000,2,FALSE))</f>
        <v/>
      </c>
    </row>
    <row r="1287" spans="7:30">
      <c r="G1287" s="22" t="str">
        <f t="shared" si="140"/>
        <v/>
      </c>
      <c r="H1287" s="23" t="str">
        <f>IF(G1287="","",VLOOKUP(G1287,WMS!$E$3:$Q$2500,7,FALSE))</f>
        <v/>
      </c>
      <c r="I1287" s="23" t="str">
        <f>IF(G1287="","",VLOOKUP(G1287,WMS!$E$3:$Q$2500,8,FALSE))</f>
        <v/>
      </c>
      <c r="J1287" s="23" t="str">
        <f>IF(G1287="","",VLOOKUP(G1287,WMS!$E$3:$Q$2500,13,FALSE))</f>
        <v/>
      </c>
      <c r="K1287" s="29" t="str">
        <f t="shared" si="141"/>
        <v/>
      </c>
      <c r="N1287" s="30" t="str">
        <f>IF(G1287="","",VLOOKUP(G1287,WMS!$E$3:$U$2500,17,0))</f>
        <v/>
      </c>
      <c r="O1287" s="31" t="str">
        <f t="shared" si="142"/>
        <v/>
      </c>
      <c r="P1287" s="31" t="str">
        <f t="shared" si="143"/>
        <v/>
      </c>
      <c r="Q1287" s="36" t="str">
        <f>IF(G1287="","",VLOOKUP(G1287,WMS!$E$3:$G$2500,2,FALSE))</f>
        <v/>
      </c>
      <c r="R1287" s="36" t="str">
        <f>IF(G1287="","",VLOOKUP(G1287,WMS!$E$3:$G$2500,3,FALSE))</f>
        <v/>
      </c>
      <c r="S1287" s="37" t="str">
        <f>IF(R1287="","",VLOOKUP(R1287,CUSTOMS!$E$3:$N$2500,2,FALSE))</f>
        <v/>
      </c>
      <c r="T1287" s="38" t="str">
        <f>IF(R1287="","",VLOOKUP(R1287,CUSTOMS!$E$3:$N$2500,3,FALSE))</f>
        <v/>
      </c>
      <c r="U1287" s="39" t="str">
        <f t="shared" si="144"/>
        <v/>
      </c>
      <c r="V1287" s="39" t="str">
        <f>IF(R1287="","",VLOOKUP(R1287,CUSTOMS!$E$3:$N$2500,5,FALSE))</f>
        <v/>
      </c>
      <c r="W1287" s="40" t="str">
        <f>IF(R1287="","",VLOOKUP(R1287,CUSTOMS!$E$3:$N$2500,6,FALSE))</f>
        <v/>
      </c>
      <c r="X1287" s="40" t="str">
        <f t="shared" si="145"/>
        <v/>
      </c>
      <c r="Y1287" s="39" t="str">
        <f>IF(R1287="","",VLOOKUP(R1287,CUSTOMS!$E$3:$N$2500,8,FALSE))</f>
        <v/>
      </c>
      <c r="Z1287" s="39" t="str">
        <f>IF(R1287="","",VLOOKUP(R1287,CUSTOMS!$E$3:$N$2500,9,FALSE))</f>
        <v/>
      </c>
      <c r="AA1287" s="39" t="str">
        <f>IF(R1287="","",VLOOKUP(R1287,CUSTOMS!$E$3:$N$2500,10,FALSE))</f>
        <v/>
      </c>
      <c r="AB1287" s="40" t="str">
        <f>IF(R1287="","",VLOOKUP(G1287,WMS!$E$3:$T$2500,15,FALSE))</f>
        <v/>
      </c>
      <c r="AC1287" s="40" t="str">
        <f t="shared" si="146"/>
        <v/>
      </c>
      <c r="AD1287" s="37" t="str">
        <f>IF(S1287="","",VLOOKUP(S1287,海关监管条件!$A$1:$B$2000,2,FALSE))</f>
        <v/>
      </c>
    </row>
    <row r="1288" spans="7:30">
      <c r="G1288" s="22" t="str">
        <f t="shared" si="140"/>
        <v/>
      </c>
      <c r="H1288" s="23" t="str">
        <f>IF(G1288="","",VLOOKUP(G1288,WMS!$E$3:$Q$2500,7,FALSE))</f>
        <v/>
      </c>
      <c r="I1288" s="23" t="str">
        <f>IF(G1288="","",VLOOKUP(G1288,WMS!$E$3:$Q$2500,8,FALSE))</f>
        <v/>
      </c>
      <c r="J1288" s="23" t="str">
        <f>IF(G1288="","",VLOOKUP(G1288,WMS!$E$3:$Q$2500,13,FALSE))</f>
        <v/>
      </c>
      <c r="K1288" s="29" t="str">
        <f t="shared" si="141"/>
        <v/>
      </c>
      <c r="N1288" s="30" t="str">
        <f>IF(G1288="","",VLOOKUP(G1288,WMS!$E$3:$U$2500,17,0))</f>
        <v/>
      </c>
      <c r="O1288" s="31" t="str">
        <f t="shared" si="142"/>
        <v/>
      </c>
      <c r="P1288" s="31" t="str">
        <f t="shared" si="143"/>
        <v/>
      </c>
      <c r="Q1288" s="36" t="str">
        <f>IF(G1288="","",VLOOKUP(G1288,WMS!$E$3:$G$2500,2,FALSE))</f>
        <v/>
      </c>
      <c r="R1288" s="36" t="str">
        <f>IF(G1288="","",VLOOKUP(G1288,WMS!$E$3:$G$2500,3,FALSE))</f>
        <v/>
      </c>
      <c r="S1288" s="37" t="str">
        <f>IF(R1288="","",VLOOKUP(R1288,CUSTOMS!$E$3:$N$2500,2,FALSE))</f>
        <v/>
      </c>
      <c r="T1288" s="38" t="str">
        <f>IF(R1288="","",VLOOKUP(R1288,CUSTOMS!$E$3:$N$2500,3,FALSE))</f>
        <v/>
      </c>
      <c r="U1288" s="39" t="str">
        <f t="shared" si="144"/>
        <v/>
      </c>
      <c r="V1288" s="39" t="str">
        <f>IF(R1288="","",VLOOKUP(R1288,CUSTOMS!$E$3:$N$2500,5,FALSE))</f>
        <v/>
      </c>
      <c r="W1288" s="40" t="str">
        <f>IF(R1288="","",VLOOKUP(R1288,CUSTOMS!$E$3:$N$2500,6,FALSE))</f>
        <v/>
      </c>
      <c r="X1288" s="40" t="str">
        <f t="shared" si="145"/>
        <v/>
      </c>
      <c r="Y1288" s="39" t="str">
        <f>IF(R1288="","",VLOOKUP(R1288,CUSTOMS!$E$3:$N$2500,8,FALSE))</f>
        <v/>
      </c>
      <c r="Z1288" s="39" t="str">
        <f>IF(R1288="","",VLOOKUP(R1288,CUSTOMS!$E$3:$N$2500,9,FALSE))</f>
        <v/>
      </c>
      <c r="AA1288" s="39" t="str">
        <f>IF(R1288="","",VLOOKUP(R1288,CUSTOMS!$E$3:$N$2500,10,FALSE))</f>
        <v/>
      </c>
      <c r="AB1288" s="40" t="str">
        <f>IF(R1288="","",VLOOKUP(G1288,WMS!$E$3:$T$2500,15,FALSE))</f>
        <v/>
      </c>
      <c r="AC1288" s="40" t="str">
        <f t="shared" si="146"/>
        <v/>
      </c>
      <c r="AD1288" s="37" t="str">
        <f>IF(S1288="","",VLOOKUP(S1288,海关监管条件!$A$1:$B$2000,2,FALSE))</f>
        <v/>
      </c>
    </row>
    <row r="1289" spans="7:30">
      <c r="G1289" s="22" t="str">
        <f t="shared" si="140"/>
        <v/>
      </c>
      <c r="H1289" s="23" t="str">
        <f>IF(G1289="","",VLOOKUP(G1289,WMS!$E$3:$Q$2500,7,FALSE))</f>
        <v/>
      </c>
      <c r="I1289" s="23" t="str">
        <f>IF(G1289="","",VLOOKUP(G1289,WMS!$E$3:$Q$2500,8,FALSE))</f>
        <v/>
      </c>
      <c r="J1289" s="23" t="str">
        <f>IF(G1289="","",VLOOKUP(G1289,WMS!$E$3:$Q$2500,13,FALSE))</f>
        <v/>
      </c>
      <c r="K1289" s="29" t="str">
        <f t="shared" si="141"/>
        <v/>
      </c>
      <c r="N1289" s="30" t="str">
        <f>IF(G1289="","",VLOOKUP(G1289,WMS!$E$3:$U$2500,17,0))</f>
        <v/>
      </c>
      <c r="O1289" s="31" t="str">
        <f t="shared" si="142"/>
        <v/>
      </c>
      <c r="P1289" s="31" t="str">
        <f t="shared" si="143"/>
        <v/>
      </c>
      <c r="Q1289" s="36" t="str">
        <f>IF(G1289="","",VLOOKUP(G1289,WMS!$E$3:$G$2500,2,FALSE))</f>
        <v/>
      </c>
      <c r="R1289" s="36" t="str">
        <f>IF(G1289="","",VLOOKUP(G1289,WMS!$E$3:$G$2500,3,FALSE))</f>
        <v/>
      </c>
      <c r="S1289" s="37" t="str">
        <f>IF(R1289="","",VLOOKUP(R1289,CUSTOMS!$E$3:$N$2500,2,FALSE))</f>
        <v/>
      </c>
      <c r="T1289" s="38" t="str">
        <f>IF(R1289="","",VLOOKUP(R1289,CUSTOMS!$E$3:$N$2500,3,FALSE))</f>
        <v/>
      </c>
      <c r="U1289" s="39" t="str">
        <f t="shared" si="144"/>
        <v/>
      </c>
      <c r="V1289" s="39" t="str">
        <f>IF(R1289="","",VLOOKUP(R1289,CUSTOMS!$E$3:$N$2500,5,FALSE))</f>
        <v/>
      </c>
      <c r="W1289" s="40" t="str">
        <f>IF(R1289="","",VLOOKUP(R1289,CUSTOMS!$E$3:$N$2500,6,FALSE))</f>
        <v/>
      </c>
      <c r="X1289" s="40" t="str">
        <f t="shared" si="145"/>
        <v/>
      </c>
      <c r="Y1289" s="39" t="str">
        <f>IF(R1289="","",VLOOKUP(R1289,CUSTOMS!$E$3:$N$2500,8,FALSE))</f>
        <v/>
      </c>
      <c r="Z1289" s="39" t="str">
        <f>IF(R1289="","",VLOOKUP(R1289,CUSTOMS!$E$3:$N$2500,9,FALSE))</f>
        <v/>
      </c>
      <c r="AA1289" s="39" t="str">
        <f>IF(R1289="","",VLOOKUP(R1289,CUSTOMS!$E$3:$N$2500,10,FALSE))</f>
        <v/>
      </c>
      <c r="AB1289" s="40" t="str">
        <f>IF(R1289="","",VLOOKUP(G1289,WMS!$E$3:$T$2500,15,FALSE))</f>
        <v/>
      </c>
      <c r="AC1289" s="40" t="str">
        <f t="shared" si="146"/>
        <v/>
      </c>
      <c r="AD1289" s="37" t="str">
        <f>IF(S1289="","",VLOOKUP(S1289,海关监管条件!$A$1:$B$2000,2,FALSE))</f>
        <v/>
      </c>
    </row>
    <row r="1290" spans="7:30">
      <c r="G1290" s="22" t="str">
        <f t="shared" si="140"/>
        <v/>
      </c>
      <c r="H1290" s="23" t="str">
        <f>IF(G1290="","",VLOOKUP(G1290,WMS!$E$3:$Q$2500,7,FALSE))</f>
        <v/>
      </c>
      <c r="I1290" s="23" t="str">
        <f>IF(G1290="","",VLOOKUP(G1290,WMS!$E$3:$Q$2500,8,FALSE))</f>
        <v/>
      </c>
      <c r="J1290" s="23" t="str">
        <f>IF(G1290="","",VLOOKUP(G1290,WMS!$E$3:$Q$2500,13,FALSE))</f>
        <v/>
      </c>
      <c r="K1290" s="29" t="str">
        <f t="shared" si="141"/>
        <v/>
      </c>
      <c r="N1290" s="30" t="str">
        <f>IF(G1290="","",VLOOKUP(G1290,WMS!$E$3:$U$2500,17,0))</f>
        <v/>
      </c>
      <c r="O1290" s="31" t="str">
        <f t="shared" si="142"/>
        <v/>
      </c>
      <c r="P1290" s="31" t="str">
        <f t="shared" si="143"/>
        <v/>
      </c>
      <c r="Q1290" s="36" t="str">
        <f>IF(G1290="","",VLOOKUP(G1290,WMS!$E$3:$G$2500,2,FALSE))</f>
        <v/>
      </c>
      <c r="R1290" s="36" t="str">
        <f>IF(G1290="","",VLOOKUP(G1290,WMS!$E$3:$G$2500,3,FALSE))</f>
        <v/>
      </c>
      <c r="S1290" s="37" t="str">
        <f>IF(R1290="","",VLOOKUP(R1290,CUSTOMS!$E$3:$N$2500,2,FALSE))</f>
        <v/>
      </c>
      <c r="T1290" s="38" t="str">
        <f>IF(R1290="","",VLOOKUP(R1290,CUSTOMS!$E$3:$N$2500,3,FALSE))</f>
        <v/>
      </c>
      <c r="U1290" s="39" t="str">
        <f t="shared" si="144"/>
        <v/>
      </c>
      <c r="V1290" s="39" t="str">
        <f>IF(R1290="","",VLOOKUP(R1290,CUSTOMS!$E$3:$N$2500,5,FALSE))</f>
        <v/>
      </c>
      <c r="W1290" s="40" t="str">
        <f>IF(R1290="","",VLOOKUP(R1290,CUSTOMS!$E$3:$N$2500,6,FALSE))</f>
        <v/>
      </c>
      <c r="X1290" s="40" t="str">
        <f t="shared" si="145"/>
        <v/>
      </c>
      <c r="Y1290" s="39" t="str">
        <f>IF(R1290="","",VLOOKUP(R1290,CUSTOMS!$E$3:$N$2500,8,FALSE))</f>
        <v/>
      </c>
      <c r="Z1290" s="39" t="str">
        <f>IF(R1290="","",VLOOKUP(R1290,CUSTOMS!$E$3:$N$2500,9,FALSE))</f>
        <v/>
      </c>
      <c r="AA1290" s="39" t="str">
        <f>IF(R1290="","",VLOOKUP(R1290,CUSTOMS!$E$3:$N$2500,10,FALSE))</f>
        <v/>
      </c>
      <c r="AB1290" s="40" t="str">
        <f>IF(R1290="","",VLOOKUP(G1290,WMS!$E$3:$T$2500,15,FALSE))</f>
        <v/>
      </c>
      <c r="AC1290" s="40" t="str">
        <f t="shared" si="146"/>
        <v/>
      </c>
      <c r="AD1290" s="37" t="str">
        <f>IF(S1290="","",VLOOKUP(S1290,海关监管条件!$A$1:$B$2000,2,FALSE))</f>
        <v/>
      </c>
    </row>
    <row r="1291" spans="7:30">
      <c r="G1291" s="22" t="str">
        <f t="shared" si="140"/>
        <v/>
      </c>
      <c r="H1291" s="23" t="str">
        <f>IF(G1291="","",VLOOKUP(G1291,WMS!$E$3:$Q$2500,7,FALSE))</f>
        <v/>
      </c>
      <c r="I1291" s="23" t="str">
        <f>IF(G1291="","",VLOOKUP(G1291,WMS!$E$3:$Q$2500,8,FALSE))</f>
        <v/>
      </c>
      <c r="J1291" s="23" t="str">
        <f>IF(G1291="","",VLOOKUP(G1291,WMS!$E$3:$Q$2500,13,FALSE))</f>
        <v/>
      </c>
      <c r="K1291" s="29" t="str">
        <f t="shared" si="141"/>
        <v/>
      </c>
      <c r="N1291" s="30" t="str">
        <f>IF(G1291="","",VLOOKUP(G1291,WMS!$E$3:$U$2500,17,0))</f>
        <v/>
      </c>
      <c r="O1291" s="31" t="str">
        <f t="shared" si="142"/>
        <v/>
      </c>
      <c r="P1291" s="31" t="str">
        <f t="shared" si="143"/>
        <v/>
      </c>
      <c r="Q1291" s="36" t="str">
        <f>IF(G1291="","",VLOOKUP(G1291,WMS!$E$3:$G$2500,2,FALSE))</f>
        <v/>
      </c>
      <c r="R1291" s="36" t="str">
        <f>IF(G1291="","",VLOOKUP(G1291,WMS!$E$3:$G$2500,3,FALSE))</f>
        <v/>
      </c>
      <c r="S1291" s="37" t="str">
        <f>IF(R1291="","",VLOOKUP(R1291,CUSTOMS!$E$3:$N$2500,2,FALSE))</f>
        <v/>
      </c>
      <c r="T1291" s="38" t="str">
        <f>IF(R1291="","",VLOOKUP(R1291,CUSTOMS!$E$3:$N$2500,3,FALSE))</f>
        <v/>
      </c>
      <c r="U1291" s="39" t="str">
        <f t="shared" si="144"/>
        <v/>
      </c>
      <c r="V1291" s="39" t="str">
        <f>IF(R1291="","",VLOOKUP(R1291,CUSTOMS!$E$3:$N$2500,5,FALSE))</f>
        <v/>
      </c>
      <c r="W1291" s="40" t="str">
        <f>IF(R1291="","",VLOOKUP(R1291,CUSTOMS!$E$3:$N$2500,6,FALSE))</f>
        <v/>
      </c>
      <c r="X1291" s="40" t="str">
        <f t="shared" si="145"/>
        <v/>
      </c>
      <c r="Y1291" s="39" t="str">
        <f>IF(R1291="","",VLOOKUP(R1291,CUSTOMS!$E$3:$N$2500,8,FALSE))</f>
        <v/>
      </c>
      <c r="Z1291" s="39" t="str">
        <f>IF(R1291="","",VLOOKUP(R1291,CUSTOMS!$E$3:$N$2500,9,FALSE))</f>
        <v/>
      </c>
      <c r="AA1291" s="39" t="str">
        <f>IF(R1291="","",VLOOKUP(R1291,CUSTOMS!$E$3:$N$2500,10,FALSE))</f>
        <v/>
      </c>
      <c r="AB1291" s="40" t="str">
        <f>IF(R1291="","",VLOOKUP(G1291,WMS!$E$3:$T$2500,15,FALSE))</f>
        <v/>
      </c>
      <c r="AC1291" s="40" t="str">
        <f t="shared" si="146"/>
        <v/>
      </c>
      <c r="AD1291" s="37" t="str">
        <f>IF(S1291="","",VLOOKUP(S1291,海关监管条件!$A$1:$B$2000,2,FALSE))</f>
        <v/>
      </c>
    </row>
    <row r="1292" spans="7:30">
      <c r="G1292" s="22" t="str">
        <f t="shared" si="140"/>
        <v/>
      </c>
      <c r="H1292" s="23" t="str">
        <f>IF(G1292="","",VLOOKUP(G1292,WMS!$E$3:$Q$2500,7,FALSE))</f>
        <v/>
      </c>
      <c r="I1292" s="23" t="str">
        <f>IF(G1292="","",VLOOKUP(G1292,WMS!$E$3:$Q$2500,8,FALSE))</f>
        <v/>
      </c>
      <c r="J1292" s="23" t="str">
        <f>IF(G1292="","",VLOOKUP(G1292,WMS!$E$3:$Q$2500,13,FALSE))</f>
        <v/>
      </c>
      <c r="K1292" s="29" t="str">
        <f t="shared" si="141"/>
        <v/>
      </c>
      <c r="N1292" s="30" t="str">
        <f>IF(G1292="","",VLOOKUP(G1292,WMS!$E$3:$U$2500,17,0))</f>
        <v/>
      </c>
      <c r="O1292" s="31" t="str">
        <f t="shared" si="142"/>
        <v/>
      </c>
      <c r="P1292" s="31" t="str">
        <f t="shared" si="143"/>
        <v/>
      </c>
      <c r="Q1292" s="36" t="str">
        <f>IF(G1292="","",VLOOKUP(G1292,WMS!$E$3:$G$2500,2,FALSE))</f>
        <v/>
      </c>
      <c r="R1292" s="36" t="str">
        <f>IF(G1292="","",VLOOKUP(G1292,WMS!$E$3:$G$2500,3,FALSE))</f>
        <v/>
      </c>
      <c r="S1292" s="37" t="str">
        <f>IF(R1292="","",VLOOKUP(R1292,CUSTOMS!$E$3:$N$2500,2,FALSE))</f>
        <v/>
      </c>
      <c r="T1292" s="38" t="str">
        <f>IF(R1292="","",VLOOKUP(R1292,CUSTOMS!$E$3:$N$2500,3,FALSE))</f>
        <v/>
      </c>
      <c r="U1292" s="39" t="str">
        <f t="shared" si="144"/>
        <v/>
      </c>
      <c r="V1292" s="39" t="str">
        <f>IF(R1292="","",VLOOKUP(R1292,CUSTOMS!$E$3:$N$2500,5,FALSE))</f>
        <v/>
      </c>
      <c r="W1292" s="40" t="str">
        <f>IF(R1292="","",VLOOKUP(R1292,CUSTOMS!$E$3:$N$2500,6,FALSE))</f>
        <v/>
      </c>
      <c r="X1292" s="40" t="str">
        <f t="shared" si="145"/>
        <v/>
      </c>
      <c r="Y1292" s="39" t="str">
        <f>IF(R1292="","",VLOOKUP(R1292,CUSTOMS!$E$3:$N$2500,8,FALSE))</f>
        <v/>
      </c>
      <c r="Z1292" s="39" t="str">
        <f>IF(R1292="","",VLOOKUP(R1292,CUSTOMS!$E$3:$N$2500,9,FALSE))</f>
        <v/>
      </c>
      <c r="AA1292" s="39" t="str">
        <f>IF(R1292="","",VLOOKUP(R1292,CUSTOMS!$E$3:$N$2500,10,FALSE))</f>
        <v/>
      </c>
      <c r="AB1292" s="40" t="str">
        <f>IF(R1292="","",VLOOKUP(G1292,WMS!$E$3:$T$2500,15,FALSE))</f>
        <v/>
      </c>
      <c r="AC1292" s="40" t="str">
        <f t="shared" si="146"/>
        <v/>
      </c>
      <c r="AD1292" s="37" t="str">
        <f>IF(S1292="","",VLOOKUP(S1292,海关监管条件!$A$1:$B$2000,2,FALSE))</f>
        <v/>
      </c>
    </row>
    <row r="1293" spans="7:30">
      <c r="G1293" s="22" t="str">
        <f t="shared" si="140"/>
        <v/>
      </c>
      <c r="H1293" s="23" t="str">
        <f>IF(G1293="","",VLOOKUP(G1293,WMS!$E$3:$Q$2500,7,FALSE))</f>
        <v/>
      </c>
      <c r="I1293" s="23" t="str">
        <f>IF(G1293="","",VLOOKUP(G1293,WMS!$E$3:$Q$2500,8,FALSE))</f>
        <v/>
      </c>
      <c r="J1293" s="23" t="str">
        <f>IF(G1293="","",VLOOKUP(G1293,WMS!$E$3:$Q$2500,13,FALSE))</f>
        <v/>
      </c>
      <c r="K1293" s="29" t="str">
        <f t="shared" si="141"/>
        <v/>
      </c>
      <c r="N1293" s="30" t="str">
        <f>IF(G1293="","",VLOOKUP(G1293,WMS!$E$3:$U$2500,17,0))</f>
        <v/>
      </c>
      <c r="O1293" s="31" t="str">
        <f t="shared" si="142"/>
        <v/>
      </c>
      <c r="P1293" s="31" t="str">
        <f t="shared" si="143"/>
        <v/>
      </c>
      <c r="Q1293" s="36" t="str">
        <f>IF(G1293="","",VLOOKUP(G1293,WMS!$E$3:$G$2500,2,FALSE))</f>
        <v/>
      </c>
      <c r="R1293" s="36" t="str">
        <f>IF(G1293="","",VLOOKUP(G1293,WMS!$E$3:$G$2500,3,FALSE))</f>
        <v/>
      </c>
      <c r="S1293" s="37" t="str">
        <f>IF(R1293="","",VLOOKUP(R1293,CUSTOMS!$E$3:$N$2500,2,FALSE))</f>
        <v/>
      </c>
      <c r="T1293" s="38" t="str">
        <f>IF(R1293="","",VLOOKUP(R1293,CUSTOMS!$E$3:$N$2500,3,FALSE))</f>
        <v/>
      </c>
      <c r="U1293" s="39" t="str">
        <f t="shared" si="144"/>
        <v/>
      </c>
      <c r="V1293" s="39" t="str">
        <f>IF(R1293="","",VLOOKUP(R1293,CUSTOMS!$E$3:$N$2500,5,FALSE))</f>
        <v/>
      </c>
      <c r="W1293" s="40" t="str">
        <f>IF(R1293="","",VLOOKUP(R1293,CUSTOMS!$E$3:$N$2500,6,FALSE))</f>
        <v/>
      </c>
      <c r="X1293" s="40" t="str">
        <f t="shared" si="145"/>
        <v/>
      </c>
      <c r="Y1293" s="39" t="str">
        <f>IF(R1293="","",VLOOKUP(R1293,CUSTOMS!$E$3:$N$2500,8,FALSE))</f>
        <v/>
      </c>
      <c r="Z1293" s="39" t="str">
        <f>IF(R1293="","",VLOOKUP(R1293,CUSTOMS!$E$3:$N$2500,9,FALSE))</f>
        <v/>
      </c>
      <c r="AA1293" s="39" t="str">
        <f>IF(R1293="","",VLOOKUP(R1293,CUSTOMS!$E$3:$N$2500,10,FALSE))</f>
        <v/>
      </c>
      <c r="AB1293" s="40" t="str">
        <f>IF(R1293="","",VLOOKUP(G1293,WMS!$E$3:$T$2500,15,FALSE))</f>
        <v/>
      </c>
      <c r="AC1293" s="40" t="str">
        <f t="shared" si="146"/>
        <v/>
      </c>
      <c r="AD1293" s="37" t="str">
        <f>IF(S1293="","",VLOOKUP(S1293,海关监管条件!$A$1:$B$2000,2,FALSE))</f>
        <v/>
      </c>
    </row>
    <row r="1294" spans="7:30">
      <c r="G1294" s="22" t="str">
        <f t="shared" si="140"/>
        <v/>
      </c>
      <c r="H1294" s="23" t="str">
        <f>IF(G1294="","",VLOOKUP(G1294,WMS!$E$3:$Q$2500,7,FALSE))</f>
        <v/>
      </c>
      <c r="I1294" s="23" t="str">
        <f>IF(G1294="","",VLOOKUP(G1294,WMS!$E$3:$Q$2500,8,FALSE))</f>
        <v/>
      </c>
      <c r="J1294" s="23" t="str">
        <f>IF(G1294="","",VLOOKUP(G1294,WMS!$E$3:$Q$2500,13,FALSE))</f>
        <v/>
      </c>
      <c r="K1294" s="29" t="str">
        <f t="shared" si="141"/>
        <v/>
      </c>
      <c r="N1294" s="30" t="str">
        <f>IF(G1294="","",VLOOKUP(G1294,WMS!$E$3:$U$2500,17,0))</f>
        <v/>
      </c>
      <c r="O1294" s="31" t="str">
        <f t="shared" si="142"/>
        <v/>
      </c>
      <c r="P1294" s="31" t="str">
        <f t="shared" si="143"/>
        <v/>
      </c>
      <c r="Q1294" s="36" t="str">
        <f>IF(G1294="","",VLOOKUP(G1294,WMS!$E$3:$G$2500,2,FALSE))</f>
        <v/>
      </c>
      <c r="R1294" s="36" t="str">
        <f>IF(G1294="","",VLOOKUP(G1294,WMS!$E$3:$G$2500,3,FALSE))</f>
        <v/>
      </c>
      <c r="S1294" s="37" t="str">
        <f>IF(R1294="","",VLOOKUP(R1294,CUSTOMS!$E$3:$N$2500,2,FALSE))</f>
        <v/>
      </c>
      <c r="T1294" s="38" t="str">
        <f>IF(R1294="","",VLOOKUP(R1294,CUSTOMS!$E$3:$N$2500,3,FALSE))</f>
        <v/>
      </c>
      <c r="U1294" s="39" t="str">
        <f t="shared" si="144"/>
        <v/>
      </c>
      <c r="V1294" s="39" t="str">
        <f>IF(R1294="","",VLOOKUP(R1294,CUSTOMS!$E$3:$N$2500,5,FALSE))</f>
        <v/>
      </c>
      <c r="W1294" s="40" t="str">
        <f>IF(R1294="","",VLOOKUP(R1294,CUSTOMS!$E$3:$N$2500,6,FALSE))</f>
        <v/>
      </c>
      <c r="X1294" s="40" t="str">
        <f t="shared" si="145"/>
        <v/>
      </c>
      <c r="Y1294" s="39" t="str">
        <f>IF(R1294="","",VLOOKUP(R1294,CUSTOMS!$E$3:$N$2500,8,FALSE))</f>
        <v/>
      </c>
      <c r="Z1294" s="39" t="str">
        <f>IF(R1294="","",VLOOKUP(R1294,CUSTOMS!$E$3:$N$2500,9,FALSE))</f>
        <v/>
      </c>
      <c r="AA1294" s="39" t="str">
        <f>IF(R1294="","",VLOOKUP(R1294,CUSTOMS!$E$3:$N$2500,10,FALSE))</f>
        <v/>
      </c>
      <c r="AB1294" s="40" t="str">
        <f>IF(R1294="","",VLOOKUP(G1294,WMS!$E$3:$T$2500,15,FALSE))</f>
        <v/>
      </c>
      <c r="AC1294" s="40" t="str">
        <f t="shared" si="146"/>
        <v/>
      </c>
      <c r="AD1294" s="37" t="str">
        <f>IF(S1294="","",VLOOKUP(S1294,海关监管条件!$A$1:$B$2000,2,FALSE))</f>
        <v/>
      </c>
    </row>
    <row r="1295" spans="7:30">
      <c r="G1295" s="22" t="str">
        <f t="shared" si="140"/>
        <v/>
      </c>
      <c r="H1295" s="23" t="str">
        <f>IF(G1295="","",VLOOKUP(G1295,WMS!$E$3:$Q$2500,7,FALSE))</f>
        <v/>
      </c>
      <c r="I1295" s="23" t="str">
        <f>IF(G1295="","",VLOOKUP(G1295,WMS!$E$3:$Q$2500,8,FALSE))</f>
        <v/>
      </c>
      <c r="J1295" s="23" t="str">
        <f>IF(G1295="","",VLOOKUP(G1295,WMS!$E$3:$Q$2500,13,FALSE))</f>
        <v/>
      </c>
      <c r="K1295" s="29" t="str">
        <f t="shared" si="141"/>
        <v/>
      </c>
      <c r="N1295" s="30" t="str">
        <f>IF(G1295="","",VLOOKUP(G1295,WMS!$E$3:$U$2500,17,0))</f>
        <v/>
      </c>
      <c r="O1295" s="31" t="str">
        <f t="shared" si="142"/>
        <v/>
      </c>
      <c r="P1295" s="31" t="str">
        <f t="shared" si="143"/>
        <v/>
      </c>
      <c r="Q1295" s="36" t="str">
        <f>IF(G1295="","",VLOOKUP(G1295,WMS!$E$3:$G$2500,2,FALSE))</f>
        <v/>
      </c>
      <c r="R1295" s="36" t="str">
        <f>IF(G1295="","",VLOOKUP(G1295,WMS!$E$3:$G$2500,3,FALSE))</f>
        <v/>
      </c>
      <c r="S1295" s="37" t="str">
        <f>IF(R1295="","",VLOOKUP(R1295,CUSTOMS!$E$3:$N$2500,2,FALSE))</f>
        <v/>
      </c>
      <c r="T1295" s="38" t="str">
        <f>IF(R1295="","",VLOOKUP(R1295,CUSTOMS!$E$3:$N$2500,3,FALSE))</f>
        <v/>
      </c>
      <c r="U1295" s="39" t="str">
        <f t="shared" si="144"/>
        <v/>
      </c>
      <c r="V1295" s="39" t="str">
        <f>IF(R1295="","",VLOOKUP(R1295,CUSTOMS!$E$3:$N$2500,5,FALSE))</f>
        <v/>
      </c>
      <c r="W1295" s="40" t="str">
        <f>IF(R1295="","",VLOOKUP(R1295,CUSTOMS!$E$3:$N$2500,6,FALSE))</f>
        <v/>
      </c>
      <c r="X1295" s="40" t="str">
        <f t="shared" si="145"/>
        <v/>
      </c>
      <c r="Y1295" s="39" t="str">
        <f>IF(R1295="","",VLOOKUP(R1295,CUSTOMS!$E$3:$N$2500,8,FALSE))</f>
        <v/>
      </c>
      <c r="Z1295" s="39" t="str">
        <f>IF(R1295="","",VLOOKUP(R1295,CUSTOMS!$E$3:$N$2500,9,FALSE))</f>
        <v/>
      </c>
      <c r="AA1295" s="39" t="str">
        <f>IF(R1295="","",VLOOKUP(R1295,CUSTOMS!$E$3:$N$2500,10,FALSE))</f>
        <v/>
      </c>
      <c r="AB1295" s="40" t="str">
        <f>IF(R1295="","",VLOOKUP(G1295,WMS!$E$3:$T$2500,15,FALSE))</f>
        <v/>
      </c>
      <c r="AC1295" s="40" t="str">
        <f t="shared" si="146"/>
        <v/>
      </c>
      <c r="AD1295" s="37" t="str">
        <f>IF(S1295="","",VLOOKUP(S1295,海关监管条件!$A$1:$B$2000,2,FALSE))</f>
        <v/>
      </c>
    </row>
    <row r="1296" spans="7:30">
      <c r="G1296" s="22" t="str">
        <f t="shared" si="140"/>
        <v/>
      </c>
      <c r="H1296" s="23" t="str">
        <f>IF(G1296="","",VLOOKUP(G1296,WMS!$E$3:$Q$2500,7,FALSE))</f>
        <v/>
      </c>
      <c r="I1296" s="23" t="str">
        <f>IF(G1296="","",VLOOKUP(G1296,WMS!$E$3:$Q$2500,8,FALSE))</f>
        <v/>
      </c>
      <c r="J1296" s="23" t="str">
        <f>IF(G1296="","",VLOOKUP(G1296,WMS!$E$3:$Q$2500,13,FALSE))</f>
        <v/>
      </c>
      <c r="K1296" s="29" t="str">
        <f t="shared" si="141"/>
        <v/>
      </c>
      <c r="N1296" s="30" t="str">
        <f>IF(G1296="","",VLOOKUP(G1296,WMS!$E$3:$U$2500,17,0))</f>
        <v/>
      </c>
      <c r="O1296" s="31" t="str">
        <f t="shared" si="142"/>
        <v/>
      </c>
      <c r="P1296" s="31" t="str">
        <f t="shared" si="143"/>
        <v/>
      </c>
      <c r="Q1296" s="36" t="str">
        <f>IF(G1296="","",VLOOKUP(G1296,WMS!$E$3:$G$2500,2,FALSE))</f>
        <v/>
      </c>
      <c r="R1296" s="36" t="str">
        <f>IF(G1296="","",VLOOKUP(G1296,WMS!$E$3:$G$2500,3,FALSE))</f>
        <v/>
      </c>
      <c r="S1296" s="37" t="str">
        <f>IF(R1296="","",VLOOKUP(R1296,CUSTOMS!$E$3:$N$2500,2,FALSE))</f>
        <v/>
      </c>
      <c r="T1296" s="38" t="str">
        <f>IF(R1296="","",VLOOKUP(R1296,CUSTOMS!$E$3:$N$2500,3,FALSE))</f>
        <v/>
      </c>
      <c r="U1296" s="39" t="str">
        <f t="shared" si="144"/>
        <v/>
      </c>
      <c r="V1296" s="39" t="str">
        <f>IF(R1296="","",VLOOKUP(R1296,CUSTOMS!$E$3:$N$2500,5,FALSE))</f>
        <v/>
      </c>
      <c r="W1296" s="40" t="str">
        <f>IF(R1296="","",VLOOKUP(R1296,CUSTOMS!$E$3:$N$2500,6,FALSE))</f>
        <v/>
      </c>
      <c r="X1296" s="40" t="str">
        <f t="shared" si="145"/>
        <v/>
      </c>
      <c r="Y1296" s="39" t="str">
        <f>IF(R1296="","",VLOOKUP(R1296,CUSTOMS!$E$3:$N$2500,8,FALSE))</f>
        <v/>
      </c>
      <c r="Z1296" s="39" t="str">
        <f>IF(R1296="","",VLOOKUP(R1296,CUSTOMS!$E$3:$N$2500,9,FALSE))</f>
        <v/>
      </c>
      <c r="AA1296" s="39" t="str">
        <f>IF(R1296="","",VLOOKUP(R1296,CUSTOMS!$E$3:$N$2500,10,FALSE))</f>
        <v/>
      </c>
      <c r="AB1296" s="40" t="str">
        <f>IF(R1296="","",VLOOKUP(G1296,WMS!$E$3:$T$2500,15,FALSE))</f>
        <v/>
      </c>
      <c r="AC1296" s="40" t="str">
        <f t="shared" si="146"/>
        <v/>
      </c>
      <c r="AD1296" s="37" t="str">
        <f>IF(S1296="","",VLOOKUP(S1296,海关监管条件!$A$1:$B$2000,2,FALSE))</f>
        <v/>
      </c>
    </row>
    <row r="1297" spans="7:30">
      <c r="G1297" s="22" t="str">
        <f t="shared" si="140"/>
        <v/>
      </c>
      <c r="H1297" s="23" t="str">
        <f>IF(G1297="","",VLOOKUP(G1297,WMS!$E$3:$Q$2500,7,FALSE))</f>
        <v/>
      </c>
      <c r="I1297" s="23" t="str">
        <f>IF(G1297="","",VLOOKUP(G1297,WMS!$E$3:$Q$2500,8,FALSE))</f>
        <v/>
      </c>
      <c r="J1297" s="23" t="str">
        <f>IF(G1297="","",VLOOKUP(G1297,WMS!$E$3:$Q$2500,13,FALSE))</f>
        <v/>
      </c>
      <c r="K1297" s="29" t="str">
        <f t="shared" si="141"/>
        <v/>
      </c>
      <c r="N1297" s="30" t="str">
        <f>IF(G1297="","",VLOOKUP(G1297,WMS!$E$3:$U$2500,17,0))</f>
        <v/>
      </c>
      <c r="O1297" s="31" t="str">
        <f t="shared" si="142"/>
        <v/>
      </c>
      <c r="P1297" s="31" t="str">
        <f t="shared" si="143"/>
        <v/>
      </c>
      <c r="Q1297" s="36" t="str">
        <f>IF(G1297="","",VLOOKUP(G1297,WMS!$E$3:$G$2500,2,FALSE))</f>
        <v/>
      </c>
      <c r="R1297" s="36" t="str">
        <f>IF(G1297="","",VLOOKUP(G1297,WMS!$E$3:$G$2500,3,FALSE))</f>
        <v/>
      </c>
      <c r="S1297" s="37" t="str">
        <f>IF(R1297="","",VLOOKUP(R1297,CUSTOMS!$E$3:$N$2500,2,FALSE))</f>
        <v/>
      </c>
      <c r="T1297" s="38" t="str">
        <f>IF(R1297="","",VLOOKUP(R1297,CUSTOMS!$E$3:$N$2500,3,FALSE))</f>
        <v/>
      </c>
      <c r="U1297" s="39" t="str">
        <f t="shared" si="144"/>
        <v/>
      </c>
      <c r="V1297" s="39" t="str">
        <f>IF(R1297="","",VLOOKUP(R1297,CUSTOMS!$E$3:$N$2500,5,FALSE))</f>
        <v/>
      </c>
      <c r="W1297" s="40" t="str">
        <f>IF(R1297="","",VLOOKUP(R1297,CUSTOMS!$E$3:$N$2500,6,FALSE))</f>
        <v/>
      </c>
      <c r="X1297" s="40" t="str">
        <f t="shared" si="145"/>
        <v/>
      </c>
      <c r="Y1297" s="39" t="str">
        <f>IF(R1297="","",VLOOKUP(R1297,CUSTOMS!$E$3:$N$2500,8,FALSE))</f>
        <v/>
      </c>
      <c r="Z1297" s="39" t="str">
        <f>IF(R1297="","",VLOOKUP(R1297,CUSTOMS!$E$3:$N$2500,9,FALSE))</f>
        <v/>
      </c>
      <c r="AA1297" s="39" t="str">
        <f>IF(R1297="","",VLOOKUP(R1297,CUSTOMS!$E$3:$N$2500,10,FALSE))</f>
        <v/>
      </c>
      <c r="AB1297" s="40" t="str">
        <f>IF(R1297="","",VLOOKUP(G1297,WMS!$E$3:$T$2500,15,FALSE))</f>
        <v/>
      </c>
      <c r="AC1297" s="40" t="str">
        <f t="shared" si="146"/>
        <v/>
      </c>
      <c r="AD1297" s="37" t="str">
        <f>IF(S1297="","",VLOOKUP(S1297,海关监管条件!$A$1:$B$2000,2,FALSE))</f>
        <v/>
      </c>
    </row>
    <row r="1298" spans="7:30">
      <c r="G1298" s="22" t="str">
        <f t="shared" si="140"/>
        <v/>
      </c>
      <c r="H1298" s="23" t="str">
        <f>IF(G1298="","",VLOOKUP(G1298,WMS!$E$3:$Q$2500,7,FALSE))</f>
        <v/>
      </c>
      <c r="I1298" s="23" t="str">
        <f>IF(G1298="","",VLOOKUP(G1298,WMS!$E$3:$Q$2500,8,FALSE))</f>
        <v/>
      </c>
      <c r="J1298" s="23" t="str">
        <f>IF(G1298="","",VLOOKUP(G1298,WMS!$E$3:$Q$2500,13,FALSE))</f>
        <v/>
      </c>
      <c r="K1298" s="29" t="str">
        <f t="shared" si="141"/>
        <v/>
      </c>
      <c r="N1298" s="30" t="str">
        <f>IF(G1298="","",VLOOKUP(G1298,WMS!$E$3:$U$2500,17,0))</f>
        <v/>
      </c>
      <c r="O1298" s="31" t="str">
        <f t="shared" si="142"/>
        <v/>
      </c>
      <c r="P1298" s="31" t="str">
        <f t="shared" si="143"/>
        <v/>
      </c>
      <c r="Q1298" s="36" t="str">
        <f>IF(G1298="","",VLOOKUP(G1298,WMS!$E$3:$G$2500,2,FALSE))</f>
        <v/>
      </c>
      <c r="R1298" s="36" t="str">
        <f>IF(G1298="","",VLOOKUP(G1298,WMS!$E$3:$G$2500,3,FALSE))</f>
        <v/>
      </c>
      <c r="S1298" s="37" t="str">
        <f>IF(R1298="","",VLOOKUP(R1298,CUSTOMS!$E$3:$N$2500,2,FALSE))</f>
        <v/>
      </c>
      <c r="T1298" s="38" t="str">
        <f>IF(R1298="","",VLOOKUP(R1298,CUSTOMS!$E$3:$N$2500,3,FALSE))</f>
        <v/>
      </c>
      <c r="U1298" s="39" t="str">
        <f t="shared" si="144"/>
        <v/>
      </c>
      <c r="V1298" s="39" t="str">
        <f>IF(R1298="","",VLOOKUP(R1298,CUSTOMS!$E$3:$N$2500,5,FALSE))</f>
        <v/>
      </c>
      <c r="W1298" s="40" t="str">
        <f>IF(R1298="","",VLOOKUP(R1298,CUSTOMS!$E$3:$N$2500,6,FALSE))</f>
        <v/>
      </c>
      <c r="X1298" s="40" t="str">
        <f t="shared" si="145"/>
        <v/>
      </c>
      <c r="Y1298" s="39" t="str">
        <f>IF(R1298="","",VLOOKUP(R1298,CUSTOMS!$E$3:$N$2500,8,FALSE))</f>
        <v/>
      </c>
      <c r="Z1298" s="39" t="str">
        <f>IF(R1298="","",VLOOKUP(R1298,CUSTOMS!$E$3:$N$2500,9,FALSE))</f>
        <v/>
      </c>
      <c r="AA1298" s="39" t="str">
        <f>IF(R1298="","",VLOOKUP(R1298,CUSTOMS!$E$3:$N$2500,10,FALSE))</f>
        <v/>
      </c>
      <c r="AB1298" s="40" t="str">
        <f>IF(R1298="","",VLOOKUP(G1298,WMS!$E$3:$T$2500,15,FALSE))</f>
        <v/>
      </c>
      <c r="AC1298" s="40" t="str">
        <f t="shared" si="146"/>
        <v/>
      </c>
      <c r="AD1298" s="37" t="str">
        <f>IF(S1298="","",VLOOKUP(S1298,海关监管条件!$A$1:$B$2000,2,FALSE))</f>
        <v/>
      </c>
    </row>
    <row r="1299" spans="7:30">
      <c r="G1299" s="22" t="str">
        <f t="shared" si="140"/>
        <v/>
      </c>
      <c r="H1299" s="23" t="str">
        <f>IF(G1299="","",VLOOKUP(G1299,WMS!$E$3:$Q$2500,7,FALSE))</f>
        <v/>
      </c>
      <c r="I1299" s="23" t="str">
        <f>IF(G1299="","",VLOOKUP(G1299,WMS!$E$3:$Q$2500,8,FALSE))</f>
        <v/>
      </c>
      <c r="J1299" s="23" t="str">
        <f>IF(G1299="","",VLOOKUP(G1299,WMS!$E$3:$Q$2500,13,FALSE))</f>
        <v/>
      </c>
      <c r="K1299" s="29" t="str">
        <f t="shared" si="141"/>
        <v/>
      </c>
      <c r="N1299" s="30" t="str">
        <f>IF(G1299="","",VLOOKUP(G1299,WMS!$E$3:$U$2500,17,0))</f>
        <v/>
      </c>
      <c r="O1299" s="31" t="str">
        <f t="shared" si="142"/>
        <v/>
      </c>
      <c r="P1299" s="31" t="str">
        <f t="shared" si="143"/>
        <v/>
      </c>
      <c r="Q1299" s="36" t="str">
        <f>IF(G1299="","",VLOOKUP(G1299,WMS!$E$3:$G$2500,2,FALSE))</f>
        <v/>
      </c>
      <c r="R1299" s="36" t="str">
        <f>IF(G1299="","",VLOOKUP(G1299,WMS!$E$3:$G$2500,3,FALSE))</f>
        <v/>
      </c>
      <c r="S1299" s="37" t="str">
        <f>IF(R1299="","",VLOOKUP(R1299,CUSTOMS!$E$3:$N$2500,2,FALSE))</f>
        <v/>
      </c>
      <c r="T1299" s="38" t="str">
        <f>IF(R1299="","",VLOOKUP(R1299,CUSTOMS!$E$3:$N$2500,3,FALSE))</f>
        <v/>
      </c>
      <c r="U1299" s="39" t="str">
        <f t="shared" si="144"/>
        <v/>
      </c>
      <c r="V1299" s="39" t="str">
        <f>IF(R1299="","",VLOOKUP(R1299,CUSTOMS!$E$3:$N$2500,5,FALSE))</f>
        <v/>
      </c>
      <c r="W1299" s="40" t="str">
        <f>IF(R1299="","",VLOOKUP(R1299,CUSTOMS!$E$3:$N$2500,6,FALSE))</f>
        <v/>
      </c>
      <c r="X1299" s="40" t="str">
        <f t="shared" si="145"/>
        <v/>
      </c>
      <c r="Y1299" s="39" t="str">
        <f>IF(R1299="","",VLOOKUP(R1299,CUSTOMS!$E$3:$N$2500,8,FALSE))</f>
        <v/>
      </c>
      <c r="Z1299" s="39" t="str">
        <f>IF(R1299="","",VLOOKUP(R1299,CUSTOMS!$E$3:$N$2500,9,FALSE))</f>
        <v/>
      </c>
      <c r="AA1299" s="39" t="str">
        <f>IF(R1299="","",VLOOKUP(R1299,CUSTOMS!$E$3:$N$2500,10,FALSE))</f>
        <v/>
      </c>
      <c r="AB1299" s="40" t="str">
        <f>IF(R1299="","",VLOOKUP(G1299,WMS!$E$3:$T$2500,15,FALSE))</f>
        <v/>
      </c>
      <c r="AC1299" s="40" t="str">
        <f t="shared" si="146"/>
        <v/>
      </c>
      <c r="AD1299" s="37" t="str">
        <f>IF(S1299="","",VLOOKUP(S1299,海关监管条件!$A$1:$B$2000,2,FALSE))</f>
        <v/>
      </c>
    </row>
    <row r="1300" spans="7:30">
      <c r="G1300" s="22" t="str">
        <f t="shared" si="140"/>
        <v/>
      </c>
      <c r="H1300" s="23" t="str">
        <f>IF(G1300="","",VLOOKUP(G1300,WMS!$E$3:$Q$2500,7,FALSE))</f>
        <v/>
      </c>
      <c r="I1300" s="23" t="str">
        <f>IF(G1300="","",VLOOKUP(G1300,WMS!$E$3:$Q$2500,8,FALSE))</f>
        <v/>
      </c>
      <c r="J1300" s="23" t="str">
        <f>IF(G1300="","",VLOOKUP(G1300,WMS!$E$3:$Q$2500,13,FALSE))</f>
        <v/>
      </c>
      <c r="K1300" s="29" t="str">
        <f t="shared" si="141"/>
        <v/>
      </c>
      <c r="N1300" s="30" t="str">
        <f>IF(G1300="","",VLOOKUP(G1300,WMS!$E$3:$U$2500,17,0))</f>
        <v/>
      </c>
      <c r="O1300" s="31" t="str">
        <f t="shared" si="142"/>
        <v/>
      </c>
      <c r="P1300" s="31" t="str">
        <f t="shared" si="143"/>
        <v/>
      </c>
      <c r="Q1300" s="36" t="str">
        <f>IF(G1300="","",VLOOKUP(G1300,WMS!$E$3:$G$2500,2,FALSE))</f>
        <v/>
      </c>
      <c r="R1300" s="36" t="str">
        <f>IF(G1300="","",VLOOKUP(G1300,WMS!$E$3:$G$2500,3,FALSE))</f>
        <v/>
      </c>
      <c r="S1300" s="37" t="str">
        <f>IF(R1300="","",VLOOKUP(R1300,CUSTOMS!$E$3:$N$2500,2,FALSE))</f>
        <v/>
      </c>
      <c r="T1300" s="38" t="str">
        <f>IF(R1300="","",VLOOKUP(R1300,CUSTOMS!$E$3:$N$2500,3,FALSE))</f>
        <v/>
      </c>
      <c r="U1300" s="39" t="str">
        <f t="shared" si="144"/>
        <v/>
      </c>
      <c r="V1300" s="39" t="str">
        <f>IF(R1300="","",VLOOKUP(R1300,CUSTOMS!$E$3:$N$2500,5,FALSE))</f>
        <v/>
      </c>
      <c r="W1300" s="40" t="str">
        <f>IF(R1300="","",VLOOKUP(R1300,CUSTOMS!$E$3:$N$2500,6,FALSE))</f>
        <v/>
      </c>
      <c r="X1300" s="40" t="str">
        <f t="shared" si="145"/>
        <v/>
      </c>
      <c r="Y1300" s="39" t="str">
        <f>IF(R1300="","",VLOOKUP(R1300,CUSTOMS!$E$3:$N$2500,8,FALSE))</f>
        <v/>
      </c>
      <c r="Z1300" s="39" t="str">
        <f>IF(R1300="","",VLOOKUP(R1300,CUSTOMS!$E$3:$N$2500,9,FALSE))</f>
        <v/>
      </c>
      <c r="AA1300" s="39" t="str">
        <f>IF(R1300="","",VLOOKUP(R1300,CUSTOMS!$E$3:$N$2500,10,FALSE))</f>
        <v/>
      </c>
      <c r="AB1300" s="40" t="str">
        <f>IF(R1300="","",VLOOKUP(G1300,WMS!$E$3:$T$2500,15,FALSE))</f>
        <v/>
      </c>
      <c r="AC1300" s="40" t="str">
        <f t="shared" si="146"/>
        <v/>
      </c>
      <c r="AD1300" s="37" t="str">
        <f>IF(S1300="","",VLOOKUP(S1300,海关监管条件!$A$1:$B$2000,2,FALSE))</f>
        <v/>
      </c>
    </row>
    <row r="1301" spans="7:30">
      <c r="G1301" s="22" t="str">
        <f t="shared" si="140"/>
        <v/>
      </c>
      <c r="H1301" s="23" t="str">
        <f>IF(G1301="","",VLOOKUP(G1301,WMS!$E$3:$Q$2500,7,FALSE))</f>
        <v/>
      </c>
      <c r="I1301" s="23" t="str">
        <f>IF(G1301="","",VLOOKUP(G1301,WMS!$E$3:$Q$2500,8,FALSE))</f>
        <v/>
      </c>
      <c r="J1301" s="23" t="str">
        <f>IF(G1301="","",VLOOKUP(G1301,WMS!$E$3:$Q$2500,13,FALSE))</f>
        <v/>
      </c>
      <c r="K1301" s="29" t="str">
        <f t="shared" si="141"/>
        <v/>
      </c>
      <c r="N1301" s="30" t="str">
        <f>IF(G1301="","",VLOOKUP(G1301,WMS!$E$3:$U$2500,17,0))</f>
        <v/>
      </c>
      <c r="O1301" s="31" t="str">
        <f t="shared" si="142"/>
        <v/>
      </c>
      <c r="P1301" s="31" t="str">
        <f t="shared" si="143"/>
        <v/>
      </c>
      <c r="Q1301" s="36" t="str">
        <f>IF(G1301="","",VLOOKUP(G1301,WMS!$E$3:$G$2500,2,FALSE))</f>
        <v/>
      </c>
      <c r="R1301" s="36" t="str">
        <f>IF(G1301="","",VLOOKUP(G1301,WMS!$E$3:$G$2500,3,FALSE))</f>
        <v/>
      </c>
      <c r="S1301" s="37" t="str">
        <f>IF(R1301="","",VLOOKUP(R1301,CUSTOMS!$E$3:$N$2500,2,FALSE))</f>
        <v/>
      </c>
      <c r="T1301" s="38" t="str">
        <f>IF(R1301="","",VLOOKUP(R1301,CUSTOMS!$E$3:$N$2500,3,FALSE))</f>
        <v/>
      </c>
      <c r="U1301" s="39" t="str">
        <f t="shared" si="144"/>
        <v/>
      </c>
      <c r="V1301" s="39" t="str">
        <f>IF(R1301="","",VLOOKUP(R1301,CUSTOMS!$E$3:$N$2500,5,FALSE))</f>
        <v/>
      </c>
      <c r="W1301" s="40" t="str">
        <f>IF(R1301="","",VLOOKUP(R1301,CUSTOMS!$E$3:$N$2500,6,FALSE))</f>
        <v/>
      </c>
      <c r="X1301" s="40" t="str">
        <f t="shared" si="145"/>
        <v/>
      </c>
      <c r="Y1301" s="39" t="str">
        <f>IF(R1301="","",VLOOKUP(R1301,CUSTOMS!$E$3:$N$2500,8,FALSE))</f>
        <v/>
      </c>
      <c r="Z1301" s="39" t="str">
        <f>IF(R1301="","",VLOOKUP(R1301,CUSTOMS!$E$3:$N$2500,9,FALSE))</f>
        <v/>
      </c>
      <c r="AA1301" s="39" t="str">
        <f>IF(R1301="","",VLOOKUP(R1301,CUSTOMS!$E$3:$N$2500,10,FALSE))</f>
        <v/>
      </c>
      <c r="AB1301" s="40" t="str">
        <f>IF(R1301="","",VLOOKUP(G1301,WMS!$E$3:$T$2500,15,FALSE))</f>
        <v/>
      </c>
      <c r="AC1301" s="40" t="str">
        <f t="shared" si="146"/>
        <v/>
      </c>
      <c r="AD1301" s="37" t="str">
        <f>IF(S1301="","",VLOOKUP(S1301,海关监管条件!$A$1:$B$2000,2,FALSE))</f>
        <v/>
      </c>
    </row>
    <row r="1302" spans="7:30">
      <c r="G1302" s="22" t="str">
        <f t="shared" si="140"/>
        <v/>
      </c>
      <c r="H1302" s="23" t="str">
        <f>IF(G1302="","",VLOOKUP(G1302,WMS!$E$3:$Q$2500,7,FALSE))</f>
        <v/>
      </c>
      <c r="I1302" s="23" t="str">
        <f>IF(G1302="","",VLOOKUP(G1302,WMS!$E$3:$Q$2500,8,FALSE))</f>
        <v/>
      </c>
      <c r="J1302" s="23" t="str">
        <f>IF(G1302="","",VLOOKUP(G1302,WMS!$E$3:$Q$2500,13,FALSE))</f>
        <v/>
      </c>
      <c r="K1302" s="29" t="str">
        <f t="shared" si="141"/>
        <v/>
      </c>
      <c r="N1302" s="30" t="str">
        <f>IF(G1302="","",VLOOKUP(G1302,WMS!$E$3:$U$2500,17,0))</f>
        <v/>
      </c>
      <c r="O1302" s="31" t="str">
        <f t="shared" si="142"/>
        <v/>
      </c>
      <c r="P1302" s="31" t="str">
        <f t="shared" si="143"/>
        <v/>
      </c>
      <c r="Q1302" s="36" t="str">
        <f>IF(G1302="","",VLOOKUP(G1302,WMS!$E$3:$G$2500,2,FALSE))</f>
        <v/>
      </c>
      <c r="R1302" s="36" t="str">
        <f>IF(G1302="","",VLOOKUP(G1302,WMS!$E$3:$G$2500,3,FALSE))</f>
        <v/>
      </c>
      <c r="S1302" s="37" t="str">
        <f>IF(R1302="","",VLOOKUP(R1302,CUSTOMS!$E$3:$N$2500,2,FALSE))</f>
        <v/>
      </c>
      <c r="T1302" s="38" t="str">
        <f>IF(R1302="","",VLOOKUP(R1302,CUSTOMS!$E$3:$N$2500,3,FALSE))</f>
        <v/>
      </c>
      <c r="U1302" s="39" t="str">
        <f t="shared" si="144"/>
        <v/>
      </c>
      <c r="V1302" s="39" t="str">
        <f>IF(R1302="","",VLOOKUP(R1302,CUSTOMS!$E$3:$N$2500,5,FALSE))</f>
        <v/>
      </c>
      <c r="W1302" s="40" t="str">
        <f>IF(R1302="","",VLOOKUP(R1302,CUSTOMS!$E$3:$N$2500,6,FALSE))</f>
        <v/>
      </c>
      <c r="X1302" s="40" t="str">
        <f t="shared" si="145"/>
        <v/>
      </c>
      <c r="Y1302" s="39" t="str">
        <f>IF(R1302="","",VLOOKUP(R1302,CUSTOMS!$E$3:$N$2500,8,FALSE))</f>
        <v/>
      </c>
      <c r="Z1302" s="39" t="str">
        <f>IF(R1302="","",VLOOKUP(R1302,CUSTOMS!$E$3:$N$2500,9,FALSE))</f>
        <v/>
      </c>
      <c r="AA1302" s="39" t="str">
        <f>IF(R1302="","",VLOOKUP(R1302,CUSTOMS!$E$3:$N$2500,10,FALSE))</f>
        <v/>
      </c>
      <c r="AB1302" s="40" t="str">
        <f>IF(R1302="","",VLOOKUP(G1302,WMS!$E$3:$T$2500,15,FALSE))</f>
        <v/>
      </c>
      <c r="AC1302" s="40" t="str">
        <f t="shared" si="146"/>
        <v/>
      </c>
      <c r="AD1302" s="37" t="str">
        <f>IF(S1302="","",VLOOKUP(S1302,海关监管条件!$A$1:$B$2000,2,FALSE))</f>
        <v/>
      </c>
    </row>
    <row r="1303" spans="7:30">
      <c r="G1303" s="22" t="str">
        <f t="shared" si="140"/>
        <v/>
      </c>
      <c r="H1303" s="23" t="str">
        <f>IF(G1303="","",VLOOKUP(G1303,WMS!$E$3:$Q$2500,7,FALSE))</f>
        <v/>
      </c>
      <c r="I1303" s="23" t="str">
        <f>IF(G1303="","",VLOOKUP(G1303,WMS!$E$3:$Q$2500,8,FALSE))</f>
        <v/>
      </c>
      <c r="J1303" s="23" t="str">
        <f>IF(G1303="","",VLOOKUP(G1303,WMS!$E$3:$Q$2500,13,FALSE))</f>
        <v/>
      </c>
      <c r="K1303" s="29" t="str">
        <f t="shared" si="141"/>
        <v/>
      </c>
      <c r="N1303" s="30" t="str">
        <f>IF(G1303="","",VLOOKUP(G1303,WMS!$E$3:$U$2500,17,0))</f>
        <v/>
      </c>
      <c r="O1303" s="31" t="str">
        <f t="shared" si="142"/>
        <v/>
      </c>
      <c r="P1303" s="31" t="str">
        <f t="shared" si="143"/>
        <v/>
      </c>
      <c r="Q1303" s="36" t="str">
        <f>IF(G1303="","",VLOOKUP(G1303,WMS!$E$3:$G$2500,2,FALSE))</f>
        <v/>
      </c>
      <c r="R1303" s="36" t="str">
        <f>IF(G1303="","",VLOOKUP(G1303,WMS!$E$3:$G$2500,3,FALSE))</f>
        <v/>
      </c>
      <c r="S1303" s="37" t="str">
        <f>IF(R1303="","",VLOOKUP(R1303,CUSTOMS!$E$3:$N$2500,2,FALSE))</f>
        <v/>
      </c>
      <c r="T1303" s="38" t="str">
        <f>IF(R1303="","",VLOOKUP(R1303,CUSTOMS!$E$3:$N$2500,3,FALSE))</f>
        <v/>
      </c>
      <c r="U1303" s="39" t="str">
        <f t="shared" si="144"/>
        <v/>
      </c>
      <c r="V1303" s="39" t="str">
        <f>IF(R1303="","",VLOOKUP(R1303,CUSTOMS!$E$3:$N$2500,5,FALSE))</f>
        <v/>
      </c>
      <c r="W1303" s="40" t="str">
        <f>IF(R1303="","",VLOOKUP(R1303,CUSTOMS!$E$3:$N$2500,6,FALSE))</f>
        <v/>
      </c>
      <c r="X1303" s="40" t="str">
        <f t="shared" si="145"/>
        <v/>
      </c>
      <c r="Y1303" s="39" t="str">
        <f>IF(R1303="","",VLOOKUP(R1303,CUSTOMS!$E$3:$N$2500,8,FALSE))</f>
        <v/>
      </c>
      <c r="Z1303" s="39" t="str">
        <f>IF(R1303="","",VLOOKUP(R1303,CUSTOMS!$E$3:$N$2500,9,FALSE))</f>
        <v/>
      </c>
      <c r="AA1303" s="39" t="str">
        <f>IF(R1303="","",VLOOKUP(R1303,CUSTOMS!$E$3:$N$2500,10,FALSE))</f>
        <v/>
      </c>
      <c r="AB1303" s="40" t="str">
        <f>IF(R1303="","",VLOOKUP(G1303,WMS!$E$3:$T$2500,15,FALSE))</f>
        <v/>
      </c>
      <c r="AC1303" s="40" t="str">
        <f t="shared" si="146"/>
        <v/>
      </c>
      <c r="AD1303" s="37" t="str">
        <f>IF(S1303="","",VLOOKUP(S1303,海关监管条件!$A$1:$B$2000,2,FALSE))</f>
        <v/>
      </c>
    </row>
    <row r="1304" spans="7:30">
      <c r="G1304" s="22" t="str">
        <f t="shared" si="140"/>
        <v/>
      </c>
      <c r="H1304" s="23" t="str">
        <f>IF(G1304="","",VLOOKUP(G1304,WMS!$E$3:$Q$2500,7,FALSE))</f>
        <v/>
      </c>
      <c r="I1304" s="23" t="str">
        <f>IF(G1304="","",VLOOKUP(G1304,WMS!$E$3:$Q$2500,8,FALSE))</f>
        <v/>
      </c>
      <c r="J1304" s="23" t="str">
        <f>IF(G1304="","",VLOOKUP(G1304,WMS!$E$3:$Q$2500,13,FALSE))</f>
        <v/>
      </c>
      <c r="K1304" s="29" t="str">
        <f t="shared" si="141"/>
        <v/>
      </c>
      <c r="N1304" s="30" t="str">
        <f>IF(G1304="","",VLOOKUP(G1304,WMS!$E$3:$U$2500,17,0))</f>
        <v/>
      </c>
      <c r="O1304" s="31" t="str">
        <f t="shared" si="142"/>
        <v/>
      </c>
      <c r="P1304" s="31" t="str">
        <f t="shared" si="143"/>
        <v/>
      </c>
      <c r="Q1304" s="36" t="str">
        <f>IF(G1304="","",VLOOKUP(G1304,WMS!$E$3:$G$2500,2,FALSE))</f>
        <v/>
      </c>
      <c r="R1304" s="36" t="str">
        <f>IF(G1304="","",VLOOKUP(G1304,WMS!$E$3:$G$2500,3,FALSE))</f>
        <v/>
      </c>
      <c r="S1304" s="37" t="str">
        <f>IF(R1304="","",VLOOKUP(R1304,CUSTOMS!$E$3:$N$2500,2,FALSE))</f>
        <v/>
      </c>
      <c r="T1304" s="38" t="str">
        <f>IF(R1304="","",VLOOKUP(R1304,CUSTOMS!$E$3:$N$2500,3,FALSE))</f>
        <v/>
      </c>
      <c r="U1304" s="39" t="str">
        <f t="shared" si="144"/>
        <v/>
      </c>
      <c r="V1304" s="39" t="str">
        <f>IF(R1304="","",VLOOKUP(R1304,CUSTOMS!$E$3:$N$2500,5,FALSE))</f>
        <v/>
      </c>
      <c r="W1304" s="40" t="str">
        <f>IF(R1304="","",VLOOKUP(R1304,CUSTOMS!$E$3:$N$2500,6,FALSE))</f>
        <v/>
      </c>
      <c r="X1304" s="40" t="str">
        <f t="shared" si="145"/>
        <v/>
      </c>
      <c r="Y1304" s="39" t="str">
        <f>IF(R1304="","",VLOOKUP(R1304,CUSTOMS!$E$3:$N$2500,8,FALSE))</f>
        <v/>
      </c>
      <c r="Z1304" s="39" t="str">
        <f>IF(R1304="","",VLOOKUP(R1304,CUSTOMS!$E$3:$N$2500,9,FALSE))</f>
        <v/>
      </c>
      <c r="AA1304" s="39" t="str">
        <f>IF(R1304="","",VLOOKUP(R1304,CUSTOMS!$E$3:$N$2500,10,FALSE))</f>
        <v/>
      </c>
      <c r="AB1304" s="40" t="str">
        <f>IF(R1304="","",VLOOKUP(G1304,WMS!$E$3:$T$2500,15,FALSE))</f>
        <v/>
      </c>
      <c r="AC1304" s="40" t="str">
        <f t="shared" si="146"/>
        <v/>
      </c>
      <c r="AD1304" s="37" t="str">
        <f>IF(S1304="","",VLOOKUP(S1304,海关监管条件!$A$1:$B$2000,2,FALSE))</f>
        <v/>
      </c>
    </row>
    <row r="1305" spans="7:30">
      <c r="G1305" s="22" t="str">
        <f t="shared" si="140"/>
        <v/>
      </c>
      <c r="H1305" s="23" t="str">
        <f>IF(G1305="","",VLOOKUP(G1305,WMS!$E$3:$Q$2500,7,FALSE))</f>
        <v/>
      </c>
      <c r="I1305" s="23" t="str">
        <f>IF(G1305="","",VLOOKUP(G1305,WMS!$E$3:$Q$2500,8,FALSE))</f>
        <v/>
      </c>
      <c r="J1305" s="23" t="str">
        <f>IF(G1305="","",VLOOKUP(G1305,WMS!$E$3:$Q$2500,13,FALSE))</f>
        <v/>
      </c>
      <c r="K1305" s="29" t="str">
        <f t="shared" si="141"/>
        <v/>
      </c>
      <c r="N1305" s="30" t="str">
        <f>IF(G1305="","",VLOOKUP(G1305,WMS!$E$3:$U$2500,17,0))</f>
        <v/>
      </c>
      <c r="O1305" s="31" t="str">
        <f t="shared" si="142"/>
        <v/>
      </c>
      <c r="P1305" s="31" t="str">
        <f t="shared" si="143"/>
        <v/>
      </c>
      <c r="Q1305" s="36" t="str">
        <f>IF(G1305="","",VLOOKUP(G1305,WMS!$E$3:$G$2500,2,FALSE))</f>
        <v/>
      </c>
      <c r="R1305" s="36" t="str">
        <f>IF(G1305="","",VLOOKUP(G1305,WMS!$E$3:$G$2500,3,FALSE))</f>
        <v/>
      </c>
      <c r="S1305" s="37" t="str">
        <f>IF(R1305="","",VLOOKUP(R1305,CUSTOMS!$E$3:$N$2500,2,FALSE))</f>
        <v/>
      </c>
      <c r="T1305" s="38" t="str">
        <f>IF(R1305="","",VLOOKUP(R1305,CUSTOMS!$E$3:$N$2500,3,FALSE))</f>
        <v/>
      </c>
      <c r="U1305" s="39" t="str">
        <f t="shared" si="144"/>
        <v/>
      </c>
      <c r="V1305" s="39" t="str">
        <f>IF(R1305="","",VLOOKUP(R1305,CUSTOMS!$E$3:$N$2500,5,FALSE))</f>
        <v/>
      </c>
      <c r="W1305" s="40" t="str">
        <f>IF(R1305="","",VLOOKUP(R1305,CUSTOMS!$E$3:$N$2500,6,FALSE))</f>
        <v/>
      </c>
      <c r="X1305" s="40" t="str">
        <f t="shared" si="145"/>
        <v/>
      </c>
      <c r="Y1305" s="39" t="str">
        <f>IF(R1305="","",VLOOKUP(R1305,CUSTOMS!$E$3:$N$2500,8,FALSE))</f>
        <v/>
      </c>
      <c r="Z1305" s="39" t="str">
        <f>IF(R1305="","",VLOOKUP(R1305,CUSTOMS!$E$3:$N$2500,9,FALSE))</f>
        <v/>
      </c>
      <c r="AA1305" s="39" t="str">
        <f>IF(R1305="","",VLOOKUP(R1305,CUSTOMS!$E$3:$N$2500,10,FALSE))</f>
        <v/>
      </c>
      <c r="AB1305" s="40" t="str">
        <f>IF(R1305="","",VLOOKUP(G1305,WMS!$E$3:$T$2500,15,FALSE))</f>
        <v/>
      </c>
      <c r="AC1305" s="40" t="str">
        <f t="shared" si="146"/>
        <v/>
      </c>
      <c r="AD1305" s="37" t="str">
        <f>IF(S1305="","",VLOOKUP(S1305,海关监管条件!$A$1:$B$2000,2,FALSE))</f>
        <v/>
      </c>
    </row>
    <row r="1306" spans="7:30">
      <c r="G1306" s="22" t="str">
        <f t="shared" si="140"/>
        <v/>
      </c>
      <c r="H1306" s="23" t="str">
        <f>IF(G1306="","",VLOOKUP(G1306,WMS!$E$3:$Q$2500,7,FALSE))</f>
        <v/>
      </c>
      <c r="I1306" s="23" t="str">
        <f>IF(G1306="","",VLOOKUP(G1306,WMS!$E$3:$Q$2500,8,FALSE))</f>
        <v/>
      </c>
      <c r="J1306" s="23" t="str">
        <f>IF(G1306="","",VLOOKUP(G1306,WMS!$E$3:$Q$2500,13,FALSE))</f>
        <v/>
      </c>
      <c r="K1306" s="29" t="str">
        <f t="shared" si="141"/>
        <v/>
      </c>
      <c r="N1306" s="30" t="str">
        <f>IF(G1306="","",VLOOKUP(G1306,WMS!$E$3:$U$2500,17,0))</f>
        <v/>
      </c>
      <c r="O1306" s="31" t="str">
        <f t="shared" si="142"/>
        <v/>
      </c>
      <c r="P1306" s="31" t="str">
        <f t="shared" si="143"/>
        <v/>
      </c>
      <c r="Q1306" s="36" t="str">
        <f>IF(G1306="","",VLOOKUP(G1306,WMS!$E$3:$G$2500,2,FALSE))</f>
        <v/>
      </c>
      <c r="R1306" s="36" t="str">
        <f>IF(G1306="","",VLOOKUP(G1306,WMS!$E$3:$G$2500,3,FALSE))</f>
        <v/>
      </c>
      <c r="S1306" s="37" t="str">
        <f>IF(R1306="","",VLOOKUP(R1306,CUSTOMS!$E$3:$N$2500,2,FALSE))</f>
        <v/>
      </c>
      <c r="T1306" s="38" t="str">
        <f>IF(R1306="","",VLOOKUP(R1306,CUSTOMS!$E$3:$N$2500,3,FALSE))</f>
        <v/>
      </c>
      <c r="U1306" s="39" t="str">
        <f t="shared" si="144"/>
        <v/>
      </c>
      <c r="V1306" s="39" t="str">
        <f>IF(R1306="","",VLOOKUP(R1306,CUSTOMS!$E$3:$N$2500,5,FALSE))</f>
        <v/>
      </c>
      <c r="W1306" s="40" t="str">
        <f>IF(R1306="","",VLOOKUP(R1306,CUSTOMS!$E$3:$N$2500,6,FALSE))</f>
        <v/>
      </c>
      <c r="X1306" s="40" t="str">
        <f t="shared" si="145"/>
        <v/>
      </c>
      <c r="Y1306" s="39" t="str">
        <f>IF(R1306="","",VLOOKUP(R1306,CUSTOMS!$E$3:$N$2500,8,FALSE))</f>
        <v/>
      </c>
      <c r="Z1306" s="39" t="str">
        <f>IF(R1306="","",VLOOKUP(R1306,CUSTOMS!$E$3:$N$2500,9,FALSE))</f>
        <v/>
      </c>
      <c r="AA1306" s="39" t="str">
        <f>IF(R1306="","",VLOOKUP(R1306,CUSTOMS!$E$3:$N$2500,10,FALSE))</f>
        <v/>
      </c>
      <c r="AB1306" s="40" t="str">
        <f>IF(R1306="","",VLOOKUP(G1306,WMS!$E$3:$T$2500,15,FALSE))</f>
        <v/>
      </c>
      <c r="AC1306" s="40" t="str">
        <f t="shared" si="146"/>
        <v/>
      </c>
      <c r="AD1306" s="37" t="str">
        <f>IF(S1306="","",VLOOKUP(S1306,海关监管条件!$A$1:$B$2000,2,FALSE))</f>
        <v/>
      </c>
    </row>
    <row r="1307" spans="7:30">
      <c r="G1307" s="22" t="str">
        <f t="shared" si="140"/>
        <v/>
      </c>
      <c r="H1307" s="23" t="str">
        <f>IF(G1307="","",VLOOKUP(G1307,WMS!$E$3:$Q$2500,7,FALSE))</f>
        <v/>
      </c>
      <c r="I1307" s="23" t="str">
        <f>IF(G1307="","",VLOOKUP(G1307,WMS!$E$3:$Q$2500,8,FALSE))</f>
        <v/>
      </c>
      <c r="J1307" s="23" t="str">
        <f>IF(G1307="","",VLOOKUP(G1307,WMS!$E$3:$Q$2500,13,FALSE))</f>
        <v/>
      </c>
      <c r="K1307" s="29" t="str">
        <f t="shared" si="141"/>
        <v/>
      </c>
      <c r="N1307" s="30" t="str">
        <f>IF(G1307="","",VLOOKUP(G1307,WMS!$E$3:$U$2500,17,0))</f>
        <v/>
      </c>
      <c r="O1307" s="31" t="str">
        <f t="shared" si="142"/>
        <v/>
      </c>
      <c r="P1307" s="31" t="str">
        <f t="shared" si="143"/>
        <v/>
      </c>
      <c r="Q1307" s="36" t="str">
        <f>IF(G1307="","",VLOOKUP(G1307,WMS!$E$3:$G$2500,2,FALSE))</f>
        <v/>
      </c>
      <c r="R1307" s="36" t="str">
        <f>IF(G1307="","",VLOOKUP(G1307,WMS!$E$3:$G$2500,3,FALSE))</f>
        <v/>
      </c>
      <c r="S1307" s="37" t="str">
        <f>IF(R1307="","",VLOOKUP(R1307,CUSTOMS!$E$3:$N$2500,2,FALSE))</f>
        <v/>
      </c>
      <c r="T1307" s="38" t="str">
        <f>IF(R1307="","",VLOOKUP(R1307,CUSTOMS!$E$3:$N$2500,3,FALSE))</f>
        <v/>
      </c>
      <c r="U1307" s="39" t="str">
        <f t="shared" si="144"/>
        <v/>
      </c>
      <c r="V1307" s="39" t="str">
        <f>IF(R1307="","",VLOOKUP(R1307,CUSTOMS!$E$3:$N$2500,5,FALSE))</f>
        <v/>
      </c>
      <c r="W1307" s="40" t="str">
        <f>IF(R1307="","",VLOOKUP(R1307,CUSTOMS!$E$3:$N$2500,6,FALSE))</f>
        <v/>
      </c>
      <c r="X1307" s="40" t="str">
        <f t="shared" si="145"/>
        <v/>
      </c>
      <c r="Y1307" s="39" t="str">
        <f>IF(R1307="","",VLOOKUP(R1307,CUSTOMS!$E$3:$N$2500,8,FALSE))</f>
        <v/>
      </c>
      <c r="Z1307" s="39" t="str">
        <f>IF(R1307="","",VLOOKUP(R1307,CUSTOMS!$E$3:$N$2500,9,FALSE))</f>
        <v/>
      </c>
      <c r="AA1307" s="39" t="str">
        <f>IF(R1307="","",VLOOKUP(R1307,CUSTOMS!$E$3:$N$2500,10,FALSE))</f>
        <v/>
      </c>
      <c r="AB1307" s="40" t="str">
        <f>IF(R1307="","",VLOOKUP(G1307,WMS!$E$3:$T$2500,15,FALSE))</f>
        <v/>
      </c>
      <c r="AC1307" s="40" t="str">
        <f t="shared" si="146"/>
        <v/>
      </c>
      <c r="AD1307" s="37" t="str">
        <f>IF(S1307="","",VLOOKUP(S1307,海关监管条件!$A$1:$B$2000,2,FALSE))</f>
        <v/>
      </c>
    </row>
    <row r="1308" spans="7:30">
      <c r="G1308" s="22" t="str">
        <f t="shared" si="140"/>
        <v/>
      </c>
      <c r="H1308" s="23" t="str">
        <f>IF(G1308="","",VLOOKUP(G1308,WMS!$E$3:$Q$2500,7,FALSE))</f>
        <v/>
      </c>
      <c r="I1308" s="23" t="str">
        <f>IF(G1308="","",VLOOKUP(G1308,WMS!$E$3:$Q$2500,8,FALSE))</f>
        <v/>
      </c>
      <c r="J1308" s="23" t="str">
        <f>IF(G1308="","",VLOOKUP(G1308,WMS!$E$3:$Q$2500,13,FALSE))</f>
        <v/>
      </c>
      <c r="K1308" s="29" t="str">
        <f t="shared" si="141"/>
        <v/>
      </c>
      <c r="N1308" s="30" t="str">
        <f>IF(G1308="","",VLOOKUP(G1308,WMS!$E$3:$U$2500,17,0))</f>
        <v/>
      </c>
      <c r="O1308" s="31" t="str">
        <f t="shared" si="142"/>
        <v/>
      </c>
      <c r="P1308" s="31" t="str">
        <f t="shared" si="143"/>
        <v/>
      </c>
      <c r="Q1308" s="36" t="str">
        <f>IF(G1308="","",VLOOKUP(G1308,WMS!$E$3:$G$2500,2,FALSE))</f>
        <v/>
      </c>
      <c r="R1308" s="36" t="str">
        <f>IF(G1308="","",VLOOKUP(G1308,WMS!$E$3:$G$2500,3,FALSE))</f>
        <v/>
      </c>
      <c r="S1308" s="37" t="str">
        <f>IF(R1308="","",VLOOKUP(R1308,CUSTOMS!$E$3:$N$2500,2,FALSE))</f>
        <v/>
      </c>
      <c r="T1308" s="38" t="str">
        <f>IF(R1308="","",VLOOKUP(R1308,CUSTOMS!$E$3:$N$2500,3,FALSE))</f>
        <v/>
      </c>
      <c r="U1308" s="39" t="str">
        <f t="shared" si="144"/>
        <v/>
      </c>
      <c r="V1308" s="39" t="str">
        <f>IF(R1308="","",VLOOKUP(R1308,CUSTOMS!$E$3:$N$2500,5,FALSE))</f>
        <v/>
      </c>
      <c r="W1308" s="40" t="str">
        <f>IF(R1308="","",VLOOKUP(R1308,CUSTOMS!$E$3:$N$2500,6,FALSE))</f>
        <v/>
      </c>
      <c r="X1308" s="40" t="str">
        <f t="shared" si="145"/>
        <v/>
      </c>
      <c r="Y1308" s="39" t="str">
        <f>IF(R1308="","",VLOOKUP(R1308,CUSTOMS!$E$3:$N$2500,8,FALSE))</f>
        <v/>
      </c>
      <c r="Z1308" s="39" t="str">
        <f>IF(R1308="","",VLOOKUP(R1308,CUSTOMS!$E$3:$N$2500,9,FALSE))</f>
        <v/>
      </c>
      <c r="AA1308" s="39" t="str">
        <f>IF(R1308="","",VLOOKUP(R1308,CUSTOMS!$E$3:$N$2500,10,FALSE))</f>
        <v/>
      </c>
      <c r="AB1308" s="40" t="str">
        <f>IF(R1308="","",VLOOKUP(G1308,WMS!$E$3:$T$2500,15,FALSE))</f>
        <v/>
      </c>
      <c r="AC1308" s="40" t="str">
        <f t="shared" si="146"/>
        <v/>
      </c>
      <c r="AD1308" s="37" t="str">
        <f>IF(S1308="","",VLOOKUP(S1308,海关监管条件!$A$1:$B$2000,2,FALSE))</f>
        <v/>
      </c>
    </row>
    <row r="1309" spans="7:30">
      <c r="G1309" s="22" t="str">
        <f t="shared" si="140"/>
        <v/>
      </c>
      <c r="H1309" s="23" t="str">
        <f>IF(G1309="","",VLOOKUP(G1309,WMS!$E$3:$Q$2500,7,FALSE))</f>
        <v/>
      </c>
      <c r="I1309" s="23" t="str">
        <f>IF(G1309="","",VLOOKUP(G1309,WMS!$E$3:$Q$2500,8,FALSE))</f>
        <v/>
      </c>
      <c r="J1309" s="23" t="str">
        <f>IF(G1309="","",VLOOKUP(G1309,WMS!$E$3:$Q$2500,13,FALSE))</f>
        <v/>
      </c>
      <c r="K1309" s="29" t="str">
        <f t="shared" si="141"/>
        <v/>
      </c>
      <c r="N1309" s="30" t="str">
        <f>IF(G1309="","",VLOOKUP(G1309,WMS!$E$3:$U$2500,17,0))</f>
        <v/>
      </c>
      <c r="O1309" s="31" t="str">
        <f t="shared" si="142"/>
        <v/>
      </c>
      <c r="P1309" s="31" t="str">
        <f t="shared" si="143"/>
        <v/>
      </c>
      <c r="Q1309" s="36" t="str">
        <f>IF(G1309="","",VLOOKUP(G1309,WMS!$E$3:$G$2500,2,FALSE))</f>
        <v/>
      </c>
      <c r="R1309" s="36" t="str">
        <f>IF(G1309="","",VLOOKUP(G1309,WMS!$E$3:$G$2500,3,FALSE))</f>
        <v/>
      </c>
      <c r="S1309" s="37" t="str">
        <f>IF(R1309="","",VLOOKUP(R1309,CUSTOMS!$E$3:$N$2500,2,FALSE))</f>
        <v/>
      </c>
      <c r="T1309" s="38" t="str">
        <f>IF(R1309="","",VLOOKUP(R1309,CUSTOMS!$E$3:$N$2500,3,FALSE))</f>
        <v/>
      </c>
      <c r="U1309" s="39" t="str">
        <f t="shared" si="144"/>
        <v/>
      </c>
      <c r="V1309" s="39" t="str">
        <f>IF(R1309="","",VLOOKUP(R1309,CUSTOMS!$E$3:$N$2500,5,FALSE))</f>
        <v/>
      </c>
      <c r="W1309" s="40" t="str">
        <f>IF(R1309="","",VLOOKUP(R1309,CUSTOMS!$E$3:$N$2500,6,FALSE))</f>
        <v/>
      </c>
      <c r="X1309" s="40" t="str">
        <f t="shared" si="145"/>
        <v/>
      </c>
      <c r="Y1309" s="39" t="str">
        <f>IF(R1309="","",VLOOKUP(R1309,CUSTOMS!$E$3:$N$2500,8,FALSE))</f>
        <v/>
      </c>
      <c r="Z1309" s="39" t="str">
        <f>IF(R1309="","",VLOOKUP(R1309,CUSTOMS!$E$3:$N$2500,9,FALSE))</f>
        <v/>
      </c>
      <c r="AA1309" s="39" t="str">
        <f>IF(R1309="","",VLOOKUP(R1309,CUSTOMS!$E$3:$N$2500,10,FALSE))</f>
        <v/>
      </c>
      <c r="AB1309" s="40" t="str">
        <f>IF(R1309="","",VLOOKUP(G1309,WMS!$E$3:$T$2500,15,FALSE))</f>
        <v/>
      </c>
      <c r="AC1309" s="40" t="str">
        <f t="shared" si="146"/>
        <v/>
      </c>
      <c r="AD1309" s="37" t="str">
        <f>IF(S1309="","",VLOOKUP(S1309,海关监管条件!$A$1:$B$2000,2,FALSE))</f>
        <v/>
      </c>
    </row>
    <row r="1310" spans="7:30">
      <c r="G1310" s="22" t="str">
        <f t="shared" si="140"/>
        <v/>
      </c>
      <c r="H1310" s="23" t="str">
        <f>IF(G1310="","",VLOOKUP(G1310,WMS!$E$3:$Q$2500,7,FALSE))</f>
        <v/>
      </c>
      <c r="I1310" s="23" t="str">
        <f>IF(G1310="","",VLOOKUP(G1310,WMS!$E$3:$Q$2500,8,FALSE))</f>
        <v/>
      </c>
      <c r="J1310" s="23" t="str">
        <f>IF(G1310="","",VLOOKUP(G1310,WMS!$E$3:$Q$2500,13,FALSE))</f>
        <v/>
      </c>
      <c r="K1310" s="29" t="str">
        <f t="shared" si="141"/>
        <v/>
      </c>
      <c r="N1310" s="30" t="str">
        <f>IF(G1310="","",VLOOKUP(G1310,WMS!$E$3:$U$2500,17,0))</f>
        <v/>
      </c>
      <c r="O1310" s="31" t="str">
        <f t="shared" si="142"/>
        <v/>
      </c>
      <c r="P1310" s="31" t="str">
        <f t="shared" si="143"/>
        <v/>
      </c>
      <c r="Q1310" s="36" t="str">
        <f>IF(G1310="","",VLOOKUP(G1310,WMS!$E$3:$G$2500,2,FALSE))</f>
        <v/>
      </c>
      <c r="R1310" s="36" t="str">
        <f>IF(G1310="","",VLOOKUP(G1310,WMS!$E$3:$G$2500,3,FALSE))</f>
        <v/>
      </c>
      <c r="S1310" s="37" t="str">
        <f>IF(R1310="","",VLOOKUP(R1310,CUSTOMS!$E$3:$N$2500,2,FALSE))</f>
        <v/>
      </c>
      <c r="T1310" s="38" t="str">
        <f>IF(R1310="","",VLOOKUP(R1310,CUSTOMS!$E$3:$N$2500,3,FALSE))</f>
        <v/>
      </c>
      <c r="U1310" s="39" t="str">
        <f t="shared" si="144"/>
        <v/>
      </c>
      <c r="V1310" s="39" t="str">
        <f>IF(R1310="","",VLOOKUP(R1310,CUSTOMS!$E$3:$N$2500,5,FALSE))</f>
        <v/>
      </c>
      <c r="W1310" s="40" t="str">
        <f>IF(R1310="","",VLOOKUP(R1310,CUSTOMS!$E$3:$N$2500,6,FALSE))</f>
        <v/>
      </c>
      <c r="X1310" s="40" t="str">
        <f t="shared" si="145"/>
        <v/>
      </c>
      <c r="Y1310" s="39" t="str">
        <f>IF(R1310="","",VLOOKUP(R1310,CUSTOMS!$E$3:$N$2500,8,FALSE))</f>
        <v/>
      </c>
      <c r="Z1310" s="39" t="str">
        <f>IF(R1310="","",VLOOKUP(R1310,CUSTOMS!$E$3:$N$2500,9,FALSE))</f>
        <v/>
      </c>
      <c r="AA1310" s="39" t="str">
        <f>IF(R1310="","",VLOOKUP(R1310,CUSTOMS!$E$3:$N$2500,10,FALSE))</f>
        <v/>
      </c>
      <c r="AB1310" s="40" t="str">
        <f>IF(R1310="","",VLOOKUP(G1310,WMS!$E$3:$T$2500,15,FALSE))</f>
        <v/>
      </c>
      <c r="AC1310" s="40" t="str">
        <f t="shared" si="146"/>
        <v/>
      </c>
      <c r="AD1310" s="37" t="str">
        <f>IF(S1310="","",VLOOKUP(S1310,海关监管条件!$A$1:$B$2000,2,FALSE))</f>
        <v/>
      </c>
    </row>
    <row r="1311" spans="7:30">
      <c r="G1311" s="22" t="str">
        <f t="shared" si="140"/>
        <v/>
      </c>
      <c r="H1311" s="23" t="str">
        <f>IF(G1311="","",VLOOKUP(G1311,WMS!$E$3:$Q$2500,7,FALSE))</f>
        <v/>
      </c>
      <c r="I1311" s="23" t="str">
        <f>IF(G1311="","",VLOOKUP(G1311,WMS!$E$3:$Q$2500,8,FALSE))</f>
        <v/>
      </c>
      <c r="J1311" s="23" t="str">
        <f>IF(G1311="","",VLOOKUP(G1311,WMS!$E$3:$Q$2500,13,FALSE))</f>
        <v/>
      </c>
      <c r="K1311" s="29" t="str">
        <f t="shared" si="141"/>
        <v/>
      </c>
      <c r="N1311" s="30" t="str">
        <f>IF(G1311="","",VLOOKUP(G1311,WMS!$E$3:$U$2500,17,0))</f>
        <v/>
      </c>
      <c r="O1311" s="31" t="str">
        <f t="shared" si="142"/>
        <v/>
      </c>
      <c r="P1311" s="31" t="str">
        <f t="shared" si="143"/>
        <v/>
      </c>
      <c r="Q1311" s="36" t="str">
        <f>IF(G1311="","",VLOOKUP(G1311,WMS!$E$3:$G$2500,2,FALSE))</f>
        <v/>
      </c>
      <c r="R1311" s="36" t="str">
        <f>IF(G1311="","",VLOOKUP(G1311,WMS!$E$3:$G$2500,3,FALSE))</f>
        <v/>
      </c>
      <c r="S1311" s="37" t="str">
        <f>IF(R1311="","",VLOOKUP(R1311,CUSTOMS!$E$3:$N$2500,2,FALSE))</f>
        <v/>
      </c>
      <c r="T1311" s="38" t="str">
        <f>IF(R1311="","",VLOOKUP(R1311,CUSTOMS!$E$3:$N$2500,3,FALSE))</f>
        <v/>
      </c>
      <c r="U1311" s="39" t="str">
        <f t="shared" si="144"/>
        <v/>
      </c>
      <c r="V1311" s="39" t="str">
        <f>IF(R1311="","",VLOOKUP(R1311,CUSTOMS!$E$3:$N$2500,5,FALSE))</f>
        <v/>
      </c>
      <c r="W1311" s="40" t="str">
        <f>IF(R1311="","",VLOOKUP(R1311,CUSTOMS!$E$3:$N$2500,6,FALSE))</f>
        <v/>
      </c>
      <c r="X1311" s="40" t="str">
        <f t="shared" si="145"/>
        <v/>
      </c>
      <c r="Y1311" s="39" t="str">
        <f>IF(R1311="","",VLOOKUP(R1311,CUSTOMS!$E$3:$N$2500,8,FALSE))</f>
        <v/>
      </c>
      <c r="Z1311" s="39" t="str">
        <f>IF(R1311="","",VLOOKUP(R1311,CUSTOMS!$E$3:$N$2500,9,FALSE))</f>
        <v/>
      </c>
      <c r="AA1311" s="39" t="str">
        <f>IF(R1311="","",VLOOKUP(R1311,CUSTOMS!$E$3:$N$2500,10,FALSE))</f>
        <v/>
      </c>
      <c r="AB1311" s="40" t="str">
        <f>IF(R1311="","",VLOOKUP(G1311,WMS!$E$3:$T$2500,15,FALSE))</f>
        <v/>
      </c>
      <c r="AC1311" s="40" t="str">
        <f t="shared" si="146"/>
        <v/>
      </c>
      <c r="AD1311" s="37" t="str">
        <f>IF(S1311="","",VLOOKUP(S1311,海关监管条件!$A$1:$B$2000,2,FALSE))</f>
        <v/>
      </c>
    </row>
    <row r="1312" spans="7:30">
      <c r="G1312" s="22" t="str">
        <f t="shared" si="140"/>
        <v/>
      </c>
      <c r="H1312" s="23" t="str">
        <f>IF(G1312="","",VLOOKUP(G1312,WMS!$E$3:$Q$2500,7,FALSE))</f>
        <v/>
      </c>
      <c r="I1312" s="23" t="str">
        <f>IF(G1312="","",VLOOKUP(G1312,WMS!$E$3:$Q$2500,8,FALSE))</f>
        <v/>
      </c>
      <c r="J1312" s="23" t="str">
        <f>IF(G1312="","",VLOOKUP(G1312,WMS!$E$3:$Q$2500,13,FALSE))</f>
        <v/>
      </c>
      <c r="K1312" s="29" t="str">
        <f t="shared" si="141"/>
        <v/>
      </c>
      <c r="N1312" s="30" t="str">
        <f>IF(G1312="","",VLOOKUP(G1312,WMS!$E$3:$U$2500,17,0))</f>
        <v/>
      </c>
      <c r="O1312" s="31" t="str">
        <f t="shared" si="142"/>
        <v/>
      </c>
      <c r="P1312" s="31" t="str">
        <f t="shared" si="143"/>
        <v/>
      </c>
      <c r="Q1312" s="36" t="str">
        <f>IF(G1312="","",VLOOKUP(G1312,WMS!$E$3:$G$2500,2,FALSE))</f>
        <v/>
      </c>
      <c r="R1312" s="36" t="str">
        <f>IF(G1312="","",VLOOKUP(G1312,WMS!$E$3:$G$2500,3,FALSE))</f>
        <v/>
      </c>
      <c r="S1312" s="37" t="str">
        <f>IF(R1312="","",VLOOKUP(R1312,CUSTOMS!$E$3:$N$2500,2,FALSE))</f>
        <v/>
      </c>
      <c r="T1312" s="38" t="str">
        <f>IF(R1312="","",VLOOKUP(R1312,CUSTOMS!$E$3:$N$2500,3,FALSE))</f>
        <v/>
      </c>
      <c r="U1312" s="39" t="str">
        <f t="shared" si="144"/>
        <v/>
      </c>
      <c r="V1312" s="39" t="str">
        <f>IF(R1312="","",VLOOKUP(R1312,CUSTOMS!$E$3:$N$2500,5,FALSE))</f>
        <v/>
      </c>
      <c r="W1312" s="40" t="str">
        <f>IF(R1312="","",VLOOKUP(R1312,CUSTOMS!$E$3:$N$2500,6,FALSE))</f>
        <v/>
      </c>
      <c r="X1312" s="40" t="str">
        <f t="shared" si="145"/>
        <v/>
      </c>
      <c r="Y1312" s="39" t="str">
        <f>IF(R1312="","",VLOOKUP(R1312,CUSTOMS!$E$3:$N$2500,8,FALSE))</f>
        <v/>
      </c>
      <c r="Z1312" s="39" t="str">
        <f>IF(R1312="","",VLOOKUP(R1312,CUSTOMS!$E$3:$N$2500,9,FALSE))</f>
        <v/>
      </c>
      <c r="AA1312" s="39" t="str">
        <f>IF(R1312="","",VLOOKUP(R1312,CUSTOMS!$E$3:$N$2500,10,FALSE))</f>
        <v/>
      </c>
      <c r="AB1312" s="40" t="str">
        <f>IF(R1312="","",VLOOKUP(G1312,WMS!$E$3:$T$2500,15,FALSE))</f>
        <v/>
      </c>
      <c r="AC1312" s="40" t="str">
        <f t="shared" si="146"/>
        <v/>
      </c>
      <c r="AD1312" s="37" t="str">
        <f>IF(S1312="","",VLOOKUP(S1312,海关监管条件!$A$1:$B$2000,2,FALSE))</f>
        <v/>
      </c>
    </row>
    <row r="1313" spans="7:30">
      <c r="G1313" s="22" t="str">
        <f t="shared" ref="G1313:G1376" si="147">IF(F1313="","",D1313&amp;"/"&amp;E1313&amp;"/"&amp;F1313)</f>
        <v/>
      </c>
      <c r="H1313" s="23" t="str">
        <f>IF(G1313="","",VLOOKUP(G1313,WMS!$E$3:$Q$2500,7,FALSE))</f>
        <v/>
      </c>
      <c r="I1313" s="23" t="str">
        <f>IF(G1313="","",VLOOKUP(G1313,WMS!$E$3:$Q$2500,8,FALSE))</f>
        <v/>
      </c>
      <c r="J1313" s="23" t="str">
        <f>IF(G1313="","",VLOOKUP(G1313,WMS!$E$3:$Q$2500,13,FALSE))</f>
        <v/>
      </c>
      <c r="K1313" s="29" t="str">
        <f t="shared" ref="K1313:K1376" si="148">IF(M1313="","",EXACT(H1313,M1313/L1313))</f>
        <v/>
      </c>
      <c r="N1313" s="30" t="str">
        <f>IF(G1313="","",VLOOKUP(G1313,WMS!$E$3:$U$2500,17,0))</f>
        <v/>
      </c>
      <c r="O1313" s="31" t="str">
        <f t="shared" ref="O1313:O1376" si="149">IF(L1313="","",I1313*L1313)</f>
        <v/>
      </c>
      <c r="P1313" s="31" t="str">
        <f t="shared" ref="P1313:P1376" si="150">IF(L1313="","",J1313*L1313)</f>
        <v/>
      </c>
      <c r="Q1313" s="36" t="str">
        <f>IF(G1313="","",VLOOKUP(G1313,WMS!$E$3:$G$2500,2,FALSE))</f>
        <v/>
      </c>
      <c r="R1313" s="36" t="str">
        <f>IF(G1313="","",VLOOKUP(G1313,WMS!$E$3:$G$2500,3,FALSE))</f>
        <v/>
      </c>
      <c r="S1313" s="37" t="str">
        <f>IF(R1313="","",VLOOKUP(R1313,CUSTOMS!$E$3:$N$2500,2,FALSE))</f>
        <v/>
      </c>
      <c r="T1313" s="38" t="str">
        <f>IF(R1313="","",VLOOKUP(R1313,CUSTOMS!$E$3:$N$2500,3,FALSE))</f>
        <v/>
      </c>
      <c r="U1313" s="39" t="str">
        <f t="shared" ref="U1313:U1376" si="151">IF(V1313="","",IF(V1313="千克",M1313*AB1313,M1313))</f>
        <v/>
      </c>
      <c r="V1313" s="39" t="str">
        <f>IF(R1313="","",VLOOKUP(R1313,CUSTOMS!$E$3:$N$2500,5,FALSE))</f>
        <v/>
      </c>
      <c r="W1313" s="40" t="str">
        <f>IF(R1313="","",VLOOKUP(R1313,CUSTOMS!$E$3:$N$2500,6,FALSE))</f>
        <v/>
      </c>
      <c r="X1313" s="40" t="str">
        <f t="shared" ref="X1313:X1376" si="152">IF(W1313="","",U1313*W1313)</f>
        <v/>
      </c>
      <c r="Y1313" s="39" t="str">
        <f>IF(R1313="","",VLOOKUP(R1313,CUSTOMS!$E$3:$N$2500,8,FALSE))</f>
        <v/>
      </c>
      <c r="Z1313" s="39" t="str">
        <f>IF(R1313="","",VLOOKUP(R1313,CUSTOMS!$E$3:$N$2500,9,FALSE))</f>
        <v/>
      </c>
      <c r="AA1313" s="39" t="str">
        <f>IF(R1313="","",VLOOKUP(R1313,CUSTOMS!$E$3:$N$2500,10,FALSE))</f>
        <v/>
      </c>
      <c r="AB1313" s="40" t="str">
        <f>IF(R1313="","",VLOOKUP(G1313,WMS!$E$3:$T$2500,15,FALSE))</f>
        <v/>
      </c>
      <c r="AC1313" s="40" t="str">
        <f t="shared" ref="AC1313:AC1376" si="153">IF(AB1313="","",M1313*AB1313)</f>
        <v/>
      </c>
      <c r="AD1313" s="37" t="str">
        <f>IF(S1313="","",VLOOKUP(S1313,海关监管条件!$A$1:$B$2000,2,FALSE))</f>
        <v/>
      </c>
    </row>
    <row r="1314" spans="7:30">
      <c r="G1314" s="22" t="str">
        <f t="shared" si="147"/>
        <v/>
      </c>
      <c r="H1314" s="23" t="str">
        <f>IF(G1314="","",VLOOKUP(G1314,WMS!$E$3:$Q$2500,7,FALSE))</f>
        <v/>
      </c>
      <c r="I1314" s="23" t="str">
        <f>IF(G1314="","",VLOOKUP(G1314,WMS!$E$3:$Q$2500,8,FALSE))</f>
        <v/>
      </c>
      <c r="J1314" s="23" t="str">
        <f>IF(G1314="","",VLOOKUP(G1314,WMS!$E$3:$Q$2500,13,FALSE))</f>
        <v/>
      </c>
      <c r="K1314" s="29" t="str">
        <f t="shared" si="148"/>
        <v/>
      </c>
      <c r="N1314" s="30" t="str">
        <f>IF(G1314="","",VLOOKUP(G1314,WMS!$E$3:$U$2500,17,0))</f>
        <v/>
      </c>
      <c r="O1314" s="31" t="str">
        <f t="shared" si="149"/>
        <v/>
      </c>
      <c r="P1314" s="31" t="str">
        <f t="shared" si="150"/>
        <v/>
      </c>
      <c r="Q1314" s="36" t="str">
        <f>IF(G1314="","",VLOOKUP(G1314,WMS!$E$3:$G$2500,2,FALSE))</f>
        <v/>
      </c>
      <c r="R1314" s="36" t="str">
        <f>IF(G1314="","",VLOOKUP(G1314,WMS!$E$3:$G$2500,3,FALSE))</f>
        <v/>
      </c>
      <c r="S1314" s="37" t="str">
        <f>IF(R1314="","",VLOOKUP(R1314,CUSTOMS!$E$3:$N$2500,2,FALSE))</f>
        <v/>
      </c>
      <c r="T1314" s="38" t="str">
        <f>IF(R1314="","",VLOOKUP(R1314,CUSTOMS!$E$3:$N$2500,3,FALSE))</f>
        <v/>
      </c>
      <c r="U1314" s="39" t="str">
        <f t="shared" si="151"/>
        <v/>
      </c>
      <c r="V1314" s="39" t="str">
        <f>IF(R1314="","",VLOOKUP(R1314,CUSTOMS!$E$3:$N$2500,5,FALSE))</f>
        <v/>
      </c>
      <c r="W1314" s="40" t="str">
        <f>IF(R1314="","",VLOOKUP(R1314,CUSTOMS!$E$3:$N$2500,6,FALSE))</f>
        <v/>
      </c>
      <c r="X1314" s="40" t="str">
        <f t="shared" si="152"/>
        <v/>
      </c>
      <c r="Y1314" s="39" t="str">
        <f>IF(R1314="","",VLOOKUP(R1314,CUSTOMS!$E$3:$N$2500,8,FALSE))</f>
        <v/>
      </c>
      <c r="Z1314" s="39" t="str">
        <f>IF(R1314="","",VLOOKUP(R1314,CUSTOMS!$E$3:$N$2500,9,FALSE))</f>
        <v/>
      </c>
      <c r="AA1314" s="39" t="str">
        <f>IF(R1314="","",VLOOKUP(R1314,CUSTOMS!$E$3:$N$2500,10,FALSE))</f>
        <v/>
      </c>
      <c r="AB1314" s="40" t="str">
        <f>IF(R1314="","",VLOOKUP(G1314,WMS!$E$3:$T$2500,15,FALSE))</f>
        <v/>
      </c>
      <c r="AC1314" s="40" t="str">
        <f t="shared" si="153"/>
        <v/>
      </c>
      <c r="AD1314" s="37" t="str">
        <f>IF(S1314="","",VLOOKUP(S1314,海关监管条件!$A$1:$B$2000,2,FALSE))</f>
        <v/>
      </c>
    </row>
    <row r="1315" spans="7:30">
      <c r="G1315" s="22" t="str">
        <f t="shared" si="147"/>
        <v/>
      </c>
      <c r="H1315" s="23" t="str">
        <f>IF(G1315="","",VLOOKUP(G1315,WMS!$E$3:$Q$2500,7,FALSE))</f>
        <v/>
      </c>
      <c r="I1315" s="23" t="str">
        <f>IF(G1315="","",VLOOKUP(G1315,WMS!$E$3:$Q$2500,8,FALSE))</f>
        <v/>
      </c>
      <c r="J1315" s="23" t="str">
        <f>IF(G1315="","",VLOOKUP(G1315,WMS!$E$3:$Q$2500,13,FALSE))</f>
        <v/>
      </c>
      <c r="K1315" s="29" t="str">
        <f t="shared" si="148"/>
        <v/>
      </c>
      <c r="N1315" s="30" t="str">
        <f>IF(G1315="","",VLOOKUP(G1315,WMS!$E$3:$U$2500,17,0))</f>
        <v/>
      </c>
      <c r="O1315" s="31" t="str">
        <f t="shared" si="149"/>
        <v/>
      </c>
      <c r="P1315" s="31" t="str">
        <f t="shared" si="150"/>
        <v/>
      </c>
      <c r="Q1315" s="36" t="str">
        <f>IF(G1315="","",VLOOKUP(G1315,WMS!$E$3:$G$2500,2,FALSE))</f>
        <v/>
      </c>
      <c r="R1315" s="36" t="str">
        <f>IF(G1315="","",VLOOKUP(G1315,WMS!$E$3:$G$2500,3,FALSE))</f>
        <v/>
      </c>
      <c r="S1315" s="37" t="str">
        <f>IF(R1315="","",VLOOKUP(R1315,CUSTOMS!$E$3:$N$2500,2,FALSE))</f>
        <v/>
      </c>
      <c r="T1315" s="38" t="str">
        <f>IF(R1315="","",VLOOKUP(R1315,CUSTOMS!$E$3:$N$2500,3,FALSE))</f>
        <v/>
      </c>
      <c r="U1315" s="39" t="str">
        <f t="shared" si="151"/>
        <v/>
      </c>
      <c r="V1315" s="39" t="str">
        <f>IF(R1315="","",VLOOKUP(R1315,CUSTOMS!$E$3:$N$2500,5,FALSE))</f>
        <v/>
      </c>
      <c r="W1315" s="40" t="str">
        <f>IF(R1315="","",VLOOKUP(R1315,CUSTOMS!$E$3:$N$2500,6,FALSE))</f>
        <v/>
      </c>
      <c r="X1315" s="40" t="str">
        <f t="shared" si="152"/>
        <v/>
      </c>
      <c r="Y1315" s="39" t="str">
        <f>IF(R1315="","",VLOOKUP(R1315,CUSTOMS!$E$3:$N$2500,8,FALSE))</f>
        <v/>
      </c>
      <c r="Z1315" s="39" t="str">
        <f>IF(R1315="","",VLOOKUP(R1315,CUSTOMS!$E$3:$N$2500,9,FALSE))</f>
        <v/>
      </c>
      <c r="AA1315" s="39" t="str">
        <f>IF(R1315="","",VLOOKUP(R1315,CUSTOMS!$E$3:$N$2500,10,FALSE))</f>
        <v/>
      </c>
      <c r="AB1315" s="40" t="str">
        <f>IF(R1315="","",VLOOKUP(G1315,WMS!$E$3:$T$2500,15,FALSE))</f>
        <v/>
      </c>
      <c r="AC1315" s="40" t="str">
        <f t="shared" si="153"/>
        <v/>
      </c>
      <c r="AD1315" s="37" t="str">
        <f>IF(S1315="","",VLOOKUP(S1315,海关监管条件!$A$1:$B$2000,2,FALSE))</f>
        <v/>
      </c>
    </row>
    <row r="1316" spans="7:30">
      <c r="G1316" s="22" t="str">
        <f t="shared" si="147"/>
        <v/>
      </c>
      <c r="H1316" s="23" t="str">
        <f>IF(G1316="","",VLOOKUP(G1316,WMS!$E$3:$Q$2500,7,FALSE))</f>
        <v/>
      </c>
      <c r="I1316" s="23" t="str">
        <f>IF(G1316="","",VLOOKUP(G1316,WMS!$E$3:$Q$2500,8,FALSE))</f>
        <v/>
      </c>
      <c r="J1316" s="23" t="str">
        <f>IF(G1316="","",VLOOKUP(G1316,WMS!$E$3:$Q$2500,13,FALSE))</f>
        <v/>
      </c>
      <c r="K1316" s="29" t="str">
        <f t="shared" si="148"/>
        <v/>
      </c>
      <c r="N1316" s="30" t="str">
        <f>IF(G1316="","",VLOOKUP(G1316,WMS!$E$3:$U$2500,17,0))</f>
        <v/>
      </c>
      <c r="O1316" s="31" t="str">
        <f t="shared" si="149"/>
        <v/>
      </c>
      <c r="P1316" s="31" t="str">
        <f t="shared" si="150"/>
        <v/>
      </c>
      <c r="Q1316" s="36" t="str">
        <f>IF(G1316="","",VLOOKUP(G1316,WMS!$E$3:$G$2500,2,FALSE))</f>
        <v/>
      </c>
      <c r="R1316" s="36" t="str">
        <f>IF(G1316="","",VLOOKUP(G1316,WMS!$E$3:$G$2500,3,FALSE))</f>
        <v/>
      </c>
      <c r="S1316" s="37" t="str">
        <f>IF(R1316="","",VLOOKUP(R1316,CUSTOMS!$E$3:$N$2500,2,FALSE))</f>
        <v/>
      </c>
      <c r="T1316" s="38" t="str">
        <f>IF(R1316="","",VLOOKUP(R1316,CUSTOMS!$E$3:$N$2500,3,FALSE))</f>
        <v/>
      </c>
      <c r="U1316" s="39" t="str">
        <f t="shared" si="151"/>
        <v/>
      </c>
      <c r="V1316" s="39" t="str">
        <f>IF(R1316="","",VLOOKUP(R1316,CUSTOMS!$E$3:$N$2500,5,FALSE))</f>
        <v/>
      </c>
      <c r="W1316" s="40" t="str">
        <f>IF(R1316="","",VLOOKUP(R1316,CUSTOMS!$E$3:$N$2500,6,FALSE))</f>
        <v/>
      </c>
      <c r="X1316" s="40" t="str">
        <f t="shared" si="152"/>
        <v/>
      </c>
      <c r="Y1316" s="39" t="str">
        <f>IF(R1316="","",VLOOKUP(R1316,CUSTOMS!$E$3:$N$2500,8,FALSE))</f>
        <v/>
      </c>
      <c r="Z1316" s="39" t="str">
        <f>IF(R1316="","",VLOOKUP(R1316,CUSTOMS!$E$3:$N$2500,9,FALSE))</f>
        <v/>
      </c>
      <c r="AA1316" s="39" t="str">
        <f>IF(R1316="","",VLOOKUP(R1316,CUSTOMS!$E$3:$N$2500,10,FALSE))</f>
        <v/>
      </c>
      <c r="AB1316" s="40" t="str">
        <f>IF(R1316="","",VLOOKUP(G1316,WMS!$E$3:$T$2500,15,FALSE))</f>
        <v/>
      </c>
      <c r="AC1316" s="40" t="str">
        <f t="shared" si="153"/>
        <v/>
      </c>
      <c r="AD1316" s="37" t="str">
        <f>IF(S1316="","",VLOOKUP(S1316,海关监管条件!$A$1:$B$2000,2,FALSE))</f>
        <v/>
      </c>
    </row>
    <row r="1317" spans="7:30">
      <c r="G1317" s="22" t="str">
        <f t="shared" si="147"/>
        <v/>
      </c>
      <c r="H1317" s="23" t="str">
        <f>IF(G1317="","",VLOOKUP(G1317,WMS!$E$3:$Q$2500,7,FALSE))</f>
        <v/>
      </c>
      <c r="I1317" s="23" t="str">
        <f>IF(G1317="","",VLOOKUP(G1317,WMS!$E$3:$Q$2500,8,FALSE))</f>
        <v/>
      </c>
      <c r="J1317" s="23" t="str">
        <f>IF(G1317="","",VLOOKUP(G1317,WMS!$E$3:$Q$2500,13,FALSE))</f>
        <v/>
      </c>
      <c r="K1317" s="29" t="str">
        <f t="shared" si="148"/>
        <v/>
      </c>
      <c r="N1317" s="30" t="str">
        <f>IF(G1317="","",VLOOKUP(G1317,WMS!$E$3:$U$2500,17,0))</f>
        <v/>
      </c>
      <c r="O1317" s="31" t="str">
        <f t="shared" si="149"/>
        <v/>
      </c>
      <c r="P1317" s="31" t="str">
        <f t="shared" si="150"/>
        <v/>
      </c>
      <c r="Q1317" s="36" t="str">
        <f>IF(G1317="","",VLOOKUP(G1317,WMS!$E$3:$G$2500,2,FALSE))</f>
        <v/>
      </c>
      <c r="R1317" s="36" t="str">
        <f>IF(G1317="","",VLOOKUP(G1317,WMS!$E$3:$G$2500,3,FALSE))</f>
        <v/>
      </c>
      <c r="S1317" s="37" t="str">
        <f>IF(R1317="","",VLOOKUP(R1317,CUSTOMS!$E$3:$N$2500,2,FALSE))</f>
        <v/>
      </c>
      <c r="T1317" s="38" t="str">
        <f>IF(R1317="","",VLOOKUP(R1317,CUSTOMS!$E$3:$N$2500,3,FALSE))</f>
        <v/>
      </c>
      <c r="U1317" s="39" t="str">
        <f t="shared" si="151"/>
        <v/>
      </c>
      <c r="V1317" s="39" t="str">
        <f>IF(R1317="","",VLOOKUP(R1317,CUSTOMS!$E$3:$N$2500,5,FALSE))</f>
        <v/>
      </c>
      <c r="W1317" s="40" t="str">
        <f>IF(R1317="","",VLOOKUP(R1317,CUSTOMS!$E$3:$N$2500,6,FALSE))</f>
        <v/>
      </c>
      <c r="X1317" s="40" t="str">
        <f t="shared" si="152"/>
        <v/>
      </c>
      <c r="Y1317" s="39" t="str">
        <f>IF(R1317="","",VLOOKUP(R1317,CUSTOMS!$E$3:$N$2500,8,FALSE))</f>
        <v/>
      </c>
      <c r="Z1317" s="39" t="str">
        <f>IF(R1317="","",VLOOKUP(R1317,CUSTOMS!$E$3:$N$2500,9,FALSE))</f>
        <v/>
      </c>
      <c r="AA1317" s="39" t="str">
        <f>IF(R1317="","",VLOOKUP(R1317,CUSTOMS!$E$3:$N$2500,10,FALSE))</f>
        <v/>
      </c>
      <c r="AB1317" s="40" t="str">
        <f>IF(R1317="","",VLOOKUP(G1317,WMS!$E$3:$T$2500,15,FALSE))</f>
        <v/>
      </c>
      <c r="AC1317" s="40" t="str">
        <f t="shared" si="153"/>
        <v/>
      </c>
      <c r="AD1317" s="37" t="str">
        <f>IF(S1317="","",VLOOKUP(S1317,海关监管条件!$A$1:$B$2000,2,FALSE))</f>
        <v/>
      </c>
    </row>
    <row r="1318" spans="7:30">
      <c r="G1318" s="22" t="str">
        <f t="shared" si="147"/>
        <v/>
      </c>
      <c r="H1318" s="23" t="str">
        <f>IF(G1318="","",VLOOKUP(G1318,WMS!$E$3:$Q$2500,7,FALSE))</f>
        <v/>
      </c>
      <c r="I1318" s="23" t="str">
        <f>IF(G1318="","",VLOOKUP(G1318,WMS!$E$3:$Q$2500,8,FALSE))</f>
        <v/>
      </c>
      <c r="J1318" s="23" t="str">
        <f>IF(G1318="","",VLOOKUP(G1318,WMS!$E$3:$Q$2500,13,FALSE))</f>
        <v/>
      </c>
      <c r="K1318" s="29" t="str">
        <f t="shared" si="148"/>
        <v/>
      </c>
      <c r="N1318" s="30" t="str">
        <f>IF(G1318="","",VLOOKUP(G1318,WMS!$E$3:$U$2500,17,0))</f>
        <v/>
      </c>
      <c r="O1318" s="31" t="str">
        <f t="shared" si="149"/>
        <v/>
      </c>
      <c r="P1318" s="31" t="str">
        <f t="shared" si="150"/>
        <v/>
      </c>
      <c r="Q1318" s="36" t="str">
        <f>IF(G1318="","",VLOOKUP(G1318,WMS!$E$3:$G$2500,2,FALSE))</f>
        <v/>
      </c>
      <c r="R1318" s="36" t="str">
        <f>IF(G1318="","",VLOOKUP(G1318,WMS!$E$3:$G$2500,3,FALSE))</f>
        <v/>
      </c>
      <c r="S1318" s="37" t="str">
        <f>IF(R1318="","",VLOOKUP(R1318,CUSTOMS!$E$3:$N$2500,2,FALSE))</f>
        <v/>
      </c>
      <c r="T1318" s="38" t="str">
        <f>IF(R1318="","",VLOOKUP(R1318,CUSTOMS!$E$3:$N$2500,3,FALSE))</f>
        <v/>
      </c>
      <c r="U1318" s="39" t="str">
        <f t="shared" si="151"/>
        <v/>
      </c>
      <c r="V1318" s="39" t="str">
        <f>IF(R1318="","",VLOOKUP(R1318,CUSTOMS!$E$3:$N$2500,5,FALSE))</f>
        <v/>
      </c>
      <c r="W1318" s="40" t="str">
        <f>IF(R1318="","",VLOOKUP(R1318,CUSTOMS!$E$3:$N$2500,6,FALSE))</f>
        <v/>
      </c>
      <c r="X1318" s="40" t="str">
        <f t="shared" si="152"/>
        <v/>
      </c>
      <c r="Y1318" s="39" t="str">
        <f>IF(R1318="","",VLOOKUP(R1318,CUSTOMS!$E$3:$N$2500,8,FALSE))</f>
        <v/>
      </c>
      <c r="Z1318" s="39" t="str">
        <f>IF(R1318="","",VLOOKUP(R1318,CUSTOMS!$E$3:$N$2500,9,FALSE))</f>
        <v/>
      </c>
      <c r="AA1318" s="39" t="str">
        <f>IF(R1318="","",VLOOKUP(R1318,CUSTOMS!$E$3:$N$2500,10,FALSE))</f>
        <v/>
      </c>
      <c r="AB1318" s="40" t="str">
        <f>IF(R1318="","",VLOOKUP(G1318,WMS!$E$3:$T$2500,15,FALSE))</f>
        <v/>
      </c>
      <c r="AC1318" s="40" t="str">
        <f t="shared" si="153"/>
        <v/>
      </c>
      <c r="AD1318" s="37" t="str">
        <f>IF(S1318="","",VLOOKUP(S1318,海关监管条件!$A$1:$B$2000,2,FALSE))</f>
        <v/>
      </c>
    </row>
    <row r="1319" spans="7:30">
      <c r="G1319" s="22" t="str">
        <f t="shared" si="147"/>
        <v/>
      </c>
      <c r="H1319" s="23" t="str">
        <f>IF(G1319="","",VLOOKUP(G1319,WMS!$E$3:$Q$2500,7,FALSE))</f>
        <v/>
      </c>
      <c r="I1319" s="23" t="str">
        <f>IF(G1319="","",VLOOKUP(G1319,WMS!$E$3:$Q$2500,8,FALSE))</f>
        <v/>
      </c>
      <c r="J1319" s="23" t="str">
        <f>IF(G1319="","",VLOOKUP(G1319,WMS!$E$3:$Q$2500,13,FALSE))</f>
        <v/>
      </c>
      <c r="K1319" s="29" t="str">
        <f t="shared" si="148"/>
        <v/>
      </c>
      <c r="N1319" s="30" t="str">
        <f>IF(G1319="","",VLOOKUP(G1319,WMS!$E$3:$U$2500,17,0))</f>
        <v/>
      </c>
      <c r="O1319" s="31" t="str">
        <f t="shared" si="149"/>
        <v/>
      </c>
      <c r="P1319" s="31" t="str">
        <f t="shared" si="150"/>
        <v/>
      </c>
      <c r="Q1319" s="36" t="str">
        <f>IF(G1319="","",VLOOKUP(G1319,WMS!$E$3:$G$2500,2,FALSE))</f>
        <v/>
      </c>
      <c r="R1319" s="36" t="str">
        <f>IF(G1319="","",VLOOKUP(G1319,WMS!$E$3:$G$2500,3,FALSE))</f>
        <v/>
      </c>
      <c r="S1319" s="37" t="str">
        <f>IF(R1319="","",VLOOKUP(R1319,CUSTOMS!$E$3:$N$2500,2,FALSE))</f>
        <v/>
      </c>
      <c r="T1319" s="38" t="str">
        <f>IF(R1319="","",VLOOKUP(R1319,CUSTOMS!$E$3:$N$2500,3,FALSE))</f>
        <v/>
      </c>
      <c r="U1319" s="39" t="str">
        <f t="shared" si="151"/>
        <v/>
      </c>
      <c r="V1319" s="39" t="str">
        <f>IF(R1319="","",VLOOKUP(R1319,CUSTOMS!$E$3:$N$2500,5,FALSE))</f>
        <v/>
      </c>
      <c r="W1319" s="40" t="str">
        <f>IF(R1319="","",VLOOKUP(R1319,CUSTOMS!$E$3:$N$2500,6,FALSE))</f>
        <v/>
      </c>
      <c r="X1319" s="40" t="str">
        <f t="shared" si="152"/>
        <v/>
      </c>
      <c r="Y1319" s="39" t="str">
        <f>IF(R1319="","",VLOOKUP(R1319,CUSTOMS!$E$3:$N$2500,8,FALSE))</f>
        <v/>
      </c>
      <c r="Z1319" s="39" t="str">
        <f>IF(R1319="","",VLOOKUP(R1319,CUSTOMS!$E$3:$N$2500,9,FALSE))</f>
        <v/>
      </c>
      <c r="AA1319" s="39" t="str">
        <f>IF(R1319="","",VLOOKUP(R1319,CUSTOMS!$E$3:$N$2500,10,FALSE))</f>
        <v/>
      </c>
      <c r="AB1319" s="40" t="str">
        <f>IF(R1319="","",VLOOKUP(G1319,WMS!$E$3:$T$2500,15,FALSE))</f>
        <v/>
      </c>
      <c r="AC1319" s="40" t="str">
        <f t="shared" si="153"/>
        <v/>
      </c>
      <c r="AD1319" s="37" t="str">
        <f>IF(S1319="","",VLOOKUP(S1319,海关监管条件!$A$1:$B$2000,2,FALSE))</f>
        <v/>
      </c>
    </row>
    <row r="1320" spans="7:30">
      <c r="G1320" s="22" t="str">
        <f t="shared" si="147"/>
        <v/>
      </c>
      <c r="H1320" s="23" t="str">
        <f>IF(G1320="","",VLOOKUP(G1320,WMS!$E$3:$Q$2500,7,FALSE))</f>
        <v/>
      </c>
      <c r="I1320" s="23" t="str">
        <f>IF(G1320="","",VLOOKUP(G1320,WMS!$E$3:$Q$2500,8,FALSE))</f>
        <v/>
      </c>
      <c r="J1320" s="23" t="str">
        <f>IF(G1320="","",VLOOKUP(G1320,WMS!$E$3:$Q$2500,13,FALSE))</f>
        <v/>
      </c>
      <c r="K1320" s="29" t="str">
        <f t="shared" si="148"/>
        <v/>
      </c>
      <c r="N1320" s="30" t="str">
        <f>IF(G1320="","",VLOOKUP(G1320,WMS!$E$3:$U$2500,17,0))</f>
        <v/>
      </c>
      <c r="O1320" s="31" t="str">
        <f t="shared" si="149"/>
        <v/>
      </c>
      <c r="P1320" s="31" t="str">
        <f t="shared" si="150"/>
        <v/>
      </c>
      <c r="Q1320" s="36" t="str">
        <f>IF(G1320="","",VLOOKUP(G1320,WMS!$E$3:$G$2500,2,FALSE))</f>
        <v/>
      </c>
      <c r="R1320" s="36" t="str">
        <f>IF(G1320="","",VLOOKUP(G1320,WMS!$E$3:$G$2500,3,FALSE))</f>
        <v/>
      </c>
      <c r="S1320" s="37" t="str">
        <f>IF(R1320="","",VLOOKUP(R1320,CUSTOMS!$E$3:$N$2500,2,FALSE))</f>
        <v/>
      </c>
      <c r="T1320" s="38" t="str">
        <f>IF(R1320="","",VLOOKUP(R1320,CUSTOMS!$E$3:$N$2500,3,FALSE))</f>
        <v/>
      </c>
      <c r="U1320" s="39" t="str">
        <f t="shared" si="151"/>
        <v/>
      </c>
      <c r="V1320" s="39" t="str">
        <f>IF(R1320="","",VLOOKUP(R1320,CUSTOMS!$E$3:$N$2500,5,FALSE))</f>
        <v/>
      </c>
      <c r="W1320" s="40" t="str">
        <f>IF(R1320="","",VLOOKUP(R1320,CUSTOMS!$E$3:$N$2500,6,FALSE))</f>
        <v/>
      </c>
      <c r="X1320" s="40" t="str">
        <f t="shared" si="152"/>
        <v/>
      </c>
      <c r="Y1320" s="39" t="str">
        <f>IF(R1320="","",VLOOKUP(R1320,CUSTOMS!$E$3:$N$2500,8,FALSE))</f>
        <v/>
      </c>
      <c r="Z1320" s="39" t="str">
        <f>IF(R1320="","",VLOOKUP(R1320,CUSTOMS!$E$3:$N$2500,9,FALSE))</f>
        <v/>
      </c>
      <c r="AA1320" s="39" t="str">
        <f>IF(R1320="","",VLOOKUP(R1320,CUSTOMS!$E$3:$N$2500,10,FALSE))</f>
        <v/>
      </c>
      <c r="AB1320" s="40" t="str">
        <f>IF(R1320="","",VLOOKUP(G1320,WMS!$E$3:$T$2500,15,FALSE))</f>
        <v/>
      </c>
      <c r="AC1320" s="40" t="str">
        <f t="shared" si="153"/>
        <v/>
      </c>
      <c r="AD1320" s="37" t="str">
        <f>IF(S1320="","",VLOOKUP(S1320,海关监管条件!$A$1:$B$2000,2,FALSE))</f>
        <v/>
      </c>
    </row>
    <row r="1321" spans="7:30">
      <c r="G1321" s="22" t="str">
        <f t="shared" si="147"/>
        <v/>
      </c>
      <c r="H1321" s="23" t="str">
        <f>IF(G1321="","",VLOOKUP(G1321,WMS!$E$3:$Q$2500,7,FALSE))</f>
        <v/>
      </c>
      <c r="I1321" s="23" t="str">
        <f>IF(G1321="","",VLOOKUP(G1321,WMS!$E$3:$Q$2500,8,FALSE))</f>
        <v/>
      </c>
      <c r="J1321" s="23" t="str">
        <f>IF(G1321="","",VLOOKUP(G1321,WMS!$E$3:$Q$2500,13,FALSE))</f>
        <v/>
      </c>
      <c r="K1321" s="29" t="str">
        <f t="shared" si="148"/>
        <v/>
      </c>
      <c r="N1321" s="30" t="str">
        <f>IF(G1321="","",VLOOKUP(G1321,WMS!$E$3:$U$2500,17,0))</f>
        <v/>
      </c>
      <c r="O1321" s="31" t="str">
        <f t="shared" si="149"/>
        <v/>
      </c>
      <c r="P1321" s="31" t="str">
        <f t="shared" si="150"/>
        <v/>
      </c>
      <c r="Q1321" s="36" t="str">
        <f>IF(G1321="","",VLOOKUP(G1321,WMS!$E$3:$G$2500,2,FALSE))</f>
        <v/>
      </c>
      <c r="R1321" s="36" t="str">
        <f>IF(G1321="","",VLOOKUP(G1321,WMS!$E$3:$G$2500,3,FALSE))</f>
        <v/>
      </c>
      <c r="S1321" s="37" t="str">
        <f>IF(R1321="","",VLOOKUP(R1321,CUSTOMS!$E$3:$N$2500,2,FALSE))</f>
        <v/>
      </c>
      <c r="T1321" s="38" t="str">
        <f>IF(R1321="","",VLOOKUP(R1321,CUSTOMS!$E$3:$N$2500,3,FALSE))</f>
        <v/>
      </c>
      <c r="U1321" s="39" t="str">
        <f t="shared" si="151"/>
        <v/>
      </c>
      <c r="V1321" s="39" t="str">
        <f>IF(R1321="","",VLOOKUP(R1321,CUSTOMS!$E$3:$N$2500,5,FALSE))</f>
        <v/>
      </c>
      <c r="W1321" s="40" t="str">
        <f>IF(R1321="","",VLOOKUP(R1321,CUSTOMS!$E$3:$N$2500,6,FALSE))</f>
        <v/>
      </c>
      <c r="X1321" s="40" t="str">
        <f t="shared" si="152"/>
        <v/>
      </c>
      <c r="Y1321" s="39" t="str">
        <f>IF(R1321="","",VLOOKUP(R1321,CUSTOMS!$E$3:$N$2500,8,FALSE))</f>
        <v/>
      </c>
      <c r="Z1321" s="39" t="str">
        <f>IF(R1321="","",VLOOKUP(R1321,CUSTOMS!$E$3:$N$2500,9,FALSE))</f>
        <v/>
      </c>
      <c r="AA1321" s="39" t="str">
        <f>IF(R1321="","",VLOOKUP(R1321,CUSTOMS!$E$3:$N$2500,10,FALSE))</f>
        <v/>
      </c>
      <c r="AB1321" s="40" t="str">
        <f>IF(R1321="","",VLOOKUP(G1321,WMS!$E$3:$T$2500,15,FALSE))</f>
        <v/>
      </c>
      <c r="AC1321" s="40" t="str">
        <f t="shared" si="153"/>
        <v/>
      </c>
      <c r="AD1321" s="37" t="str">
        <f>IF(S1321="","",VLOOKUP(S1321,海关监管条件!$A$1:$B$2000,2,FALSE))</f>
        <v/>
      </c>
    </row>
    <row r="1322" spans="7:30">
      <c r="G1322" s="22" t="str">
        <f t="shared" si="147"/>
        <v/>
      </c>
      <c r="H1322" s="23" t="str">
        <f>IF(G1322="","",VLOOKUP(G1322,WMS!$E$3:$Q$2500,7,FALSE))</f>
        <v/>
      </c>
      <c r="I1322" s="23" t="str">
        <f>IF(G1322="","",VLOOKUP(G1322,WMS!$E$3:$Q$2500,8,FALSE))</f>
        <v/>
      </c>
      <c r="J1322" s="23" t="str">
        <f>IF(G1322="","",VLOOKUP(G1322,WMS!$E$3:$Q$2500,13,FALSE))</f>
        <v/>
      </c>
      <c r="K1322" s="29" t="str">
        <f t="shared" si="148"/>
        <v/>
      </c>
      <c r="N1322" s="30" t="str">
        <f>IF(G1322="","",VLOOKUP(G1322,WMS!$E$3:$U$2500,17,0))</f>
        <v/>
      </c>
      <c r="O1322" s="31" t="str">
        <f t="shared" si="149"/>
        <v/>
      </c>
      <c r="P1322" s="31" t="str">
        <f t="shared" si="150"/>
        <v/>
      </c>
      <c r="Q1322" s="36" t="str">
        <f>IF(G1322="","",VLOOKUP(G1322,WMS!$E$3:$G$2500,2,FALSE))</f>
        <v/>
      </c>
      <c r="R1322" s="36" t="str">
        <f>IF(G1322="","",VLOOKUP(G1322,WMS!$E$3:$G$2500,3,FALSE))</f>
        <v/>
      </c>
      <c r="S1322" s="37" t="str">
        <f>IF(R1322="","",VLOOKUP(R1322,CUSTOMS!$E$3:$N$2500,2,FALSE))</f>
        <v/>
      </c>
      <c r="T1322" s="38" t="str">
        <f>IF(R1322="","",VLOOKUP(R1322,CUSTOMS!$E$3:$N$2500,3,FALSE))</f>
        <v/>
      </c>
      <c r="U1322" s="39" t="str">
        <f t="shared" si="151"/>
        <v/>
      </c>
      <c r="V1322" s="39" t="str">
        <f>IF(R1322="","",VLOOKUP(R1322,CUSTOMS!$E$3:$N$2500,5,FALSE))</f>
        <v/>
      </c>
      <c r="W1322" s="40" t="str">
        <f>IF(R1322="","",VLOOKUP(R1322,CUSTOMS!$E$3:$N$2500,6,FALSE))</f>
        <v/>
      </c>
      <c r="X1322" s="40" t="str">
        <f t="shared" si="152"/>
        <v/>
      </c>
      <c r="Y1322" s="39" t="str">
        <f>IF(R1322="","",VLOOKUP(R1322,CUSTOMS!$E$3:$N$2500,8,FALSE))</f>
        <v/>
      </c>
      <c r="Z1322" s="39" t="str">
        <f>IF(R1322="","",VLOOKUP(R1322,CUSTOMS!$E$3:$N$2500,9,FALSE))</f>
        <v/>
      </c>
      <c r="AA1322" s="39" t="str">
        <f>IF(R1322="","",VLOOKUP(R1322,CUSTOMS!$E$3:$N$2500,10,FALSE))</f>
        <v/>
      </c>
      <c r="AB1322" s="40" t="str">
        <f>IF(R1322="","",VLOOKUP(G1322,WMS!$E$3:$T$2500,15,FALSE))</f>
        <v/>
      </c>
      <c r="AC1322" s="40" t="str">
        <f t="shared" si="153"/>
        <v/>
      </c>
      <c r="AD1322" s="37" t="str">
        <f>IF(S1322="","",VLOOKUP(S1322,海关监管条件!$A$1:$B$2000,2,FALSE))</f>
        <v/>
      </c>
    </row>
    <row r="1323" spans="7:30">
      <c r="G1323" s="22" t="str">
        <f t="shared" si="147"/>
        <v/>
      </c>
      <c r="H1323" s="23" t="str">
        <f>IF(G1323="","",VLOOKUP(G1323,WMS!$E$3:$Q$2500,7,FALSE))</f>
        <v/>
      </c>
      <c r="I1323" s="23" t="str">
        <f>IF(G1323="","",VLOOKUP(G1323,WMS!$E$3:$Q$2500,8,FALSE))</f>
        <v/>
      </c>
      <c r="J1323" s="23" t="str">
        <f>IF(G1323="","",VLOOKUP(G1323,WMS!$E$3:$Q$2500,13,FALSE))</f>
        <v/>
      </c>
      <c r="K1323" s="29" t="str">
        <f t="shared" si="148"/>
        <v/>
      </c>
      <c r="N1323" s="30" t="str">
        <f>IF(G1323="","",VLOOKUP(G1323,WMS!$E$3:$U$2500,17,0))</f>
        <v/>
      </c>
      <c r="O1323" s="31" t="str">
        <f t="shared" si="149"/>
        <v/>
      </c>
      <c r="P1323" s="31" t="str">
        <f t="shared" si="150"/>
        <v/>
      </c>
      <c r="Q1323" s="36" t="str">
        <f>IF(G1323="","",VLOOKUP(G1323,WMS!$E$3:$G$2500,2,FALSE))</f>
        <v/>
      </c>
      <c r="R1323" s="36" t="str">
        <f>IF(G1323="","",VLOOKUP(G1323,WMS!$E$3:$G$2500,3,FALSE))</f>
        <v/>
      </c>
      <c r="S1323" s="37" t="str">
        <f>IF(R1323="","",VLOOKUP(R1323,CUSTOMS!$E$3:$N$2500,2,FALSE))</f>
        <v/>
      </c>
      <c r="T1323" s="38" t="str">
        <f>IF(R1323="","",VLOOKUP(R1323,CUSTOMS!$E$3:$N$2500,3,FALSE))</f>
        <v/>
      </c>
      <c r="U1323" s="39" t="str">
        <f t="shared" si="151"/>
        <v/>
      </c>
      <c r="V1323" s="39" t="str">
        <f>IF(R1323="","",VLOOKUP(R1323,CUSTOMS!$E$3:$N$2500,5,FALSE))</f>
        <v/>
      </c>
      <c r="W1323" s="40" t="str">
        <f>IF(R1323="","",VLOOKUP(R1323,CUSTOMS!$E$3:$N$2500,6,FALSE))</f>
        <v/>
      </c>
      <c r="X1323" s="40" t="str">
        <f t="shared" si="152"/>
        <v/>
      </c>
      <c r="Y1323" s="39" t="str">
        <f>IF(R1323="","",VLOOKUP(R1323,CUSTOMS!$E$3:$N$2500,8,FALSE))</f>
        <v/>
      </c>
      <c r="Z1323" s="39" t="str">
        <f>IF(R1323="","",VLOOKUP(R1323,CUSTOMS!$E$3:$N$2500,9,FALSE))</f>
        <v/>
      </c>
      <c r="AA1323" s="39" t="str">
        <f>IF(R1323="","",VLOOKUP(R1323,CUSTOMS!$E$3:$N$2500,10,FALSE))</f>
        <v/>
      </c>
      <c r="AB1323" s="40" t="str">
        <f>IF(R1323="","",VLOOKUP(G1323,WMS!$E$3:$T$2500,15,FALSE))</f>
        <v/>
      </c>
      <c r="AC1323" s="40" t="str">
        <f t="shared" si="153"/>
        <v/>
      </c>
      <c r="AD1323" s="37" t="str">
        <f>IF(S1323="","",VLOOKUP(S1323,海关监管条件!$A$1:$B$2000,2,FALSE))</f>
        <v/>
      </c>
    </row>
    <row r="1324" spans="7:30">
      <c r="G1324" s="22" t="str">
        <f t="shared" si="147"/>
        <v/>
      </c>
      <c r="H1324" s="23" t="str">
        <f>IF(G1324="","",VLOOKUP(G1324,WMS!$E$3:$Q$2500,7,FALSE))</f>
        <v/>
      </c>
      <c r="I1324" s="23" t="str">
        <f>IF(G1324="","",VLOOKUP(G1324,WMS!$E$3:$Q$2500,8,FALSE))</f>
        <v/>
      </c>
      <c r="J1324" s="23" t="str">
        <f>IF(G1324="","",VLOOKUP(G1324,WMS!$E$3:$Q$2500,13,FALSE))</f>
        <v/>
      </c>
      <c r="K1324" s="29" t="str">
        <f t="shared" si="148"/>
        <v/>
      </c>
      <c r="N1324" s="30" t="str">
        <f>IF(G1324="","",VLOOKUP(G1324,WMS!$E$3:$U$2500,17,0))</f>
        <v/>
      </c>
      <c r="O1324" s="31" t="str">
        <f t="shared" si="149"/>
        <v/>
      </c>
      <c r="P1324" s="31" t="str">
        <f t="shared" si="150"/>
        <v/>
      </c>
      <c r="Q1324" s="36" t="str">
        <f>IF(G1324="","",VLOOKUP(G1324,WMS!$E$3:$G$2500,2,FALSE))</f>
        <v/>
      </c>
      <c r="R1324" s="36" t="str">
        <f>IF(G1324="","",VLOOKUP(G1324,WMS!$E$3:$G$2500,3,FALSE))</f>
        <v/>
      </c>
      <c r="S1324" s="37" t="str">
        <f>IF(R1324="","",VLOOKUP(R1324,CUSTOMS!$E$3:$N$2500,2,FALSE))</f>
        <v/>
      </c>
      <c r="T1324" s="38" t="str">
        <f>IF(R1324="","",VLOOKUP(R1324,CUSTOMS!$E$3:$N$2500,3,FALSE))</f>
        <v/>
      </c>
      <c r="U1324" s="39" t="str">
        <f t="shared" si="151"/>
        <v/>
      </c>
      <c r="V1324" s="39" t="str">
        <f>IF(R1324="","",VLOOKUP(R1324,CUSTOMS!$E$3:$N$2500,5,FALSE))</f>
        <v/>
      </c>
      <c r="W1324" s="40" t="str">
        <f>IF(R1324="","",VLOOKUP(R1324,CUSTOMS!$E$3:$N$2500,6,FALSE))</f>
        <v/>
      </c>
      <c r="X1324" s="40" t="str">
        <f t="shared" si="152"/>
        <v/>
      </c>
      <c r="Y1324" s="39" t="str">
        <f>IF(R1324="","",VLOOKUP(R1324,CUSTOMS!$E$3:$N$2500,8,FALSE))</f>
        <v/>
      </c>
      <c r="Z1324" s="39" t="str">
        <f>IF(R1324="","",VLOOKUP(R1324,CUSTOMS!$E$3:$N$2500,9,FALSE))</f>
        <v/>
      </c>
      <c r="AA1324" s="39" t="str">
        <f>IF(R1324="","",VLOOKUP(R1324,CUSTOMS!$E$3:$N$2500,10,FALSE))</f>
        <v/>
      </c>
      <c r="AB1324" s="40" t="str">
        <f>IF(R1324="","",VLOOKUP(G1324,WMS!$E$3:$T$2500,15,FALSE))</f>
        <v/>
      </c>
      <c r="AC1324" s="40" t="str">
        <f t="shared" si="153"/>
        <v/>
      </c>
      <c r="AD1324" s="37" t="str">
        <f>IF(S1324="","",VLOOKUP(S1324,海关监管条件!$A$1:$B$2000,2,FALSE))</f>
        <v/>
      </c>
    </row>
    <row r="1325" spans="7:30">
      <c r="G1325" s="22" t="str">
        <f t="shared" si="147"/>
        <v/>
      </c>
      <c r="H1325" s="23" t="str">
        <f>IF(G1325="","",VLOOKUP(G1325,WMS!$E$3:$Q$2500,7,FALSE))</f>
        <v/>
      </c>
      <c r="I1325" s="23" t="str">
        <f>IF(G1325="","",VLOOKUP(G1325,WMS!$E$3:$Q$2500,8,FALSE))</f>
        <v/>
      </c>
      <c r="J1325" s="23" t="str">
        <f>IF(G1325="","",VLOOKUP(G1325,WMS!$E$3:$Q$2500,13,FALSE))</f>
        <v/>
      </c>
      <c r="K1325" s="29" t="str">
        <f t="shared" si="148"/>
        <v/>
      </c>
      <c r="N1325" s="30" t="str">
        <f>IF(G1325="","",VLOOKUP(G1325,WMS!$E$3:$U$2500,17,0))</f>
        <v/>
      </c>
      <c r="O1325" s="31" t="str">
        <f t="shared" si="149"/>
        <v/>
      </c>
      <c r="P1325" s="31" t="str">
        <f t="shared" si="150"/>
        <v/>
      </c>
      <c r="Q1325" s="36" t="str">
        <f>IF(G1325="","",VLOOKUP(G1325,WMS!$E$3:$G$2500,2,FALSE))</f>
        <v/>
      </c>
      <c r="R1325" s="36" t="str">
        <f>IF(G1325="","",VLOOKUP(G1325,WMS!$E$3:$G$2500,3,FALSE))</f>
        <v/>
      </c>
      <c r="S1325" s="37" t="str">
        <f>IF(R1325="","",VLOOKUP(R1325,CUSTOMS!$E$3:$N$2500,2,FALSE))</f>
        <v/>
      </c>
      <c r="T1325" s="38" t="str">
        <f>IF(R1325="","",VLOOKUP(R1325,CUSTOMS!$E$3:$N$2500,3,FALSE))</f>
        <v/>
      </c>
      <c r="U1325" s="39" t="str">
        <f t="shared" si="151"/>
        <v/>
      </c>
      <c r="V1325" s="39" t="str">
        <f>IF(R1325="","",VLOOKUP(R1325,CUSTOMS!$E$3:$N$2500,5,FALSE))</f>
        <v/>
      </c>
      <c r="W1325" s="40" t="str">
        <f>IF(R1325="","",VLOOKUP(R1325,CUSTOMS!$E$3:$N$2500,6,FALSE))</f>
        <v/>
      </c>
      <c r="X1325" s="40" t="str">
        <f t="shared" si="152"/>
        <v/>
      </c>
      <c r="Y1325" s="39" t="str">
        <f>IF(R1325="","",VLOOKUP(R1325,CUSTOMS!$E$3:$N$2500,8,FALSE))</f>
        <v/>
      </c>
      <c r="Z1325" s="39" t="str">
        <f>IF(R1325="","",VLOOKUP(R1325,CUSTOMS!$E$3:$N$2500,9,FALSE))</f>
        <v/>
      </c>
      <c r="AA1325" s="39" t="str">
        <f>IF(R1325="","",VLOOKUP(R1325,CUSTOMS!$E$3:$N$2500,10,FALSE))</f>
        <v/>
      </c>
      <c r="AB1325" s="40" t="str">
        <f>IF(R1325="","",VLOOKUP(G1325,WMS!$E$3:$T$2500,15,FALSE))</f>
        <v/>
      </c>
      <c r="AC1325" s="40" t="str">
        <f t="shared" si="153"/>
        <v/>
      </c>
      <c r="AD1325" s="37" t="str">
        <f>IF(S1325="","",VLOOKUP(S1325,海关监管条件!$A$1:$B$2000,2,FALSE))</f>
        <v/>
      </c>
    </row>
    <row r="1326" spans="7:30">
      <c r="G1326" s="22" t="str">
        <f t="shared" si="147"/>
        <v/>
      </c>
      <c r="H1326" s="23" t="str">
        <f>IF(G1326="","",VLOOKUP(G1326,WMS!$E$3:$Q$2500,7,FALSE))</f>
        <v/>
      </c>
      <c r="I1326" s="23" t="str">
        <f>IF(G1326="","",VLOOKUP(G1326,WMS!$E$3:$Q$2500,8,FALSE))</f>
        <v/>
      </c>
      <c r="J1326" s="23" t="str">
        <f>IF(G1326="","",VLOOKUP(G1326,WMS!$E$3:$Q$2500,13,FALSE))</f>
        <v/>
      </c>
      <c r="K1326" s="29" t="str">
        <f t="shared" si="148"/>
        <v/>
      </c>
      <c r="N1326" s="30" t="str">
        <f>IF(G1326="","",VLOOKUP(G1326,WMS!$E$3:$U$2500,17,0))</f>
        <v/>
      </c>
      <c r="O1326" s="31" t="str">
        <f t="shared" si="149"/>
        <v/>
      </c>
      <c r="P1326" s="31" t="str">
        <f t="shared" si="150"/>
        <v/>
      </c>
      <c r="Q1326" s="36" t="str">
        <f>IF(G1326="","",VLOOKUP(G1326,WMS!$E$3:$G$2500,2,FALSE))</f>
        <v/>
      </c>
      <c r="R1326" s="36" t="str">
        <f>IF(G1326="","",VLOOKUP(G1326,WMS!$E$3:$G$2500,3,FALSE))</f>
        <v/>
      </c>
      <c r="S1326" s="37" t="str">
        <f>IF(R1326="","",VLOOKUP(R1326,CUSTOMS!$E$3:$N$2500,2,FALSE))</f>
        <v/>
      </c>
      <c r="T1326" s="38" t="str">
        <f>IF(R1326="","",VLOOKUP(R1326,CUSTOMS!$E$3:$N$2500,3,FALSE))</f>
        <v/>
      </c>
      <c r="U1326" s="39" t="str">
        <f t="shared" si="151"/>
        <v/>
      </c>
      <c r="V1326" s="39" t="str">
        <f>IF(R1326="","",VLOOKUP(R1326,CUSTOMS!$E$3:$N$2500,5,FALSE))</f>
        <v/>
      </c>
      <c r="W1326" s="40" t="str">
        <f>IF(R1326="","",VLOOKUP(R1326,CUSTOMS!$E$3:$N$2500,6,FALSE))</f>
        <v/>
      </c>
      <c r="X1326" s="40" t="str">
        <f t="shared" si="152"/>
        <v/>
      </c>
      <c r="Y1326" s="39" t="str">
        <f>IF(R1326="","",VLOOKUP(R1326,CUSTOMS!$E$3:$N$2500,8,FALSE))</f>
        <v/>
      </c>
      <c r="Z1326" s="39" t="str">
        <f>IF(R1326="","",VLOOKUP(R1326,CUSTOMS!$E$3:$N$2500,9,FALSE))</f>
        <v/>
      </c>
      <c r="AA1326" s="39" t="str">
        <f>IF(R1326="","",VLOOKUP(R1326,CUSTOMS!$E$3:$N$2500,10,FALSE))</f>
        <v/>
      </c>
      <c r="AB1326" s="40" t="str">
        <f>IF(R1326="","",VLOOKUP(G1326,WMS!$E$3:$T$2500,15,FALSE))</f>
        <v/>
      </c>
      <c r="AC1326" s="40" t="str">
        <f t="shared" si="153"/>
        <v/>
      </c>
      <c r="AD1326" s="37" t="str">
        <f>IF(S1326="","",VLOOKUP(S1326,海关监管条件!$A$1:$B$2000,2,FALSE))</f>
        <v/>
      </c>
    </row>
    <row r="1327" spans="7:30">
      <c r="G1327" s="22" t="str">
        <f t="shared" si="147"/>
        <v/>
      </c>
      <c r="H1327" s="23" t="str">
        <f>IF(G1327="","",VLOOKUP(G1327,WMS!$E$3:$Q$2500,7,FALSE))</f>
        <v/>
      </c>
      <c r="I1327" s="23" t="str">
        <f>IF(G1327="","",VLOOKUP(G1327,WMS!$E$3:$Q$2500,8,FALSE))</f>
        <v/>
      </c>
      <c r="J1327" s="23" t="str">
        <f>IF(G1327="","",VLOOKUP(G1327,WMS!$E$3:$Q$2500,13,FALSE))</f>
        <v/>
      </c>
      <c r="K1327" s="29" t="str">
        <f t="shared" si="148"/>
        <v/>
      </c>
      <c r="N1327" s="30" t="str">
        <f>IF(G1327="","",VLOOKUP(G1327,WMS!$E$3:$U$2500,17,0))</f>
        <v/>
      </c>
      <c r="O1327" s="31" t="str">
        <f t="shared" si="149"/>
        <v/>
      </c>
      <c r="P1327" s="31" t="str">
        <f t="shared" si="150"/>
        <v/>
      </c>
      <c r="Q1327" s="36" t="str">
        <f>IF(G1327="","",VLOOKUP(G1327,WMS!$E$3:$G$2500,2,FALSE))</f>
        <v/>
      </c>
      <c r="R1327" s="36" t="str">
        <f>IF(G1327="","",VLOOKUP(G1327,WMS!$E$3:$G$2500,3,FALSE))</f>
        <v/>
      </c>
      <c r="S1327" s="37" t="str">
        <f>IF(R1327="","",VLOOKUP(R1327,CUSTOMS!$E$3:$N$2500,2,FALSE))</f>
        <v/>
      </c>
      <c r="T1327" s="38" t="str">
        <f>IF(R1327="","",VLOOKUP(R1327,CUSTOMS!$E$3:$N$2500,3,FALSE))</f>
        <v/>
      </c>
      <c r="U1327" s="39" t="str">
        <f t="shared" si="151"/>
        <v/>
      </c>
      <c r="V1327" s="39" t="str">
        <f>IF(R1327="","",VLOOKUP(R1327,CUSTOMS!$E$3:$N$2500,5,FALSE))</f>
        <v/>
      </c>
      <c r="W1327" s="40" t="str">
        <f>IF(R1327="","",VLOOKUP(R1327,CUSTOMS!$E$3:$N$2500,6,FALSE))</f>
        <v/>
      </c>
      <c r="X1327" s="40" t="str">
        <f t="shared" si="152"/>
        <v/>
      </c>
      <c r="Y1327" s="39" t="str">
        <f>IF(R1327="","",VLOOKUP(R1327,CUSTOMS!$E$3:$N$2500,8,FALSE))</f>
        <v/>
      </c>
      <c r="Z1327" s="39" t="str">
        <f>IF(R1327="","",VLOOKUP(R1327,CUSTOMS!$E$3:$N$2500,9,FALSE))</f>
        <v/>
      </c>
      <c r="AA1327" s="39" t="str">
        <f>IF(R1327="","",VLOOKUP(R1327,CUSTOMS!$E$3:$N$2500,10,FALSE))</f>
        <v/>
      </c>
      <c r="AB1327" s="40" t="str">
        <f>IF(R1327="","",VLOOKUP(G1327,WMS!$E$3:$T$2500,15,FALSE))</f>
        <v/>
      </c>
      <c r="AC1327" s="40" t="str">
        <f t="shared" si="153"/>
        <v/>
      </c>
      <c r="AD1327" s="37" t="str">
        <f>IF(S1327="","",VLOOKUP(S1327,海关监管条件!$A$1:$B$2000,2,FALSE))</f>
        <v/>
      </c>
    </row>
    <row r="1328" spans="7:30">
      <c r="G1328" s="22" t="str">
        <f t="shared" si="147"/>
        <v/>
      </c>
      <c r="H1328" s="23" t="str">
        <f>IF(G1328="","",VLOOKUP(G1328,WMS!$E$3:$Q$2500,7,FALSE))</f>
        <v/>
      </c>
      <c r="I1328" s="23" t="str">
        <f>IF(G1328="","",VLOOKUP(G1328,WMS!$E$3:$Q$2500,8,FALSE))</f>
        <v/>
      </c>
      <c r="J1328" s="23" t="str">
        <f>IF(G1328="","",VLOOKUP(G1328,WMS!$E$3:$Q$2500,13,FALSE))</f>
        <v/>
      </c>
      <c r="K1328" s="29" t="str">
        <f t="shared" si="148"/>
        <v/>
      </c>
      <c r="N1328" s="30" t="str">
        <f>IF(G1328="","",VLOOKUP(G1328,WMS!$E$3:$U$2500,17,0))</f>
        <v/>
      </c>
      <c r="O1328" s="31" t="str">
        <f t="shared" si="149"/>
        <v/>
      </c>
      <c r="P1328" s="31" t="str">
        <f t="shared" si="150"/>
        <v/>
      </c>
      <c r="Q1328" s="36" t="str">
        <f>IF(G1328="","",VLOOKUP(G1328,WMS!$E$3:$G$2500,2,FALSE))</f>
        <v/>
      </c>
      <c r="R1328" s="36" t="str">
        <f>IF(G1328="","",VLOOKUP(G1328,WMS!$E$3:$G$2500,3,FALSE))</f>
        <v/>
      </c>
      <c r="S1328" s="37" t="str">
        <f>IF(R1328="","",VLOOKUP(R1328,CUSTOMS!$E$3:$N$2500,2,FALSE))</f>
        <v/>
      </c>
      <c r="T1328" s="38" t="str">
        <f>IF(R1328="","",VLOOKUP(R1328,CUSTOMS!$E$3:$N$2500,3,FALSE))</f>
        <v/>
      </c>
      <c r="U1328" s="39" t="str">
        <f t="shared" si="151"/>
        <v/>
      </c>
      <c r="V1328" s="39" t="str">
        <f>IF(R1328="","",VLOOKUP(R1328,CUSTOMS!$E$3:$N$2500,5,FALSE))</f>
        <v/>
      </c>
      <c r="W1328" s="40" t="str">
        <f>IF(R1328="","",VLOOKUP(R1328,CUSTOMS!$E$3:$N$2500,6,FALSE))</f>
        <v/>
      </c>
      <c r="X1328" s="40" t="str">
        <f t="shared" si="152"/>
        <v/>
      </c>
      <c r="Y1328" s="39" t="str">
        <f>IF(R1328="","",VLOOKUP(R1328,CUSTOMS!$E$3:$N$2500,8,FALSE))</f>
        <v/>
      </c>
      <c r="Z1328" s="39" t="str">
        <f>IF(R1328="","",VLOOKUP(R1328,CUSTOMS!$E$3:$N$2500,9,FALSE))</f>
        <v/>
      </c>
      <c r="AA1328" s="39" t="str">
        <f>IF(R1328="","",VLOOKUP(R1328,CUSTOMS!$E$3:$N$2500,10,FALSE))</f>
        <v/>
      </c>
      <c r="AB1328" s="40" t="str">
        <f>IF(R1328="","",VLOOKUP(G1328,WMS!$E$3:$T$2500,15,FALSE))</f>
        <v/>
      </c>
      <c r="AC1328" s="40" t="str">
        <f t="shared" si="153"/>
        <v/>
      </c>
      <c r="AD1328" s="37" t="str">
        <f>IF(S1328="","",VLOOKUP(S1328,海关监管条件!$A$1:$B$2000,2,FALSE))</f>
        <v/>
      </c>
    </row>
    <row r="1329" spans="7:30">
      <c r="G1329" s="22" t="str">
        <f t="shared" si="147"/>
        <v/>
      </c>
      <c r="H1329" s="23" t="str">
        <f>IF(G1329="","",VLOOKUP(G1329,WMS!$E$3:$Q$2500,7,FALSE))</f>
        <v/>
      </c>
      <c r="I1329" s="23" t="str">
        <f>IF(G1329="","",VLOOKUP(G1329,WMS!$E$3:$Q$2500,8,FALSE))</f>
        <v/>
      </c>
      <c r="J1329" s="23" t="str">
        <f>IF(G1329="","",VLOOKUP(G1329,WMS!$E$3:$Q$2500,13,FALSE))</f>
        <v/>
      </c>
      <c r="K1329" s="29" t="str">
        <f t="shared" si="148"/>
        <v/>
      </c>
      <c r="N1329" s="30" t="str">
        <f>IF(G1329="","",VLOOKUP(G1329,WMS!$E$3:$U$2500,17,0))</f>
        <v/>
      </c>
      <c r="O1329" s="31" t="str">
        <f t="shared" si="149"/>
        <v/>
      </c>
      <c r="P1329" s="31" t="str">
        <f t="shared" si="150"/>
        <v/>
      </c>
      <c r="Q1329" s="36" t="str">
        <f>IF(G1329="","",VLOOKUP(G1329,WMS!$E$3:$G$2500,2,FALSE))</f>
        <v/>
      </c>
      <c r="R1329" s="36" t="str">
        <f>IF(G1329="","",VLOOKUP(G1329,WMS!$E$3:$G$2500,3,FALSE))</f>
        <v/>
      </c>
      <c r="S1329" s="37" t="str">
        <f>IF(R1329="","",VLOOKUP(R1329,CUSTOMS!$E$3:$N$2500,2,FALSE))</f>
        <v/>
      </c>
      <c r="T1329" s="38" t="str">
        <f>IF(R1329="","",VLOOKUP(R1329,CUSTOMS!$E$3:$N$2500,3,FALSE))</f>
        <v/>
      </c>
      <c r="U1329" s="39" t="str">
        <f t="shared" si="151"/>
        <v/>
      </c>
      <c r="V1329" s="39" t="str">
        <f>IF(R1329="","",VLOOKUP(R1329,CUSTOMS!$E$3:$N$2500,5,FALSE))</f>
        <v/>
      </c>
      <c r="W1329" s="40" t="str">
        <f>IF(R1329="","",VLOOKUP(R1329,CUSTOMS!$E$3:$N$2500,6,FALSE))</f>
        <v/>
      </c>
      <c r="X1329" s="40" t="str">
        <f t="shared" si="152"/>
        <v/>
      </c>
      <c r="Y1329" s="39" t="str">
        <f>IF(R1329="","",VLOOKUP(R1329,CUSTOMS!$E$3:$N$2500,8,FALSE))</f>
        <v/>
      </c>
      <c r="Z1329" s="39" t="str">
        <f>IF(R1329="","",VLOOKUP(R1329,CUSTOMS!$E$3:$N$2500,9,FALSE))</f>
        <v/>
      </c>
      <c r="AA1329" s="39" t="str">
        <f>IF(R1329="","",VLOOKUP(R1329,CUSTOMS!$E$3:$N$2500,10,FALSE))</f>
        <v/>
      </c>
      <c r="AB1329" s="40" t="str">
        <f>IF(R1329="","",VLOOKUP(G1329,WMS!$E$3:$T$2500,15,FALSE))</f>
        <v/>
      </c>
      <c r="AC1329" s="40" t="str">
        <f t="shared" si="153"/>
        <v/>
      </c>
      <c r="AD1329" s="37" t="str">
        <f>IF(S1329="","",VLOOKUP(S1329,海关监管条件!$A$1:$B$2000,2,FALSE))</f>
        <v/>
      </c>
    </row>
    <row r="1330" spans="7:30">
      <c r="G1330" s="22" t="str">
        <f t="shared" si="147"/>
        <v/>
      </c>
      <c r="H1330" s="23" t="str">
        <f>IF(G1330="","",VLOOKUP(G1330,WMS!$E$3:$Q$2500,7,FALSE))</f>
        <v/>
      </c>
      <c r="I1330" s="23" t="str">
        <f>IF(G1330="","",VLOOKUP(G1330,WMS!$E$3:$Q$2500,8,FALSE))</f>
        <v/>
      </c>
      <c r="J1330" s="23" t="str">
        <f>IF(G1330="","",VLOOKUP(G1330,WMS!$E$3:$Q$2500,13,FALSE))</f>
        <v/>
      </c>
      <c r="K1330" s="29" t="str">
        <f t="shared" si="148"/>
        <v/>
      </c>
      <c r="N1330" s="30" t="str">
        <f>IF(G1330="","",VLOOKUP(G1330,WMS!$E$3:$U$2500,17,0))</f>
        <v/>
      </c>
      <c r="O1330" s="31" t="str">
        <f t="shared" si="149"/>
        <v/>
      </c>
      <c r="P1330" s="31" t="str">
        <f t="shared" si="150"/>
        <v/>
      </c>
      <c r="Q1330" s="36" t="str">
        <f>IF(G1330="","",VLOOKUP(G1330,WMS!$E$3:$G$2500,2,FALSE))</f>
        <v/>
      </c>
      <c r="R1330" s="36" t="str">
        <f>IF(G1330="","",VLOOKUP(G1330,WMS!$E$3:$G$2500,3,FALSE))</f>
        <v/>
      </c>
      <c r="S1330" s="37" t="str">
        <f>IF(R1330="","",VLOOKUP(R1330,CUSTOMS!$E$3:$N$2500,2,FALSE))</f>
        <v/>
      </c>
      <c r="T1330" s="38" t="str">
        <f>IF(R1330="","",VLOOKUP(R1330,CUSTOMS!$E$3:$N$2500,3,FALSE))</f>
        <v/>
      </c>
      <c r="U1330" s="39" t="str">
        <f t="shared" si="151"/>
        <v/>
      </c>
      <c r="V1330" s="39" t="str">
        <f>IF(R1330="","",VLOOKUP(R1330,CUSTOMS!$E$3:$N$2500,5,FALSE))</f>
        <v/>
      </c>
      <c r="W1330" s="40" t="str">
        <f>IF(R1330="","",VLOOKUP(R1330,CUSTOMS!$E$3:$N$2500,6,FALSE))</f>
        <v/>
      </c>
      <c r="X1330" s="40" t="str">
        <f t="shared" si="152"/>
        <v/>
      </c>
      <c r="Y1330" s="39" t="str">
        <f>IF(R1330="","",VLOOKUP(R1330,CUSTOMS!$E$3:$N$2500,8,FALSE))</f>
        <v/>
      </c>
      <c r="Z1330" s="39" t="str">
        <f>IF(R1330="","",VLOOKUP(R1330,CUSTOMS!$E$3:$N$2500,9,FALSE))</f>
        <v/>
      </c>
      <c r="AA1330" s="39" t="str">
        <f>IF(R1330="","",VLOOKUP(R1330,CUSTOMS!$E$3:$N$2500,10,FALSE))</f>
        <v/>
      </c>
      <c r="AB1330" s="40" t="str">
        <f>IF(R1330="","",VLOOKUP(G1330,WMS!$E$3:$T$2500,15,FALSE))</f>
        <v/>
      </c>
      <c r="AC1330" s="40" t="str">
        <f t="shared" si="153"/>
        <v/>
      </c>
      <c r="AD1330" s="37" t="str">
        <f>IF(S1330="","",VLOOKUP(S1330,海关监管条件!$A$1:$B$2000,2,FALSE))</f>
        <v/>
      </c>
    </row>
    <row r="1331" spans="7:30">
      <c r="G1331" s="22" t="str">
        <f t="shared" si="147"/>
        <v/>
      </c>
      <c r="H1331" s="23" t="str">
        <f>IF(G1331="","",VLOOKUP(G1331,WMS!$E$3:$Q$2500,7,FALSE))</f>
        <v/>
      </c>
      <c r="I1331" s="23" t="str">
        <f>IF(G1331="","",VLOOKUP(G1331,WMS!$E$3:$Q$2500,8,FALSE))</f>
        <v/>
      </c>
      <c r="J1331" s="23" t="str">
        <f>IF(G1331="","",VLOOKUP(G1331,WMS!$E$3:$Q$2500,13,FALSE))</f>
        <v/>
      </c>
      <c r="K1331" s="29" t="str">
        <f t="shared" si="148"/>
        <v/>
      </c>
      <c r="N1331" s="30" t="str">
        <f>IF(G1331="","",VLOOKUP(G1331,WMS!$E$3:$U$2500,17,0))</f>
        <v/>
      </c>
      <c r="O1331" s="31" t="str">
        <f t="shared" si="149"/>
        <v/>
      </c>
      <c r="P1331" s="31" t="str">
        <f t="shared" si="150"/>
        <v/>
      </c>
      <c r="Q1331" s="36" t="str">
        <f>IF(G1331="","",VLOOKUP(G1331,WMS!$E$3:$G$2500,2,FALSE))</f>
        <v/>
      </c>
      <c r="R1331" s="36" t="str">
        <f>IF(G1331="","",VLOOKUP(G1331,WMS!$E$3:$G$2500,3,FALSE))</f>
        <v/>
      </c>
      <c r="S1331" s="37" t="str">
        <f>IF(R1331="","",VLOOKUP(R1331,CUSTOMS!$E$3:$N$2500,2,FALSE))</f>
        <v/>
      </c>
      <c r="T1331" s="38" t="str">
        <f>IF(R1331="","",VLOOKUP(R1331,CUSTOMS!$E$3:$N$2500,3,FALSE))</f>
        <v/>
      </c>
      <c r="U1331" s="39" t="str">
        <f t="shared" si="151"/>
        <v/>
      </c>
      <c r="V1331" s="39" t="str">
        <f>IF(R1331="","",VLOOKUP(R1331,CUSTOMS!$E$3:$N$2500,5,FALSE))</f>
        <v/>
      </c>
      <c r="W1331" s="40" t="str">
        <f>IF(R1331="","",VLOOKUP(R1331,CUSTOMS!$E$3:$N$2500,6,FALSE))</f>
        <v/>
      </c>
      <c r="X1331" s="40" t="str">
        <f t="shared" si="152"/>
        <v/>
      </c>
      <c r="Y1331" s="39" t="str">
        <f>IF(R1331="","",VLOOKUP(R1331,CUSTOMS!$E$3:$N$2500,8,FALSE))</f>
        <v/>
      </c>
      <c r="Z1331" s="39" t="str">
        <f>IF(R1331="","",VLOOKUP(R1331,CUSTOMS!$E$3:$N$2500,9,FALSE))</f>
        <v/>
      </c>
      <c r="AA1331" s="39" t="str">
        <f>IF(R1331="","",VLOOKUP(R1331,CUSTOMS!$E$3:$N$2500,10,FALSE))</f>
        <v/>
      </c>
      <c r="AB1331" s="40" t="str">
        <f>IF(R1331="","",VLOOKUP(G1331,WMS!$E$3:$T$2500,15,FALSE))</f>
        <v/>
      </c>
      <c r="AC1331" s="40" t="str">
        <f t="shared" si="153"/>
        <v/>
      </c>
      <c r="AD1331" s="37" t="str">
        <f>IF(S1331="","",VLOOKUP(S1331,海关监管条件!$A$1:$B$2000,2,FALSE))</f>
        <v/>
      </c>
    </row>
    <row r="1332" spans="7:30">
      <c r="G1332" s="22" t="str">
        <f t="shared" si="147"/>
        <v/>
      </c>
      <c r="H1332" s="23" t="str">
        <f>IF(G1332="","",VLOOKUP(G1332,WMS!$E$3:$Q$2500,7,FALSE))</f>
        <v/>
      </c>
      <c r="I1332" s="23" t="str">
        <f>IF(G1332="","",VLOOKUP(G1332,WMS!$E$3:$Q$2500,8,FALSE))</f>
        <v/>
      </c>
      <c r="J1332" s="23" t="str">
        <f>IF(G1332="","",VLOOKUP(G1332,WMS!$E$3:$Q$2500,13,FALSE))</f>
        <v/>
      </c>
      <c r="K1332" s="29" t="str">
        <f t="shared" si="148"/>
        <v/>
      </c>
      <c r="N1332" s="30" t="str">
        <f>IF(G1332="","",VLOOKUP(G1332,WMS!$E$3:$U$2500,17,0))</f>
        <v/>
      </c>
      <c r="O1332" s="31" t="str">
        <f t="shared" si="149"/>
        <v/>
      </c>
      <c r="P1332" s="31" t="str">
        <f t="shared" si="150"/>
        <v/>
      </c>
      <c r="Q1332" s="36" t="str">
        <f>IF(G1332="","",VLOOKUP(G1332,WMS!$E$3:$G$2500,2,FALSE))</f>
        <v/>
      </c>
      <c r="R1332" s="36" t="str">
        <f>IF(G1332="","",VLOOKUP(G1332,WMS!$E$3:$G$2500,3,FALSE))</f>
        <v/>
      </c>
      <c r="S1332" s="37" t="str">
        <f>IF(R1332="","",VLOOKUP(R1332,CUSTOMS!$E$3:$N$2500,2,FALSE))</f>
        <v/>
      </c>
      <c r="T1332" s="38" t="str">
        <f>IF(R1332="","",VLOOKUP(R1332,CUSTOMS!$E$3:$N$2500,3,FALSE))</f>
        <v/>
      </c>
      <c r="U1332" s="39" t="str">
        <f t="shared" si="151"/>
        <v/>
      </c>
      <c r="V1332" s="39" t="str">
        <f>IF(R1332="","",VLOOKUP(R1332,CUSTOMS!$E$3:$N$2500,5,FALSE))</f>
        <v/>
      </c>
      <c r="W1332" s="40" t="str">
        <f>IF(R1332="","",VLOOKUP(R1332,CUSTOMS!$E$3:$N$2500,6,FALSE))</f>
        <v/>
      </c>
      <c r="X1332" s="40" t="str">
        <f t="shared" si="152"/>
        <v/>
      </c>
      <c r="Y1332" s="39" t="str">
        <f>IF(R1332="","",VLOOKUP(R1332,CUSTOMS!$E$3:$N$2500,8,FALSE))</f>
        <v/>
      </c>
      <c r="Z1332" s="39" t="str">
        <f>IF(R1332="","",VLOOKUP(R1332,CUSTOMS!$E$3:$N$2500,9,FALSE))</f>
        <v/>
      </c>
      <c r="AA1332" s="39" t="str">
        <f>IF(R1332="","",VLOOKUP(R1332,CUSTOMS!$E$3:$N$2500,10,FALSE))</f>
        <v/>
      </c>
      <c r="AB1332" s="40" t="str">
        <f>IF(R1332="","",VLOOKUP(G1332,WMS!$E$3:$T$2500,15,FALSE))</f>
        <v/>
      </c>
      <c r="AC1332" s="40" t="str">
        <f t="shared" si="153"/>
        <v/>
      </c>
      <c r="AD1332" s="37" t="str">
        <f>IF(S1332="","",VLOOKUP(S1332,海关监管条件!$A$1:$B$2000,2,FALSE))</f>
        <v/>
      </c>
    </row>
    <row r="1333" spans="7:30">
      <c r="G1333" s="22" t="str">
        <f t="shared" si="147"/>
        <v/>
      </c>
      <c r="H1333" s="23" t="str">
        <f>IF(G1333="","",VLOOKUP(G1333,WMS!$E$3:$Q$2500,7,FALSE))</f>
        <v/>
      </c>
      <c r="I1333" s="23" t="str">
        <f>IF(G1333="","",VLOOKUP(G1333,WMS!$E$3:$Q$2500,8,FALSE))</f>
        <v/>
      </c>
      <c r="J1333" s="23" t="str">
        <f>IF(G1333="","",VLOOKUP(G1333,WMS!$E$3:$Q$2500,13,FALSE))</f>
        <v/>
      </c>
      <c r="K1333" s="29" t="str">
        <f t="shared" si="148"/>
        <v/>
      </c>
      <c r="N1333" s="30" t="str">
        <f>IF(G1333="","",VLOOKUP(G1333,WMS!$E$3:$U$2500,17,0))</f>
        <v/>
      </c>
      <c r="O1333" s="31" t="str">
        <f t="shared" si="149"/>
        <v/>
      </c>
      <c r="P1333" s="31" t="str">
        <f t="shared" si="150"/>
        <v/>
      </c>
      <c r="Q1333" s="36" t="str">
        <f>IF(G1333="","",VLOOKUP(G1333,WMS!$E$3:$G$2500,2,FALSE))</f>
        <v/>
      </c>
      <c r="R1333" s="36" t="str">
        <f>IF(G1333="","",VLOOKUP(G1333,WMS!$E$3:$G$2500,3,FALSE))</f>
        <v/>
      </c>
      <c r="S1333" s="37" t="str">
        <f>IF(R1333="","",VLOOKUP(R1333,CUSTOMS!$E$3:$N$2500,2,FALSE))</f>
        <v/>
      </c>
      <c r="T1333" s="38" t="str">
        <f>IF(R1333="","",VLOOKUP(R1333,CUSTOMS!$E$3:$N$2500,3,FALSE))</f>
        <v/>
      </c>
      <c r="U1333" s="39" t="str">
        <f t="shared" si="151"/>
        <v/>
      </c>
      <c r="V1333" s="39" t="str">
        <f>IF(R1333="","",VLOOKUP(R1333,CUSTOMS!$E$3:$N$2500,5,FALSE))</f>
        <v/>
      </c>
      <c r="W1333" s="40" t="str">
        <f>IF(R1333="","",VLOOKUP(R1333,CUSTOMS!$E$3:$N$2500,6,FALSE))</f>
        <v/>
      </c>
      <c r="X1333" s="40" t="str">
        <f t="shared" si="152"/>
        <v/>
      </c>
      <c r="Y1333" s="39" t="str">
        <f>IF(R1333="","",VLOOKUP(R1333,CUSTOMS!$E$3:$N$2500,8,FALSE))</f>
        <v/>
      </c>
      <c r="Z1333" s="39" t="str">
        <f>IF(R1333="","",VLOOKUP(R1333,CUSTOMS!$E$3:$N$2500,9,FALSE))</f>
        <v/>
      </c>
      <c r="AA1333" s="39" t="str">
        <f>IF(R1333="","",VLOOKUP(R1333,CUSTOMS!$E$3:$N$2500,10,FALSE))</f>
        <v/>
      </c>
      <c r="AB1333" s="40" t="str">
        <f>IF(R1333="","",VLOOKUP(G1333,WMS!$E$3:$T$2500,15,FALSE))</f>
        <v/>
      </c>
      <c r="AC1333" s="40" t="str">
        <f t="shared" si="153"/>
        <v/>
      </c>
      <c r="AD1333" s="37" t="str">
        <f>IF(S1333="","",VLOOKUP(S1333,海关监管条件!$A$1:$B$2000,2,FALSE))</f>
        <v/>
      </c>
    </row>
    <row r="1334" spans="7:30">
      <c r="G1334" s="22" t="str">
        <f t="shared" si="147"/>
        <v/>
      </c>
      <c r="H1334" s="23" t="str">
        <f>IF(G1334="","",VLOOKUP(G1334,WMS!$E$3:$Q$2500,7,FALSE))</f>
        <v/>
      </c>
      <c r="I1334" s="23" t="str">
        <f>IF(G1334="","",VLOOKUP(G1334,WMS!$E$3:$Q$2500,8,FALSE))</f>
        <v/>
      </c>
      <c r="J1334" s="23" t="str">
        <f>IF(G1334="","",VLOOKUP(G1334,WMS!$E$3:$Q$2500,13,FALSE))</f>
        <v/>
      </c>
      <c r="K1334" s="29" t="str">
        <f t="shared" si="148"/>
        <v/>
      </c>
      <c r="N1334" s="30" t="str">
        <f>IF(G1334="","",VLOOKUP(G1334,WMS!$E$3:$U$2500,17,0))</f>
        <v/>
      </c>
      <c r="O1334" s="31" t="str">
        <f t="shared" si="149"/>
        <v/>
      </c>
      <c r="P1334" s="31" t="str">
        <f t="shared" si="150"/>
        <v/>
      </c>
      <c r="Q1334" s="36" t="str">
        <f>IF(G1334="","",VLOOKUP(G1334,WMS!$E$3:$G$2500,2,FALSE))</f>
        <v/>
      </c>
      <c r="R1334" s="36" t="str">
        <f>IF(G1334="","",VLOOKUP(G1334,WMS!$E$3:$G$2500,3,FALSE))</f>
        <v/>
      </c>
      <c r="S1334" s="37" t="str">
        <f>IF(R1334="","",VLOOKUP(R1334,CUSTOMS!$E$3:$N$2500,2,FALSE))</f>
        <v/>
      </c>
      <c r="T1334" s="38" t="str">
        <f>IF(R1334="","",VLOOKUP(R1334,CUSTOMS!$E$3:$N$2500,3,FALSE))</f>
        <v/>
      </c>
      <c r="U1334" s="39" t="str">
        <f t="shared" si="151"/>
        <v/>
      </c>
      <c r="V1334" s="39" t="str">
        <f>IF(R1334="","",VLOOKUP(R1334,CUSTOMS!$E$3:$N$2500,5,FALSE))</f>
        <v/>
      </c>
      <c r="W1334" s="40" t="str">
        <f>IF(R1334="","",VLOOKUP(R1334,CUSTOMS!$E$3:$N$2500,6,FALSE))</f>
        <v/>
      </c>
      <c r="X1334" s="40" t="str">
        <f t="shared" si="152"/>
        <v/>
      </c>
      <c r="Y1334" s="39" t="str">
        <f>IF(R1334="","",VLOOKUP(R1334,CUSTOMS!$E$3:$N$2500,8,FALSE))</f>
        <v/>
      </c>
      <c r="Z1334" s="39" t="str">
        <f>IF(R1334="","",VLOOKUP(R1334,CUSTOMS!$E$3:$N$2500,9,FALSE))</f>
        <v/>
      </c>
      <c r="AA1334" s="39" t="str">
        <f>IF(R1334="","",VLOOKUP(R1334,CUSTOMS!$E$3:$N$2500,10,FALSE))</f>
        <v/>
      </c>
      <c r="AB1334" s="40" t="str">
        <f>IF(R1334="","",VLOOKUP(G1334,WMS!$E$3:$T$2500,15,FALSE))</f>
        <v/>
      </c>
      <c r="AC1334" s="40" t="str">
        <f t="shared" si="153"/>
        <v/>
      </c>
      <c r="AD1334" s="37" t="str">
        <f>IF(S1334="","",VLOOKUP(S1334,海关监管条件!$A$1:$B$2000,2,FALSE))</f>
        <v/>
      </c>
    </row>
    <row r="1335" spans="7:30">
      <c r="G1335" s="22" t="str">
        <f t="shared" si="147"/>
        <v/>
      </c>
      <c r="H1335" s="23" t="str">
        <f>IF(G1335="","",VLOOKUP(G1335,WMS!$E$3:$Q$2500,7,FALSE))</f>
        <v/>
      </c>
      <c r="I1335" s="23" t="str">
        <f>IF(G1335="","",VLOOKUP(G1335,WMS!$E$3:$Q$2500,8,FALSE))</f>
        <v/>
      </c>
      <c r="J1335" s="23" t="str">
        <f>IF(G1335="","",VLOOKUP(G1335,WMS!$E$3:$Q$2500,13,FALSE))</f>
        <v/>
      </c>
      <c r="K1335" s="29" t="str">
        <f t="shared" si="148"/>
        <v/>
      </c>
      <c r="N1335" s="30" t="str">
        <f>IF(G1335="","",VLOOKUP(G1335,WMS!$E$3:$U$2500,17,0))</f>
        <v/>
      </c>
      <c r="O1335" s="31" t="str">
        <f t="shared" si="149"/>
        <v/>
      </c>
      <c r="P1335" s="31" t="str">
        <f t="shared" si="150"/>
        <v/>
      </c>
      <c r="Q1335" s="36" t="str">
        <f>IF(G1335="","",VLOOKUP(G1335,WMS!$E$3:$G$2500,2,FALSE))</f>
        <v/>
      </c>
      <c r="R1335" s="36" t="str">
        <f>IF(G1335="","",VLOOKUP(G1335,WMS!$E$3:$G$2500,3,FALSE))</f>
        <v/>
      </c>
      <c r="S1335" s="37" t="str">
        <f>IF(R1335="","",VLOOKUP(R1335,CUSTOMS!$E$3:$N$2500,2,FALSE))</f>
        <v/>
      </c>
      <c r="T1335" s="38" t="str">
        <f>IF(R1335="","",VLOOKUP(R1335,CUSTOMS!$E$3:$N$2500,3,FALSE))</f>
        <v/>
      </c>
      <c r="U1335" s="39" t="str">
        <f t="shared" si="151"/>
        <v/>
      </c>
      <c r="V1335" s="39" t="str">
        <f>IF(R1335="","",VLOOKUP(R1335,CUSTOMS!$E$3:$N$2500,5,FALSE))</f>
        <v/>
      </c>
      <c r="W1335" s="40" t="str">
        <f>IF(R1335="","",VLOOKUP(R1335,CUSTOMS!$E$3:$N$2500,6,FALSE))</f>
        <v/>
      </c>
      <c r="X1335" s="40" t="str">
        <f t="shared" si="152"/>
        <v/>
      </c>
      <c r="Y1335" s="39" t="str">
        <f>IF(R1335="","",VLOOKUP(R1335,CUSTOMS!$E$3:$N$2500,8,FALSE))</f>
        <v/>
      </c>
      <c r="Z1335" s="39" t="str">
        <f>IF(R1335="","",VLOOKUP(R1335,CUSTOMS!$E$3:$N$2500,9,FALSE))</f>
        <v/>
      </c>
      <c r="AA1335" s="39" t="str">
        <f>IF(R1335="","",VLOOKUP(R1335,CUSTOMS!$E$3:$N$2500,10,FALSE))</f>
        <v/>
      </c>
      <c r="AB1335" s="40" t="str">
        <f>IF(R1335="","",VLOOKUP(G1335,WMS!$E$3:$T$2500,15,FALSE))</f>
        <v/>
      </c>
      <c r="AC1335" s="40" t="str">
        <f t="shared" si="153"/>
        <v/>
      </c>
      <c r="AD1335" s="37" t="str">
        <f>IF(S1335="","",VLOOKUP(S1335,海关监管条件!$A$1:$B$2000,2,FALSE))</f>
        <v/>
      </c>
    </row>
    <row r="1336" spans="7:30">
      <c r="G1336" s="22" t="str">
        <f t="shared" si="147"/>
        <v/>
      </c>
      <c r="H1336" s="23" t="str">
        <f>IF(G1336="","",VLOOKUP(G1336,WMS!$E$3:$Q$2500,7,FALSE))</f>
        <v/>
      </c>
      <c r="I1336" s="23" t="str">
        <f>IF(G1336="","",VLOOKUP(G1336,WMS!$E$3:$Q$2500,8,FALSE))</f>
        <v/>
      </c>
      <c r="J1336" s="23" t="str">
        <f>IF(G1336="","",VLOOKUP(G1336,WMS!$E$3:$Q$2500,13,FALSE))</f>
        <v/>
      </c>
      <c r="K1336" s="29" t="str">
        <f t="shared" si="148"/>
        <v/>
      </c>
      <c r="N1336" s="30" t="str">
        <f>IF(G1336="","",VLOOKUP(G1336,WMS!$E$3:$U$2500,17,0))</f>
        <v/>
      </c>
      <c r="O1336" s="31" t="str">
        <f t="shared" si="149"/>
        <v/>
      </c>
      <c r="P1336" s="31" t="str">
        <f t="shared" si="150"/>
        <v/>
      </c>
      <c r="Q1336" s="36" t="str">
        <f>IF(G1336="","",VLOOKUP(G1336,WMS!$E$3:$G$2500,2,FALSE))</f>
        <v/>
      </c>
      <c r="R1336" s="36" t="str">
        <f>IF(G1336="","",VLOOKUP(G1336,WMS!$E$3:$G$2500,3,FALSE))</f>
        <v/>
      </c>
      <c r="S1336" s="37" t="str">
        <f>IF(R1336="","",VLOOKUP(R1336,CUSTOMS!$E$3:$N$2500,2,FALSE))</f>
        <v/>
      </c>
      <c r="T1336" s="38" t="str">
        <f>IF(R1336="","",VLOOKUP(R1336,CUSTOMS!$E$3:$N$2500,3,FALSE))</f>
        <v/>
      </c>
      <c r="U1336" s="39" t="str">
        <f t="shared" si="151"/>
        <v/>
      </c>
      <c r="V1336" s="39" t="str">
        <f>IF(R1336="","",VLOOKUP(R1336,CUSTOMS!$E$3:$N$2500,5,FALSE))</f>
        <v/>
      </c>
      <c r="W1336" s="40" t="str">
        <f>IF(R1336="","",VLOOKUP(R1336,CUSTOMS!$E$3:$N$2500,6,FALSE))</f>
        <v/>
      </c>
      <c r="X1336" s="40" t="str">
        <f t="shared" si="152"/>
        <v/>
      </c>
      <c r="Y1336" s="39" t="str">
        <f>IF(R1336="","",VLOOKUP(R1336,CUSTOMS!$E$3:$N$2500,8,FALSE))</f>
        <v/>
      </c>
      <c r="Z1336" s="39" t="str">
        <f>IF(R1336="","",VLOOKUP(R1336,CUSTOMS!$E$3:$N$2500,9,FALSE))</f>
        <v/>
      </c>
      <c r="AA1336" s="39" t="str">
        <f>IF(R1336="","",VLOOKUP(R1336,CUSTOMS!$E$3:$N$2500,10,FALSE))</f>
        <v/>
      </c>
      <c r="AB1336" s="40" t="str">
        <f>IF(R1336="","",VLOOKUP(G1336,WMS!$E$3:$T$2500,15,FALSE))</f>
        <v/>
      </c>
      <c r="AC1336" s="40" t="str">
        <f t="shared" si="153"/>
        <v/>
      </c>
      <c r="AD1336" s="37" t="str">
        <f>IF(S1336="","",VLOOKUP(S1336,海关监管条件!$A$1:$B$2000,2,FALSE))</f>
        <v/>
      </c>
    </row>
    <row r="1337" spans="7:30">
      <c r="G1337" s="22" t="str">
        <f t="shared" si="147"/>
        <v/>
      </c>
      <c r="H1337" s="23" t="str">
        <f>IF(G1337="","",VLOOKUP(G1337,WMS!$E$3:$Q$2500,7,FALSE))</f>
        <v/>
      </c>
      <c r="I1337" s="23" t="str">
        <f>IF(G1337="","",VLOOKUP(G1337,WMS!$E$3:$Q$2500,8,FALSE))</f>
        <v/>
      </c>
      <c r="J1337" s="23" t="str">
        <f>IF(G1337="","",VLOOKUP(G1337,WMS!$E$3:$Q$2500,13,FALSE))</f>
        <v/>
      </c>
      <c r="K1337" s="29" t="str">
        <f t="shared" si="148"/>
        <v/>
      </c>
      <c r="N1337" s="30" t="str">
        <f>IF(G1337="","",VLOOKUP(G1337,WMS!$E$3:$U$2500,17,0))</f>
        <v/>
      </c>
      <c r="O1337" s="31" t="str">
        <f t="shared" si="149"/>
        <v/>
      </c>
      <c r="P1337" s="31" t="str">
        <f t="shared" si="150"/>
        <v/>
      </c>
      <c r="Q1337" s="36" t="str">
        <f>IF(G1337="","",VLOOKUP(G1337,WMS!$E$3:$G$2500,2,FALSE))</f>
        <v/>
      </c>
      <c r="R1337" s="36" t="str">
        <f>IF(G1337="","",VLOOKUP(G1337,WMS!$E$3:$G$2500,3,FALSE))</f>
        <v/>
      </c>
      <c r="S1337" s="37" t="str">
        <f>IF(R1337="","",VLOOKUP(R1337,CUSTOMS!$E$3:$N$2500,2,FALSE))</f>
        <v/>
      </c>
      <c r="T1337" s="38" t="str">
        <f>IF(R1337="","",VLOOKUP(R1337,CUSTOMS!$E$3:$N$2500,3,FALSE))</f>
        <v/>
      </c>
      <c r="U1337" s="39" t="str">
        <f t="shared" si="151"/>
        <v/>
      </c>
      <c r="V1337" s="39" t="str">
        <f>IF(R1337="","",VLOOKUP(R1337,CUSTOMS!$E$3:$N$2500,5,FALSE))</f>
        <v/>
      </c>
      <c r="W1337" s="40" t="str">
        <f>IF(R1337="","",VLOOKUP(R1337,CUSTOMS!$E$3:$N$2500,6,FALSE))</f>
        <v/>
      </c>
      <c r="X1337" s="40" t="str">
        <f t="shared" si="152"/>
        <v/>
      </c>
      <c r="Y1337" s="39" t="str">
        <f>IF(R1337="","",VLOOKUP(R1337,CUSTOMS!$E$3:$N$2500,8,FALSE))</f>
        <v/>
      </c>
      <c r="Z1337" s="39" t="str">
        <f>IF(R1337="","",VLOOKUP(R1337,CUSTOMS!$E$3:$N$2500,9,FALSE))</f>
        <v/>
      </c>
      <c r="AA1337" s="39" t="str">
        <f>IF(R1337="","",VLOOKUP(R1337,CUSTOMS!$E$3:$N$2500,10,FALSE))</f>
        <v/>
      </c>
      <c r="AB1337" s="40" t="str">
        <f>IF(R1337="","",VLOOKUP(G1337,WMS!$E$3:$T$2500,15,FALSE))</f>
        <v/>
      </c>
      <c r="AC1337" s="40" t="str">
        <f t="shared" si="153"/>
        <v/>
      </c>
      <c r="AD1337" s="37" t="str">
        <f>IF(S1337="","",VLOOKUP(S1337,海关监管条件!$A$1:$B$2000,2,FALSE))</f>
        <v/>
      </c>
    </row>
    <row r="1338" spans="7:30">
      <c r="G1338" s="22" t="str">
        <f t="shared" si="147"/>
        <v/>
      </c>
      <c r="H1338" s="23" t="str">
        <f>IF(G1338="","",VLOOKUP(G1338,WMS!$E$3:$Q$2500,7,FALSE))</f>
        <v/>
      </c>
      <c r="I1338" s="23" t="str">
        <f>IF(G1338="","",VLOOKUP(G1338,WMS!$E$3:$Q$2500,8,FALSE))</f>
        <v/>
      </c>
      <c r="J1338" s="23" t="str">
        <f>IF(G1338="","",VLOOKUP(G1338,WMS!$E$3:$Q$2500,13,FALSE))</f>
        <v/>
      </c>
      <c r="K1338" s="29" t="str">
        <f t="shared" si="148"/>
        <v/>
      </c>
      <c r="N1338" s="30" t="str">
        <f>IF(G1338="","",VLOOKUP(G1338,WMS!$E$3:$U$2500,17,0))</f>
        <v/>
      </c>
      <c r="O1338" s="31" t="str">
        <f t="shared" si="149"/>
        <v/>
      </c>
      <c r="P1338" s="31" t="str">
        <f t="shared" si="150"/>
        <v/>
      </c>
      <c r="Q1338" s="36" t="str">
        <f>IF(G1338="","",VLOOKUP(G1338,WMS!$E$3:$G$2500,2,FALSE))</f>
        <v/>
      </c>
      <c r="R1338" s="36" t="str">
        <f>IF(G1338="","",VLOOKUP(G1338,WMS!$E$3:$G$2500,3,FALSE))</f>
        <v/>
      </c>
      <c r="S1338" s="37" t="str">
        <f>IF(R1338="","",VLOOKUP(R1338,CUSTOMS!$E$3:$N$2500,2,FALSE))</f>
        <v/>
      </c>
      <c r="T1338" s="38" t="str">
        <f>IF(R1338="","",VLOOKUP(R1338,CUSTOMS!$E$3:$N$2500,3,FALSE))</f>
        <v/>
      </c>
      <c r="U1338" s="39" t="str">
        <f t="shared" si="151"/>
        <v/>
      </c>
      <c r="V1338" s="39" t="str">
        <f>IF(R1338="","",VLOOKUP(R1338,CUSTOMS!$E$3:$N$2500,5,FALSE))</f>
        <v/>
      </c>
      <c r="W1338" s="40" t="str">
        <f>IF(R1338="","",VLOOKUP(R1338,CUSTOMS!$E$3:$N$2500,6,FALSE))</f>
        <v/>
      </c>
      <c r="X1338" s="40" t="str">
        <f t="shared" si="152"/>
        <v/>
      </c>
      <c r="Y1338" s="39" t="str">
        <f>IF(R1338="","",VLOOKUP(R1338,CUSTOMS!$E$3:$N$2500,8,FALSE))</f>
        <v/>
      </c>
      <c r="Z1338" s="39" t="str">
        <f>IF(R1338="","",VLOOKUP(R1338,CUSTOMS!$E$3:$N$2500,9,FALSE))</f>
        <v/>
      </c>
      <c r="AA1338" s="39" t="str">
        <f>IF(R1338="","",VLOOKUP(R1338,CUSTOMS!$E$3:$N$2500,10,FALSE))</f>
        <v/>
      </c>
      <c r="AB1338" s="40" t="str">
        <f>IF(R1338="","",VLOOKUP(G1338,WMS!$E$3:$T$2500,15,FALSE))</f>
        <v/>
      </c>
      <c r="AC1338" s="40" t="str">
        <f t="shared" si="153"/>
        <v/>
      </c>
      <c r="AD1338" s="37" t="str">
        <f>IF(S1338="","",VLOOKUP(S1338,海关监管条件!$A$1:$B$2000,2,FALSE))</f>
        <v/>
      </c>
    </row>
    <row r="1339" spans="7:30">
      <c r="G1339" s="22" t="str">
        <f t="shared" si="147"/>
        <v/>
      </c>
      <c r="H1339" s="23" t="str">
        <f>IF(G1339="","",VLOOKUP(G1339,WMS!$E$3:$Q$2500,7,FALSE))</f>
        <v/>
      </c>
      <c r="I1339" s="23" t="str">
        <f>IF(G1339="","",VLOOKUP(G1339,WMS!$E$3:$Q$2500,8,FALSE))</f>
        <v/>
      </c>
      <c r="J1339" s="23" t="str">
        <f>IF(G1339="","",VLOOKUP(G1339,WMS!$E$3:$Q$2500,13,FALSE))</f>
        <v/>
      </c>
      <c r="K1339" s="29" t="str">
        <f t="shared" si="148"/>
        <v/>
      </c>
      <c r="N1339" s="30" t="str">
        <f>IF(G1339="","",VLOOKUP(G1339,WMS!$E$3:$U$2500,17,0))</f>
        <v/>
      </c>
      <c r="O1339" s="31" t="str">
        <f t="shared" si="149"/>
        <v/>
      </c>
      <c r="P1339" s="31" t="str">
        <f t="shared" si="150"/>
        <v/>
      </c>
      <c r="Q1339" s="36" t="str">
        <f>IF(G1339="","",VLOOKUP(G1339,WMS!$E$3:$G$2500,2,FALSE))</f>
        <v/>
      </c>
      <c r="R1339" s="36" t="str">
        <f>IF(G1339="","",VLOOKUP(G1339,WMS!$E$3:$G$2500,3,FALSE))</f>
        <v/>
      </c>
      <c r="S1339" s="37" t="str">
        <f>IF(R1339="","",VLOOKUP(R1339,CUSTOMS!$E$3:$N$2500,2,FALSE))</f>
        <v/>
      </c>
      <c r="T1339" s="38" t="str">
        <f>IF(R1339="","",VLOOKUP(R1339,CUSTOMS!$E$3:$N$2500,3,FALSE))</f>
        <v/>
      </c>
      <c r="U1339" s="39" t="str">
        <f t="shared" si="151"/>
        <v/>
      </c>
      <c r="V1339" s="39" t="str">
        <f>IF(R1339="","",VLOOKUP(R1339,CUSTOMS!$E$3:$N$2500,5,FALSE))</f>
        <v/>
      </c>
      <c r="W1339" s="40" t="str">
        <f>IF(R1339="","",VLOOKUP(R1339,CUSTOMS!$E$3:$N$2500,6,FALSE))</f>
        <v/>
      </c>
      <c r="X1339" s="40" t="str">
        <f t="shared" si="152"/>
        <v/>
      </c>
      <c r="Y1339" s="39" t="str">
        <f>IF(R1339="","",VLOOKUP(R1339,CUSTOMS!$E$3:$N$2500,8,FALSE))</f>
        <v/>
      </c>
      <c r="Z1339" s="39" t="str">
        <f>IF(R1339="","",VLOOKUP(R1339,CUSTOMS!$E$3:$N$2500,9,FALSE))</f>
        <v/>
      </c>
      <c r="AA1339" s="39" t="str">
        <f>IF(R1339="","",VLOOKUP(R1339,CUSTOMS!$E$3:$N$2500,10,FALSE))</f>
        <v/>
      </c>
      <c r="AB1339" s="40" t="str">
        <f>IF(R1339="","",VLOOKUP(G1339,WMS!$E$3:$T$2500,15,FALSE))</f>
        <v/>
      </c>
      <c r="AC1339" s="40" t="str">
        <f t="shared" si="153"/>
        <v/>
      </c>
      <c r="AD1339" s="37" t="str">
        <f>IF(S1339="","",VLOOKUP(S1339,海关监管条件!$A$1:$B$2000,2,FALSE))</f>
        <v/>
      </c>
    </row>
    <row r="1340" spans="7:30">
      <c r="G1340" s="22" t="str">
        <f t="shared" si="147"/>
        <v/>
      </c>
      <c r="H1340" s="23" t="str">
        <f>IF(G1340="","",VLOOKUP(G1340,WMS!$E$3:$Q$2500,7,FALSE))</f>
        <v/>
      </c>
      <c r="I1340" s="23" t="str">
        <f>IF(G1340="","",VLOOKUP(G1340,WMS!$E$3:$Q$2500,8,FALSE))</f>
        <v/>
      </c>
      <c r="J1340" s="23" t="str">
        <f>IF(G1340="","",VLOOKUP(G1340,WMS!$E$3:$Q$2500,13,FALSE))</f>
        <v/>
      </c>
      <c r="K1340" s="29" t="str">
        <f t="shared" si="148"/>
        <v/>
      </c>
      <c r="N1340" s="30" t="str">
        <f>IF(G1340="","",VLOOKUP(G1340,WMS!$E$3:$U$2500,17,0))</f>
        <v/>
      </c>
      <c r="O1340" s="31" t="str">
        <f t="shared" si="149"/>
        <v/>
      </c>
      <c r="P1340" s="31" t="str">
        <f t="shared" si="150"/>
        <v/>
      </c>
      <c r="Q1340" s="36" t="str">
        <f>IF(G1340="","",VLOOKUP(G1340,WMS!$E$3:$G$2500,2,FALSE))</f>
        <v/>
      </c>
      <c r="R1340" s="36" t="str">
        <f>IF(G1340="","",VLOOKUP(G1340,WMS!$E$3:$G$2500,3,FALSE))</f>
        <v/>
      </c>
      <c r="S1340" s="37" t="str">
        <f>IF(R1340="","",VLOOKUP(R1340,CUSTOMS!$E$3:$N$2500,2,FALSE))</f>
        <v/>
      </c>
      <c r="T1340" s="38" t="str">
        <f>IF(R1340="","",VLOOKUP(R1340,CUSTOMS!$E$3:$N$2500,3,FALSE))</f>
        <v/>
      </c>
      <c r="U1340" s="39" t="str">
        <f t="shared" si="151"/>
        <v/>
      </c>
      <c r="V1340" s="39" t="str">
        <f>IF(R1340="","",VLOOKUP(R1340,CUSTOMS!$E$3:$N$2500,5,FALSE))</f>
        <v/>
      </c>
      <c r="W1340" s="40" t="str">
        <f>IF(R1340="","",VLOOKUP(R1340,CUSTOMS!$E$3:$N$2500,6,FALSE))</f>
        <v/>
      </c>
      <c r="X1340" s="40" t="str">
        <f t="shared" si="152"/>
        <v/>
      </c>
      <c r="Y1340" s="39" t="str">
        <f>IF(R1340="","",VLOOKUP(R1340,CUSTOMS!$E$3:$N$2500,8,FALSE))</f>
        <v/>
      </c>
      <c r="Z1340" s="39" t="str">
        <f>IF(R1340="","",VLOOKUP(R1340,CUSTOMS!$E$3:$N$2500,9,FALSE))</f>
        <v/>
      </c>
      <c r="AA1340" s="39" t="str">
        <f>IF(R1340="","",VLOOKUP(R1340,CUSTOMS!$E$3:$N$2500,10,FALSE))</f>
        <v/>
      </c>
      <c r="AB1340" s="40" t="str">
        <f>IF(R1340="","",VLOOKUP(G1340,WMS!$E$3:$T$2500,15,FALSE))</f>
        <v/>
      </c>
      <c r="AC1340" s="40" t="str">
        <f t="shared" si="153"/>
        <v/>
      </c>
      <c r="AD1340" s="37" t="str">
        <f>IF(S1340="","",VLOOKUP(S1340,海关监管条件!$A$1:$B$2000,2,FALSE))</f>
        <v/>
      </c>
    </row>
    <row r="1341" spans="7:30">
      <c r="G1341" s="22" t="str">
        <f t="shared" si="147"/>
        <v/>
      </c>
      <c r="H1341" s="23" t="str">
        <f>IF(G1341="","",VLOOKUP(G1341,WMS!$E$3:$Q$2500,7,FALSE))</f>
        <v/>
      </c>
      <c r="I1341" s="23" t="str">
        <f>IF(G1341="","",VLOOKUP(G1341,WMS!$E$3:$Q$2500,8,FALSE))</f>
        <v/>
      </c>
      <c r="J1341" s="23" t="str">
        <f>IF(G1341="","",VLOOKUP(G1341,WMS!$E$3:$Q$2500,13,FALSE))</f>
        <v/>
      </c>
      <c r="K1341" s="29" t="str">
        <f t="shared" si="148"/>
        <v/>
      </c>
      <c r="N1341" s="30" t="str">
        <f>IF(G1341="","",VLOOKUP(G1341,WMS!$E$3:$U$2500,17,0))</f>
        <v/>
      </c>
      <c r="O1341" s="31" t="str">
        <f t="shared" si="149"/>
        <v/>
      </c>
      <c r="P1341" s="31" t="str">
        <f t="shared" si="150"/>
        <v/>
      </c>
      <c r="Q1341" s="36" t="str">
        <f>IF(G1341="","",VLOOKUP(G1341,WMS!$E$3:$G$2500,2,FALSE))</f>
        <v/>
      </c>
      <c r="R1341" s="36" t="str">
        <f>IF(G1341="","",VLOOKUP(G1341,WMS!$E$3:$G$2500,3,FALSE))</f>
        <v/>
      </c>
      <c r="S1341" s="37" t="str">
        <f>IF(R1341="","",VLOOKUP(R1341,CUSTOMS!$E$3:$N$2500,2,FALSE))</f>
        <v/>
      </c>
      <c r="T1341" s="38" t="str">
        <f>IF(R1341="","",VLOOKUP(R1341,CUSTOMS!$E$3:$N$2500,3,FALSE))</f>
        <v/>
      </c>
      <c r="U1341" s="39" t="str">
        <f t="shared" si="151"/>
        <v/>
      </c>
      <c r="V1341" s="39" t="str">
        <f>IF(R1341="","",VLOOKUP(R1341,CUSTOMS!$E$3:$N$2500,5,FALSE))</f>
        <v/>
      </c>
      <c r="W1341" s="40" t="str">
        <f>IF(R1341="","",VLOOKUP(R1341,CUSTOMS!$E$3:$N$2500,6,FALSE))</f>
        <v/>
      </c>
      <c r="X1341" s="40" t="str">
        <f t="shared" si="152"/>
        <v/>
      </c>
      <c r="Y1341" s="39" t="str">
        <f>IF(R1341="","",VLOOKUP(R1341,CUSTOMS!$E$3:$N$2500,8,FALSE))</f>
        <v/>
      </c>
      <c r="Z1341" s="39" t="str">
        <f>IF(R1341="","",VLOOKUP(R1341,CUSTOMS!$E$3:$N$2500,9,FALSE))</f>
        <v/>
      </c>
      <c r="AA1341" s="39" t="str">
        <f>IF(R1341="","",VLOOKUP(R1341,CUSTOMS!$E$3:$N$2500,10,FALSE))</f>
        <v/>
      </c>
      <c r="AB1341" s="40" t="str">
        <f>IF(R1341="","",VLOOKUP(G1341,WMS!$E$3:$T$2500,15,FALSE))</f>
        <v/>
      </c>
      <c r="AC1341" s="40" t="str">
        <f t="shared" si="153"/>
        <v/>
      </c>
      <c r="AD1341" s="37" t="str">
        <f>IF(S1341="","",VLOOKUP(S1341,海关监管条件!$A$1:$B$2000,2,FALSE))</f>
        <v/>
      </c>
    </row>
    <row r="1342" spans="7:30">
      <c r="G1342" s="22" t="str">
        <f t="shared" si="147"/>
        <v/>
      </c>
      <c r="H1342" s="23" t="str">
        <f>IF(G1342="","",VLOOKUP(G1342,WMS!$E$3:$Q$2500,7,FALSE))</f>
        <v/>
      </c>
      <c r="I1342" s="23" t="str">
        <f>IF(G1342="","",VLOOKUP(G1342,WMS!$E$3:$Q$2500,8,FALSE))</f>
        <v/>
      </c>
      <c r="J1342" s="23" t="str">
        <f>IF(G1342="","",VLOOKUP(G1342,WMS!$E$3:$Q$2500,13,FALSE))</f>
        <v/>
      </c>
      <c r="K1342" s="29" t="str">
        <f t="shared" si="148"/>
        <v/>
      </c>
      <c r="N1342" s="30" t="str">
        <f>IF(G1342="","",VLOOKUP(G1342,WMS!$E$3:$U$2500,17,0))</f>
        <v/>
      </c>
      <c r="O1342" s="31" t="str">
        <f t="shared" si="149"/>
        <v/>
      </c>
      <c r="P1342" s="31" t="str">
        <f t="shared" si="150"/>
        <v/>
      </c>
      <c r="Q1342" s="36" t="str">
        <f>IF(G1342="","",VLOOKUP(G1342,WMS!$E$3:$G$2500,2,FALSE))</f>
        <v/>
      </c>
      <c r="R1342" s="36" t="str">
        <f>IF(G1342="","",VLOOKUP(G1342,WMS!$E$3:$G$2500,3,FALSE))</f>
        <v/>
      </c>
      <c r="S1342" s="37" t="str">
        <f>IF(R1342="","",VLOOKUP(R1342,CUSTOMS!$E$3:$N$2500,2,FALSE))</f>
        <v/>
      </c>
      <c r="T1342" s="38" t="str">
        <f>IF(R1342="","",VLOOKUP(R1342,CUSTOMS!$E$3:$N$2500,3,FALSE))</f>
        <v/>
      </c>
      <c r="U1342" s="39" t="str">
        <f t="shared" si="151"/>
        <v/>
      </c>
      <c r="V1342" s="39" t="str">
        <f>IF(R1342="","",VLOOKUP(R1342,CUSTOMS!$E$3:$N$2500,5,FALSE))</f>
        <v/>
      </c>
      <c r="W1342" s="40" t="str">
        <f>IF(R1342="","",VLOOKUP(R1342,CUSTOMS!$E$3:$N$2500,6,FALSE))</f>
        <v/>
      </c>
      <c r="X1342" s="40" t="str">
        <f t="shared" si="152"/>
        <v/>
      </c>
      <c r="Y1342" s="39" t="str">
        <f>IF(R1342="","",VLOOKUP(R1342,CUSTOMS!$E$3:$N$2500,8,FALSE))</f>
        <v/>
      </c>
      <c r="Z1342" s="39" t="str">
        <f>IF(R1342="","",VLOOKUP(R1342,CUSTOMS!$E$3:$N$2500,9,FALSE))</f>
        <v/>
      </c>
      <c r="AA1342" s="39" t="str">
        <f>IF(R1342="","",VLOOKUP(R1342,CUSTOMS!$E$3:$N$2500,10,FALSE))</f>
        <v/>
      </c>
      <c r="AB1342" s="40" t="str">
        <f>IF(R1342="","",VLOOKUP(G1342,WMS!$E$3:$T$2500,15,FALSE))</f>
        <v/>
      </c>
      <c r="AC1342" s="40" t="str">
        <f t="shared" si="153"/>
        <v/>
      </c>
      <c r="AD1342" s="37" t="str">
        <f>IF(S1342="","",VLOOKUP(S1342,海关监管条件!$A$1:$B$2000,2,FALSE))</f>
        <v/>
      </c>
    </row>
    <row r="1343" spans="7:30">
      <c r="G1343" s="22" t="str">
        <f t="shared" si="147"/>
        <v/>
      </c>
      <c r="H1343" s="23" t="str">
        <f>IF(G1343="","",VLOOKUP(G1343,WMS!$E$3:$Q$2500,7,FALSE))</f>
        <v/>
      </c>
      <c r="I1343" s="23" t="str">
        <f>IF(G1343="","",VLOOKUP(G1343,WMS!$E$3:$Q$2500,8,FALSE))</f>
        <v/>
      </c>
      <c r="J1343" s="23" t="str">
        <f>IF(G1343="","",VLOOKUP(G1343,WMS!$E$3:$Q$2500,13,FALSE))</f>
        <v/>
      </c>
      <c r="K1343" s="29" t="str">
        <f t="shared" si="148"/>
        <v/>
      </c>
      <c r="N1343" s="30" t="str">
        <f>IF(G1343="","",VLOOKUP(G1343,WMS!$E$3:$U$2500,17,0))</f>
        <v/>
      </c>
      <c r="O1343" s="31" t="str">
        <f t="shared" si="149"/>
        <v/>
      </c>
      <c r="P1343" s="31" t="str">
        <f t="shared" si="150"/>
        <v/>
      </c>
      <c r="Q1343" s="36" t="str">
        <f>IF(G1343="","",VLOOKUP(G1343,WMS!$E$3:$G$2500,2,FALSE))</f>
        <v/>
      </c>
      <c r="R1343" s="36" t="str">
        <f>IF(G1343="","",VLOOKUP(G1343,WMS!$E$3:$G$2500,3,FALSE))</f>
        <v/>
      </c>
      <c r="S1343" s="37" t="str">
        <f>IF(R1343="","",VLOOKUP(R1343,CUSTOMS!$E$3:$N$2500,2,FALSE))</f>
        <v/>
      </c>
      <c r="T1343" s="38" t="str">
        <f>IF(R1343="","",VLOOKUP(R1343,CUSTOMS!$E$3:$N$2500,3,FALSE))</f>
        <v/>
      </c>
      <c r="U1343" s="39" t="str">
        <f t="shared" si="151"/>
        <v/>
      </c>
      <c r="V1343" s="39" t="str">
        <f>IF(R1343="","",VLOOKUP(R1343,CUSTOMS!$E$3:$N$2500,5,FALSE))</f>
        <v/>
      </c>
      <c r="W1343" s="40" t="str">
        <f>IF(R1343="","",VLOOKUP(R1343,CUSTOMS!$E$3:$N$2500,6,FALSE))</f>
        <v/>
      </c>
      <c r="X1343" s="40" t="str">
        <f t="shared" si="152"/>
        <v/>
      </c>
      <c r="Y1343" s="39" t="str">
        <f>IF(R1343="","",VLOOKUP(R1343,CUSTOMS!$E$3:$N$2500,8,FALSE))</f>
        <v/>
      </c>
      <c r="Z1343" s="39" t="str">
        <f>IF(R1343="","",VLOOKUP(R1343,CUSTOMS!$E$3:$N$2500,9,FALSE))</f>
        <v/>
      </c>
      <c r="AA1343" s="39" t="str">
        <f>IF(R1343="","",VLOOKUP(R1343,CUSTOMS!$E$3:$N$2500,10,FALSE))</f>
        <v/>
      </c>
      <c r="AB1343" s="40" t="str">
        <f>IF(R1343="","",VLOOKUP(G1343,WMS!$E$3:$T$2500,15,FALSE))</f>
        <v/>
      </c>
      <c r="AC1343" s="40" t="str">
        <f t="shared" si="153"/>
        <v/>
      </c>
      <c r="AD1343" s="37" t="str">
        <f>IF(S1343="","",VLOOKUP(S1343,海关监管条件!$A$1:$B$2000,2,FALSE))</f>
        <v/>
      </c>
    </row>
    <row r="1344" spans="7:30">
      <c r="G1344" s="22" t="str">
        <f t="shared" si="147"/>
        <v/>
      </c>
      <c r="H1344" s="23" t="str">
        <f>IF(G1344="","",VLOOKUP(G1344,WMS!$E$3:$Q$2500,7,FALSE))</f>
        <v/>
      </c>
      <c r="I1344" s="23" t="str">
        <f>IF(G1344="","",VLOOKUP(G1344,WMS!$E$3:$Q$2500,8,FALSE))</f>
        <v/>
      </c>
      <c r="J1344" s="23" t="str">
        <f>IF(G1344="","",VLOOKUP(G1344,WMS!$E$3:$Q$2500,13,FALSE))</f>
        <v/>
      </c>
      <c r="K1344" s="29" t="str">
        <f t="shared" si="148"/>
        <v/>
      </c>
      <c r="N1344" s="30" t="str">
        <f>IF(G1344="","",VLOOKUP(G1344,WMS!$E$3:$U$2500,17,0))</f>
        <v/>
      </c>
      <c r="O1344" s="31" t="str">
        <f t="shared" si="149"/>
        <v/>
      </c>
      <c r="P1344" s="31" t="str">
        <f t="shared" si="150"/>
        <v/>
      </c>
      <c r="Q1344" s="36" t="str">
        <f>IF(G1344="","",VLOOKUP(G1344,WMS!$E$3:$G$2500,2,FALSE))</f>
        <v/>
      </c>
      <c r="R1344" s="36" t="str">
        <f>IF(G1344="","",VLOOKUP(G1344,WMS!$E$3:$G$2500,3,FALSE))</f>
        <v/>
      </c>
      <c r="S1344" s="37" t="str">
        <f>IF(R1344="","",VLOOKUP(R1344,CUSTOMS!$E$3:$N$2500,2,FALSE))</f>
        <v/>
      </c>
      <c r="T1344" s="38" t="str">
        <f>IF(R1344="","",VLOOKUP(R1344,CUSTOMS!$E$3:$N$2500,3,FALSE))</f>
        <v/>
      </c>
      <c r="U1344" s="39" t="str">
        <f t="shared" si="151"/>
        <v/>
      </c>
      <c r="V1344" s="39" t="str">
        <f>IF(R1344="","",VLOOKUP(R1344,CUSTOMS!$E$3:$N$2500,5,FALSE))</f>
        <v/>
      </c>
      <c r="W1344" s="40" t="str">
        <f>IF(R1344="","",VLOOKUP(R1344,CUSTOMS!$E$3:$N$2500,6,FALSE))</f>
        <v/>
      </c>
      <c r="X1344" s="40" t="str">
        <f t="shared" si="152"/>
        <v/>
      </c>
      <c r="Y1344" s="39" t="str">
        <f>IF(R1344="","",VLOOKUP(R1344,CUSTOMS!$E$3:$N$2500,8,FALSE))</f>
        <v/>
      </c>
      <c r="Z1344" s="39" t="str">
        <f>IF(R1344="","",VLOOKUP(R1344,CUSTOMS!$E$3:$N$2500,9,FALSE))</f>
        <v/>
      </c>
      <c r="AA1344" s="39" t="str">
        <f>IF(R1344="","",VLOOKUP(R1344,CUSTOMS!$E$3:$N$2500,10,FALSE))</f>
        <v/>
      </c>
      <c r="AB1344" s="40" t="str">
        <f>IF(R1344="","",VLOOKUP(G1344,WMS!$E$3:$T$2500,15,FALSE))</f>
        <v/>
      </c>
      <c r="AC1344" s="40" t="str">
        <f t="shared" si="153"/>
        <v/>
      </c>
      <c r="AD1344" s="37" t="str">
        <f>IF(S1344="","",VLOOKUP(S1344,海关监管条件!$A$1:$B$2000,2,FALSE))</f>
        <v/>
      </c>
    </row>
    <row r="1345" spans="7:30">
      <c r="G1345" s="22" t="str">
        <f t="shared" si="147"/>
        <v/>
      </c>
      <c r="H1345" s="23" t="str">
        <f>IF(G1345="","",VLOOKUP(G1345,WMS!$E$3:$Q$2500,7,FALSE))</f>
        <v/>
      </c>
      <c r="I1345" s="23" t="str">
        <f>IF(G1345="","",VLOOKUP(G1345,WMS!$E$3:$Q$2500,8,FALSE))</f>
        <v/>
      </c>
      <c r="J1345" s="23" t="str">
        <f>IF(G1345="","",VLOOKUP(G1345,WMS!$E$3:$Q$2500,13,FALSE))</f>
        <v/>
      </c>
      <c r="K1345" s="29" t="str">
        <f t="shared" si="148"/>
        <v/>
      </c>
      <c r="N1345" s="30" t="str">
        <f>IF(G1345="","",VLOOKUP(G1345,WMS!$E$3:$U$2500,17,0))</f>
        <v/>
      </c>
      <c r="O1345" s="31" t="str">
        <f t="shared" si="149"/>
        <v/>
      </c>
      <c r="P1345" s="31" t="str">
        <f t="shared" si="150"/>
        <v/>
      </c>
      <c r="Q1345" s="36" t="str">
        <f>IF(G1345="","",VLOOKUP(G1345,WMS!$E$3:$G$2500,2,FALSE))</f>
        <v/>
      </c>
      <c r="R1345" s="36" t="str">
        <f>IF(G1345="","",VLOOKUP(G1345,WMS!$E$3:$G$2500,3,FALSE))</f>
        <v/>
      </c>
      <c r="S1345" s="37" t="str">
        <f>IF(R1345="","",VLOOKUP(R1345,CUSTOMS!$E$3:$N$2500,2,FALSE))</f>
        <v/>
      </c>
      <c r="T1345" s="38" t="str">
        <f>IF(R1345="","",VLOOKUP(R1345,CUSTOMS!$E$3:$N$2500,3,FALSE))</f>
        <v/>
      </c>
      <c r="U1345" s="39" t="str">
        <f t="shared" si="151"/>
        <v/>
      </c>
      <c r="V1345" s="39" t="str">
        <f>IF(R1345="","",VLOOKUP(R1345,CUSTOMS!$E$3:$N$2500,5,FALSE))</f>
        <v/>
      </c>
      <c r="W1345" s="40" t="str">
        <f>IF(R1345="","",VLOOKUP(R1345,CUSTOMS!$E$3:$N$2500,6,FALSE))</f>
        <v/>
      </c>
      <c r="X1345" s="40" t="str">
        <f t="shared" si="152"/>
        <v/>
      </c>
      <c r="Y1345" s="39" t="str">
        <f>IF(R1345="","",VLOOKUP(R1345,CUSTOMS!$E$3:$N$2500,8,FALSE))</f>
        <v/>
      </c>
      <c r="Z1345" s="39" t="str">
        <f>IF(R1345="","",VLOOKUP(R1345,CUSTOMS!$E$3:$N$2500,9,FALSE))</f>
        <v/>
      </c>
      <c r="AA1345" s="39" t="str">
        <f>IF(R1345="","",VLOOKUP(R1345,CUSTOMS!$E$3:$N$2500,10,FALSE))</f>
        <v/>
      </c>
      <c r="AB1345" s="40" t="str">
        <f>IF(R1345="","",VLOOKUP(G1345,WMS!$E$3:$T$2500,15,FALSE))</f>
        <v/>
      </c>
      <c r="AC1345" s="40" t="str">
        <f t="shared" si="153"/>
        <v/>
      </c>
      <c r="AD1345" s="37" t="str">
        <f>IF(S1345="","",VLOOKUP(S1345,海关监管条件!$A$1:$B$2000,2,FALSE))</f>
        <v/>
      </c>
    </row>
    <row r="1346" spans="7:30">
      <c r="G1346" s="22" t="str">
        <f t="shared" si="147"/>
        <v/>
      </c>
      <c r="H1346" s="23" t="str">
        <f>IF(G1346="","",VLOOKUP(G1346,WMS!$E$3:$Q$2500,7,FALSE))</f>
        <v/>
      </c>
      <c r="I1346" s="23" t="str">
        <f>IF(G1346="","",VLOOKUP(G1346,WMS!$E$3:$Q$2500,8,FALSE))</f>
        <v/>
      </c>
      <c r="J1346" s="23" t="str">
        <f>IF(G1346="","",VLOOKUP(G1346,WMS!$E$3:$Q$2500,13,FALSE))</f>
        <v/>
      </c>
      <c r="K1346" s="29" t="str">
        <f t="shared" si="148"/>
        <v/>
      </c>
      <c r="N1346" s="30" t="str">
        <f>IF(G1346="","",VLOOKUP(G1346,WMS!$E$3:$U$2500,17,0))</f>
        <v/>
      </c>
      <c r="O1346" s="31" t="str">
        <f t="shared" si="149"/>
        <v/>
      </c>
      <c r="P1346" s="31" t="str">
        <f t="shared" si="150"/>
        <v/>
      </c>
      <c r="Q1346" s="36" t="str">
        <f>IF(G1346="","",VLOOKUP(G1346,WMS!$E$3:$G$2500,2,FALSE))</f>
        <v/>
      </c>
      <c r="R1346" s="36" t="str">
        <f>IF(G1346="","",VLOOKUP(G1346,WMS!$E$3:$G$2500,3,FALSE))</f>
        <v/>
      </c>
      <c r="S1346" s="37" t="str">
        <f>IF(R1346="","",VLOOKUP(R1346,CUSTOMS!$E$3:$N$2500,2,FALSE))</f>
        <v/>
      </c>
      <c r="T1346" s="38" t="str">
        <f>IF(R1346="","",VLOOKUP(R1346,CUSTOMS!$E$3:$N$2500,3,FALSE))</f>
        <v/>
      </c>
      <c r="U1346" s="39" t="str">
        <f t="shared" si="151"/>
        <v/>
      </c>
      <c r="V1346" s="39" t="str">
        <f>IF(R1346="","",VLOOKUP(R1346,CUSTOMS!$E$3:$N$2500,5,FALSE))</f>
        <v/>
      </c>
      <c r="W1346" s="40" t="str">
        <f>IF(R1346="","",VLOOKUP(R1346,CUSTOMS!$E$3:$N$2500,6,FALSE))</f>
        <v/>
      </c>
      <c r="X1346" s="40" t="str">
        <f t="shared" si="152"/>
        <v/>
      </c>
      <c r="Y1346" s="39" t="str">
        <f>IF(R1346="","",VLOOKUP(R1346,CUSTOMS!$E$3:$N$2500,8,FALSE))</f>
        <v/>
      </c>
      <c r="Z1346" s="39" t="str">
        <f>IF(R1346="","",VLOOKUP(R1346,CUSTOMS!$E$3:$N$2500,9,FALSE))</f>
        <v/>
      </c>
      <c r="AA1346" s="39" t="str">
        <f>IF(R1346="","",VLOOKUP(R1346,CUSTOMS!$E$3:$N$2500,10,FALSE))</f>
        <v/>
      </c>
      <c r="AB1346" s="40" t="str">
        <f>IF(R1346="","",VLOOKUP(G1346,WMS!$E$3:$T$2500,15,FALSE))</f>
        <v/>
      </c>
      <c r="AC1346" s="40" t="str">
        <f t="shared" si="153"/>
        <v/>
      </c>
      <c r="AD1346" s="37" t="str">
        <f>IF(S1346="","",VLOOKUP(S1346,海关监管条件!$A$1:$B$2000,2,FALSE))</f>
        <v/>
      </c>
    </row>
    <row r="1347" spans="7:30">
      <c r="G1347" s="22" t="str">
        <f t="shared" si="147"/>
        <v/>
      </c>
      <c r="H1347" s="23" t="str">
        <f>IF(G1347="","",VLOOKUP(G1347,WMS!$E$3:$Q$2500,7,FALSE))</f>
        <v/>
      </c>
      <c r="I1347" s="23" t="str">
        <f>IF(G1347="","",VLOOKUP(G1347,WMS!$E$3:$Q$2500,8,FALSE))</f>
        <v/>
      </c>
      <c r="J1347" s="23" t="str">
        <f>IF(G1347="","",VLOOKUP(G1347,WMS!$E$3:$Q$2500,13,FALSE))</f>
        <v/>
      </c>
      <c r="K1347" s="29" t="str">
        <f t="shared" si="148"/>
        <v/>
      </c>
      <c r="N1347" s="30" t="str">
        <f>IF(G1347="","",VLOOKUP(G1347,WMS!$E$3:$U$2500,17,0))</f>
        <v/>
      </c>
      <c r="O1347" s="31" t="str">
        <f t="shared" si="149"/>
        <v/>
      </c>
      <c r="P1347" s="31" t="str">
        <f t="shared" si="150"/>
        <v/>
      </c>
      <c r="Q1347" s="36" t="str">
        <f>IF(G1347="","",VLOOKUP(G1347,WMS!$E$3:$G$2500,2,FALSE))</f>
        <v/>
      </c>
      <c r="R1347" s="36" t="str">
        <f>IF(G1347="","",VLOOKUP(G1347,WMS!$E$3:$G$2500,3,FALSE))</f>
        <v/>
      </c>
      <c r="S1347" s="37" t="str">
        <f>IF(R1347="","",VLOOKUP(R1347,CUSTOMS!$E$3:$N$2500,2,FALSE))</f>
        <v/>
      </c>
      <c r="T1347" s="38" t="str">
        <f>IF(R1347="","",VLOOKUP(R1347,CUSTOMS!$E$3:$N$2500,3,FALSE))</f>
        <v/>
      </c>
      <c r="U1347" s="39" t="str">
        <f t="shared" si="151"/>
        <v/>
      </c>
      <c r="V1347" s="39" t="str">
        <f>IF(R1347="","",VLOOKUP(R1347,CUSTOMS!$E$3:$N$2500,5,FALSE))</f>
        <v/>
      </c>
      <c r="W1347" s="40" t="str">
        <f>IF(R1347="","",VLOOKUP(R1347,CUSTOMS!$E$3:$N$2500,6,FALSE))</f>
        <v/>
      </c>
      <c r="X1347" s="40" t="str">
        <f t="shared" si="152"/>
        <v/>
      </c>
      <c r="Y1347" s="39" t="str">
        <f>IF(R1347="","",VLOOKUP(R1347,CUSTOMS!$E$3:$N$2500,8,FALSE))</f>
        <v/>
      </c>
      <c r="Z1347" s="39" t="str">
        <f>IF(R1347="","",VLOOKUP(R1347,CUSTOMS!$E$3:$N$2500,9,FALSE))</f>
        <v/>
      </c>
      <c r="AA1347" s="39" t="str">
        <f>IF(R1347="","",VLOOKUP(R1347,CUSTOMS!$E$3:$N$2500,10,FALSE))</f>
        <v/>
      </c>
      <c r="AB1347" s="40" t="str">
        <f>IF(R1347="","",VLOOKUP(G1347,WMS!$E$3:$T$2500,15,FALSE))</f>
        <v/>
      </c>
      <c r="AC1347" s="40" t="str">
        <f t="shared" si="153"/>
        <v/>
      </c>
      <c r="AD1347" s="37" t="str">
        <f>IF(S1347="","",VLOOKUP(S1347,海关监管条件!$A$1:$B$2000,2,FALSE))</f>
        <v/>
      </c>
    </row>
    <row r="1348" spans="7:30">
      <c r="G1348" s="22" t="str">
        <f t="shared" si="147"/>
        <v/>
      </c>
      <c r="H1348" s="23" t="str">
        <f>IF(G1348="","",VLOOKUP(G1348,WMS!$E$3:$Q$2500,7,FALSE))</f>
        <v/>
      </c>
      <c r="I1348" s="23" t="str">
        <f>IF(G1348="","",VLOOKUP(G1348,WMS!$E$3:$Q$2500,8,FALSE))</f>
        <v/>
      </c>
      <c r="J1348" s="23" t="str">
        <f>IF(G1348="","",VLOOKUP(G1348,WMS!$E$3:$Q$2500,13,FALSE))</f>
        <v/>
      </c>
      <c r="K1348" s="29" t="str">
        <f t="shared" si="148"/>
        <v/>
      </c>
      <c r="N1348" s="30" t="str">
        <f>IF(G1348="","",VLOOKUP(G1348,WMS!$E$3:$U$2500,17,0))</f>
        <v/>
      </c>
      <c r="O1348" s="31" t="str">
        <f t="shared" si="149"/>
        <v/>
      </c>
      <c r="P1348" s="31" t="str">
        <f t="shared" si="150"/>
        <v/>
      </c>
      <c r="Q1348" s="36" t="str">
        <f>IF(G1348="","",VLOOKUP(G1348,WMS!$E$3:$G$2500,2,FALSE))</f>
        <v/>
      </c>
      <c r="R1348" s="36" t="str">
        <f>IF(G1348="","",VLOOKUP(G1348,WMS!$E$3:$G$2500,3,FALSE))</f>
        <v/>
      </c>
      <c r="S1348" s="37" t="str">
        <f>IF(R1348="","",VLOOKUP(R1348,CUSTOMS!$E$3:$N$2500,2,FALSE))</f>
        <v/>
      </c>
      <c r="T1348" s="38" t="str">
        <f>IF(R1348="","",VLOOKUP(R1348,CUSTOMS!$E$3:$N$2500,3,FALSE))</f>
        <v/>
      </c>
      <c r="U1348" s="39" t="str">
        <f t="shared" si="151"/>
        <v/>
      </c>
      <c r="V1348" s="39" t="str">
        <f>IF(R1348="","",VLOOKUP(R1348,CUSTOMS!$E$3:$N$2500,5,FALSE))</f>
        <v/>
      </c>
      <c r="W1348" s="40" t="str">
        <f>IF(R1348="","",VLOOKUP(R1348,CUSTOMS!$E$3:$N$2500,6,FALSE))</f>
        <v/>
      </c>
      <c r="X1348" s="40" t="str">
        <f t="shared" si="152"/>
        <v/>
      </c>
      <c r="Y1348" s="39" t="str">
        <f>IF(R1348="","",VLOOKUP(R1348,CUSTOMS!$E$3:$N$2500,8,FALSE))</f>
        <v/>
      </c>
      <c r="Z1348" s="39" t="str">
        <f>IF(R1348="","",VLOOKUP(R1348,CUSTOMS!$E$3:$N$2500,9,FALSE))</f>
        <v/>
      </c>
      <c r="AA1348" s="39" t="str">
        <f>IF(R1348="","",VLOOKUP(R1348,CUSTOMS!$E$3:$N$2500,10,FALSE))</f>
        <v/>
      </c>
      <c r="AB1348" s="40" t="str">
        <f>IF(R1348="","",VLOOKUP(G1348,WMS!$E$3:$T$2500,15,FALSE))</f>
        <v/>
      </c>
      <c r="AC1348" s="40" t="str">
        <f t="shared" si="153"/>
        <v/>
      </c>
      <c r="AD1348" s="37" t="str">
        <f>IF(S1348="","",VLOOKUP(S1348,海关监管条件!$A$1:$B$2000,2,FALSE))</f>
        <v/>
      </c>
    </row>
    <row r="1349" spans="7:30">
      <c r="G1349" s="22" t="str">
        <f t="shared" si="147"/>
        <v/>
      </c>
      <c r="H1349" s="23" t="str">
        <f>IF(G1349="","",VLOOKUP(G1349,WMS!$E$3:$Q$2500,7,FALSE))</f>
        <v/>
      </c>
      <c r="I1349" s="23" t="str">
        <f>IF(G1349="","",VLOOKUP(G1349,WMS!$E$3:$Q$2500,8,FALSE))</f>
        <v/>
      </c>
      <c r="J1349" s="23" t="str">
        <f>IF(G1349="","",VLOOKUP(G1349,WMS!$E$3:$Q$2500,13,FALSE))</f>
        <v/>
      </c>
      <c r="K1349" s="29" t="str">
        <f t="shared" si="148"/>
        <v/>
      </c>
      <c r="N1349" s="30" t="str">
        <f>IF(G1349="","",VLOOKUP(G1349,WMS!$E$3:$U$2500,17,0))</f>
        <v/>
      </c>
      <c r="O1349" s="31" t="str">
        <f t="shared" si="149"/>
        <v/>
      </c>
      <c r="P1349" s="31" t="str">
        <f t="shared" si="150"/>
        <v/>
      </c>
      <c r="Q1349" s="36" t="str">
        <f>IF(G1349="","",VLOOKUP(G1349,WMS!$E$3:$G$2500,2,FALSE))</f>
        <v/>
      </c>
      <c r="R1349" s="36" t="str">
        <f>IF(G1349="","",VLOOKUP(G1349,WMS!$E$3:$G$2500,3,FALSE))</f>
        <v/>
      </c>
      <c r="S1349" s="37" t="str">
        <f>IF(R1349="","",VLOOKUP(R1349,CUSTOMS!$E$3:$N$2500,2,FALSE))</f>
        <v/>
      </c>
      <c r="T1349" s="38" t="str">
        <f>IF(R1349="","",VLOOKUP(R1349,CUSTOMS!$E$3:$N$2500,3,FALSE))</f>
        <v/>
      </c>
      <c r="U1349" s="39" t="str">
        <f t="shared" si="151"/>
        <v/>
      </c>
      <c r="V1349" s="39" t="str">
        <f>IF(R1349="","",VLOOKUP(R1349,CUSTOMS!$E$3:$N$2500,5,FALSE))</f>
        <v/>
      </c>
      <c r="W1349" s="40" t="str">
        <f>IF(R1349="","",VLOOKUP(R1349,CUSTOMS!$E$3:$N$2500,6,FALSE))</f>
        <v/>
      </c>
      <c r="X1349" s="40" t="str">
        <f t="shared" si="152"/>
        <v/>
      </c>
      <c r="Y1349" s="39" t="str">
        <f>IF(R1349="","",VLOOKUP(R1349,CUSTOMS!$E$3:$N$2500,8,FALSE))</f>
        <v/>
      </c>
      <c r="Z1349" s="39" t="str">
        <f>IF(R1349="","",VLOOKUP(R1349,CUSTOMS!$E$3:$N$2500,9,FALSE))</f>
        <v/>
      </c>
      <c r="AA1349" s="39" t="str">
        <f>IF(R1349="","",VLOOKUP(R1349,CUSTOMS!$E$3:$N$2500,10,FALSE))</f>
        <v/>
      </c>
      <c r="AB1349" s="40" t="str">
        <f>IF(R1349="","",VLOOKUP(G1349,WMS!$E$3:$T$2500,15,FALSE))</f>
        <v/>
      </c>
      <c r="AC1349" s="40" t="str">
        <f t="shared" si="153"/>
        <v/>
      </c>
      <c r="AD1349" s="37" t="str">
        <f>IF(S1349="","",VLOOKUP(S1349,海关监管条件!$A$1:$B$2000,2,FALSE))</f>
        <v/>
      </c>
    </row>
    <row r="1350" spans="7:30">
      <c r="G1350" s="22" t="str">
        <f t="shared" si="147"/>
        <v/>
      </c>
      <c r="H1350" s="23" t="str">
        <f>IF(G1350="","",VLOOKUP(G1350,WMS!$E$3:$Q$2500,7,FALSE))</f>
        <v/>
      </c>
      <c r="I1350" s="23" t="str">
        <f>IF(G1350="","",VLOOKUP(G1350,WMS!$E$3:$Q$2500,8,FALSE))</f>
        <v/>
      </c>
      <c r="J1350" s="23" t="str">
        <f>IF(G1350="","",VLOOKUP(G1350,WMS!$E$3:$Q$2500,13,FALSE))</f>
        <v/>
      </c>
      <c r="K1350" s="29" t="str">
        <f t="shared" si="148"/>
        <v/>
      </c>
      <c r="N1350" s="30" t="str">
        <f>IF(G1350="","",VLOOKUP(G1350,WMS!$E$3:$U$2500,17,0))</f>
        <v/>
      </c>
      <c r="O1350" s="31" t="str">
        <f t="shared" si="149"/>
        <v/>
      </c>
      <c r="P1350" s="31" t="str">
        <f t="shared" si="150"/>
        <v/>
      </c>
      <c r="Q1350" s="36" t="str">
        <f>IF(G1350="","",VLOOKUP(G1350,WMS!$E$3:$G$2500,2,FALSE))</f>
        <v/>
      </c>
      <c r="R1350" s="36" t="str">
        <f>IF(G1350="","",VLOOKUP(G1350,WMS!$E$3:$G$2500,3,FALSE))</f>
        <v/>
      </c>
      <c r="S1350" s="37" t="str">
        <f>IF(R1350="","",VLOOKUP(R1350,CUSTOMS!$E$3:$N$2500,2,FALSE))</f>
        <v/>
      </c>
      <c r="T1350" s="38" t="str">
        <f>IF(R1350="","",VLOOKUP(R1350,CUSTOMS!$E$3:$N$2500,3,FALSE))</f>
        <v/>
      </c>
      <c r="U1350" s="39" t="str">
        <f t="shared" si="151"/>
        <v/>
      </c>
      <c r="V1350" s="39" t="str">
        <f>IF(R1350="","",VLOOKUP(R1350,CUSTOMS!$E$3:$N$2500,5,FALSE))</f>
        <v/>
      </c>
      <c r="W1350" s="40" t="str">
        <f>IF(R1350="","",VLOOKUP(R1350,CUSTOMS!$E$3:$N$2500,6,FALSE))</f>
        <v/>
      </c>
      <c r="X1350" s="40" t="str">
        <f t="shared" si="152"/>
        <v/>
      </c>
      <c r="Y1350" s="39" t="str">
        <f>IF(R1350="","",VLOOKUP(R1350,CUSTOMS!$E$3:$N$2500,8,FALSE))</f>
        <v/>
      </c>
      <c r="Z1350" s="39" t="str">
        <f>IF(R1350="","",VLOOKUP(R1350,CUSTOMS!$E$3:$N$2500,9,FALSE))</f>
        <v/>
      </c>
      <c r="AA1350" s="39" t="str">
        <f>IF(R1350="","",VLOOKUP(R1350,CUSTOMS!$E$3:$N$2500,10,FALSE))</f>
        <v/>
      </c>
      <c r="AB1350" s="40" t="str">
        <f>IF(R1350="","",VLOOKUP(G1350,WMS!$E$3:$T$2500,15,FALSE))</f>
        <v/>
      </c>
      <c r="AC1350" s="40" t="str">
        <f t="shared" si="153"/>
        <v/>
      </c>
      <c r="AD1350" s="37" t="str">
        <f>IF(S1350="","",VLOOKUP(S1350,海关监管条件!$A$1:$B$2000,2,FALSE))</f>
        <v/>
      </c>
    </row>
    <row r="1351" spans="7:30">
      <c r="G1351" s="22" t="str">
        <f t="shared" si="147"/>
        <v/>
      </c>
      <c r="H1351" s="23" t="str">
        <f>IF(G1351="","",VLOOKUP(G1351,WMS!$E$3:$Q$2500,7,FALSE))</f>
        <v/>
      </c>
      <c r="I1351" s="23" t="str">
        <f>IF(G1351="","",VLOOKUP(G1351,WMS!$E$3:$Q$2500,8,FALSE))</f>
        <v/>
      </c>
      <c r="J1351" s="23" t="str">
        <f>IF(G1351="","",VLOOKUP(G1351,WMS!$E$3:$Q$2500,13,FALSE))</f>
        <v/>
      </c>
      <c r="K1351" s="29" t="str">
        <f t="shared" si="148"/>
        <v/>
      </c>
      <c r="N1351" s="30" t="str">
        <f>IF(G1351="","",VLOOKUP(G1351,WMS!$E$3:$U$2500,17,0))</f>
        <v/>
      </c>
      <c r="O1351" s="31" t="str">
        <f t="shared" si="149"/>
        <v/>
      </c>
      <c r="P1351" s="31" t="str">
        <f t="shared" si="150"/>
        <v/>
      </c>
      <c r="Q1351" s="36" t="str">
        <f>IF(G1351="","",VLOOKUP(G1351,WMS!$E$3:$G$2500,2,FALSE))</f>
        <v/>
      </c>
      <c r="R1351" s="36" t="str">
        <f>IF(G1351="","",VLOOKUP(G1351,WMS!$E$3:$G$2500,3,FALSE))</f>
        <v/>
      </c>
      <c r="S1351" s="37" t="str">
        <f>IF(R1351="","",VLOOKUP(R1351,CUSTOMS!$E$3:$N$2500,2,FALSE))</f>
        <v/>
      </c>
      <c r="T1351" s="38" t="str">
        <f>IF(R1351="","",VLOOKUP(R1351,CUSTOMS!$E$3:$N$2500,3,FALSE))</f>
        <v/>
      </c>
      <c r="U1351" s="39" t="str">
        <f t="shared" si="151"/>
        <v/>
      </c>
      <c r="V1351" s="39" t="str">
        <f>IF(R1351="","",VLOOKUP(R1351,CUSTOMS!$E$3:$N$2500,5,FALSE))</f>
        <v/>
      </c>
      <c r="W1351" s="40" t="str">
        <f>IF(R1351="","",VLOOKUP(R1351,CUSTOMS!$E$3:$N$2500,6,FALSE))</f>
        <v/>
      </c>
      <c r="X1351" s="40" t="str">
        <f t="shared" si="152"/>
        <v/>
      </c>
      <c r="Y1351" s="39" t="str">
        <f>IF(R1351="","",VLOOKUP(R1351,CUSTOMS!$E$3:$N$2500,8,FALSE))</f>
        <v/>
      </c>
      <c r="Z1351" s="39" t="str">
        <f>IF(R1351="","",VLOOKUP(R1351,CUSTOMS!$E$3:$N$2500,9,FALSE))</f>
        <v/>
      </c>
      <c r="AA1351" s="39" t="str">
        <f>IF(R1351="","",VLOOKUP(R1351,CUSTOMS!$E$3:$N$2500,10,FALSE))</f>
        <v/>
      </c>
      <c r="AB1351" s="40" t="str">
        <f>IF(R1351="","",VLOOKUP(G1351,WMS!$E$3:$T$2500,15,FALSE))</f>
        <v/>
      </c>
      <c r="AC1351" s="40" t="str">
        <f t="shared" si="153"/>
        <v/>
      </c>
      <c r="AD1351" s="37" t="str">
        <f>IF(S1351="","",VLOOKUP(S1351,海关监管条件!$A$1:$B$2000,2,FALSE))</f>
        <v/>
      </c>
    </row>
    <row r="1352" spans="7:30">
      <c r="G1352" s="22" t="str">
        <f t="shared" si="147"/>
        <v/>
      </c>
      <c r="H1352" s="23" t="str">
        <f>IF(G1352="","",VLOOKUP(G1352,WMS!$E$3:$Q$2500,7,FALSE))</f>
        <v/>
      </c>
      <c r="I1352" s="23" t="str">
        <f>IF(G1352="","",VLOOKUP(G1352,WMS!$E$3:$Q$2500,8,FALSE))</f>
        <v/>
      </c>
      <c r="J1352" s="23" t="str">
        <f>IF(G1352="","",VLOOKUP(G1352,WMS!$E$3:$Q$2500,13,FALSE))</f>
        <v/>
      </c>
      <c r="K1352" s="29" t="str">
        <f t="shared" si="148"/>
        <v/>
      </c>
      <c r="N1352" s="30" t="str">
        <f>IF(G1352="","",VLOOKUP(G1352,WMS!$E$3:$U$2500,17,0))</f>
        <v/>
      </c>
      <c r="O1352" s="31" t="str">
        <f t="shared" si="149"/>
        <v/>
      </c>
      <c r="P1352" s="31" t="str">
        <f t="shared" si="150"/>
        <v/>
      </c>
      <c r="Q1352" s="36" t="str">
        <f>IF(G1352="","",VLOOKUP(G1352,WMS!$E$3:$G$2500,2,FALSE))</f>
        <v/>
      </c>
      <c r="R1352" s="36" t="str">
        <f>IF(G1352="","",VLOOKUP(G1352,WMS!$E$3:$G$2500,3,FALSE))</f>
        <v/>
      </c>
      <c r="S1352" s="37" t="str">
        <f>IF(R1352="","",VLOOKUP(R1352,CUSTOMS!$E$3:$N$2500,2,FALSE))</f>
        <v/>
      </c>
      <c r="T1352" s="38" t="str">
        <f>IF(R1352="","",VLOOKUP(R1352,CUSTOMS!$E$3:$N$2500,3,FALSE))</f>
        <v/>
      </c>
      <c r="U1352" s="39" t="str">
        <f t="shared" si="151"/>
        <v/>
      </c>
      <c r="V1352" s="39" t="str">
        <f>IF(R1352="","",VLOOKUP(R1352,CUSTOMS!$E$3:$N$2500,5,FALSE))</f>
        <v/>
      </c>
      <c r="W1352" s="40" t="str">
        <f>IF(R1352="","",VLOOKUP(R1352,CUSTOMS!$E$3:$N$2500,6,FALSE))</f>
        <v/>
      </c>
      <c r="X1352" s="40" t="str">
        <f t="shared" si="152"/>
        <v/>
      </c>
      <c r="Y1352" s="39" t="str">
        <f>IF(R1352="","",VLOOKUP(R1352,CUSTOMS!$E$3:$N$2500,8,FALSE))</f>
        <v/>
      </c>
      <c r="Z1352" s="39" t="str">
        <f>IF(R1352="","",VLOOKUP(R1352,CUSTOMS!$E$3:$N$2500,9,FALSE))</f>
        <v/>
      </c>
      <c r="AA1352" s="39" t="str">
        <f>IF(R1352="","",VLOOKUP(R1352,CUSTOMS!$E$3:$N$2500,10,FALSE))</f>
        <v/>
      </c>
      <c r="AB1352" s="40" t="str">
        <f>IF(R1352="","",VLOOKUP(G1352,WMS!$E$3:$T$2500,15,FALSE))</f>
        <v/>
      </c>
      <c r="AC1352" s="40" t="str">
        <f t="shared" si="153"/>
        <v/>
      </c>
      <c r="AD1352" s="37" t="str">
        <f>IF(S1352="","",VLOOKUP(S1352,海关监管条件!$A$1:$B$2000,2,FALSE))</f>
        <v/>
      </c>
    </row>
    <row r="1353" spans="7:30">
      <c r="G1353" s="22" t="str">
        <f t="shared" si="147"/>
        <v/>
      </c>
      <c r="H1353" s="23" t="str">
        <f>IF(G1353="","",VLOOKUP(G1353,WMS!$E$3:$Q$2500,7,FALSE))</f>
        <v/>
      </c>
      <c r="I1353" s="23" t="str">
        <f>IF(G1353="","",VLOOKUP(G1353,WMS!$E$3:$Q$2500,8,FALSE))</f>
        <v/>
      </c>
      <c r="J1353" s="23" t="str">
        <f>IF(G1353="","",VLOOKUP(G1353,WMS!$E$3:$Q$2500,13,FALSE))</f>
        <v/>
      </c>
      <c r="K1353" s="29" t="str">
        <f t="shared" si="148"/>
        <v/>
      </c>
      <c r="N1353" s="30" t="str">
        <f>IF(G1353="","",VLOOKUP(G1353,WMS!$E$3:$U$2500,17,0))</f>
        <v/>
      </c>
      <c r="O1353" s="31" t="str">
        <f t="shared" si="149"/>
        <v/>
      </c>
      <c r="P1353" s="31" t="str">
        <f t="shared" si="150"/>
        <v/>
      </c>
      <c r="Q1353" s="36" t="str">
        <f>IF(G1353="","",VLOOKUP(G1353,WMS!$E$3:$G$2500,2,FALSE))</f>
        <v/>
      </c>
      <c r="R1353" s="36" t="str">
        <f>IF(G1353="","",VLOOKUP(G1353,WMS!$E$3:$G$2500,3,FALSE))</f>
        <v/>
      </c>
      <c r="S1353" s="37" t="str">
        <f>IF(R1353="","",VLOOKUP(R1353,CUSTOMS!$E$3:$N$2500,2,FALSE))</f>
        <v/>
      </c>
      <c r="T1353" s="38" t="str">
        <f>IF(R1353="","",VLOOKUP(R1353,CUSTOMS!$E$3:$N$2500,3,FALSE))</f>
        <v/>
      </c>
      <c r="U1353" s="39" t="str">
        <f t="shared" si="151"/>
        <v/>
      </c>
      <c r="V1353" s="39" t="str">
        <f>IF(R1353="","",VLOOKUP(R1353,CUSTOMS!$E$3:$N$2500,5,FALSE))</f>
        <v/>
      </c>
      <c r="W1353" s="40" t="str">
        <f>IF(R1353="","",VLOOKUP(R1353,CUSTOMS!$E$3:$N$2500,6,FALSE))</f>
        <v/>
      </c>
      <c r="X1353" s="40" t="str">
        <f t="shared" si="152"/>
        <v/>
      </c>
      <c r="Y1353" s="39" t="str">
        <f>IF(R1353="","",VLOOKUP(R1353,CUSTOMS!$E$3:$N$2500,8,FALSE))</f>
        <v/>
      </c>
      <c r="Z1353" s="39" t="str">
        <f>IF(R1353="","",VLOOKUP(R1353,CUSTOMS!$E$3:$N$2500,9,FALSE))</f>
        <v/>
      </c>
      <c r="AA1353" s="39" t="str">
        <f>IF(R1353="","",VLOOKUP(R1353,CUSTOMS!$E$3:$N$2500,10,FALSE))</f>
        <v/>
      </c>
      <c r="AB1353" s="40" t="str">
        <f>IF(R1353="","",VLOOKUP(G1353,WMS!$E$3:$T$2500,15,FALSE))</f>
        <v/>
      </c>
      <c r="AC1353" s="40" t="str">
        <f t="shared" si="153"/>
        <v/>
      </c>
      <c r="AD1353" s="37" t="str">
        <f>IF(S1353="","",VLOOKUP(S1353,海关监管条件!$A$1:$B$2000,2,FALSE))</f>
        <v/>
      </c>
    </row>
    <row r="1354" spans="7:30">
      <c r="G1354" s="22" t="str">
        <f t="shared" si="147"/>
        <v/>
      </c>
      <c r="H1354" s="23" t="str">
        <f>IF(G1354="","",VLOOKUP(G1354,WMS!$E$3:$Q$2500,7,FALSE))</f>
        <v/>
      </c>
      <c r="I1354" s="23" t="str">
        <f>IF(G1354="","",VLOOKUP(G1354,WMS!$E$3:$Q$2500,8,FALSE))</f>
        <v/>
      </c>
      <c r="J1354" s="23" t="str">
        <f>IF(G1354="","",VLOOKUP(G1354,WMS!$E$3:$Q$2500,13,FALSE))</f>
        <v/>
      </c>
      <c r="K1354" s="29" t="str">
        <f t="shared" si="148"/>
        <v/>
      </c>
      <c r="N1354" s="30" t="str">
        <f>IF(G1354="","",VLOOKUP(G1354,WMS!$E$3:$U$2500,17,0))</f>
        <v/>
      </c>
      <c r="O1354" s="31" t="str">
        <f t="shared" si="149"/>
        <v/>
      </c>
      <c r="P1354" s="31" t="str">
        <f t="shared" si="150"/>
        <v/>
      </c>
      <c r="Q1354" s="36" t="str">
        <f>IF(G1354="","",VLOOKUP(G1354,WMS!$E$3:$G$2500,2,FALSE))</f>
        <v/>
      </c>
      <c r="R1354" s="36" t="str">
        <f>IF(G1354="","",VLOOKUP(G1354,WMS!$E$3:$G$2500,3,FALSE))</f>
        <v/>
      </c>
      <c r="S1354" s="37" t="str">
        <f>IF(R1354="","",VLOOKUP(R1354,CUSTOMS!$E$3:$N$2500,2,FALSE))</f>
        <v/>
      </c>
      <c r="T1354" s="38" t="str">
        <f>IF(R1354="","",VLOOKUP(R1354,CUSTOMS!$E$3:$N$2500,3,FALSE))</f>
        <v/>
      </c>
      <c r="U1354" s="39" t="str">
        <f t="shared" si="151"/>
        <v/>
      </c>
      <c r="V1354" s="39" t="str">
        <f>IF(R1354="","",VLOOKUP(R1354,CUSTOMS!$E$3:$N$2500,5,FALSE))</f>
        <v/>
      </c>
      <c r="W1354" s="40" t="str">
        <f>IF(R1354="","",VLOOKUP(R1354,CUSTOMS!$E$3:$N$2500,6,FALSE))</f>
        <v/>
      </c>
      <c r="X1354" s="40" t="str">
        <f t="shared" si="152"/>
        <v/>
      </c>
      <c r="Y1354" s="39" t="str">
        <f>IF(R1354="","",VLOOKUP(R1354,CUSTOMS!$E$3:$N$2500,8,FALSE))</f>
        <v/>
      </c>
      <c r="Z1354" s="39" t="str">
        <f>IF(R1354="","",VLOOKUP(R1354,CUSTOMS!$E$3:$N$2500,9,FALSE))</f>
        <v/>
      </c>
      <c r="AA1354" s="39" t="str">
        <f>IF(R1354="","",VLOOKUP(R1354,CUSTOMS!$E$3:$N$2500,10,FALSE))</f>
        <v/>
      </c>
      <c r="AB1354" s="40" t="str">
        <f>IF(R1354="","",VLOOKUP(G1354,WMS!$E$3:$T$2500,15,FALSE))</f>
        <v/>
      </c>
      <c r="AC1354" s="40" t="str">
        <f t="shared" si="153"/>
        <v/>
      </c>
      <c r="AD1354" s="37" t="str">
        <f>IF(S1354="","",VLOOKUP(S1354,海关监管条件!$A$1:$B$2000,2,FALSE))</f>
        <v/>
      </c>
    </row>
    <row r="1355" spans="7:30">
      <c r="G1355" s="22" t="str">
        <f t="shared" si="147"/>
        <v/>
      </c>
      <c r="H1355" s="23" t="str">
        <f>IF(G1355="","",VLOOKUP(G1355,WMS!$E$3:$Q$2500,7,FALSE))</f>
        <v/>
      </c>
      <c r="I1355" s="23" t="str">
        <f>IF(G1355="","",VLOOKUP(G1355,WMS!$E$3:$Q$2500,8,FALSE))</f>
        <v/>
      </c>
      <c r="J1355" s="23" t="str">
        <f>IF(G1355="","",VLOOKUP(G1355,WMS!$E$3:$Q$2500,13,FALSE))</f>
        <v/>
      </c>
      <c r="K1355" s="29" t="str">
        <f t="shared" si="148"/>
        <v/>
      </c>
      <c r="N1355" s="30" t="str">
        <f>IF(G1355="","",VLOOKUP(G1355,WMS!$E$3:$U$2500,17,0))</f>
        <v/>
      </c>
      <c r="O1355" s="31" t="str">
        <f t="shared" si="149"/>
        <v/>
      </c>
      <c r="P1355" s="31" t="str">
        <f t="shared" si="150"/>
        <v/>
      </c>
      <c r="Q1355" s="36" t="str">
        <f>IF(G1355="","",VLOOKUP(G1355,WMS!$E$3:$G$2500,2,FALSE))</f>
        <v/>
      </c>
      <c r="R1355" s="36" t="str">
        <f>IF(G1355="","",VLOOKUP(G1355,WMS!$E$3:$G$2500,3,FALSE))</f>
        <v/>
      </c>
      <c r="S1355" s="37" t="str">
        <f>IF(R1355="","",VLOOKUP(R1355,CUSTOMS!$E$3:$N$2500,2,FALSE))</f>
        <v/>
      </c>
      <c r="T1355" s="38" t="str">
        <f>IF(R1355="","",VLOOKUP(R1355,CUSTOMS!$E$3:$N$2500,3,FALSE))</f>
        <v/>
      </c>
      <c r="U1355" s="39" t="str">
        <f t="shared" si="151"/>
        <v/>
      </c>
      <c r="V1355" s="39" t="str">
        <f>IF(R1355="","",VLOOKUP(R1355,CUSTOMS!$E$3:$N$2500,5,FALSE))</f>
        <v/>
      </c>
      <c r="W1355" s="40" t="str">
        <f>IF(R1355="","",VLOOKUP(R1355,CUSTOMS!$E$3:$N$2500,6,FALSE))</f>
        <v/>
      </c>
      <c r="X1355" s="40" t="str">
        <f t="shared" si="152"/>
        <v/>
      </c>
      <c r="Y1355" s="39" t="str">
        <f>IF(R1355="","",VLOOKUP(R1355,CUSTOMS!$E$3:$N$2500,8,FALSE))</f>
        <v/>
      </c>
      <c r="Z1355" s="39" t="str">
        <f>IF(R1355="","",VLOOKUP(R1355,CUSTOMS!$E$3:$N$2500,9,FALSE))</f>
        <v/>
      </c>
      <c r="AA1355" s="39" t="str">
        <f>IF(R1355="","",VLOOKUP(R1355,CUSTOMS!$E$3:$N$2500,10,FALSE))</f>
        <v/>
      </c>
      <c r="AB1355" s="40" t="str">
        <f>IF(R1355="","",VLOOKUP(G1355,WMS!$E$3:$T$2500,15,FALSE))</f>
        <v/>
      </c>
      <c r="AC1355" s="40" t="str">
        <f t="shared" si="153"/>
        <v/>
      </c>
      <c r="AD1355" s="37" t="str">
        <f>IF(S1355="","",VLOOKUP(S1355,海关监管条件!$A$1:$B$2000,2,FALSE))</f>
        <v/>
      </c>
    </row>
    <row r="1356" spans="7:30">
      <c r="G1356" s="22" t="str">
        <f t="shared" si="147"/>
        <v/>
      </c>
      <c r="H1356" s="23" t="str">
        <f>IF(G1356="","",VLOOKUP(G1356,WMS!$E$3:$Q$2500,7,FALSE))</f>
        <v/>
      </c>
      <c r="I1356" s="23" t="str">
        <f>IF(G1356="","",VLOOKUP(G1356,WMS!$E$3:$Q$2500,8,FALSE))</f>
        <v/>
      </c>
      <c r="J1356" s="23" t="str">
        <f>IF(G1356="","",VLOOKUP(G1356,WMS!$E$3:$Q$2500,13,FALSE))</f>
        <v/>
      </c>
      <c r="K1356" s="29" t="str">
        <f t="shared" si="148"/>
        <v/>
      </c>
      <c r="N1356" s="30" t="str">
        <f>IF(G1356="","",VLOOKUP(G1356,WMS!$E$3:$U$2500,17,0))</f>
        <v/>
      </c>
      <c r="O1356" s="31" t="str">
        <f t="shared" si="149"/>
        <v/>
      </c>
      <c r="P1356" s="31" t="str">
        <f t="shared" si="150"/>
        <v/>
      </c>
      <c r="Q1356" s="36" t="str">
        <f>IF(G1356="","",VLOOKUP(G1356,WMS!$E$3:$G$2500,2,FALSE))</f>
        <v/>
      </c>
      <c r="R1356" s="36" t="str">
        <f>IF(G1356="","",VLOOKUP(G1356,WMS!$E$3:$G$2500,3,FALSE))</f>
        <v/>
      </c>
      <c r="S1356" s="37" t="str">
        <f>IF(R1356="","",VLOOKUP(R1356,CUSTOMS!$E$3:$N$2500,2,FALSE))</f>
        <v/>
      </c>
      <c r="T1356" s="38" t="str">
        <f>IF(R1356="","",VLOOKUP(R1356,CUSTOMS!$E$3:$N$2500,3,FALSE))</f>
        <v/>
      </c>
      <c r="U1356" s="39" t="str">
        <f t="shared" si="151"/>
        <v/>
      </c>
      <c r="V1356" s="39" t="str">
        <f>IF(R1356="","",VLOOKUP(R1356,CUSTOMS!$E$3:$N$2500,5,FALSE))</f>
        <v/>
      </c>
      <c r="W1356" s="40" t="str">
        <f>IF(R1356="","",VLOOKUP(R1356,CUSTOMS!$E$3:$N$2500,6,FALSE))</f>
        <v/>
      </c>
      <c r="X1356" s="40" t="str">
        <f t="shared" si="152"/>
        <v/>
      </c>
      <c r="Y1356" s="39" t="str">
        <f>IF(R1356="","",VLOOKUP(R1356,CUSTOMS!$E$3:$N$2500,8,FALSE))</f>
        <v/>
      </c>
      <c r="Z1356" s="39" t="str">
        <f>IF(R1356="","",VLOOKUP(R1356,CUSTOMS!$E$3:$N$2500,9,FALSE))</f>
        <v/>
      </c>
      <c r="AA1356" s="39" t="str">
        <f>IF(R1356="","",VLOOKUP(R1356,CUSTOMS!$E$3:$N$2500,10,FALSE))</f>
        <v/>
      </c>
      <c r="AB1356" s="40" t="str">
        <f>IF(R1356="","",VLOOKUP(G1356,WMS!$E$3:$T$2500,15,FALSE))</f>
        <v/>
      </c>
      <c r="AC1356" s="40" t="str">
        <f t="shared" si="153"/>
        <v/>
      </c>
      <c r="AD1356" s="37" t="str">
        <f>IF(S1356="","",VLOOKUP(S1356,海关监管条件!$A$1:$B$2000,2,FALSE))</f>
        <v/>
      </c>
    </row>
    <row r="1357" spans="7:30">
      <c r="G1357" s="22" t="str">
        <f t="shared" si="147"/>
        <v/>
      </c>
      <c r="H1357" s="23" t="str">
        <f>IF(G1357="","",VLOOKUP(G1357,WMS!$E$3:$Q$2500,7,FALSE))</f>
        <v/>
      </c>
      <c r="I1357" s="23" t="str">
        <f>IF(G1357="","",VLOOKUP(G1357,WMS!$E$3:$Q$2500,8,FALSE))</f>
        <v/>
      </c>
      <c r="J1357" s="23" t="str">
        <f>IF(G1357="","",VLOOKUP(G1357,WMS!$E$3:$Q$2500,13,FALSE))</f>
        <v/>
      </c>
      <c r="K1357" s="29" t="str">
        <f t="shared" si="148"/>
        <v/>
      </c>
      <c r="N1357" s="30" t="str">
        <f>IF(G1357="","",VLOOKUP(G1357,WMS!$E$3:$U$2500,17,0))</f>
        <v/>
      </c>
      <c r="O1357" s="31" t="str">
        <f t="shared" si="149"/>
        <v/>
      </c>
      <c r="P1357" s="31" t="str">
        <f t="shared" si="150"/>
        <v/>
      </c>
      <c r="Q1357" s="36" t="str">
        <f>IF(G1357="","",VLOOKUP(G1357,WMS!$E$3:$G$2500,2,FALSE))</f>
        <v/>
      </c>
      <c r="R1357" s="36" t="str">
        <f>IF(G1357="","",VLOOKUP(G1357,WMS!$E$3:$G$2500,3,FALSE))</f>
        <v/>
      </c>
      <c r="S1357" s="37" t="str">
        <f>IF(R1357="","",VLOOKUP(R1357,CUSTOMS!$E$3:$N$2500,2,FALSE))</f>
        <v/>
      </c>
      <c r="T1357" s="38" t="str">
        <f>IF(R1357="","",VLOOKUP(R1357,CUSTOMS!$E$3:$N$2500,3,FALSE))</f>
        <v/>
      </c>
      <c r="U1357" s="39" t="str">
        <f t="shared" si="151"/>
        <v/>
      </c>
      <c r="V1357" s="39" t="str">
        <f>IF(R1357="","",VLOOKUP(R1357,CUSTOMS!$E$3:$N$2500,5,FALSE))</f>
        <v/>
      </c>
      <c r="W1357" s="40" t="str">
        <f>IF(R1357="","",VLOOKUP(R1357,CUSTOMS!$E$3:$N$2500,6,FALSE))</f>
        <v/>
      </c>
      <c r="X1357" s="40" t="str">
        <f t="shared" si="152"/>
        <v/>
      </c>
      <c r="Y1357" s="39" t="str">
        <f>IF(R1357="","",VLOOKUP(R1357,CUSTOMS!$E$3:$N$2500,8,FALSE))</f>
        <v/>
      </c>
      <c r="Z1357" s="39" t="str">
        <f>IF(R1357="","",VLOOKUP(R1357,CUSTOMS!$E$3:$N$2500,9,FALSE))</f>
        <v/>
      </c>
      <c r="AA1357" s="39" t="str">
        <f>IF(R1357="","",VLOOKUP(R1357,CUSTOMS!$E$3:$N$2500,10,FALSE))</f>
        <v/>
      </c>
      <c r="AB1357" s="40" t="str">
        <f>IF(R1357="","",VLOOKUP(G1357,WMS!$E$3:$T$2500,15,FALSE))</f>
        <v/>
      </c>
      <c r="AC1357" s="40" t="str">
        <f t="shared" si="153"/>
        <v/>
      </c>
      <c r="AD1357" s="37" t="str">
        <f>IF(S1357="","",VLOOKUP(S1357,海关监管条件!$A$1:$B$2000,2,FALSE))</f>
        <v/>
      </c>
    </row>
    <row r="1358" spans="7:30">
      <c r="G1358" s="22" t="str">
        <f t="shared" si="147"/>
        <v/>
      </c>
      <c r="H1358" s="23" t="str">
        <f>IF(G1358="","",VLOOKUP(G1358,WMS!$E$3:$Q$2500,7,FALSE))</f>
        <v/>
      </c>
      <c r="I1358" s="23" t="str">
        <f>IF(G1358="","",VLOOKUP(G1358,WMS!$E$3:$Q$2500,8,FALSE))</f>
        <v/>
      </c>
      <c r="J1358" s="23" t="str">
        <f>IF(G1358="","",VLOOKUP(G1358,WMS!$E$3:$Q$2500,13,FALSE))</f>
        <v/>
      </c>
      <c r="K1358" s="29" t="str">
        <f t="shared" si="148"/>
        <v/>
      </c>
      <c r="N1358" s="30" t="str">
        <f>IF(G1358="","",VLOOKUP(G1358,WMS!$E$3:$U$2500,17,0))</f>
        <v/>
      </c>
      <c r="O1358" s="31" t="str">
        <f t="shared" si="149"/>
        <v/>
      </c>
      <c r="P1358" s="31" t="str">
        <f t="shared" si="150"/>
        <v/>
      </c>
      <c r="Q1358" s="36" t="str">
        <f>IF(G1358="","",VLOOKUP(G1358,WMS!$E$3:$G$2500,2,FALSE))</f>
        <v/>
      </c>
      <c r="R1358" s="36" t="str">
        <f>IF(G1358="","",VLOOKUP(G1358,WMS!$E$3:$G$2500,3,FALSE))</f>
        <v/>
      </c>
      <c r="S1358" s="37" t="str">
        <f>IF(R1358="","",VLOOKUP(R1358,CUSTOMS!$E$3:$N$2500,2,FALSE))</f>
        <v/>
      </c>
      <c r="T1358" s="38" t="str">
        <f>IF(R1358="","",VLOOKUP(R1358,CUSTOMS!$E$3:$N$2500,3,FALSE))</f>
        <v/>
      </c>
      <c r="U1358" s="39" t="str">
        <f t="shared" si="151"/>
        <v/>
      </c>
      <c r="V1358" s="39" t="str">
        <f>IF(R1358="","",VLOOKUP(R1358,CUSTOMS!$E$3:$N$2500,5,FALSE))</f>
        <v/>
      </c>
      <c r="W1358" s="40" t="str">
        <f>IF(R1358="","",VLOOKUP(R1358,CUSTOMS!$E$3:$N$2500,6,FALSE))</f>
        <v/>
      </c>
      <c r="X1358" s="40" t="str">
        <f t="shared" si="152"/>
        <v/>
      </c>
      <c r="Y1358" s="39" t="str">
        <f>IF(R1358="","",VLOOKUP(R1358,CUSTOMS!$E$3:$N$2500,8,FALSE))</f>
        <v/>
      </c>
      <c r="Z1358" s="39" t="str">
        <f>IF(R1358="","",VLOOKUP(R1358,CUSTOMS!$E$3:$N$2500,9,FALSE))</f>
        <v/>
      </c>
      <c r="AA1358" s="39" t="str">
        <f>IF(R1358="","",VLOOKUP(R1358,CUSTOMS!$E$3:$N$2500,10,FALSE))</f>
        <v/>
      </c>
      <c r="AB1358" s="40" t="str">
        <f>IF(R1358="","",VLOOKUP(G1358,WMS!$E$3:$T$2500,15,FALSE))</f>
        <v/>
      </c>
      <c r="AC1358" s="40" t="str">
        <f t="shared" si="153"/>
        <v/>
      </c>
      <c r="AD1358" s="37" t="str">
        <f>IF(S1358="","",VLOOKUP(S1358,海关监管条件!$A$1:$B$2000,2,FALSE))</f>
        <v/>
      </c>
    </row>
    <row r="1359" spans="7:30">
      <c r="G1359" s="22" t="str">
        <f t="shared" si="147"/>
        <v/>
      </c>
      <c r="H1359" s="23" t="str">
        <f>IF(G1359="","",VLOOKUP(G1359,WMS!$E$3:$Q$2500,7,FALSE))</f>
        <v/>
      </c>
      <c r="I1359" s="23" t="str">
        <f>IF(G1359="","",VLOOKUP(G1359,WMS!$E$3:$Q$2500,8,FALSE))</f>
        <v/>
      </c>
      <c r="J1359" s="23" t="str">
        <f>IF(G1359="","",VLOOKUP(G1359,WMS!$E$3:$Q$2500,13,FALSE))</f>
        <v/>
      </c>
      <c r="K1359" s="29" t="str">
        <f t="shared" si="148"/>
        <v/>
      </c>
      <c r="N1359" s="30" t="str">
        <f>IF(G1359="","",VLOOKUP(G1359,WMS!$E$3:$U$2500,17,0))</f>
        <v/>
      </c>
      <c r="O1359" s="31" t="str">
        <f t="shared" si="149"/>
        <v/>
      </c>
      <c r="P1359" s="31" t="str">
        <f t="shared" si="150"/>
        <v/>
      </c>
      <c r="Q1359" s="36" t="str">
        <f>IF(G1359="","",VLOOKUP(G1359,WMS!$E$3:$G$2500,2,FALSE))</f>
        <v/>
      </c>
      <c r="R1359" s="36" t="str">
        <f>IF(G1359="","",VLOOKUP(G1359,WMS!$E$3:$G$2500,3,FALSE))</f>
        <v/>
      </c>
      <c r="S1359" s="37" t="str">
        <f>IF(R1359="","",VLOOKUP(R1359,CUSTOMS!$E$3:$N$2500,2,FALSE))</f>
        <v/>
      </c>
      <c r="T1359" s="38" t="str">
        <f>IF(R1359="","",VLOOKUP(R1359,CUSTOMS!$E$3:$N$2500,3,FALSE))</f>
        <v/>
      </c>
      <c r="U1359" s="39" t="str">
        <f t="shared" si="151"/>
        <v/>
      </c>
      <c r="V1359" s="39" t="str">
        <f>IF(R1359="","",VLOOKUP(R1359,CUSTOMS!$E$3:$N$2500,5,FALSE))</f>
        <v/>
      </c>
      <c r="W1359" s="40" t="str">
        <f>IF(R1359="","",VLOOKUP(R1359,CUSTOMS!$E$3:$N$2500,6,FALSE))</f>
        <v/>
      </c>
      <c r="X1359" s="40" t="str">
        <f t="shared" si="152"/>
        <v/>
      </c>
      <c r="Y1359" s="39" t="str">
        <f>IF(R1359="","",VLOOKUP(R1359,CUSTOMS!$E$3:$N$2500,8,FALSE))</f>
        <v/>
      </c>
      <c r="Z1359" s="39" t="str">
        <f>IF(R1359="","",VLOOKUP(R1359,CUSTOMS!$E$3:$N$2500,9,FALSE))</f>
        <v/>
      </c>
      <c r="AA1359" s="39" t="str">
        <f>IF(R1359="","",VLOOKUP(R1359,CUSTOMS!$E$3:$N$2500,10,FALSE))</f>
        <v/>
      </c>
      <c r="AB1359" s="40" t="str">
        <f>IF(R1359="","",VLOOKUP(G1359,WMS!$E$3:$T$2500,15,FALSE))</f>
        <v/>
      </c>
      <c r="AC1359" s="40" t="str">
        <f t="shared" si="153"/>
        <v/>
      </c>
      <c r="AD1359" s="37" t="str">
        <f>IF(S1359="","",VLOOKUP(S1359,海关监管条件!$A$1:$B$2000,2,FALSE))</f>
        <v/>
      </c>
    </row>
    <row r="1360" spans="7:30">
      <c r="G1360" s="22" t="str">
        <f t="shared" si="147"/>
        <v/>
      </c>
      <c r="H1360" s="23" t="str">
        <f>IF(G1360="","",VLOOKUP(G1360,WMS!$E$3:$Q$2500,7,FALSE))</f>
        <v/>
      </c>
      <c r="I1360" s="23" t="str">
        <f>IF(G1360="","",VLOOKUP(G1360,WMS!$E$3:$Q$2500,8,FALSE))</f>
        <v/>
      </c>
      <c r="J1360" s="23" t="str">
        <f>IF(G1360="","",VLOOKUP(G1360,WMS!$E$3:$Q$2500,13,FALSE))</f>
        <v/>
      </c>
      <c r="K1360" s="29" t="str">
        <f t="shared" si="148"/>
        <v/>
      </c>
      <c r="N1360" s="30" t="str">
        <f>IF(G1360="","",VLOOKUP(G1360,WMS!$E$3:$U$2500,17,0))</f>
        <v/>
      </c>
      <c r="O1360" s="31" t="str">
        <f t="shared" si="149"/>
        <v/>
      </c>
      <c r="P1360" s="31" t="str">
        <f t="shared" si="150"/>
        <v/>
      </c>
      <c r="Q1360" s="36" t="str">
        <f>IF(G1360="","",VLOOKUP(G1360,WMS!$E$3:$G$2500,2,FALSE))</f>
        <v/>
      </c>
      <c r="R1360" s="36" t="str">
        <f>IF(G1360="","",VLOOKUP(G1360,WMS!$E$3:$G$2500,3,FALSE))</f>
        <v/>
      </c>
      <c r="S1360" s="37" t="str">
        <f>IF(R1360="","",VLOOKUP(R1360,CUSTOMS!$E$3:$N$2500,2,FALSE))</f>
        <v/>
      </c>
      <c r="T1360" s="38" t="str">
        <f>IF(R1360="","",VLOOKUP(R1360,CUSTOMS!$E$3:$N$2500,3,FALSE))</f>
        <v/>
      </c>
      <c r="U1360" s="39" t="str">
        <f t="shared" si="151"/>
        <v/>
      </c>
      <c r="V1360" s="39" t="str">
        <f>IF(R1360="","",VLOOKUP(R1360,CUSTOMS!$E$3:$N$2500,5,FALSE))</f>
        <v/>
      </c>
      <c r="W1360" s="40" t="str">
        <f>IF(R1360="","",VLOOKUP(R1360,CUSTOMS!$E$3:$N$2500,6,FALSE))</f>
        <v/>
      </c>
      <c r="X1360" s="40" t="str">
        <f t="shared" si="152"/>
        <v/>
      </c>
      <c r="Y1360" s="39" t="str">
        <f>IF(R1360="","",VLOOKUP(R1360,CUSTOMS!$E$3:$N$2500,8,FALSE))</f>
        <v/>
      </c>
      <c r="Z1360" s="39" t="str">
        <f>IF(R1360="","",VLOOKUP(R1360,CUSTOMS!$E$3:$N$2500,9,FALSE))</f>
        <v/>
      </c>
      <c r="AA1360" s="39" t="str">
        <f>IF(R1360="","",VLOOKUP(R1360,CUSTOMS!$E$3:$N$2500,10,FALSE))</f>
        <v/>
      </c>
      <c r="AB1360" s="40" t="str">
        <f>IF(R1360="","",VLOOKUP(G1360,WMS!$E$3:$T$2500,15,FALSE))</f>
        <v/>
      </c>
      <c r="AC1360" s="40" t="str">
        <f t="shared" si="153"/>
        <v/>
      </c>
      <c r="AD1360" s="37" t="str">
        <f>IF(S1360="","",VLOOKUP(S1360,海关监管条件!$A$1:$B$2000,2,FALSE))</f>
        <v/>
      </c>
    </row>
    <row r="1361" spans="7:30">
      <c r="G1361" s="22" t="str">
        <f t="shared" si="147"/>
        <v/>
      </c>
      <c r="H1361" s="23" t="str">
        <f>IF(G1361="","",VLOOKUP(G1361,WMS!$E$3:$Q$2500,7,FALSE))</f>
        <v/>
      </c>
      <c r="I1361" s="23" t="str">
        <f>IF(G1361="","",VLOOKUP(G1361,WMS!$E$3:$Q$2500,8,FALSE))</f>
        <v/>
      </c>
      <c r="J1361" s="23" t="str">
        <f>IF(G1361="","",VLOOKUP(G1361,WMS!$E$3:$Q$2500,13,FALSE))</f>
        <v/>
      </c>
      <c r="K1361" s="29" t="str">
        <f t="shared" si="148"/>
        <v/>
      </c>
      <c r="N1361" s="30" t="str">
        <f>IF(G1361="","",VLOOKUP(G1361,WMS!$E$3:$U$2500,17,0))</f>
        <v/>
      </c>
      <c r="O1361" s="31" t="str">
        <f t="shared" si="149"/>
        <v/>
      </c>
      <c r="P1361" s="31" t="str">
        <f t="shared" si="150"/>
        <v/>
      </c>
      <c r="Q1361" s="36" t="str">
        <f>IF(G1361="","",VLOOKUP(G1361,WMS!$E$3:$G$2500,2,FALSE))</f>
        <v/>
      </c>
      <c r="R1361" s="36" t="str">
        <f>IF(G1361="","",VLOOKUP(G1361,WMS!$E$3:$G$2500,3,FALSE))</f>
        <v/>
      </c>
      <c r="S1361" s="37" t="str">
        <f>IF(R1361="","",VLOOKUP(R1361,CUSTOMS!$E$3:$N$2500,2,FALSE))</f>
        <v/>
      </c>
      <c r="T1361" s="38" t="str">
        <f>IF(R1361="","",VLOOKUP(R1361,CUSTOMS!$E$3:$N$2500,3,FALSE))</f>
        <v/>
      </c>
      <c r="U1361" s="39" t="str">
        <f t="shared" si="151"/>
        <v/>
      </c>
      <c r="V1361" s="39" t="str">
        <f>IF(R1361="","",VLOOKUP(R1361,CUSTOMS!$E$3:$N$2500,5,FALSE))</f>
        <v/>
      </c>
      <c r="W1361" s="40" t="str">
        <f>IF(R1361="","",VLOOKUP(R1361,CUSTOMS!$E$3:$N$2500,6,FALSE))</f>
        <v/>
      </c>
      <c r="X1361" s="40" t="str">
        <f t="shared" si="152"/>
        <v/>
      </c>
      <c r="Y1361" s="39" t="str">
        <f>IF(R1361="","",VLOOKUP(R1361,CUSTOMS!$E$3:$N$2500,8,FALSE))</f>
        <v/>
      </c>
      <c r="Z1361" s="39" t="str">
        <f>IF(R1361="","",VLOOKUP(R1361,CUSTOMS!$E$3:$N$2500,9,FALSE))</f>
        <v/>
      </c>
      <c r="AA1361" s="39" t="str">
        <f>IF(R1361="","",VLOOKUP(R1361,CUSTOMS!$E$3:$N$2500,10,FALSE))</f>
        <v/>
      </c>
      <c r="AB1361" s="40" t="str">
        <f>IF(R1361="","",VLOOKUP(G1361,WMS!$E$3:$T$2500,15,FALSE))</f>
        <v/>
      </c>
      <c r="AC1361" s="40" t="str">
        <f t="shared" si="153"/>
        <v/>
      </c>
      <c r="AD1361" s="37" t="str">
        <f>IF(S1361="","",VLOOKUP(S1361,海关监管条件!$A$1:$B$2000,2,FALSE))</f>
        <v/>
      </c>
    </row>
    <row r="1362" spans="7:30">
      <c r="G1362" s="22" t="str">
        <f t="shared" si="147"/>
        <v/>
      </c>
      <c r="H1362" s="23" t="str">
        <f>IF(G1362="","",VLOOKUP(G1362,WMS!$E$3:$Q$2500,7,FALSE))</f>
        <v/>
      </c>
      <c r="I1362" s="23" t="str">
        <f>IF(G1362="","",VLOOKUP(G1362,WMS!$E$3:$Q$2500,8,FALSE))</f>
        <v/>
      </c>
      <c r="J1362" s="23" t="str">
        <f>IF(G1362="","",VLOOKUP(G1362,WMS!$E$3:$Q$2500,13,FALSE))</f>
        <v/>
      </c>
      <c r="K1362" s="29" t="str">
        <f t="shared" si="148"/>
        <v/>
      </c>
      <c r="N1362" s="30" t="str">
        <f>IF(G1362="","",VLOOKUP(G1362,WMS!$E$3:$U$2500,17,0))</f>
        <v/>
      </c>
      <c r="O1362" s="31" t="str">
        <f t="shared" si="149"/>
        <v/>
      </c>
      <c r="P1362" s="31" t="str">
        <f t="shared" si="150"/>
        <v/>
      </c>
      <c r="Q1362" s="36" t="str">
        <f>IF(G1362="","",VLOOKUP(G1362,WMS!$E$3:$G$2500,2,FALSE))</f>
        <v/>
      </c>
      <c r="R1362" s="36" t="str">
        <f>IF(G1362="","",VLOOKUP(G1362,WMS!$E$3:$G$2500,3,FALSE))</f>
        <v/>
      </c>
      <c r="S1362" s="37" t="str">
        <f>IF(R1362="","",VLOOKUP(R1362,CUSTOMS!$E$3:$N$2500,2,FALSE))</f>
        <v/>
      </c>
      <c r="T1362" s="38" t="str">
        <f>IF(R1362="","",VLOOKUP(R1362,CUSTOMS!$E$3:$N$2500,3,FALSE))</f>
        <v/>
      </c>
      <c r="U1362" s="39" t="str">
        <f t="shared" si="151"/>
        <v/>
      </c>
      <c r="V1362" s="39" t="str">
        <f>IF(R1362="","",VLOOKUP(R1362,CUSTOMS!$E$3:$N$2500,5,FALSE))</f>
        <v/>
      </c>
      <c r="W1362" s="40" t="str">
        <f>IF(R1362="","",VLOOKUP(R1362,CUSTOMS!$E$3:$N$2500,6,FALSE))</f>
        <v/>
      </c>
      <c r="X1362" s="40" t="str">
        <f t="shared" si="152"/>
        <v/>
      </c>
      <c r="Y1362" s="39" t="str">
        <f>IF(R1362="","",VLOOKUP(R1362,CUSTOMS!$E$3:$N$2500,8,FALSE))</f>
        <v/>
      </c>
      <c r="Z1362" s="39" t="str">
        <f>IF(R1362="","",VLOOKUP(R1362,CUSTOMS!$E$3:$N$2500,9,FALSE))</f>
        <v/>
      </c>
      <c r="AA1362" s="39" t="str">
        <f>IF(R1362="","",VLOOKUP(R1362,CUSTOMS!$E$3:$N$2500,10,FALSE))</f>
        <v/>
      </c>
      <c r="AB1362" s="40" t="str">
        <f>IF(R1362="","",VLOOKUP(G1362,WMS!$E$3:$T$2500,15,FALSE))</f>
        <v/>
      </c>
      <c r="AC1362" s="40" t="str">
        <f t="shared" si="153"/>
        <v/>
      </c>
      <c r="AD1362" s="37" t="str">
        <f>IF(S1362="","",VLOOKUP(S1362,海关监管条件!$A$1:$B$2000,2,FALSE))</f>
        <v/>
      </c>
    </row>
    <row r="1363" spans="7:30">
      <c r="G1363" s="22" t="str">
        <f t="shared" si="147"/>
        <v/>
      </c>
      <c r="H1363" s="23" t="str">
        <f>IF(G1363="","",VLOOKUP(G1363,WMS!$E$3:$Q$2500,7,FALSE))</f>
        <v/>
      </c>
      <c r="I1363" s="23" t="str">
        <f>IF(G1363="","",VLOOKUP(G1363,WMS!$E$3:$Q$2500,8,FALSE))</f>
        <v/>
      </c>
      <c r="J1363" s="23" t="str">
        <f>IF(G1363="","",VLOOKUP(G1363,WMS!$E$3:$Q$2500,13,FALSE))</f>
        <v/>
      </c>
      <c r="K1363" s="29" t="str">
        <f t="shared" si="148"/>
        <v/>
      </c>
      <c r="N1363" s="30" t="str">
        <f>IF(G1363="","",VLOOKUP(G1363,WMS!$E$3:$U$2500,17,0))</f>
        <v/>
      </c>
      <c r="O1363" s="31" t="str">
        <f t="shared" si="149"/>
        <v/>
      </c>
      <c r="P1363" s="31" t="str">
        <f t="shared" si="150"/>
        <v/>
      </c>
      <c r="Q1363" s="36" t="str">
        <f>IF(G1363="","",VLOOKUP(G1363,WMS!$E$3:$G$2500,2,FALSE))</f>
        <v/>
      </c>
      <c r="R1363" s="36" t="str">
        <f>IF(G1363="","",VLOOKUP(G1363,WMS!$E$3:$G$2500,3,FALSE))</f>
        <v/>
      </c>
      <c r="S1363" s="37" t="str">
        <f>IF(R1363="","",VLOOKUP(R1363,CUSTOMS!$E$3:$N$2500,2,FALSE))</f>
        <v/>
      </c>
      <c r="T1363" s="38" t="str">
        <f>IF(R1363="","",VLOOKUP(R1363,CUSTOMS!$E$3:$N$2500,3,FALSE))</f>
        <v/>
      </c>
      <c r="U1363" s="39" t="str">
        <f t="shared" si="151"/>
        <v/>
      </c>
      <c r="V1363" s="39" t="str">
        <f>IF(R1363="","",VLOOKUP(R1363,CUSTOMS!$E$3:$N$2500,5,FALSE))</f>
        <v/>
      </c>
      <c r="W1363" s="40" t="str">
        <f>IF(R1363="","",VLOOKUP(R1363,CUSTOMS!$E$3:$N$2500,6,FALSE))</f>
        <v/>
      </c>
      <c r="X1363" s="40" t="str">
        <f t="shared" si="152"/>
        <v/>
      </c>
      <c r="Y1363" s="39" t="str">
        <f>IF(R1363="","",VLOOKUP(R1363,CUSTOMS!$E$3:$N$2500,8,FALSE))</f>
        <v/>
      </c>
      <c r="Z1363" s="39" t="str">
        <f>IF(R1363="","",VLOOKUP(R1363,CUSTOMS!$E$3:$N$2500,9,FALSE))</f>
        <v/>
      </c>
      <c r="AA1363" s="39" t="str">
        <f>IF(R1363="","",VLOOKUP(R1363,CUSTOMS!$E$3:$N$2500,10,FALSE))</f>
        <v/>
      </c>
      <c r="AB1363" s="40" t="str">
        <f>IF(R1363="","",VLOOKUP(G1363,WMS!$E$3:$T$2500,15,FALSE))</f>
        <v/>
      </c>
      <c r="AC1363" s="40" t="str">
        <f t="shared" si="153"/>
        <v/>
      </c>
      <c r="AD1363" s="37" t="str">
        <f>IF(S1363="","",VLOOKUP(S1363,海关监管条件!$A$1:$B$2000,2,FALSE))</f>
        <v/>
      </c>
    </row>
    <row r="1364" spans="7:30">
      <c r="G1364" s="22" t="str">
        <f t="shared" si="147"/>
        <v/>
      </c>
      <c r="H1364" s="23" t="str">
        <f>IF(G1364="","",VLOOKUP(G1364,WMS!$E$3:$Q$2500,7,FALSE))</f>
        <v/>
      </c>
      <c r="I1364" s="23" t="str">
        <f>IF(G1364="","",VLOOKUP(G1364,WMS!$E$3:$Q$2500,8,FALSE))</f>
        <v/>
      </c>
      <c r="J1364" s="23" t="str">
        <f>IF(G1364="","",VLOOKUP(G1364,WMS!$E$3:$Q$2500,13,FALSE))</f>
        <v/>
      </c>
      <c r="K1364" s="29" t="str">
        <f t="shared" si="148"/>
        <v/>
      </c>
      <c r="N1364" s="30" t="str">
        <f>IF(G1364="","",VLOOKUP(G1364,WMS!$E$3:$U$2500,17,0))</f>
        <v/>
      </c>
      <c r="O1364" s="31" t="str">
        <f t="shared" si="149"/>
        <v/>
      </c>
      <c r="P1364" s="31" t="str">
        <f t="shared" si="150"/>
        <v/>
      </c>
      <c r="Q1364" s="36" t="str">
        <f>IF(G1364="","",VLOOKUP(G1364,WMS!$E$3:$G$2500,2,FALSE))</f>
        <v/>
      </c>
      <c r="R1364" s="36" t="str">
        <f>IF(G1364="","",VLOOKUP(G1364,WMS!$E$3:$G$2500,3,FALSE))</f>
        <v/>
      </c>
      <c r="S1364" s="37" t="str">
        <f>IF(R1364="","",VLOOKUP(R1364,CUSTOMS!$E$3:$N$2500,2,FALSE))</f>
        <v/>
      </c>
      <c r="T1364" s="38" t="str">
        <f>IF(R1364="","",VLOOKUP(R1364,CUSTOMS!$E$3:$N$2500,3,FALSE))</f>
        <v/>
      </c>
      <c r="U1364" s="39" t="str">
        <f t="shared" si="151"/>
        <v/>
      </c>
      <c r="V1364" s="39" t="str">
        <f>IF(R1364="","",VLOOKUP(R1364,CUSTOMS!$E$3:$N$2500,5,FALSE))</f>
        <v/>
      </c>
      <c r="W1364" s="40" t="str">
        <f>IF(R1364="","",VLOOKUP(R1364,CUSTOMS!$E$3:$N$2500,6,FALSE))</f>
        <v/>
      </c>
      <c r="X1364" s="40" t="str">
        <f t="shared" si="152"/>
        <v/>
      </c>
      <c r="Y1364" s="39" t="str">
        <f>IF(R1364="","",VLOOKUP(R1364,CUSTOMS!$E$3:$N$2500,8,FALSE))</f>
        <v/>
      </c>
      <c r="Z1364" s="39" t="str">
        <f>IF(R1364="","",VLOOKUP(R1364,CUSTOMS!$E$3:$N$2500,9,FALSE))</f>
        <v/>
      </c>
      <c r="AA1364" s="39" t="str">
        <f>IF(R1364="","",VLOOKUP(R1364,CUSTOMS!$E$3:$N$2500,10,FALSE))</f>
        <v/>
      </c>
      <c r="AB1364" s="40" t="str">
        <f>IF(R1364="","",VLOOKUP(G1364,WMS!$E$3:$T$2500,15,FALSE))</f>
        <v/>
      </c>
      <c r="AC1364" s="40" t="str">
        <f t="shared" si="153"/>
        <v/>
      </c>
      <c r="AD1364" s="37" t="str">
        <f>IF(S1364="","",VLOOKUP(S1364,海关监管条件!$A$1:$B$2000,2,FALSE))</f>
        <v/>
      </c>
    </row>
    <row r="1365" spans="7:30">
      <c r="G1365" s="22" t="str">
        <f t="shared" si="147"/>
        <v/>
      </c>
      <c r="H1365" s="23" t="str">
        <f>IF(G1365="","",VLOOKUP(G1365,WMS!$E$3:$Q$2500,7,FALSE))</f>
        <v/>
      </c>
      <c r="I1365" s="23" t="str">
        <f>IF(G1365="","",VLOOKUP(G1365,WMS!$E$3:$Q$2500,8,FALSE))</f>
        <v/>
      </c>
      <c r="J1365" s="23" t="str">
        <f>IF(G1365="","",VLOOKUP(G1365,WMS!$E$3:$Q$2500,13,FALSE))</f>
        <v/>
      </c>
      <c r="K1365" s="29" t="str">
        <f t="shared" si="148"/>
        <v/>
      </c>
      <c r="N1365" s="30" t="str">
        <f>IF(G1365="","",VLOOKUP(G1365,WMS!$E$3:$U$2500,17,0))</f>
        <v/>
      </c>
      <c r="O1365" s="31" t="str">
        <f t="shared" si="149"/>
        <v/>
      </c>
      <c r="P1365" s="31" t="str">
        <f t="shared" si="150"/>
        <v/>
      </c>
      <c r="Q1365" s="36" t="str">
        <f>IF(G1365="","",VLOOKUP(G1365,WMS!$E$3:$G$2500,2,FALSE))</f>
        <v/>
      </c>
      <c r="R1365" s="36" t="str">
        <f>IF(G1365="","",VLOOKUP(G1365,WMS!$E$3:$G$2500,3,FALSE))</f>
        <v/>
      </c>
      <c r="S1365" s="37" t="str">
        <f>IF(R1365="","",VLOOKUP(R1365,CUSTOMS!$E$3:$N$2500,2,FALSE))</f>
        <v/>
      </c>
      <c r="T1365" s="38" t="str">
        <f>IF(R1365="","",VLOOKUP(R1365,CUSTOMS!$E$3:$N$2500,3,FALSE))</f>
        <v/>
      </c>
      <c r="U1365" s="39" t="str">
        <f t="shared" si="151"/>
        <v/>
      </c>
      <c r="V1365" s="39" t="str">
        <f>IF(R1365="","",VLOOKUP(R1365,CUSTOMS!$E$3:$N$2500,5,FALSE))</f>
        <v/>
      </c>
      <c r="W1365" s="40" t="str">
        <f>IF(R1365="","",VLOOKUP(R1365,CUSTOMS!$E$3:$N$2500,6,FALSE))</f>
        <v/>
      </c>
      <c r="X1365" s="40" t="str">
        <f t="shared" si="152"/>
        <v/>
      </c>
      <c r="Y1365" s="39" t="str">
        <f>IF(R1365="","",VLOOKUP(R1365,CUSTOMS!$E$3:$N$2500,8,FALSE))</f>
        <v/>
      </c>
      <c r="Z1365" s="39" t="str">
        <f>IF(R1365="","",VLOOKUP(R1365,CUSTOMS!$E$3:$N$2500,9,FALSE))</f>
        <v/>
      </c>
      <c r="AA1365" s="39" t="str">
        <f>IF(R1365="","",VLOOKUP(R1365,CUSTOMS!$E$3:$N$2500,10,FALSE))</f>
        <v/>
      </c>
      <c r="AB1365" s="40" t="str">
        <f>IF(R1365="","",VLOOKUP(G1365,WMS!$E$3:$T$2500,15,FALSE))</f>
        <v/>
      </c>
      <c r="AC1365" s="40" t="str">
        <f t="shared" si="153"/>
        <v/>
      </c>
      <c r="AD1365" s="37" t="str">
        <f>IF(S1365="","",VLOOKUP(S1365,海关监管条件!$A$1:$B$2000,2,FALSE))</f>
        <v/>
      </c>
    </row>
    <row r="1366" spans="7:30">
      <c r="G1366" s="22" t="str">
        <f t="shared" si="147"/>
        <v/>
      </c>
      <c r="H1366" s="23" t="str">
        <f>IF(G1366="","",VLOOKUP(G1366,WMS!$E$3:$Q$2500,7,FALSE))</f>
        <v/>
      </c>
      <c r="I1366" s="23" t="str">
        <f>IF(G1366="","",VLOOKUP(G1366,WMS!$E$3:$Q$2500,8,FALSE))</f>
        <v/>
      </c>
      <c r="J1366" s="23" t="str">
        <f>IF(G1366="","",VLOOKUP(G1366,WMS!$E$3:$Q$2500,13,FALSE))</f>
        <v/>
      </c>
      <c r="K1366" s="29" t="str">
        <f t="shared" si="148"/>
        <v/>
      </c>
      <c r="N1366" s="30" t="str">
        <f>IF(G1366="","",VLOOKUP(G1366,WMS!$E$3:$U$2500,17,0))</f>
        <v/>
      </c>
      <c r="O1366" s="31" t="str">
        <f t="shared" si="149"/>
        <v/>
      </c>
      <c r="P1366" s="31" t="str">
        <f t="shared" si="150"/>
        <v/>
      </c>
      <c r="Q1366" s="36" t="str">
        <f>IF(G1366="","",VLOOKUP(G1366,WMS!$E$3:$G$2500,2,FALSE))</f>
        <v/>
      </c>
      <c r="R1366" s="36" t="str">
        <f>IF(G1366="","",VLOOKUP(G1366,WMS!$E$3:$G$2500,3,FALSE))</f>
        <v/>
      </c>
      <c r="S1366" s="37" t="str">
        <f>IF(R1366="","",VLOOKUP(R1366,CUSTOMS!$E$3:$N$2500,2,FALSE))</f>
        <v/>
      </c>
      <c r="T1366" s="38" t="str">
        <f>IF(R1366="","",VLOOKUP(R1366,CUSTOMS!$E$3:$N$2500,3,FALSE))</f>
        <v/>
      </c>
      <c r="U1366" s="39" t="str">
        <f t="shared" si="151"/>
        <v/>
      </c>
      <c r="V1366" s="39" t="str">
        <f>IF(R1366="","",VLOOKUP(R1366,CUSTOMS!$E$3:$N$2500,5,FALSE))</f>
        <v/>
      </c>
      <c r="W1366" s="40" t="str">
        <f>IF(R1366="","",VLOOKUP(R1366,CUSTOMS!$E$3:$N$2500,6,FALSE))</f>
        <v/>
      </c>
      <c r="X1366" s="40" t="str">
        <f t="shared" si="152"/>
        <v/>
      </c>
      <c r="Y1366" s="39" t="str">
        <f>IF(R1366="","",VLOOKUP(R1366,CUSTOMS!$E$3:$N$2500,8,FALSE))</f>
        <v/>
      </c>
      <c r="Z1366" s="39" t="str">
        <f>IF(R1366="","",VLOOKUP(R1366,CUSTOMS!$E$3:$N$2500,9,FALSE))</f>
        <v/>
      </c>
      <c r="AA1366" s="39" t="str">
        <f>IF(R1366="","",VLOOKUP(R1366,CUSTOMS!$E$3:$N$2500,10,FALSE))</f>
        <v/>
      </c>
      <c r="AB1366" s="40" t="str">
        <f>IF(R1366="","",VLOOKUP(G1366,WMS!$E$3:$T$2500,15,FALSE))</f>
        <v/>
      </c>
      <c r="AC1366" s="40" t="str">
        <f t="shared" si="153"/>
        <v/>
      </c>
      <c r="AD1366" s="37" t="str">
        <f>IF(S1366="","",VLOOKUP(S1366,海关监管条件!$A$1:$B$2000,2,FALSE))</f>
        <v/>
      </c>
    </row>
    <row r="1367" spans="7:30">
      <c r="G1367" s="22" t="str">
        <f t="shared" si="147"/>
        <v/>
      </c>
      <c r="H1367" s="23" t="str">
        <f>IF(G1367="","",VLOOKUP(G1367,WMS!$E$3:$Q$2500,7,FALSE))</f>
        <v/>
      </c>
      <c r="I1367" s="23" t="str">
        <f>IF(G1367="","",VLOOKUP(G1367,WMS!$E$3:$Q$2500,8,FALSE))</f>
        <v/>
      </c>
      <c r="J1367" s="23" t="str">
        <f>IF(G1367="","",VLOOKUP(G1367,WMS!$E$3:$Q$2500,13,FALSE))</f>
        <v/>
      </c>
      <c r="K1367" s="29" t="str">
        <f t="shared" si="148"/>
        <v/>
      </c>
      <c r="N1367" s="30" t="str">
        <f>IF(G1367="","",VLOOKUP(G1367,WMS!$E$3:$U$2500,17,0))</f>
        <v/>
      </c>
      <c r="O1367" s="31" t="str">
        <f t="shared" si="149"/>
        <v/>
      </c>
      <c r="P1367" s="31" t="str">
        <f t="shared" si="150"/>
        <v/>
      </c>
      <c r="Q1367" s="36" t="str">
        <f>IF(G1367="","",VLOOKUP(G1367,WMS!$E$3:$G$2500,2,FALSE))</f>
        <v/>
      </c>
      <c r="R1367" s="36" t="str">
        <f>IF(G1367="","",VLOOKUP(G1367,WMS!$E$3:$G$2500,3,FALSE))</f>
        <v/>
      </c>
      <c r="S1367" s="37" t="str">
        <f>IF(R1367="","",VLOOKUP(R1367,CUSTOMS!$E$3:$N$2500,2,FALSE))</f>
        <v/>
      </c>
      <c r="T1367" s="38" t="str">
        <f>IF(R1367="","",VLOOKUP(R1367,CUSTOMS!$E$3:$N$2500,3,FALSE))</f>
        <v/>
      </c>
      <c r="U1367" s="39" t="str">
        <f t="shared" si="151"/>
        <v/>
      </c>
      <c r="V1367" s="39" t="str">
        <f>IF(R1367="","",VLOOKUP(R1367,CUSTOMS!$E$3:$N$2500,5,FALSE))</f>
        <v/>
      </c>
      <c r="W1367" s="40" t="str">
        <f>IF(R1367="","",VLOOKUP(R1367,CUSTOMS!$E$3:$N$2500,6,FALSE))</f>
        <v/>
      </c>
      <c r="X1367" s="40" t="str">
        <f t="shared" si="152"/>
        <v/>
      </c>
      <c r="Y1367" s="39" t="str">
        <f>IF(R1367="","",VLOOKUP(R1367,CUSTOMS!$E$3:$N$2500,8,FALSE))</f>
        <v/>
      </c>
      <c r="Z1367" s="39" t="str">
        <f>IF(R1367="","",VLOOKUP(R1367,CUSTOMS!$E$3:$N$2500,9,FALSE))</f>
        <v/>
      </c>
      <c r="AA1367" s="39" t="str">
        <f>IF(R1367="","",VLOOKUP(R1367,CUSTOMS!$E$3:$N$2500,10,FALSE))</f>
        <v/>
      </c>
      <c r="AB1367" s="40" t="str">
        <f>IF(R1367="","",VLOOKUP(G1367,WMS!$E$3:$T$2500,15,FALSE))</f>
        <v/>
      </c>
      <c r="AC1367" s="40" t="str">
        <f t="shared" si="153"/>
        <v/>
      </c>
      <c r="AD1367" s="37" t="str">
        <f>IF(S1367="","",VLOOKUP(S1367,海关监管条件!$A$1:$B$2000,2,FALSE))</f>
        <v/>
      </c>
    </row>
    <row r="1368" spans="7:30">
      <c r="G1368" s="22" t="str">
        <f t="shared" si="147"/>
        <v/>
      </c>
      <c r="H1368" s="23" t="str">
        <f>IF(G1368="","",VLOOKUP(G1368,WMS!$E$3:$Q$2500,7,FALSE))</f>
        <v/>
      </c>
      <c r="I1368" s="23" t="str">
        <f>IF(G1368="","",VLOOKUP(G1368,WMS!$E$3:$Q$2500,8,FALSE))</f>
        <v/>
      </c>
      <c r="J1368" s="23" t="str">
        <f>IF(G1368="","",VLOOKUP(G1368,WMS!$E$3:$Q$2500,13,FALSE))</f>
        <v/>
      </c>
      <c r="K1368" s="29" t="str">
        <f t="shared" si="148"/>
        <v/>
      </c>
      <c r="N1368" s="30" t="str">
        <f>IF(G1368="","",VLOOKUP(G1368,WMS!$E$3:$U$2500,17,0))</f>
        <v/>
      </c>
      <c r="O1368" s="31" t="str">
        <f t="shared" si="149"/>
        <v/>
      </c>
      <c r="P1368" s="31" t="str">
        <f t="shared" si="150"/>
        <v/>
      </c>
      <c r="Q1368" s="36" t="str">
        <f>IF(G1368="","",VLOOKUP(G1368,WMS!$E$3:$G$2500,2,FALSE))</f>
        <v/>
      </c>
      <c r="R1368" s="36" t="str">
        <f>IF(G1368="","",VLOOKUP(G1368,WMS!$E$3:$G$2500,3,FALSE))</f>
        <v/>
      </c>
      <c r="S1368" s="37" t="str">
        <f>IF(R1368="","",VLOOKUP(R1368,CUSTOMS!$E$3:$N$2500,2,FALSE))</f>
        <v/>
      </c>
      <c r="T1368" s="38" t="str">
        <f>IF(R1368="","",VLOOKUP(R1368,CUSTOMS!$E$3:$N$2500,3,FALSE))</f>
        <v/>
      </c>
      <c r="U1368" s="39" t="str">
        <f t="shared" si="151"/>
        <v/>
      </c>
      <c r="V1368" s="39" t="str">
        <f>IF(R1368="","",VLOOKUP(R1368,CUSTOMS!$E$3:$N$2500,5,FALSE))</f>
        <v/>
      </c>
      <c r="W1368" s="40" t="str">
        <f>IF(R1368="","",VLOOKUP(R1368,CUSTOMS!$E$3:$N$2500,6,FALSE))</f>
        <v/>
      </c>
      <c r="X1368" s="40" t="str">
        <f t="shared" si="152"/>
        <v/>
      </c>
      <c r="Y1368" s="39" t="str">
        <f>IF(R1368="","",VLOOKUP(R1368,CUSTOMS!$E$3:$N$2500,8,FALSE))</f>
        <v/>
      </c>
      <c r="Z1368" s="39" t="str">
        <f>IF(R1368="","",VLOOKUP(R1368,CUSTOMS!$E$3:$N$2500,9,FALSE))</f>
        <v/>
      </c>
      <c r="AA1368" s="39" t="str">
        <f>IF(R1368="","",VLOOKUP(R1368,CUSTOMS!$E$3:$N$2500,10,FALSE))</f>
        <v/>
      </c>
      <c r="AB1368" s="40" t="str">
        <f>IF(R1368="","",VLOOKUP(G1368,WMS!$E$3:$T$2500,15,FALSE))</f>
        <v/>
      </c>
      <c r="AC1368" s="40" t="str">
        <f t="shared" si="153"/>
        <v/>
      </c>
      <c r="AD1368" s="37" t="str">
        <f>IF(S1368="","",VLOOKUP(S1368,海关监管条件!$A$1:$B$2000,2,FALSE))</f>
        <v/>
      </c>
    </row>
    <row r="1369" spans="7:30">
      <c r="G1369" s="22" t="str">
        <f t="shared" si="147"/>
        <v/>
      </c>
      <c r="H1369" s="23" t="str">
        <f>IF(G1369="","",VLOOKUP(G1369,WMS!$E$3:$Q$2500,7,FALSE))</f>
        <v/>
      </c>
      <c r="I1369" s="23" t="str">
        <f>IF(G1369="","",VLOOKUP(G1369,WMS!$E$3:$Q$2500,8,FALSE))</f>
        <v/>
      </c>
      <c r="J1369" s="23" t="str">
        <f>IF(G1369="","",VLOOKUP(G1369,WMS!$E$3:$Q$2500,13,FALSE))</f>
        <v/>
      </c>
      <c r="K1369" s="29" t="str">
        <f t="shared" si="148"/>
        <v/>
      </c>
      <c r="N1369" s="30" t="str">
        <f>IF(G1369="","",VLOOKUP(G1369,WMS!$E$3:$U$2500,17,0))</f>
        <v/>
      </c>
      <c r="O1369" s="31" t="str">
        <f t="shared" si="149"/>
        <v/>
      </c>
      <c r="P1369" s="31" t="str">
        <f t="shared" si="150"/>
        <v/>
      </c>
      <c r="Q1369" s="36" t="str">
        <f>IF(G1369="","",VLOOKUP(G1369,WMS!$E$3:$G$2500,2,FALSE))</f>
        <v/>
      </c>
      <c r="R1369" s="36" t="str">
        <f>IF(G1369="","",VLOOKUP(G1369,WMS!$E$3:$G$2500,3,FALSE))</f>
        <v/>
      </c>
      <c r="S1369" s="37" t="str">
        <f>IF(R1369="","",VLOOKUP(R1369,CUSTOMS!$E$3:$N$2500,2,FALSE))</f>
        <v/>
      </c>
      <c r="T1369" s="38" t="str">
        <f>IF(R1369="","",VLOOKUP(R1369,CUSTOMS!$E$3:$N$2500,3,FALSE))</f>
        <v/>
      </c>
      <c r="U1369" s="39" t="str">
        <f t="shared" si="151"/>
        <v/>
      </c>
      <c r="V1369" s="39" t="str">
        <f>IF(R1369="","",VLOOKUP(R1369,CUSTOMS!$E$3:$N$2500,5,FALSE))</f>
        <v/>
      </c>
      <c r="W1369" s="40" t="str">
        <f>IF(R1369="","",VLOOKUP(R1369,CUSTOMS!$E$3:$N$2500,6,FALSE))</f>
        <v/>
      </c>
      <c r="X1369" s="40" t="str">
        <f t="shared" si="152"/>
        <v/>
      </c>
      <c r="Y1369" s="39" t="str">
        <f>IF(R1369="","",VLOOKUP(R1369,CUSTOMS!$E$3:$N$2500,8,FALSE))</f>
        <v/>
      </c>
      <c r="Z1369" s="39" t="str">
        <f>IF(R1369="","",VLOOKUP(R1369,CUSTOMS!$E$3:$N$2500,9,FALSE))</f>
        <v/>
      </c>
      <c r="AA1369" s="39" t="str">
        <f>IF(R1369="","",VLOOKUP(R1369,CUSTOMS!$E$3:$N$2500,10,FALSE))</f>
        <v/>
      </c>
      <c r="AB1369" s="40" t="str">
        <f>IF(R1369="","",VLOOKUP(G1369,WMS!$E$3:$T$2500,15,FALSE))</f>
        <v/>
      </c>
      <c r="AC1369" s="40" t="str">
        <f t="shared" si="153"/>
        <v/>
      </c>
      <c r="AD1369" s="37" t="str">
        <f>IF(S1369="","",VLOOKUP(S1369,海关监管条件!$A$1:$B$2000,2,FALSE))</f>
        <v/>
      </c>
    </row>
    <row r="1370" spans="7:30">
      <c r="G1370" s="22" t="str">
        <f t="shared" si="147"/>
        <v/>
      </c>
      <c r="H1370" s="23" t="str">
        <f>IF(G1370="","",VLOOKUP(G1370,WMS!$E$3:$Q$2500,7,FALSE))</f>
        <v/>
      </c>
      <c r="I1370" s="23" t="str">
        <f>IF(G1370="","",VLOOKUP(G1370,WMS!$E$3:$Q$2500,8,FALSE))</f>
        <v/>
      </c>
      <c r="J1370" s="23" t="str">
        <f>IF(G1370="","",VLOOKUP(G1370,WMS!$E$3:$Q$2500,13,FALSE))</f>
        <v/>
      </c>
      <c r="K1370" s="29" t="str">
        <f t="shared" si="148"/>
        <v/>
      </c>
      <c r="N1370" s="30" t="str">
        <f>IF(G1370="","",VLOOKUP(G1370,WMS!$E$3:$U$2500,17,0))</f>
        <v/>
      </c>
      <c r="O1370" s="31" t="str">
        <f t="shared" si="149"/>
        <v/>
      </c>
      <c r="P1370" s="31" t="str">
        <f t="shared" si="150"/>
        <v/>
      </c>
      <c r="Q1370" s="36" t="str">
        <f>IF(G1370="","",VLOOKUP(G1370,WMS!$E$3:$G$2500,2,FALSE))</f>
        <v/>
      </c>
      <c r="R1370" s="36" t="str">
        <f>IF(G1370="","",VLOOKUP(G1370,WMS!$E$3:$G$2500,3,FALSE))</f>
        <v/>
      </c>
      <c r="S1370" s="37" t="str">
        <f>IF(R1370="","",VLOOKUP(R1370,CUSTOMS!$E$3:$N$2500,2,FALSE))</f>
        <v/>
      </c>
      <c r="T1370" s="38" t="str">
        <f>IF(R1370="","",VLOOKUP(R1370,CUSTOMS!$E$3:$N$2500,3,FALSE))</f>
        <v/>
      </c>
      <c r="U1370" s="39" t="str">
        <f t="shared" si="151"/>
        <v/>
      </c>
      <c r="V1370" s="39" t="str">
        <f>IF(R1370="","",VLOOKUP(R1370,CUSTOMS!$E$3:$N$2500,5,FALSE))</f>
        <v/>
      </c>
      <c r="W1370" s="40" t="str">
        <f>IF(R1370="","",VLOOKUP(R1370,CUSTOMS!$E$3:$N$2500,6,FALSE))</f>
        <v/>
      </c>
      <c r="X1370" s="40" t="str">
        <f t="shared" si="152"/>
        <v/>
      </c>
      <c r="Y1370" s="39" t="str">
        <f>IF(R1370="","",VLOOKUP(R1370,CUSTOMS!$E$3:$N$2500,8,FALSE))</f>
        <v/>
      </c>
      <c r="Z1370" s="39" t="str">
        <f>IF(R1370="","",VLOOKUP(R1370,CUSTOMS!$E$3:$N$2500,9,FALSE))</f>
        <v/>
      </c>
      <c r="AA1370" s="39" t="str">
        <f>IF(R1370="","",VLOOKUP(R1370,CUSTOMS!$E$3:$N$2500,10,FALSE))</f>
        <v/>
      </c>
      <c r="AB1370" s="40" t="str">
        <f>IF(R1370="","",VLOOKUP(G1370,WMS!$E$3:$T$2500,15,FALSE))</f>
        <v/>
      </c>
      <c r="AC1370" s="40" t="str">
        <f t="shared" si="153"/>
        <v/>
      </c>
      <c r="AD1370" s="37" t="str">
        <f>IF(S1370="","",VLOOKUP(S1370,海关监管条件!$A$1:$B$2000,2,FALSE))</f>
        <v/>
      </c>
    </row>
    <row r="1371" spans="7:30">
      <c r="G1371" s="22" t="str">
        <f t="shared" si="147"/>
        <v/>
      </c>
      <c r="H1371" s="23" t="str">
        <f>IF(G1371="","",VLOOKUP(G1371,WMS!$E$3:$Q$2500,7,FALSE))</f>
        <v/>
      </c>
      <c r="I1371" s="23" t="str">
        <f>IF(G1371="","",VLOOKUP(G1371,WMS!$E$3:$Q$2500,8,FALSE))</f>
        <v/>
      </c>
      <c r="J1371" s="23" t="str">
        <f>IF(G1371="","",VLOOKUP(G1371,WMS!$E$3:$Q$2500,13,FALSE))</f>
        <v/>
      </c>
      <c r="K1371" s="29" t="str">
        <f t="shared" si="148"/>
        <v/>
      </c>
      <c r="N1371" s="30" t="str">
        <f>IF(G1371="","",VLOOKUP(G1371,WMS!$E$3:$U$2500,17,0))</f>
        <v/>
      </c>
      <c r="O1371" s="31" t="str">
        <f t="shared" si="149"/>
        <v/>
      </c>
      <c r="P1371" s="31" t="str">
        <f t="shared" si="150"/>
        <v/>
      </c>
      <c r="Q1371" s="36" t="str">
        <f>IF(G1371="","",VLOOKUP(G1371,WMS!$E$3:$G$2500,2,FALSE))</f>
        <v/>
      </c>
      <c r="R1371" s="36" t="str">
        <f>IF(G1371="","",VLOOKUP(G1371,WMS!$E$3:$G$2500,3,FALSE))</f>
        <v/>
      </c>
      <c r="S1371" s="37" t="str">
        <f>IF(R1371="","",VLOOKUP(R1371,CUSTOMS!$E$3:$N$2500,2,FALSE))</f>
        <v/>
      </c>
      <c r="T1371" s="38" t="str">
        <f>IF(R1371="","",VLOOKUP(R1371,CUSTOMS!$E$3:$N$2500,3,FALSE))</f>
        <v/>
      </c>
      <c r="U1371" s="39" t="str">
        <f t="shared" si="151"/>
        <v/>
      </c>
      <c r="V1371" s="39" t="str">
        <f>IF(R1371="","",VLOOKUP(R1371,CUSTOMS!$E$3:$N$2500,5,FALSE))</f>
        <v/>
      </c>
      <c r="W1371" s="40" t="str">
        <f>IF(R1371="","",VLOOKUP(R1371,CUSTOMS!$E$3:$N$2500,6,FALSE))</f>
        <v/>
      </c>
      <c r="X1371" s="40" t="str">
        <f t="shared" si="152"/>
        <v/>
      </c>
      <c r="Y1371" s="39" t="str">
        <f>IF(R1371="","",VLOOKUP(R1371,CUSTOMS!$E$3:$N$2500,8,FALSE))</f>
        <v/>
      </c>
      <c r="Z1371" s="39" t="str">
        <f>IF(R1371="","",VLOOKUP(R1371,CUSTOMS!$E$3:$N$2500,9,FALSE))</f>
        <v/>
      </c>
      <c r="AA1371" s="39" t="str">
        <f>IF(R1371="","",VLOOKUP(R1371,CUSTOMS!$E$3:$N$2500,10,FALSE))</f>
        <v/>
      </c>
      <c r="AB1371" s="40" t="str">
        <f>IF(R1371="","",VLOOKUP(G1371,WMS!$E$3:$T$2500,15,FALSE))</f>
        <v/>
      </c>
      <c r="AC1371" s="40" t="str">
        <f t="shared" si="153"/>
        <v/>
      </c>
      <c r="AD1371" s="37" t="str">
        <f>IF(S1371="","",VLOOKUP(S1371,海关监管条件!$A$1:$B$2000,2,FALSE))</f>
        <v/>
      </c>
    </row>
    <row r="1372" spans="7:30">
      <c r="G1372" s="22" t="str">
        <f t="shared" si="147"/>
        <v/>
      </c>
      <c r="H1372" s="23" t="str">
        <f>IF(G1372="","",VLOOKUP(G1372,WMS!$E$3:$Q$2500,7,FALSE))</f>
        <v/>
      </c>
      <c r="I1372" s="23" t="str">
        <f>IF(G1372="","",VLOOKUP(G1372,WMS!$E$3:$Q$2500,8,FALSE))</f>
        <v/>
      </c>
      <c r="J1372" s="23" t="str">
        <f>IF(G1372="","",VLOOKUP(G1372,WMS!$E$3:$Q$2500,13,FALSE))</f>
        <v/>
      </c>
      <c r="K1372" s="29" t="str">
        <f t="shared" si="148"/>
        <v/>
      </c>
      <c r="N1372" s="30" t="str">
        <f>IF(G1372="","",VLOOKUP(G1372,WMS!$E$3:$U$2500,17,0))</f>
        <v/>
      </c>
      <c r="O1372" s="31" t="str">
        <f t="shared" si="149"/>
        <v/>
      </c>
      <c r="P1372" s="31" t="str">
        <f t="shared" si="150"/>
        <v/>
      </c>
      <c r="Q1372" s="36" t="str">
        <f>IF(G1372="","",VLOOKUP(G1372,WMS!$E$3:$G$2500,2,FALSE))</f>
        <v/>
      </c>
      <c r="R1372" s="36" t="str">
        <f>IF(G1372="","",VLOOKUP(G1372,WMS!$E$3:$G$2500,3,FALSE))</f>
        <v/>
      </c>
      <c r="S1372" s="37" t="str">
        <f>IF(R1372="","",VLOOKUP(R1372,CUSTOMS!$E$3:$N$2500,2,FALSE))</f>
        <v/>
      </c>
      <c r="T1372" s="38" t="str">
        <f>IF(R1372="","",VLOOKUP(R1372,CUSTOMS!$E$3:$N$2500,3,FALSE))</f>
        <v/>
      </c>
      <c r="U1372" s="39" t="str">
        <f t="shared" si="151"/>
        <v/>
      </c>
      <c r="V1372" s="39" t="str">
        <f>IF(R1372="","",VLOOKUP(R1372,CUSTOMS!$E$3:$N$2500,5,FALSE))</f>
        <v/>
      </c>
      <c r="W1372" s="40" t="str">
        <f>IF(R1372="","",VLOOKUP(R1372,CUSTOMS!$E$3:$N$2500,6,FALSE))</f>
        <v/>
      </c>
      <c r="X1372" s="40" t="str">
        <f t="shared" si="152"/>
        <v/>
      </c>
      <c r="Y1372" s="39" t="str">
        <f>IF(R1372="","",VLOOKUP(R1372,CUSTOMS!$E$3:$N$2500,8,FALSE))</f>
        <v/>
      </c>
      <c r="Z1372" s="39" t="str">
        <f>IF(R1372="","",VLOOKUP(R1372,CUSTOMS!$E$3:$N$2500,9,FALSE))</f>
        <v/>
      </c>
      <c r="AA1372" s="39" t="str">
        <f>IF(R1372="","",VLOOKUP(R1372,CUSTOMS!$E$3:$N$2500,10,FALSE))</f>
        <v/>
      </c>
      <c r="AB1372" s="40" t="str">
        <f>IF(R1372="","",VLOOKUP(G1372,WMS!$E$3:$T$2500,15,FALSE))</f>
        <v/>
      </c>
      <c r="AC1372" s="40" t="str">
        <f t="shared" si="153"/>
        <v/>
      </c>
      <c r="AD1372" s="37" t="str">
        <f>IF(S1372="","",VLOOKUP(S1372,海关监管条件!$A$1:$B$2000,2,FALSE))</f>
        <v/>
      </c>
    </row>
    <row r="1373" spans="7:30">
      <c r="G1373" s="22" t="str">
        <f t="shared" si="147"/>
        <v/>
      </c>
      <c r="H1373" s="23" t="str">
        <f>IF(G1373="","",VLOOKUP(G1373,WMS!$E$3:$Q$2500,7,FALSE))</f>
        <v/>
      </c>
      <c r="I1373" s="23" t="str">
        <f>IF(G1373="","",VLOOKUP(G1373,WMS!$E$3:$Q$2500,8,FALSE))</f>
        <v/>
      </c>
      <c r="J1373" s="23" t="str">
        <f>IF(G1373="","",VLOOKUP(G1373,WMS!$E$3:$Q$2500,13,FALSE))</f>
        <v/>
      </c>
      <c r="K1373" s="29" t="str">
        <f t="shared" si="148"/>
        <v/>
      </c>
      <c r="N1373" s="30" t="str">
        <f>IF(G1373="","",VLOOKUP(G1373,WMS!$E$3:$U$2500,17,0))</f>
        <v/>
      </c>
      <c r="O1373" s="31" t="str">
        <f t="shared" si="149"/>
        <v/>
      </c>
      <c r="P1373" s="31" t="str">
        <f t="shared" si="150"/>
        <v/>
      </c>
      <c r="Q1373" s="36" t="str">
        <f>IF(G1373="","",VLOOKUP(G1373,WMS!$E$3:$G$2500,2,FALSE))</f>
        <v/>
      </c>
      <c r="R1373" s="36" t="str">
        <f>IF(G1373="","",VLOOKUP(G1373,WMS!$E$3:$G$2500,3,FALSE))</f>
        <v/>
      </c>
      <c r="S1373" s="37" t="str">
        <f>IF(R1373="","",VLOOKUP(R1373,CUSTOMS!$E$3:$N$2500,2,FALSE))</f>
        <v/>
      </c>
      <c r="T1373" s="38" t="str">
        <f>IF(R1373="","",VLOOKUP(R1373,CUSTOMS!$E$3:$N$2500,3,FALSE))</f>
        <v/>
      </c>
      <c r="U1373" s="39" t="str">
        <f t="shared" si="151"/>
        <v/>
      </c>
      <c r="V1373" s="39" t="str">
        <f>IF(R1373="","",VLOOKUP(R1373,CUSTOMS!$E$3:$N$2500,5,FALSE))</f>
        <v/>
      </c>
      <c r="W1373" s="40" t="str">
        <f>IF(R1373="","",VLOOKUP(R1373,CUSTOMS!$E$3:$N$2500,6,FALSE))</f>
        <v/>
      </c>
      <c r="X1373" s="40" t="str">
        <f t="shared" si="152"/>
        <v/>
      </c>
      <c r="Y1373" s="39" t="str">
        <f>IF(R1373="","",VLOOKUP(R1373,CUSTOMS!$E$3:$N$2500,8,FALSE))</f>
        <v/>
      </c>
      <c r="Z1373" s="39" t="str">
        <f>IF(R1373="","",VLOOKUP(R1373,CUSTOMS!$E$3:$N$2500,9,FALSE))</f>
        <v/>
      </c>
      <c r="AA1373" s="39" t="str">
        <f>IF(R1373="","",VLOOKUP(R1373,CUSTOMS!$E$3:$N$2500,10,FALSE))</f>
        <v/>
      </c>
      <c r="AB1373" s="40" t="str">
        <f>IF(R1373="","",VLOOKUP(G1373,WMS!$E$3:$T$2500,15,FALSE))</f>
        <v/>
      </c>
      <c r="AC1373" s="40" t="str">
        <f t="shared" si="153"/>
        <v/>
      </c>
      <c r="AD1373" s="37" t="str">
        <f>IF(S1373="","",VLOOKUP(S1373,海关监管条件!$A$1:$B$2000,2,FALSE))</f>
        <v/>
      </c>
    </row>
    <row r="1374" spans="7:30">
      <c r="G1374" s="22" t="str">
        <f t="shared" si="147"/>
        <v/>
      </c>
      <c r="H1374" s="23" t="str">
        <f>IF(G1374="","",VLOOKUP(G1374,WMS!$E$3:$Q$2500,7,FALSE))</f>
        <v/>
      </c>
      <c r="I1374" s="23" t="str">
        <f>IF(G1374="","",VLOOKUP(G1374,WMS!$E$3:$Q$2500,8,FALSE))</f>
        <v/>
      </c>
      <c r="J1374" s="23" t="str">
        <f>IF(G1374="","",VLOOKUP(G1374,WMS!$E$3:$Q$2500,13,FALSE))</f>
        <v/>
      </c>
      <c r="K1374" s="29" t="str">
        <f t="shared" si="148"/>
        <v/>
      </c>
      <c r="N1374" s="30" t="str">
        <f>IF(G1374="","",VLOOKUP(G1374,WMS!$E$3:$U$2500,17,0))</f>
        <v/>
      </c>
      <c r="O1374" s="31" t="str">
        <f t="shared" si="149"/>
        <v/>
      </c>
      <c r="P1374" s="31" t="str">
        <f t="shared" si="150"/>
        <v/>
      </c>
      <c r="Q1374" s="36" t="str">
        <f>IF(G1374="","",VLOOKUP(G1374,WMS!$E$3:$G$2500,2,FALSE))</f>
        <v/>
      </c>
      <c r="R1374" s="36" t="str">
        <f>IF(G1374="","",VLOOKUP(G1374,WMS!$E$3:$G$2500,3,FALSE))</f>
        <v/>
      </c>
      <c r="S1374" s="37" t="str">
        <f>IF(R1374="","",VLOOKUP(R1374,CUSTOMS!$E$3:$N$2500,2,FALSE))</f>
        <v/>
      </c>
      <c r="T1374" s="38" t="str">
        <f>IF(R1374="","",VLOOKUP(R1374,CUSTOMS!$E$3:$N$2500,3,FALSE))</f>
        <v/>
      </c>
      <c r="U1374" s="39" t="str">
        <f t="shared" si="151"/>
        <v/>
      </c>
      <c r="V1374" s="39" t="str">
        <f>IF(R1374="","",VLOOKUP(R1374,CUSTOMS!$E$3:$N$2500,5,FALSE))</f>
        <v/>
      </c>
      <c r="W1374" s="40" t="str">
        <f>IF(R1374="","",VLOOKUP(R1374,CUSTOMS!$E$3:$N$2500,6,FALSE))</f>
        <v/>
      </c>
      <c r="X1374" s="40" t="str">
        <f t="shared" si="152"/>
        <v/>
      </c>
      <c r="Y1374" s="39" t="str">
        <f>IF(R1374="","",VLOOKUP(R1374,CUSTOMS!$E$3:$N$2500,8,FALSE))</f>
        <v/>
      </c>
      <c r="Z1374" s="39" t="str">
        <f>IF(R1374="","",VLOOKUP(R1374,CUSTOMS!$E$3:$N$2500,9,FALSE))</f>
        <v/>
      </c>
      <c r="AA1374" s="39" t="str">
        <f>IF(R1374="","",VLOOKUP(R1374,CUSTOMS!$E$3:$N$2500,10,FALSE))</f>
        <v/>
      </c>
      <c r="AB1374" s="40" t="str">
        <f>IF(R1374="","",VLOOKUP(G1374,WMS!$E$3:$T$2500,15,FALSE))</f>
        <v/>
      </c>
      <c r="AC1374" s="40" t="str">
        <f t="shared" si="153"/>
        <v/>
      </c>
      <c r="AD1374" s="37" t="str">
        <f>IF(S1374="","",VLOOKUP(S1374,海关监管条件!$A$1:$B$2000,2,FALSE))</f>
        <v/>
      </c>
    </row>
    <row r="1375" spans="7:30">
      <c r="G1375" s="22" t="str">
        <f t="shared" si="147"/>
        <v/>
      </c>
      <c r="H1375" s="23" t="str">
        <f>IF(G1375="","",VLOOKUP(G1375,WMS!$E$3:$Q$2500,7,FALSE))</f>
        <v/>
      </c>
      <c r="I1375" s="23" t="str">
        <f>IF(G1375="","",VLOOKUP(G1375,WMS!$E$3:$Q$2500,8,FALSE))</f>
        <v/>
      </c>
      <c r="J1375" s="23" t="str">
        <f>IF(G1375="","",VLOOKUP(G1375,WMS!$E$3:$Q$2500,13,FALSE))</f>
        <v/>
      </c>
      <c r="K1375" s="29" t="str">
        <f t="shared" si="148"/>
        <v/>
      </c>
      <c r="N1375" s="30" t="str">
        <f>IF(G1375="","",VLOOKUP(G1375,WMS!$E$3:$U$2500,17,0))</f>
        <v/>
      </c>
      <c r="O1375" s="31" t="str">
        <f t="shared" si="149"/>
        <v/>
      </c>
      <c r="P1375" s="31" t="str">
        <f t="shared" si="150"/>
        <v/>
      </c>
      <c r="Q1375" s="36" t="str">
        <f>IF(G1375="","",VLOOKUP(G1375,WMS!$E$3:$G$2500,2,FALSE))</f>
        <v/>
      </c>
      <c r="R1375" s="36" t="str">
        <f>IF(G1375="","",VLOOKUP(G1375,WMS!$E$3:$G$2500,3,FALSE))</f>
        <v/>
      </c>
      <c r="S1375" s="37" t="str">
        <f>IF(R1375="","",VLOOKUP(R1375,CUSTOMS!$E$3:$N$2500,2,FALSE))</f>
        <v/>
      </c>
      <c r="T1375" s="38" t="str">
        <f>IF(R1375="","",VLOOKUP(R1375,CUSTOMS!$E$3:$N$2500,3,FALSE))</f>
        <v/>
      </c>
      <c r="U1375" s="39" t="str">
        <f t="shared" si="151"/>
        <v/>
      </c>
      <c r="V1375" s="39" t="str">
        <f>IF(R1375="","",VLOOKUP(R1375,CUSTOMS!$E$3:$N$2500,5,FALSE))</f>
        <v/>
      </c>
      <c r="W1375" s="40" t="str">
        <f>IF(R1375="","",VLOOKUP(R1375,CUSTOMS!$E$3:$N$2500,6,FALSE))</f>
        <v/>
      </c>
      <c r="X1375" s="40" t="str">
        <f t="shared" si="152"/>
        <v/>
      </c>
      <c r="Y1375" s="39" t="str">
        <f>IF(R1375="","",VLOOKUP(R1375,CUSTOMS!$E$3:$N$2500,8,FALSE))</f>
        <v/>
      </c>
      <c r="Z1375" s="39" t="str">
        <f>IF(R1375="","",VLOOKUP(R1375,CUSTOMS!$E$3:$N$2500,9,FALSE))</f>
        <v/>
      </c>
      <c r="AA1375" s="39" t="str">
        <f>IF(R1375="","",VLOOKUP(R1375,CUSTOMS!$E$3:$N$2500,10,FALSE))</f>
        <v/>
      </c>
      <c r="AB1375" s="40" t="str">
        <f>IF(R1375="","",VLOOKUP(G1375,WMS!$E$3:$T$2500,15,FALSE))</f>
        <v/>
      </c>
      <c r="AC1375" s="40" t="str">
        <f t="shared" si="153"/>
        <v/>
      </c>
      <c r="AD1375" s="37" t="str">
        <f>IF(S1375="","",VLOOKUP(S1375,海关监管条件!$A$1:$B$2000,2,FALSE))</f>
        <v/>
      </c>
    </row>
    <row r="1376" spans="7:30">
      <c r="G1376" s="22" t="str">
        <f t="shared" si="147"/>
        <v/>
      </c>
      <c r="H1376" s="23" t="str">
        <f>IF(G1376="","",VLOOKUP(G1376,WMS!$E$3:$Q$2500,7,FALSE))</f>
        <v/>
      </c>
      <c r="I1376" s="23" t="str">
        <f>IF(G1376="","",VLOOKUP(G1376,WMS!$E$3:$Q$2500,8,FALSE))</f>
        <v/>
      </c>
      <c r="J1376" s="23" t="str">
        <f>IF(G1376="","",VLOOKUP(G1376,WMS!$E$3:$Q$2500,13,FALSE))</f>
        <v/>
      </c>
      <c r="K1376" s="29" t="str">
        <f t="shared" si="148"/>
        <v/>
      </c>
      <c r="N1376" s="30" t="str">
        <f>IF(G1376="","",VLOOKUP(G1376,WMS!$E$3:$U$2500,17,0))</f>
        <v/>
      </c>
      <c r="O1376" s="31" t="str">
        <f t="shared" si="149"/>
        <v/>
      </c>
      <c r="P1376" s="31" t="str">
        <f t="shared" si="150"/>
        <v/>
      </c>
      <c r="Q1376" s="36" t="str">
        <f>IF(G1376="","",VLOOKUP(G1376,WMS!$E$3:$G$2500,2,FALSE))</f>
        <v/>
      </c>
      <c r="R1376" s="36" t="str">
        <f>IF(G1376="","",VLOOKUP(G1376,WMS!$E$3:$G$2500,3,FALSE))</f>
        <v/>
      </c>
      <c r="S1376" s="37" t="str">
        <f>IF(R1376="","",VLOOKUP(R1376,CUSTOMS!$E$3:$N$2500,2,FALSE))</f>
        <v/>
      </c>
      <c r="T1376" s="38" t="str">
        <f>IF(R1376="","",VLOOKUP(R1376,CUSTOMS!$E$3:$N$2500,3,FALSE))</f>
        <v/>
      </c>
      <c r="U1376" s="39" t="str">
        <f t="shared" si="151"/>
        <v/>
      </c>
      <c r="V1376" s="39" t="str">
        <f>IF(R1376="","",VLOOKUP(R1376,CUSTOMS!$E$3:$N$2500,5,FALSE))</f>
        <v/>
      </c>
      <c r="W1376" s="40" t="str">
        <f>IF(R1376="","",VLOOKUP(R1376,CUSTOMS!$E$3:$N$2500,6,FALSE))</f>
        <v/>
      </c>
      <c r="X1376" s="40" t="str">
        <f t="shared" si="152"/>
        <v/>
      </c>
      <c r="Y1376" s="39" t="str">
        <f>IF(R1376="","",VLOOKUP(R1376,CUSTOMS!$E$3:$N$2500,8,FALSE))</f>
        <v/>
      </c>
      <c r="Z1376" s="39" t="str">
        <f>IF(R1376="","",VLOOKUP(R1376,CUSTOMS!$E$3:$N$2500,9,FALSE))</f>
        <v/>
      </c>
      <c r="AA1376" s="39" t="str">
        <f>IF(R1376="","",VLOOKUP(R1376,CUSTOMS!$E$3:$N$2500,10,FALSE))</f>
        <v/>
      </c>
      <c r="AB1376" s="40" t="str">
        <f>IF(R1376="","",VLOOKUP(G1376,WMS!$E$3:$T$2500,15,FALSE))</f>
        <v/>
      </c>
      <c r="AC1376" s="40" t="str">
        <f t="shared" si="153"/>
        <v/>
      </c>
      <c r="AD1376" s="37" t="str">
        <f>IF(S1376="","",VLOOKUP(S1376,海关监管条件!$A$1:$B$2000,2,FALSE))</f>
        <v/>
      </c>
    </row>
    <row r="1377" spans="7:30">
      <c r="G1377" s="22" t="str">
        <f t="shared" ref="G1377:G1440" si="154">IF(F1377="","",D1377&amp;"/"&amp;E1377&amp;"/"&amp;F1377)</f>
        <v/>
      </c>
      <c r="H1377" s="23" t="str">
        <f>IF(G1377="","",VLOOKUP(G1377,WMS!$E$3:$Q$2500,7,FALSE))</f>
        <v/>
      </c>
      <c r="I1377" s="23" t="str">
        <f>IF(G1377="","",VLOOKUP(G1377,WMS!$E$3:$Q$2500,8,FALSE))</f>
        <v/>
      </c>
      <c r="J1377" s="23" t="str">
        <f>IF(G1377="","",VLOOKUP(G1377,WMS!$E$3:$Q$2500,13,FALSE))</f>
        <v/>
      </c>
      <c r="K1377" s="29" t="str">
        <f t="shared" ref="K1377:K1440" si="155">IF(M1377="","",EXACT(H1377,M1377/L1377))</f>
        <v/>
      </c>
      <c r="N1377" s="30" t="str">
        <f>IF(G1377="","",VLOOKUP(G1377,WMS!$E$3:$U$2500,17,0))</f>
        <v/>
      </c>
      <c r="O1377" s="31" t="str">
        <f t="shared" ref="O1377:O1440" si="156">IF(L1377="","",I1377*L1377)</f>
        <v/>
      </c>
      <c r="P1377" s="31" t="str">
        <f t="shared" ref="P1377:P1440" si="157">IF(L1377="","",J1377*L1377)</f>
        <v/>
      </c>
      <c r="Q1377" s="36" t="str">
        <f>IF(G1377="","",VLOOKUP(G1377,WMS!$E$3:$G$2500,2,FALSE))</f>
        <v/>
      </c>
      <c r="R1377" s="36" t="str">
        <f>IF(G1377="","",VLOOKUP(G1377,WMS!$E$3:$G$2500,3,FALSE))</f>
        <v/>
      </c>
      <c r="S1377" s="37" t="str">
        <f>IF(R1377="","",VLOOKUP(R1377,CUSTOMS!$E$3:$N$2500,2,FALSE))</f>
        <v/>
      </c>
      <c r="T1377" s="38" t="str">
        <f>IF(R1377="","",VLOOKUP(R1377,CUSTOMS!$E$3:$N$2500,3,FALSE))</f>
        <v/>
      </c>
      <c r="U1377" s="39" t="str">
        <f t="shared" ref="U1377:U1440" si="158">IF(V1377="","",IF(V1377="千克",M1377*AB1377,M1377))</f>
        <v/>
      </c>
      <c r="V1377" s="39" t="str">
        <f>IF(R1377="","",VLOOKUP(R1377,CUSTOMS!$E$3:$N$2500,5,FALSE))</f>
        <v/>
      </c>
      <c r="W1377" s="40" t="str">
        <f>IF(R1377="","",VLOOKUP(R1377,CUSTOMS!$E$3:$N$2500,6,FALSE))</f>
        <v/>
      </c>
      <c r="X1377" s="40" t="str">
        <f t="shared" ref="X1377:X1440" si="159">IF(W1377="","",U1377*W1377)</f>
        <v/>
      </c>
      <c r="Y1377" s="39" t="str">
        <f>IF(R1377="","",VLOOKUP(R1377,CUSTOMS!$E$3:$N$2500,8,FALSE))</f>
        <v/>
      </c>
      <c r="Z1377" s="39" t="str">
        <f>IF(R1377="","",VLOOKUP(R1377,CUSTOMS!$E$3:$N$2500,9,FALSE))</f>
        <v/>
      </c>
      <c r="AA1377" s="39" t="str">
        <f>IF(R1377="","",VLOOKUP(R1377,CUSTOMS!$E$3:$N$2500,10,FALSE))</f>
        <v/>
      </c>
      <c r="AB1377" s="40" t="str">
        <f>IF(R1377="","",VLOOKUP(G1377,WMS!$E$3:$T$2500,15,FALSE))</f>
        <v/>
      </c>
      <c r="AC1377" s="40" t="str">
        <f t="shared" ref="AC1377:AC1440" si="160">IF(AB1377="","",M1377*AB1377)</f>
        <v/>
      </c>
      <c r="AD1377" s="37" t="str">
        <f>IF(S1377="","",VLOOKUP(S1377,海关监管条件!$A$1:$B$2000,2,FALSE))</f>
        <v/>
      </c>
    </row>
    <row r="1378" spans="7:30">
      <c r="G1378" s="22" t="str">
        <f t="shared" si="154"/>
        <v/>
      </c>
      <c r="H1378" s="23" t="str">
        <f>IF(G1378="","",VLOOKUP(G1378,WMS!$E$3:$Q$2500,7,FALSE))</f>
        <v/>
      </c>
      <c r="I1378" s="23" t="str">
        <f>IF(G1378="","",VLOOKUP(G1378,WMS!$E$3:$Q$2500,8,FALSE))</f>
        <v/>
      </c>
      <c r="J1378" s="23" t="str">
        <f>IF(G1378="","",VLOOKUP(G1378,WMS!$E$3:$Q$2500,13,FALSE))</f>
        <v/>
      </c>
      <c r="K1378" s="29" t="str">
        <f t="shared" si="155"/>
        <v/>
      </c>
      <c r="N1378" s="30" t="str">
        <f>IF(G1378="","",VLOOKUP(G1378,WMS!$E$3:$U$2500,17,0))</f>
        <v/>
      </c>
      <c r="O1378" s="31" t="str">
        <f t="shared" si="156"/>
        <v/>
      </c>
      <c r="P1378" s="31" t="str">
        <f t="shared" si="157"/>
        <v/>
      </c>
      <c r="Q1378" s="36" t="str">
        <f>IF(G1378="","",VLOOKUP(G1378,WMS!$E$3:$G$2500,2,FALSE))</f>
        <v/>
      </c>
      <c r="R1378" s="36" t="str">
        <f>IF(G1378="","",VLOOKUP(G1378,WMS!$E$3:$G$2500,3,FALSE))</f>
        <v/>
      </c>
      <c r="S1378" s="37" t="str">
        <f>IF(R1378="","",VLOOKUP(R1378,CUSTOMS!$E$3:$N$2500,2,FALSE))</f>
        <v/>
      </c>
      <c r="T1378" s="38" t="str">
        <f>IF(R1378="","",VLOOKUP(R1378,CUSTOMS!$E$3:$N$2500,3,FALSE))</f>
        <v/>
      </c>
      <c r="U1378" s="39" t="str">
        <f t="shared" si="158"/>
        <v/>
      </c>
      <c r="V1378" s="39" t="str">
        <f>IF(R1378="","",VLOOKUP(R1378,CUSTOMS!$E$3:$N$2500,5,FALSE))</f>
        <v/>
      </c>
      <c r="W1378" s="40" t="str">
        <f>IF(R1378="","",VLOOKUP(R1378,CUSTOMS!$E$3:$N$2500,6,FALSE))</f>
        <v/>
      </c>
      <c r="X1378" s="40" t="str">
        <f t="shared" si="159"/>
        <v/>
      </c>
      <c r="Y1378" s="39" t="str">
        <f>IF(R1378="","",VLOOKUP(R1378,CUSTOMS!$E$3:$N$2500,8,FALSE))</f>
        <v/>
      </c>
      <c r="Z1378" s="39" t="str">
        <f>IF(R1378="","",VLOOKUP(R1378,CUSTOMS!$E$3:$N$2500,9,FALSE))</f>
        <v/>
      </c>
      <c r="AA1378" s="39" t="str">
        <f>IF(R1378="","",VLOOKUP(R1378,CUSTOMS!$E$3:$N$2500,10,FALSE))</f>
        <v/>
      </c>
      <c r="AB1378" s="40" t="str">
        <f>IF(R1378="","",VLOOKUP(G1378,WMS!$E$3:$T$2500,15,FALSE))</f>
        <v/>
      </c>
      <c r="AC1378" s="40" t="str">
        <f t="shared" si="160"/>
        <v/>
      </c>
      <c r="AD1378" s="37" t="str">
        <f>IF(S1378="","",VLOOKUP(S1378,海关监管条件!$A$1:$B$2000,2,FALSE))</f>
        <v/>
      </c>
    </row>
    <row r="1379" spans="7:30">
      <c r="G1379" s="22" t="str">
        <f t="shared" si="154"/>
        <v/>
      </c>
      <c r="H1379" s="23" t="str">
        <f>IF(G1379="","",VLOOKUP(G1379,WMS!$E$3:$Q$2500,7,FALSE))</f>
        <v/>
      </c>
      <c r="I1379" s="23" t="str">
        <f>IF(G1379="","",VLOOKUP(G1379,WMS!$E$3:$Q$2500,8,FALSE))</f>
        <v/>
      </c>
      <c r="J1379" s="23" t="str">
        <f>IF(G1379="","",VLOOKUP(G1379,WMS!$E$3:$Q$2500,13,FALSE))</f>
        <v/>
      </c>
      <c r="K1379" s="29" t="str">
        <f t="shared" si="155"/>
        <v/>
      </c>
      <c r="N1379" s="30" t="str">
        <f>IF(G1379="","",VLOOKUP(G1379,WMS!$E$3:$U$2500,17,0))</f>
        <v/>
      </c>
      <c r="O1379" s="31" t="str">
        <f t="shared" si="156"/>
        <v/>
      </c>
      <c r="P1379" s="31" t="str">
        <f t="shared" si="157"/>
        <v/>
      </c>
      <c r="Q1379" s="36" t="str">
        <f>IF(G1379="","",VLOOKUP(G1379,WMS!$E$3:$G$2500,2,FALSE))</f>
        <v/>
      </c>
      <c r="R1379" s="36" t="str">
        <f>IF(G1379="","",VLOOKUP(G1379,WMS!$E$3:$G$2500,3,FALSE))</f>
        <v/>
      </c>
      <c r="S1379" s="37" t="str">
        <f>IF(R1379="","",VLOOKUP(R1379,CUSTOMS!$E$3:$N$2500,2,FALSE))</f>
        <v/>
      </c>
      <c r="T1379" s="38" t="str">
        <f>IF(R1379="","",VLOOKUP(R1379,CUSTOMS!$E$3:$N$2500,3,FALSE))</f>
        <v/>
      </c>
      <c r="U1379" s="39" t="str">
        <f t="shared" si="158"/>
        <v/>
      </c>
      <c r="V1379" s="39" t="str">
        <f>IF(R1379="","",VLOOKUP(R1379,CUSTOMS!$E$3:$N$2500,5,FALSE))</f>
        <v/>
      </c>
      <c r="W1379" s="40" t="str">
        <f>IF(R1379="","",VLOOKUP(R1379,CUSTOMS!$E$3:$N$2500,6,FALSE))</f>
        <v/>
      </c>
      <c r="X1379" s="40" t="str">
        <f t="shared" si="159"/>
        <v/>
      </c>
      <c r="Y1379" s="39" t="str">
        <f>IF(R1379="","",VLOOKUP(R1379,CUSTOMS!$E$3:$N$2500,8,FALSE))</f>
        <v/>
      </c>
      <c r="Z1379" s="39" t="str">
        <f>IF(R1379="","",VLOOKUP(R1379,CUSTOMS!$E$3:$N$2500,9,FALSE))</f>
        <v/>
      </c>
      <c r="AA1379" s="39" t="str">
        <f>IF(R1379="","",VLOOKUP(R1379,CUSTOMS!$E$3:$N$2500,10,FALSE))</f>
        <v/>
      </c>
      <c r="AB1379" s="40" t="str">
        <f>IF(R1379="","",VLOOKUP(G1379,WMS!$E$3:$T$2500,15,FALSE))</f>
        <v/>
      </c>
      <c r="AC1379" s="40" t="str">
        <f t="shared" si="160"/>
        <v/>
      </c>
      <c r="AD1379" s="37" t="str">
        <f>IF(S1379="","",VLOOKUP(S1379,海关监管条件!$A$1:$B$2000,2,FALSE))</f>
        <v/>
      </c>
    </row>
    <row r="1380" spans="7:30">
      <c r="G1380" s="22" t="str">
        <f t="shared" si="154"/>
        <v/>
      </c>
      <c r="H1380" s="23" t="str">
        <f>IF(G1380="","",VLOOKUP(G1380,WMS!$E$3:$Q$2500,7,FALSE))</f>
        <v/>
      </c>
      <c r="I1380" s="23" t="str">
        <f>IF(G1380="","",VLOOKUP(G1380,WMS!$E$3:$Q$2500,8,FALSE))</f>
        <v/>
      </c>
      <c r="J1380" s="23" t="str">
        <f>IF(G1380="","",VLOOKUP(G1380,WMS!$E$3:$Q$2500,13,FALSE))</f>
        <v/>
      </c>
      <c r="K1380" s="29" t="str">
        <f t="shared" si="155"/>
        <v/>
      </c>
      <c r="N1380" s="30" t="str">
        <f>IF(G1380="","",VLOOKUP(G1380,WMS!$E$3:$U$2500,17,0))</f>
        <v/>
      </c>
      <c r="O1380" s="31" t="str">
        <f t="shared" si="156"/>
        <v/>
      </c>
      <c r="P1380" s="31" t="str">
        <f t="shared" si="157"/>
        <v/>
      </c>
      <c r="Q1380" s="36" t="str">
        <f>IF(G1380="","",VLOOKUP(G1380,WMS!$E$3:$G$2500,2,FALSE))</f>
        <v/>
      </c>
      <c r="R1380" s="36" t="str">
        <f>IF(G1380="","",VLOOKUP(G1380,WMS!$E$3:$G$2500,3,FALSE))</f>
        <v/>
      </c>
      <c r="S1380" s="37" t="str">
        <f>IF(R1380="","",VLOOKUP(R1380,CUSTOMS!$E$3:$N$2500,2,FALSE))</f>
        <v/>
      </c>
      <c r="T1380" s="38" t="str">
        <f>IF(R1380="","",VLOOKUP(R1380,CUSTOMS!$E$3:$N$2500,3,FALSE))</f>
        <v/>
      </c>
      <c r="U1380" s="39" t="str">
        <f t="shared" si="158"/>
        <v/>
      </c>
      <c r="V1380" s="39" t="str">
        <f>IF(R1380="","",VLOOKUP(R1380,CUSTOMS!$E$3:$N$2500,5,FALSE))</f>
        <v/>
      </c>
      <c r="W1380" s="40" t="str">
        <f>IF(R1380="","",VLOOKUP(R1380,CUSTOMS!$E$3:$N$2500,6,FALSE))</f>
        <v/>
      </c>
      <c r="X1380" s="40" t="str">
        <f t="shared" si="159"/>
        <v/>
      </c>
      <c r="Y1380" s="39" t="str">
        <f>IF(R1380="","",VLOOKUP(R1380,CUSTOMS!$E$3:$N$2500,8,FALSE))</f>
        <v/>
      </c>
      <c r="Z1380" s="39" t="str">
        <f>IF(R1380="","",VLOOKUP(R1380,CUSTOMS!$E$3:$N$2500,9,FALSE))</f>
        <v/>
      </c>
      <c r="AA1380" s="39" t="str">
        <f>IF(R1380="","",VLOOKUP(R1380,CUSTOMS!$E$3:$N$2500,10,FALSE))</f>
        <v/>
      </c>
      <c r="AB1380" s="40" t="str">
        <f>IF(R1380="","",VLOOKUP(G1380,WMS!$E$3:$T$2500,15,FALSE))</f>
        <v/>
      </c>
      <c r="AC1380" s="40" t="str">
        <f t="shared" si="160"/>
        <v/>
      </c>
      <c r="AD1380" s="37" t="str">
        <f>IF(S1380="","",VLOOKUP(S1380,海关监管条件!$A$1:$B$2000,2,FALSE))</f>
        <v/>
      </c>
    </row>
    <row r="1381" spans="7:30">
      <c r="G1381" s="22" t="str">
        <f t="shared" si="154"/>
        <v/>
      </c>
      <c r="H1381" s="23" t="str">
        <f>IF(G1381="","",VLOOKUP(G1381,WMS!$E$3:$Q$2500,7,FALSE))</f>
        <v/>
      </c>
      <c r="I1381" s="23" t="str">
        <f>IF(G1381="","",VLOOKUP(G1381,WMS!$E$3:$Q$2500,8,FALSE))</f>
        <v/>
      </c>
      <c r="J1381" s="23" t="str">
        <f>IF(G1381="","",VLOOKUP(G1381,WMS!$E$3:$Q$2500,13,FALSE))</f>
        <v/>
      </c>
      <c r="K1381" s="29" t="str">
        <f t="shared" si="155"/>
        <v/>
      </c>
      <c r="N1381" s="30" t="str">
        <f>IF(G1381="","",VLOOKUP(G1381,WMS!$E$3:$U$2500,17,0))</f>
        <v/>
      </c>
      <c r="O1381" s="31" t="str">
        <f t="shared" si="156"/>
        <v/>
      </c>
      <c r="P1381" s="31" t="str">
        <f t="shared" si="157"/>
        <v/>
      </c>
      <c r="Q1381" s="36" t="str">
        <f>IF(G1381="","",VLOOKUP(G1381,WMS!$E$3:$G$2500,2,FALSE))</f>
        <v/>
      </c>
      <c r="R1381" s="36" t="str">
        <f>IF(G1381="","",VLOOKUP(G1381,WMS!$E$3:$G$2500,3,FALSE))</f>
        <v/>
      </c>
      <c r="S1381" s="37" t="str">
        <f>IF(R1381="","",VLOOKUP(R1381,CUSTOMS!$E$3:$N$2500,2,FALSE))</f>
        <v/>
      </c>
      <c r="T1381" s="38" t="str">
        <f>IF(R1381="","",VLOOKUP(R1381,CUSTOMS!$E$3:$N$2500,3,FALSE))</f>
        <v/>
      </c>
      <c r="U1381" s="39" t="str">
        <f t="shared" si="158"/>
        <v/>
      </c>
      <c r="V1381" s="39" t="str">
        <f>IF(R1381="","",VLOOKUP(R1381,CUSTOMS!$E$3:$N$2500,5,FALSE))</f>
        <v/>
      </c>
      <c r="W1381" s="40" t="str">
        <f>IF(R1381="","",VLOOKUP(R1381,CUSTOMS!$E$3:$N$2500,6,FALSE))</f>
        <v/>
      </c>
      <c r="X1381" s="40" t="str">
        <f t="shared" si="159"/>
        <v/>
      </c>
      <c r="Y1381" s="39" t="str">
        <f>IF(R1381="","",VLOOKUP(R1381,CUSTOMS!$E$3:$N$2500,8,FALSE))</f>
        <v/>
      </c>
      <c r="Z1381" s="39" t="str">
        <f>IF(R1381="","",VLOOKUP(R1381,CUSTOMS!$E$3:$N$2500,9,FALSE))</f>
        <v/>
      </c>
      <c r="AA1381" s="39" t="str">
        <f>IF(R1381="","",VLOOKUP(R1381,CUSTOMS!$E$3:$N$2500,10,FALSE))</f>
        <v/>
      </c>
      <c r="AB1381" s="40" t="str">
        <f>IF(R1381="","",VLOOKUP(G1381,WMS!$E$3:$T$2500,15,FALSE))</f>
        <v/>
      </c>
      <c r="AC1381" s="40" t="str">
        <f t="shared" si="160"/>
        <v/>
      </c>
      <c r="AD1381" s="37" t="str">
        <f>IF(S1381="","",VLOOKUP(S1381,海关监管条件!$A$1:$B$2000,2,FALSE))</f>
        <v/>
      </c>
    </row>
    <row r="1382" spans="7:30">
      <c r="G1382" s="22" t="str">
        <f t="shared" si="154"/>
        <v/>
      </c>
      <c r="H1382" s="23" t="str">
        <f>IF(G1382="","",VLOOKUP(G1382,WMS!$E$3:$Q$2500,7,FALSE))</f>
        <v/>
      </c>
      <c r="I1382" s="23" t="str">
        <f>IF(G1382="","",VLOOKUP(G1382,WMS!$E$3:$Q$2500,8,FALSE))</f>
        <v/>
      </c>
      <c r="J1382" s="23" t="str">
        <f>IF(G1382="","",VLOOKUP(G1382,WMS!$E$3:$Q$2500,13,FALSE))</f>
        <v/>
      </c>
      <c r="K1382" s="29" t="str">
        <f t="shared" si="155"/>
        <v/>
      </c>
      <c r="N1382" s="30" t="str">
        <f>IF(G1382="","",VLOOKUP(G1382,WMS!$E$3:$U$2500,17,0))</f>
        <v/>
      </c>
      <c r="O1382" s="31" t="str">
        <f t="shared" si="156"/>
        <v/>
      </c>
      <c r="P1382" s="31" t="str">
        <f t="shared" si="157"/>
        <v/>
      </c>
      <c r="Q1382" s="36" t="str">
        <f>IF(G1382="","",VLOOKUP(G1382,WMS!$E$3:$G$2500,2,FALSE))</f>
        <v/>
      </c>
      <c r="R1382" s="36" t="str">
        <f>IF(G1382="","",VLOOKUP(G1382,WMS!$E$3:$G$2500,3,FALSE))</f>
        <v/>
      </c>
      <c r="S1382" s="37" t="str">
        <f>IF(R1382="","",VLOOKUP(R1382,CUSTOMS!$E$3:$N$2500,2,FALSE))</f>
        <v/>
      </c>
      <c r="T1382" s="38" t="str">
        <f>IF(R1382="","",VLOOKUP(R1382,CUSTOMS!$E$3:$N$2500,3,FALSE))</f>
        <v/>
      </c>
      <c r="U1382" s="39" t="str">
        <f t="shared" si="158"/>
        <v/>
      </c>
      <c r="V1382" s="39" t="str">
        <f>IF(R1382="","",VLOOKUP(R1382,CUSTOMS!$E$3:$N$2500,5,FALSE))</f>
        <v/>
      </c>
      <c r="W1382" s="40" t="str">
        <f>IF(R1382="","",VLOOKUP(R1382,CUSTOMS!$E$3:$N$2500,6,FALSE))</f>
        <v/>
      </c>
      <c r="X1382" s="40" t="str">
        <f t="shared" si="159"/>
        <v/>
      </c>
      <c r="Y1382" s="39" t="str">
        <f>IF(R1382="","",VLOOKUP(R1382,CUSTOMS!$E$3:$N$2500,8,FALSE))</f>
        <v/>
      </c>
      <c r="Z1382" s="39" t="str">
        <f>IF(R1382="","",VLOOKUP(R1382,CUSTOMS!$E$3:$N$2500,9,FALSE))</f>
        <v/>
      </c>
      <c r="AA1382" s="39" t="str">
        <f>IF(R1382="","",VLOOKUP(R1382,CUSTOMS!$E$3:$N$2500,10,FALSE))</f>
        <v/>
      </c>
      <c r="AB1382" s="40" t="str">
        <f>IF(R1382="","",VLOOKUP(G1382,WMS!$E$3:$T$2500,15,FALSE))</f>
        <v/>
      </c>
      <c r="AC1382" s="40" t="str">
        <f t="shared" si="160"/>
        <v/>
      </c>
      <c r="AD1382" s="37" t="str">
        <f>IF(S1382="","",VLOOKUP(S1382,海关监管条件!$A$1:$B$2000,2,FALSE))</f>
        <v/>
      </c>
    </row>
    <row r="1383" spans="7:30">
      <c r="G1383" s="22" t="str">
        <f t="shared" si="154"/>
        <v/>
      </c>
      <c r="H1383" s="23" t="str">
        <f>IF(G1383="","",VLOOKUP(G1383,WMS!$E$3:$Q$2500,7,FALSE))</f>
        <v/>
      </c>
      <c r="I1383" s="23" t="str">
        <f>IF(G1383="","",VLOOKUP(G1383,WMS!$E$3:$Q$2500,8,FALSE))</f>
        <v/>
      </c>
      <c r="J1383" s="23" t="str">
        <f>IF(G1383="","",VLOOKUP(G1383,WMS!$E$3:$Q$2500,13,FALSE))</f>
        <v/>
      </c>
      <c r="K1383" s="29" t="str">
        <f t="shared" si="155"/>
        <v/>
      </c>
      <c r="N1383" s="30" t="str">
        <f>IF(G1383="","",VLOOKUP(G1383,WMS!$E$3:$U$2500,17,0))</f>
        <v/>
      </c>
      <c r="O1383" s="31" t="str">
        <f t="shared" si="156"/>
        <v/>
      </c>
      <c r="P1383" s="31" t="str">
        <f t="shared" si="157"/>
        <v/>
      </c>
      <c r="Q1383" s="36" t="str">
        <f>IF(G1383="","",VLOOKUP(G1383,WMS!$E$3:$G$2500,2,FALSE))</f>
        <v/>
      </c>
      <c r="R1383" s="36" t="str">
        <f>IF(G1383="","",VLOOKUP(G1383,WMS!$E$3:$G$2500,3,FALSE))</f>
        <v/>
      </c>
      <c r="S1383" s="37" t="str">
        <f>IF(R1383="","",VLOOKUP(R1383,CUSTOMS!$E$3:$N$2500,2,FALSE))</f>
        <v/>
      </c>
      <c r="T1383" s="38" t="str">
        <f>IF(R1383="","",VLOOKUP(R1383,CUSTOMS!$E$3:$N$2500,3,FALSE))</f>
        <v/>
      </c>
      <c r="U1383" s="39" t="str">
        <f t="shared" si="158"/>
        <v/>
      </c>
      <c r="V1383" s="39" t="str">
        <f>IF(R1383="","",VLOOKUP(R1383,CUSTOMS!$E$3:$N$2500,5,FALSE))</f>
        <v/>
      </c>
      <c r="W1383" s="40" t="str">
        <f>IF(R1383="","",VLOOKUP(R1383,CUSTOMS!$E$3:$N$2500,6,FALSE))</f>
        <v/>
      </c>
      <c r="X1383" s="40" t="str">
        <f t="shared" si="159"/>
        <v/>
      </c>
      <c r="Y1383" s="39" t="str">
        <f>IF(R1383="","",VLOOKUP(R1383,CUSTOMS!$E$3:$N$2500,8,FALSE))</f>
        <v/>
      </c>
      <c r="Z1383" s="39" t="str">
        <f>IF(R1383="","",VLOOKUP(R1383,CUSTOMS!$E$3:$N$2500,9,FALSE))</f>
        <v/>
      </c>
      <c r="AA1383" s="39" t="str">
        <f>IF(R1383="","",VLOOKUP(R1383,CUSTOMS!$E$3:$N$2500,10,FALSE))</f>
        <v/>
      </c>
      <c r="AB1383" s="40" t="str">
        <f>IF(R1383="","",VLOOKUP(G1383,WMS!$E$3:$T$2500,15,FALSE))</f>
        <v/>
      </c>
      <c r="AC1383" s="40" t="str">
        <f t="shared" si="160"/>
        <v/>
      </c>
      <c r="AD1383" s="37" t="str">
        <f>IF(S1383="","",VLOOKUP(S1383,海关监管条件!$A$1:$B$2000,2,FALSE))</f>
        <v/>
      </c>
    </row>
    <row r="1384" spans="7:30">
      <c r="G1384" s="22" t="str">
        <f t="shared" si="154"/>
        <v/>
      </c>
      <c r="H1384" s="23" t="str">
        <f>IF(G1384="","",VLOOKUP(G1384,WMS!$E$3:$Q$2500,7,FALSE))</f>
        <v/>
      </c>
      <c r="I1384" s="23" t="str">
        <f>IF(G1384="","",VLOOKUP(G1384,WMS!$E$3:$Q$2500,8,FALSE))</f>
        <v/>
      </c>
      <c r="J1384" s="23" t="str">
        <f>IF(G1384="","",VLOOKUP(G1384,WMS!$E$3:$Q$2500,13,FALSE))</f>
        <v/>
      </c>
      <c r="K1384" s="29" t="str">
        <f t="shared" si="155"/>
        <v/>
      </c>
      <c r="N1384" s="30" t="str">
        <f>IF(G1384="","",VLOOKUP(G1384,WMS!$E$3:$U$2500,17,0))</f>
        <v/>
      </c>
      <c r="O1384" s="31" t="str">
        <f t="shared" si="156"/>
        <v/>
      </c>
      <c r="P1384" s="31" t="str">
        <f t="shared" si="157"/>
        <v/>
      </c>
      <c r="Q1384" s="36" t="str">
        <f>IF(G1384="","",VLOOKUP(G1384,WMS!$E$3:$G$2500,2,FALSE))</f>
        <v/>
      </c>
      <c r="R1384" s="36" t="str">
        <f>IF(G1384="","",VLOOKUP(G1384,WMS!$E$3:$G$2500,3,FALSE))</f>
        <v/>
      </c>
      <c r="S1384" s="37" t="str">
        <f>IF(R1384="","",VLOOKUP(R1384,CUSTOMS!$E$3:$N$2500,2,FALSE))</f>
        <v/>
      </c>
      <c r="T1384" s="38" t="str">
        <f>IF(R1384="","",VLOOKUP(R1384,CUSTOMS!$E$3:$N$2500,3,FALSE))</f>
        <v/>
      </c>
      <c r="U1384" s="39" t="str">
        <f t="shared" si="158"/>
        <v/>
      </c>
      <c r="V1384" s="39" t="str">
        <f>IF(R1384="","",VLOOKUP(R1384,CUSTOMS!$E$3:$N$2500,5,FALSE))</f>
        <v/>
      </c>
      <c r="W1384" s="40" t="str">
        <f>IF(R1384="","",VLOOKUP(R1384,CUSTOMS!$E$3:$N$2500,6,FALSE))</f>
        <v/>
      </c>
      <c r="X1384" s="40" t="str">
        <f t="shared" si="159"/>
        <v/>
      </c>
      <c r="Y1384" s="39" t="str">
        <f>IF(R1384="","",VLOOKUP(R1384,CUSTOMS!$E$3:$N$2500,8,FALSE))</f>
        <v/>
      </c>
      <c r="Z1384" s="39" t="str">
        <f>IF(R1384="","",VLOOKUP(R1384,CUSTOMS!$E$3:$N$2500,9,FALSE))</f>
        <v/>
      </c>
      <c r="AA1384" s="39" t="str">
        <f>IF(R1384="","",VLOOKUP(R1384,CUSTOMS!$E$3:$N$2500,10,FALSE))</f>
        <v/>
      </c>
      <c r="AB1384" s="40" t="str">
        <f>IF(R1384="","",VLOOKUP(G1384,WMS!$E$3:$T$2500,15,FALSE))</f>
        <v/>
      </c>
      <c r="AC1384" s="40" t="str">
        <f t="shared" si="160"/>
        <v/>
      </c>
      <c r="AD1384" s="37" t="str">
        <f>IF(S1384="","",VLOOKUP(S1384,海关监管条件!$A$1:$B$2000,2,FALSE))</f>
        <v/>
      </c>
    </row>
    <row r="1385" spans="7:30">
      <c r="G1385" s="22" t="str">
        <f t="shared" si="154"/>
        <v/>
      </c>
      <c r="H1385" s="23" t="str">
        <f>IF(G1385="","",VLOOKUP(G1385,WMS!$E$3:$Q$2500,7,FALSE))</f>
        <v/>
      </c>
      <c r="I1385" s="23" t="str">
        <f>IF(G1385="","",VLOOKUP(G1385,WMS!$E$3:$Q$2500,8,FALSE))</f>
        <v/>
      </c>
      <c r="J1385" s="23" t="str">
        <f>IF(G1385="","",VLOOKUP(G1385,WMS!$E$3:$Q$2500,13,FALSE))</f>
        <v/>
      </c>
      <c r="K1385" s="29" t="str">
        <f t="shared" si="155"/>
        <v/>
      </c>
      <c r="N1385" s="30" t="str">
        <f>IF(G1385="","",VLOOKUP(G1385,WMS!$E$3:$U$2500,17,0))</f>
        <v/>
      </c>
      <c r="O1385" s="31" t="str">
        <f t="shared" si="156"/>
        <v/>
      </c>
      <c r="P1385" s="31" t="str">
        <f t="shared" si="157"/>
        <v/>
      </c>
      <c r="Q1385" s="36" t="str">
        <f>IF(G1385="","",VLOOKUP(G1385,WMS!$E$3:$G$2500,2,FALSE))</f>
        <v/>
      </c>
      <c r="R1385" s="36" t="str">
        <f>IF(G1385="","",VLOOKUP(G1385,WMS!$E$3:$G$2500,3,FALSE))</f>
        <v/>
      </c>
      <c r="S1385" s="37" t="str">
        <f>IF(R1385="","",VLOOKUP(R1385,CUSTOMS!$E$3:$N$2500,2,FALSE))</f>
        <v/>
      </c>
      <c r="T1385" s="38" t="str">
        <f>IF(R1385="","",VLOOKUP(R1385,CUSTOMS!$E$3:$N$2500,3,FALSE))</f>
        <v/>
      </c>
      <c r="U1385" s="39" t="str">
        <f t="shared" si="158"/>
        <v/>
      </c>
      <c r="V1385" s="39" t="str">
        <f>IF(R1385="","",VLOOKUP(R1385,CUSTOMS!$E$3:$N$2500,5,FALSE))</f>
        <v/>
      </c>
      <c r="W1385" s="40" t="str">
        <f>IF(R1385="","",VLOOKUP(R1385,CUSTOMS!$E$3:$N$2500,6,FALSE))</f>
        <v/>
      </c>
      <c r="X1385" s="40" t="str">
        <f t="shared" si="159"/>
        <v/>
      </c>
      <c r="Y1385" s="39" t="str">
        <f>IF(R1385="","",VLOOKUP(R1385,CUSTOMS!$E$3:$N$2500,8,FALSE))</f>
        <v/>
      </c>
      <c r="Z1385" s="39" t="str">
        <f>IF(R1385="","",VLOOKUP(R1385,CUSTOMS!$E$3:$N$2500,9,FALSE))</f>
        <v/>
      </c>
      <c r="AA1385" s="39" t="str">
        <f>IF(R1385="","",VLOOKUP(R1385,CUSTOMS!$E$3:$N$2500,10,FALSE))</f>
        <v/>
      </c>
      <c r="AB1385" s="40" t="str">
        <f>IF(R1385="","",VLOOKUP(G1385,WMS!$E$3:$T$2500,15,FALSE))</f>
        <v/>
      </c>
      <c r="AC1385" s="40" t="str">
        <f t="shared" si="160"/>
        <v/>
      </c>
      <c r="AD1385" s="37" t="str">
        <f>IF(S1385="","",VLOOKUP(S1385,海关监管条件!$A$1:$B$2000,2,FALSE))</f>
        <v/>
      </c>
    </row>
    <row r="1386" spans="7:30">
      <c r="G1386" s="22" t="str">
        <f t="shared" si="154"/>
        <v/>
      </c>
      <c r="H1386" s="23" t="str">
        <f>IF(G1386="","",VLOOKUP(G1386,WMS!$E$3:$Q$2500,7,FALSE))</f>
        <v/>
      </c>
      <c r="I1386" s="23" t="str">
        <f>IF(G1386="","",VLOOKUP(G1386,WMS!$E$3:$Q$2500,8,FALSE))</f>
        <v/>
      </c>
      <c r="J1386" s="23" t="str">
        <f>IF(G1386="","",VLOOKUP(G1386,WMS!$E$3:$Q$2500,13,FALSE))</f>
        <v/>
      </c>
      <c r="K1386" s="29" t="str">
        <f t="shared" si="155"/>
        <v/>
      </c>
      <c r="N1386" s="30" t="str">
        <f>IF(G1386="","",VLOOKUP(G1386,WMS!$E$3:$U$2500,17,0))</f>
        <v/>
      </c>
      <c r="O1386" s="31" t="str">
        <f t="shared" si="156"/>
        <v/>
      </c>
      <c r="P1386" s="31" t="str">
        <f t="shared" si="157"/>
        <v/>
      </c>
      <c r="Q1386" s="36" t="str">
        <f>IF(G1386="","",VLOOKUP(G1386,WMS!$E$3:$G$2500,2,FALSE))</f>
        <v/>
      </c>
      <c r="R1386" s="36" t="str">
        <f>IF(G1386="","",VLOOKUP(G1386,WMS!$E$3:$G$2500,3,FALSE))</f>
        <v/>
      </c>
      <c r="S1386" s="37" t="str">
        <f>IF(R1386="","",VLOOKUP(R1386,CUSTOMS!$E$3:$N$2500,2,FALSE))</f>
        <v/>
      </c>
      <c r="T1386" s="38" t="str">
        <f>IF(R1386="","",VLOOKUP(R1386,CUSTOMS!$E$3:$N$2500,3,FALSE))</f>
        <v/>
      </c>
      <c r="U1386" s="39" t="str">
        <f t="shared" si="158"/>
        <v/>
      </c>
      <c r="V1386" s="39" t="str">
        <f>IF(R1386="","",VLOOKUP(R1386,CUSTOMS!$E$3:$N$2500,5,FALSE))</f>
        <v/>
      </c>
      <c r="W1386" s="40" t="str">
        <f>IF(R1386="","",VLOOKUP(R1386,CUSTOMS!$E$3:$N$2500,6,FALSE))</f>
        <v/>
      </c>
      <c r="X1386" s="40" t="str">
        <f t="shared" si="159"/>
        <v/>
      </c>
      <c r="Y1386" s="39" t="str">
        <f>IF(R1386="","",VLOOKUP(R1386,CUSTOMS!$E$3:$N$2500,8,FALSE))</f>
        <v/>
      </c>
      <c r="Z1386" s="39" t="str">
        <f>IF(R1386="","",VLOOKUP(R1386,CUSTOMS!$E$3:$N$2500,9,FALSE))</f>
        <v/>
      </c>
      <c r="AA1386" s="39" t="str">
        <f>IF(R1386="","",VLOOKUP(R1386,CUSTOMS!$E$3:$N$2500,10,FALSE))</f>
        <v/>
      </c>
      <c r="AB1386" s="40" t="str">
        <f>IF(R1386="","",VLOOKUP(G1386,WMS!$E$3:$T$2500,15,FALSE))</f>
        <v/>
      </c>
      <c r="AC1386" s="40" t="str">
        <f t="shared" si="160"/>
        <v/>
      </c>
      <c r="AD1386" s="37" t="str">
        <f>IF(S1386="","",VLOOKUP(S1386,海关监管条件!$A$1:$B$2000,2,FALSE))</f>
        <v/>
      </c>
    </row>
    <row r="1387" spans="7:30">
      <c r="G1387" s="22" t="str">
        <f t="shared" si="154"/>
        <v/>
      </c>
      <c r="H1387" s="23" t="str">
        <f>IF(G1387="","",VLOOKUP(G1387,WMS!$E$3:$Q$2500,7,FALSE))</f>
        <v/>
      </c>
      <c r="I1387" s="23" t="str">
        <f>IF(G1387="","",VLOOKUP(G1387,WMS!$E$3:$Q$2500,8,FALSE))</f>
        <v/>
      </c>
      <c r="J1387" s="23" t="str">
        <f>IF(G1387="","",VLOOKUP(G1387,WMS!$E$3:$Q$2500,13,FALSE))</f>
        <v/>
      </c>
      <c r="K1387" s="29" t="str">
        <f t="shared" si="155"/>
        <v/>
      </c>
      <c r="N1387" s="30" t="str">
        <f>IF(G1387="","",VLOOKUP(G1387,WMS!$E$3:$U$2500,17,0))</f>
        <v/>
      </c>
      <c r="O1387" s="31" t="str">
        <f t="shared" si="156"/>
        <v/>
      </c>
      <c r="P1387" s="31" t="str">
        <f t="shared" si="157"/>
        <v/>
      </c>
      <c r="Q1387" s="36" t="str">
        <f>IF(G1387="","",VLOOKUP(G1387,WMS!$E$3:$G$2500,2,FALSE))</f>
        <v/>
      </c>
      <c r="R1387" s="36" t="str">
        <f>IF(G1387="","",VLOOKUP(G1387,WMS!$E$3:$G$2500,3,FALSE))</f>
        <v/>
      </c>
      <c r="S1387" s="37" t="str">
        <f>IF(R1387="","",VLOOKUP(R1387,CUSTOMS!$E$3:$N$2500,2,FALSE))</f>
        <v/>
      </c>
      <c r="T1387" s="38" t="str">
        <f>IF(R1387="","",VLOOKUP(R1387,CUSTOMS!$E$3:$N$2500,3,FALSE))</f>
        <v/>
      </c>
      <c r="U1387" s="39" t="str">
        <f t="shared" si="158"/>
        <v/>
      </c>
      <c r="V1387" s="39" t="str">
        <f>IF(R1387="","",VLOOKUP(R1387,CUSTOMS!$E$3:$N$2500,5,FALSE))</f>
        <v/>
      </c>
      <c r="W1387" s="40" t="str">
        <f>IF(R1387="","",VLOOKUP(R1387,CUSTOMS!$E$3:$N$2500,6,FALSE))</f>
        <v/>
      </c>
      <c r="X1387" s="40" t="str">
        <f t="shared" si="159"/>
        <v/>
      </c>
      <c r="Y1387" s="39" t="str">
        <f>IF(R1387="","",VLOOKUP(R1387,CUSTOMS!$E$3:$N$2500,8,FALSE))</f>
        <v/>
      </c>
      <c r="Z1387" s="39" t="str">
        <f>IF(R1387="","",VLOOKUP(R1387,CUSTOMS!$E$3:$N$2500,9,FALSE))</f>
        <v/>
      </c>
      <c r="AA1387" s="39" t="str">
        <f>IF(R1387="","",VLOOKUP(R1387,CUSTOMS!$E$3:$N$2500,10,FALSE))</f>
        <v/>
      </c>
      <c r="AB1387" s="40" t="str">
        <f>IF(R1387="","",VLOOKUP(G1387,WMS!$E$3:$T$2500,15,FALSE))</f>
        <v/>
      </c>
      <c r="AC1387" s="40" t="str">
        <f t="shared" si="160"/>
        <v/>
      </c>
      <c r="AD1387" s="37" t="str">
        <f>IF(S1387="","",VLOOKUP(S1387,海关监管条件!$A$1:$B$2000,2,FALSE))</f>
        <v/>
      </c>
    </row>
    <row r="1388" spans="7:30">
      <c r="G1388" s="22" t="str">
        <f t="shared" si="154"/>
        <v/>
      </c>
      <c r="H1388" s="23" t="str">
        <f>IF(G1388="","",VLOOKUP(G1388,WMS!$E$3:$Q$2500,7,FALSE))</f>
        <v/>
      </c>
      <c r="I1388" s="23" t="str">
        <f>IF(G1388="","",VLOOKUP(G1388,WMS!$E$3:$Q$2500,8,FALSE))</f>
        <v/>
      </c>
      <c r="J1388" s="23" t="str">
        <f>IF(G1388="","",VLOOKUP(G1388,WMS!$E$3:$Q$2500,13,FALSE))</f>
        <v/>
      </c>
      <c r="K1388" s="29" t="str">
        <f t="shared" si="155"/>
        <v/>
      </c>
      <c r="N1388" s="30" t="str">
        <f>IF(G1388="","",VLOOKUP(G1388,WMS!$E$3:$U$2500,17,0))</f>
        <v/>
      </c>
      <c r="O1388" s="31" t="str">
        <f t="shared" si="156"/>
        <v/>
      </c>
      <c r="P1388" s="31" t="str">
        <f t="shared" si="157"/>
        <v/>
      </c>
      <c r="Q1388" s="36" t="str">
        <f>IF(G1388="","",VLOOKUP(G1388,WMS!$E$3:$G$2500,2,FALSE))</f>
        <v/>
      </c>
      <c r="R1388" s="36" t="str">
        <f>IF(G1388="","",VLOOKUP(G1388,WMS!$E$3:$G$2500,3,FALSE))</f>
        <v/>
      </c>
      <c r="S1388" s="37" t="str">
        <f>IF(R1388="","",VLOOKUP(R1388,CUSTOMS!$E$3:$N$2500,2,FALSE))</f>
        <v/>
      </c>
      <c r="T1388" s="38" t="str">
        <f>IF(R1388="","",VLOOKUP(R1388,CUSTOMS!$E$3:$N$2500,3,FALSE))</f>
        <v/>
      </c>
      <c r="U1388" s="39" t="str">
        <f t="shared" si="158"/>
        <v/>
      </c>
      <c r="V1388" s="39" t="str">
        <f>IF(R1388="","",VLOOKUP(R1388,CUSTOMS!$E$3:$N$2500,5,FALSE))</f>
        <v/>
      </c>
      <c r="W1388" s="40" t="str">
        <f>IF(R1388="","",VLOOKUP(R1388,CUSTOMS!$E$3:$N$2500,6,FALSE))</f>
        <v/>
      </c>
      <c r="X1388" s="40" t="str">
        <f t="shared" si="159"/>
        <v/>
      </c>
      <c r="Y1388" s="39" t="str">
        <f>IF(R1388="","",VLOOKUP(R1388,CUSTOMS!$E$3:$N$2500,8,FALSE))</f>
        <v/>
      </c>
      <c r="Z1388" s="39" t="str">
        <f>IF(R1388="","",VLOOKUP(R1388,CUSTOMS!$E$3:$N$2500,9,FALSE))</f>
        <v/>
      </c>
      <c r="AA1388" s="39" t="str">
        <f>IF(R1388="","",VLOOKUP(R1388,CUSTOMS!$E$3:$N$2500,10,FALSE))</f>
        <v/>
      </c>
      <c r="AB1388" s="40" t="str">
        <f>IF(R1388="","",VLOOKUP(G1388,WMS!$E$3:$T$2500,15,FALSE))</f>
        <v/>
      </c>
      <c r="AC1388" s="40" t="str">
        <f t="shared" si="160"/>
        <v/>
      </c>
      <c r="AD1388" s="37" t="str">
        <f>IF(S1388="","",VLOOKUP(S1388,海关监管条件!$A$1:$B$2000,2,FALSE))</f>
        <v/>
      </c>
    </row>
    <row r="1389" spans="7:30">
      <c r="G1389" s="22" t="str">
        <f t="shared" si="154"/>
        <v/>
      </c>
      <c r="H1389" s="23" t="str">
        <f>IF(G1389="","",VLOOKUP(G1389,WMS!$E$3:$Q$2500,7,FALSE))</f>
        <v/>
      </c>
      <c r="I1389" s="23" t="str">
        <f>IF(G1389="","",VLOOKUP(G1389,WMS!$E$3:$Q$2500,8,FALSE))</f>
        <v/>
      </c>
      <c r="J1389" s="23" t="str">
        <f>IF(G1389="","",VLOOKUP(G1389,WMS!$E$3:$Q$2500,13,FALSE))</f>
        <v/>
      </c>
      <c r="K1389" s="29" t="str">
        <f t="shared" si="155"/>
        <v/>
      </c>
      <c r="N1389" s="30" t="str">
        <f>IF(G1389="","",VLOOKUP(G1389,WMS!$E$3:$U$2500,17,0))</f>
        <v/>
      </c>
      <c r="O1389" s="31" t="str">
        <f t="shared" si="156"/>
        <v/>
      </c>
      <c r="P1389" s="31" t="str">
        <f t="shared" si="157"/>
        <v/>
      </c>
      <c r="Q1389" s="36" t="str">
        <f>IF(G1389="","",VLOOKUP(G1389,WMS!$E$3:$G$2500,2,FALSE))</f>
        <v/>
      </c>
      <c r="R1389" s="36" t="str">
        <f>IF(G1389="","",VLOOKUP(G1389,WMS!$E$3:$G$2500,3,FALSE))</f>
        <v/>
      </c>
      <c r="S1389" s="37" t="str">
        <f>IF(R1389="","",VLOOKUP(R1389,CUSTOMS!$E$3:$N$2500,2,FALSE))</f>
        <v/>
      </c>
      <c r="T1389" s="38" t="str">
        <f>IF(R1389="","",VLOOKUP(R1389,CUSTOMS!$E$3:$N$2500,3,FALSE))</f>
        <v/>
      </c>
      <c r="U1389" s="39" t="str">
        <f t="shared" si="158"/>
        <v/>
      </c>
      <c r="V1389" s="39" t="str">
        <f>IF(R1389="","",VLOOKUP(R1389,CUSTOMS!$E$3:$N$2500,5,FALSE))</f>
        <v/>
      </c>
      <c r="W1389" s="40" t="str">
        <f>IF(R1389="","",VLOOKUP(R1389,CUSTOMS!$E$3:$N$2500,6,FALSE))</f>
        <v/>
      </c>
      <c r="X1389" s="40" t="str">
        <f t="shared" si="159"/>
        <v/>
      </c>
      <c r="Y1389" s="39" t="str">
        <f>IF(R1389="","",VLOOKUP(R1389,CUSTOMS!$E$3:$N$2500,8,FALSE))</f>
        <v/>
      </c>
      <c r="Z1389" s="39" t="str">
        <f>IF(R1389="","",VLOOKUP(R1389,CUSTOMS!$E$3:$N$2500,9,FALSE))</f>
        <v/>
      </c>
      <c r="AA1389" s="39" t="str">
        <f>IF(R1389="","",VLOOKUP(R1389,CUSTOMS!$E$3:$N$2500,10,FALSE))</f>
        <v/>
      </c>
      <c r="AB1389" s="40" t="str">
        <f>IF(R1389="","",VLOOKUP(G1389,WMS!$E$3:$T$2500,15,FALSE))</f>
        <v/>
      </c>
      <c r="AC1389" s="40" t="str">
        <f t="shared" si="160"/>
        <v/>
      </c>
      <c r="AD1389" s="37" t="str">
        <f>IF(S1389="","",VLOOKUP(S1389,海关监管条件!$A$1:$B$2000,2,FALSE))</f>
        <v/>
      </c>
    </row>
    <row r="1390" spans="7:30">
      <c r="G1390" s="22" t="str">
        <f t="shared" si="154"/>
        <v/>
      </c>
      <c r="H1390" s="23" t="str">
        <f>IF(G1390="","",VLOOKUP(G1390,WMS!$E$3:$Q$2500,7,FALSE))</f>
        <v/>
      </c>
      <c r="I1390" s="23" t="str">
        <f>IF(G1390="","",VLOOKUP(G1390,WMS!$E$3:$Q$2500,8,FALSE))</f>
        <v/>
      </c>
      <c r="J1390" s="23" t="str">
        <f>IF(G1390="","",VLOOKUP(G1390,WMS!$E$3:$Q$2500,13,FALSE))</f>
        <v/>
      </c>
      <c r="K1390" s="29" t="str">
        <f t="shared" si="155"/>
        <v/>
      </c>
      <c r="N1390" s="30" t="str">
        <f>IF(G1390="","",VLOOKUP(G1390,WMS!$E$3:$U$2500,17,0))</f>
        <v/>
      </c>
      <c r="O1390" s="31" t="str">
        <f t="shared" si="156"/>
        <v/>
      </c>
      <c r="P1390" s="31" t="str">
        <f t="shared" si="157"/>
        <v/>
      </c>
      <c r="Q1390" s="36" t="str">
        <f>IF(G1390="","",VLOOKUP(G1390,WMS!$E$3:$G$2500,2,FALSE))</f>
        <v/>
      </c>
      <c r="R1390" s="36" t="str">
        <f>IF(G1390="","",VLOOKUP(G1390,WMS!$E$3:$G$2500,3,FALSE))</f>
        <v/>
      </c>
      <c r="S1390" s="37" t="str">
        <f>IF(R1390="","",VLOOKUP(R1390,CUSTOMS!$E$3:$N$2500,2,FALSE))</f>
        <v/>
      </c>
      <c r="T1390" s="38" t="str">
        <f>IF(R1390="","",VLOOKUP(R1390,CUSTOMS!$E$3:$N$2500,3,FALSE))</f>
        <v/>
      </c>
      <c r="U1390" s="39" t="str">
        <f t="shared" si="158"/>
        <v/>
      </c>
      <c r="V1390" s="39" t="str">
        <f>IF(R1390="","",VLOOKUP(R1390,CUSTOMS!$E$3:$N$2500,5,FALSE))</f>
        <v/>
      </c>
      <c r="W1390" s="40" t="str">
        <f>IF(R1390="","",VLOOKUP(R1390,CUSTOMS!$E$3:$N$2500,6,FALSE))</f>
        <v/>
      </c>
      <c r="X1390" s="40" t="str">
        <f t="shared" si="159"/>
        <v/>
      </c>
      <c r="Y1390" s="39" t="str">
        <f>IF(R1390="","",VLOOKUP(R1390,CUSTOMS!$E$3:$N$2500,8,FALSE))</f>
        <v/>
      </c>
      <c r="Z1390" s="39" t="str">
        <f>IF(R1390="","",VLOOKUP(R1390,CUSTOMS!$E$3:$N$2500,9,FALSE))</f>
        <v/>
      </c>
      <c r="AA1390" s="39" t="str">
        <f>IF(R1390="","",VLOOKUP(R1390,CUSTOMS!$E$3:$N$2500,10,FALSE))</f>
        <v/>
      </c>
      <c r="AB1390" s="40" t="str">
        <f>IF(R1390="","",VLOOKUP(G1390,WMS!$E$3:$T$2500,15,FALSE))</f>
        <v/>
      </c>
      <c r="AC1390" s="40" t="str">
        <f t="shared" si="160"/>
        <v/>
      </c>
      <c r="AD1390" s="37" t="str">
        <f>IF(S1390="","",VLOOKUP(S1390,海关监管条件!$A$1:$B$2000,2,FALSE))</f>
        <v/>
      </c>
    </row>
    <row r="1391" spans="7:30">
      <c r="G1391" s="22" t="str">
        <f t="shared" si="154"/>
        <v/>
      </c>
      <c r="H1391" s="23" t="str">
        <f>IF(G1391="","",VLOOKUP(G1391,WMS!$E$3:$Q$2500,7,FALSE))</f>
        <v/>
      </c>
      <c r="I1391" s="23" t="str">
        <f>IF(G1391="","",VLOOKUP(G1391,WMS!$E$3:$Q$2500,8,FALSE))</f>
        <v/>
      </c>
      <c r="J1391" s="23" t="str">
        <f>IF(G1391="","",VLOOKUP(G1391,WMS!$E$3:$Q$2500,13,FALSE))</f>
        <v/>
      </c>
      <c r="K1391" s="29" t="str">
        <f t="shared" si="155"/>
        <v/>
      </c>
      <c r="N1391" s="30" t="str">
        <f>IF(G1391="","",VLOOKUP(G1391,WMS!$E$3:$U$2500,17,0))</f>
        <v/>
      </c>
      <c r="O1391" s="31" t="str">
        <f t="shared" si="156"/>
        <v/>
      </c>
      <c r="P1391" s="31" t="str">
        <f t="shared" si="157"/>
        <v/>
      </c>
      <c r="Q1391" s="36" t="str">
        <f>IF(G1391="","",VLOOKUP(G1391,WMS!$E$3:$G$2500,2,FALSE))</f>
        <v/>
      </c>
      <c r="R1391" s="36" t="str">
        <f>IF(G1391="","",VLOOKUP(G1391,WMS!$E$3:$G$2500,3,FALSE))</f>
        <v/>
      </c>
      <c r="S1391" s="37" t="str">
        <f>IF(R1391="","",VLOOKUP(R1391,CUSTOMS!$E$3:$N$2500,2,FALSE))</f>
        <v/>
      </c>
      <c r="T1391" s="38" t="str">
        <f>IF(R1391="","",VLOOKUP(R1391,CUSTOMS!$E$3:$N$2500,3,FALSE))</f>
        <v/>
      </c>
      <c r="U1391" s="39" t="str">
        <f t="shared" si="158"/>
        <v/>
      </c>
      <c r="V1391" s="39" t="str">
        <f>IF(R1391="","",VLOOKUP(R1391,CUSTOMS!$E$3:$N$2500,5,FALSE))</f>
        <v/>
      </c>
      <c r="W1391" s="40" t="str">
        <f>IF(R1391="","",VLOOKUP(R1391,CUSTOMS!$E$3:$N$2500,6,FALSE))</f>
        <v/>
      </c>
      <c r="X1391" s="40" t="str">
        <f t="shared" si="159"/>
        <v/>
      </c>
      <c r="Y1391" s="39" t="str">
        <f>IF(R1391="","",VLOOKUP(R1391,CUSTOMS!$E$3:$N$2500,8,FALSE))</f>
        <v/>
      </c>
      <c r="Z1391" s="39" t="str">
        <f>IF(R1391="","",VLOOKUP(R1391,CUSTOMS!$E$3:$N$2500,9,FALSE))</f>
        <v/>
      </c>
      <c r="AA1391" s="39" t="str">
        <f>IF(R1391="","",VLOOKUP(R1391,CUSTOMS!$E$3:$N$2500,10,FALSE))</f>
        <v/>
      </c>
      <c r="AB1391" s="40" t="str">
        <f>IF(R1391="","",VLOOKUP(G1391,WMS!$E$3:$T$2500,15,FALSE))</f>
        <v/>
      </c>
      <c r="AC1391" s="40" t="str">
        <f t="shared" si="160"/>
        <v/>
      </c>
      <c r="AD1391" s="37" t="str">
        <f>IF(S1391="","",VLOOKUP(S1391,海关监管条件!$A$1:$B$2000,2,FALSE))</f>
        <v/>
      </c>
    </row>
    <row r="1392" spans="7:30">
      <c r="G1392" s="22" t="str">
        <f t="shared" si="154"/>
        <v/>
      </c>
      <c r="H1392" s="23" t="str">
        <f>IF(G1392="","",VLOOKUP(G1392,WMS!$E$3:$Q$2500,7,FALSE))</f>
        <v/>
      </c>
      <c r="I1392" s="23" t="str">
        <f>IF(G1392="","",VLOOKUP(G1392,WMS!$E$3:$Q$2500,8,FALSE))</f>
        <v/>
      </c>
      <c r="J1392" s="23" t="str">
        <f>IF(G1392="","",VLOOKUP(G1392,WMS!$E$3:$Q$2500,13,FALSE))</f>
        <v/>
      </c>
      <c r="K1392" s="29" t="str">
        <f t="shared" si="155"/>
        <v/>
      </c>
      <c r="N1392" s="30" t="str">
        <f>IF(G1392="","",VLOOKUP(G1392,WMS!$E$3:$U$2500,17,0))</f>
        <v/>
      </c>
      <c r="O1392" s="31" t="str">
        <f t="shared" si="156"/>
        <v/>
      </c>
      <c r="P1392" s="31" t="str">
        <f t="shared" si="157"/>
        <v/>
      </c>
      <c r="Q1392" s="36" t="str">
        <f>IF(G1392="","",VLOOKUP(G1392,WMS!$E$3:$G$2500,2,FALSE))</f>
        <v/>
      </c>
      <c r="R1392" s="36" t="str">
        <f>IF(G1392="","",VLOOKUP(G1392,WMS!$E$3:$G$2500,3,FALSE))</f>
        <v/>
      </c>
      <c r="S1392" s="37" t="str">
        <f>IF(R1392="","",VLOOKUP(R1392,CUSTOMS!$E$3:$N$2500,2,FALSE))</f>
        <v/>
      </c>
      <c r="T1392" s="38" t="str">
        <f>IF(R1392="","",VLOOKUP(R1392,CUSTOMS!$E$3:$N$2500,3,FALSE))</f>
        <v/>
      </c>
      <c r="U1392" s="39" t="str">
        <f t="shared" si="158"/>
        <v/>
      </c>
      <c r="V1392" s="39" t="str">
        <f>IF(R1392="","",VLOOKUP(R1392,CUSTOMS!$E$3:$N$2500,5,FALSE))</f>
        <v/>
      </c>
      <c r="W1392" s="40" t="str">
        <f>IF(R1392="","",VLOOKUP(R1392,CUSTOMS!$E$3:$N$2500,6,FALSE))</f>
        <v/>
      </c>
      <c r="X1392" s="40" t="str">
        <f t="shared" si="159"/>
        <v/>
      </c>
      <c r="Y1392" s="39" t="str">
        <f>IF(R1392="","",VLOOKUP(R1392,CUSTOMS!$E$3:$N$2500,8,FALSE))</f>
        <v/>
      </c>
      <c r="Z1392" s="39" t="str">
        <f>IF(R1392="","",VLOOKUP(R1392,CUSTOMS!$E$3:$N$2500,9,FALSE))</f>
        <v/>
      </c>
      <c r="AA1392" s="39" t="str">
        <f>IF(R1392="","",VLOOKUP(R1392,CUSTOMS!$E$3:$N$2500,10,FALSE))</f>
        <v/>
      </c>
      <c r="AB1392" s="40" t="str">
        <f>IF(R1392="","",VLOOKUP(G1392,WMS!$E$3:$T$2500,15,FALSE))</f>
        <v/>
      </c>
      <c r="AC1392" s="40" t="str">
        <f t="shared" si="160"/>
        <v/>
      </c>
      <c r="AD1392" s="37" t="str">
        <f>IF(S1392="","",VLOOKUP(S1392,海关监管条件!$A$1:$B$2000,2,FALSE))</f>
        <v/>
      </c>
    </row>
    <row r="1393" spans="7:30">
      <c r="G1393" s="22" t="str">
        <f t="shared" si="154"/>
        <v/>
      </c>
      <c r="H1393" s="23" t="str">
        <f>IF(G1393="","",VLOOKUP(G1393,WMS!$E$3:$Q$2500,7,FALSE))</f>
        <v/>
      </c>
      <c r="I1393" s="23" t="str">
        <f>IF(G1393="","",VLOOKUP(G1393,WMS!$E$3:$Q$2500,8,FALSE))</f>
        <v/>
      </c>
      <c r="J1393" s="23" t="str">
        <f>IF(G1393="","",VLOOKUP(G1393,WMS!$E$3:$Q$2500,13,FALSE))</f>
        <v/>
      </c>
      <c r="K1393" s="29" t="str">
        <f t="shared" si="155"/>
        <v/>
      </c>
      <c r="N1393" s="30" t="str">
        <f>IF(G1393="","",VLOOKUP(G1393,WMS!$E$3:$U$2500,17,0))</f>
        <v/>
      </c>
      <c r="O1393" s="31" t="str">
        <f t="shared" si="156"/>
        <v/>
      </c>
      <c r="P1393" s="31" t="str">
        <f t="shared" si="157"/>
        <v/>
      </c>
      <c r="Q1393" s="36" t="str">
        <f>IF(G1393="","",VLOOKUP(G1393,WMS!$E$3:$G$2500,2,FALSE))</f>
        <v/>
      </c>
      <c r="R1393" s="36" t="str">
        <f>IF(G1393="","",VLOOKUP(G1393,WMS!$E$3:$G$2500,3,FALSE))</f>
        <v/>
      </c>
      <c r="S1393" s="37" t="str">
        <f>IF(R1393="","",VLOOKUP(R1393,CUSTOMS!$E$3:$N$2500,2,FALSE))</f>
        <v/>
      </c>
      <c r="T1393" s="38" t="str">
        <f>IF(R1393="","",VLOOKUP(R1393,CUSTOMS!$E$3:$N$2500,3,FALSE))</f>
        <v/>
      </c>
      <c r="U1393" s="39" t="str">
        <f t="shared" si="158"/>
        <v/>
      </c>
      <c r="V1393" s="39" t="str">
        <f>IF(R1393="","",VLOOKUP(R1393,CUSTOMS!$E$3:$N$2500,5,FALSE))</f>
        <v/>
      </c>
      <c r="W1393" s="40" t="str">
        <f>IF(R1393="","",VLOOKUP(R1393,CUSTOMS!$E$3:$N$2500,6,FALSE))</f>
        <v/>
      </c>
      <c r="X1393" s="40" t="str">
        <f t="shared" si="159"/>
        <v/>
      </c>
      <c r="Y1393" s="39" t="str">
        <f>IF(R1393="","",VLOOKUP(R1393,CUSTOMS!$E$3:$N$2500,8,FALSE))</f>
        <v/>
      </c>
      <c r="Z1393" s="39" t="str">
        <f>IF(R1393="","",VLOOKUP(R1393,CUSTOMS!$E$3:$N$2500,9,FALSE))</f>
        <v/>
      </c>
      <c r="AA1393" s="39" t="str">
        <f>IF(R1393="","",VLOOKUP(R1393,CUSTOMS!$E$3:$N$2500,10,FALSE))</f>
        <v/>
      </c>
      <c r="AB1393" s="40" t="str">
        <f>IF(R1393="","",VLOOKUP(G1393,WMS!$E$3:$T$2500,15,FALSE))</f>
        <v/>
      </c>
      <c r="AC1393" s="40" t="str">
        <f t="shared" si="160"/>
        <v/>
      </c>
      <c r="AD1393" s="37" t="str">
        <f>IF(S1393="","",VLOOKUP(S1393,海关监管条件!$A$1:$B$2000,2,FALSE))</f>
        <v/>
      </c>
    </row>
    <row r="1394" spans="7:30">
      <c r="G1394" s="22" t="str">
        <f t="shared" si="154"/>
        <v/>
      </c>
      <c r="H1394" s="23" t="str">
        <f>IF(G1394="","",VLOOKUP(G1394,WMS!$E$3:$Q$2500,7,FALSE))</f>
        <v/>
      </c>
      <c r="I1394" s="23" t="str">
        <f>IF(G1394="","",VLOOKUP(G1394,WMS!$E$3:$Q$2500,8,FALSE))</f>
        <v/>
      </c>
      <c r="J1394" s="23" t="str">
        <f>IF(G1394="","",VLOOKUP(G1394,WMS!$E$3:$Q$2500,13,FALSE))</f>
        <v/>
      </c>
      <c r="K1394" s="29" t="str">
        <f t="shared" si="155"/>
        <v/>
      </c>
      <c r="N1394" s="30" t="str">
        <f>IF(G1394="","",VLOOKUP(G1394,WMS!$E$3:$U$2500,17,0))</f>
        <v/>
      </c>
      <c r="O1394" s="31" t="str">
        <f t="shared" si="156"/>
        <v/>
      </c>
      <c r="P1394" s="31" t="str">
        <f t="shared" si="157"/>
        <v/>
      </c>
      <c r="Q1394" s="36" t="str">
        <f>IF(G1394="","",VLOOKUP(G1394,WMS!$E$3:$G$2500,2,FALSE))</f>
        <v/>
      </c>
      <c r="R1394" s="36" t="str">
        <f>IF(G1394="","",VLOOKUP(G1394,WMS!$E$3:$G$2500,3,FALSE))</f>
        <v/>
      </c>
      <c r="S1394" s="37" t="str">
        <f>IF(R1394="","",VLOOKUP(R1394,CUSTOMS!$E$3:$N$2500,2,FALSE))</f>
        <v/>
      </c>
      <c r="T1394" s="38" t="str">
        <f>IF(R1394="","",VLOOKUP(R1394,CUSTOMS!$E$3:$N$2500,3,FALSE))</f>
        <v/>
      </c>
      <c r="U1394" s="39" t="str">
        <f t="shared" si="158"/>
        <v/>
      </c>
      <c r="V1394" s="39" t="str">
        <f>IF(R1394="","",VLOOKUP(R1394,CUSTOMS!$E$3:$N$2500,5,FALSE))</f>
        <v/>
      </c>
      <c r="W1394" s="40" t="str">
        <f>IF(R1394="","",VLOOKUP(R1394,CUSTOMS!$E$3:$N$2500,6,FALSE))</f>
        <v/>
      </c>
      <c r="X1394" s="40" t="str">
        <f t="shared" si="159"/>
        <v/>
      </c>
      <c r="Y1394" s="39" t="str">
        <f>IF(R1394="","",VLOOKUP(R1394,CUSTOMS!$E$3:$N$2500,8,FALSE))</f>
        <v/>
      </c>
      <c r="Z1394" s="39" t="str">
        <f>IF(R1394="","",VLOOKUP(R1394,CUSTOMS!$E$3:$N$2500,9,FALSE))</f>
        <v/>
      </c>
      <c r="AA1394" s="39" t="str">
        <f>IF(R1394="","",VLOOKUP(R1394,CUSTOMS!$E$3:$N$2500,10,FALSE))</f>
        <v/>
      </c>
      <c r="AB1394" s="40" t="str">
        <f>IF(R1394="","",VLOOKUP(G1394,WMS!$E$3:$T$2500,15,FALSE))</f>
        <v/>
      </c>
      <c r="AC1394" s="40" t="str">
        <f t="shared" si="160"/>
        <v/>
      </c>
      <c r="AD1394" s="37" t="str">
        <f>IF(S1394="","",VLOOKUP(S1394,海关监管条件!$A$1:$B$2000,2,FALSE))</f>
        <v/>
      </c>
    </row>
    <row r="1395" spans="7:30">
      <c r="G1395" s="22" t="str">
        <f t="shared" si="154"/>
        <v/>
      </c>
      <c r="H1395" s="23" t="str">
        <f>IF(G1395="","",VLOOKUP(G1395,WMS!$E$3:$Q$2500,7,FALSE))</f>
        <v/>
      </c>
      <c r="I1395" s="23" t="str">
        <f>IF(G1395="","",VLOOKUP(G1395,WMS!$E$3:$Q$2500,8,FALSE))</f>
        <v/>
      </c>
      <c r="J1395" s="23" t="str">
        <f>IF(G1395="","",VLOOKUP(G1395,WMS!$E$3:$Q$2500,13,FALSE))</f>
        <v/>
      </c>
      <c r="K1395" s="29" t="str">
        <f t="shared" si="155"/>
        <v/>
      </c>
      <c r="N1395" s="30" t="str">
        <f>IF(G1395="","",VLOOKUP(G1395,WMS!$E$3:$U$2500,17,0))</f>
        <v/>
      </c>
      <c r="O1395" s="31" t="str">
        <f t="shared" si="156"/>
        <v/>
      </c>
      <c r="P1395" s="31" t="str">
        <f t="shared" si="157"/>
        <v/>
      </c>
      <c r="Q1395" s="36" t="str">
        <f>IF(G1395="","",VLOOKUP(G1395,WMS!$E$3:$G$2500,2,FALSE))</f>
        <v/>
      </c>
      <c r="R1395" s="36" t="str">
        <f>IF(G1395="","",VLOOKUP(G1395,WMS!$E$3:$G$2500,3,FALSE))</f>
        <v/>
      </c>
      <c r="S1395" s="37" t="str">
        <f>IF(R1395="","",VLOOKUP(R1395,CUSTOMS!$E$3:$N$2500,2,FALSE))</f>
        <v/>
      </c>
      <c r="T1395" s="38" t="str">
        <f>IF(R1395="","",VLOOKUP(R1395,CUSTOMS!$E$3:$N$2500,3,FALSE))</f>
        <v/>
      </c>
      <c r="U1395" s="39" t="str">
        <f t="shared" si="158"/>
        <v/>
      </c>
      <c r="V1395" s="39" t="str">
        <f>IF(R1395="","",VLOOKUP(R1395,CUSTOMS!$E$3:$N$2500,5,FALSE))</f>
        <v/>
      </c>
      <c r="W1395" s="40" t="str">
        <f>IF(R1395="","",VLOOKUP(R1395,CUSTOMS!$E$3:$N$2500,6,FALSE))</f>
        <v/>
      </c>
      <c r="X1395" s="40" t="str">
        <f t="shared" si="159"/>
        <v/>
      </c>
      <c r="Y1395" s="39" t="str">
        <f>IF(R1395="","",VLOOKUP(R1395,CUSTOMS!$E$3:$N$2500,8,FALSE))</f>
        <v/>
      </c>
      <c r="Z1395" s="39" t="str">
        <f>IF(R1395="","",VLOOKUP(R1395,CUSTOMS!$E$3:$N$2500,9,FALSE))</f>
        <v/>
      </c>
      <c r="AA1395" s="39" t="str">
        <f>IF(R1395="","",VLOOKUP(R1395,CUSTOMS!$E$3:$N$2500,10,FALSE))</f>
        <v/>
      </c>
      <c r="AB1395" s="40" t="str">
        <f>IF(R1395="","",VLOOKUP(G1395,WMS!$E$3:$T$2500,15,FALSE))</f>
        <v/>
      </c>
      <c r="AC1395" s="40" t="str">
        <f t="shared" si="160"/>
        <v/>
      </c>
      <c r="AD1395" s="37" t="str">
        <f>IF(S1395="","",VLOOKUP(S1395,海关监管条件!$A$1:$B$2000,2,FALSE))</f>
        <v/>
      </c>
    </row>
    <row r="1396" spans="7:30">
      <c r="G1396" s="22" t="str">
        <f t="shared" si="154"/>
        <v/>
      </c>
      <c r="H1396" s="23" t="str">
        <f>IF(G1396="","",VLOOKUP(G1396,WMS!$E$3:$Q$2500,7,FALSE))</f>
        <v/>
      </c>
      <c r="I1396" s="23" t="str">
        <f>IF(G1396="","",VLOOKUP(G1396,WMS!$E$3:$Q$2500,8,FALSE))</f>
        <v/>
      </c>
      <c r="J1396" s="23" t="str">
        <f>IF(G1396="","",VLOOKUP(G1396,WMS!$E$3:$Q$2500,13,FALSE))</f>
        <v/>
      </c>
      <c r="K1396" s="29" t="str">
        <f t="shared" si="155"/>
        <v/>
      </c>
      <c r="N1396" s="30" t="str">
        <f>IF(G1396="","",VLOOKUP(G1396,WMS!$E$3:$U$2500,17,0))</f>
        <v/>
      </c>
      <c r="O1396" s="31" t="str">
        <f t="shared" si="156"/>
        <v/>
      </c>
      <c r="P1396" s="31" t="str">
        <f t="shared" si="157"/>
        <v/>
      </c>
      <c r="Q1396" s="36" t="str">
        <f>IF(G1396="","",VLOOKUP(G1396,WMS!$E$3:$G$2500,2,FALSE))</f>
        <v/>
      </c>
      <c r="R1396" s="36" t="str">
        <f>IF(G1396="","",VLOOKUP(G1396,WMS!$E$3:$G$2500,3,FALSE))</f>
        <v/>
      </c>
      <c r="S1396" s="37" t="str">
        <f>IF(R1396="","",VLOOKUP(R1396,CUSTOMS!$E$3:$N$2500,2,FALSE))</f>
        <v/>
      </c>
      <c r="T1396" s="38" t="str">
        <f>IF(R1396="","",VLOOKUP(R1396,CUSTOMS!$E$3:$N$2500,3,FALSE))</f>
        <v/>
      </c>
      <c r="U1396" s="39" t="str">
        <f t="shared" si="158"/>
        <v/>
      </c>
      <c r="V1396" s="39" t="str">
        <f>IF(R1396="","",VLOOKUP(R1396,CUSTOMS!$E$3:$N$2500,5,FALSE))</f>
        <v/>
      </c>
      <c r="W1396" s="40" t="str">
        <f>IF(R1396="","",VLOOKUP(R1396,CUSTOMS!$E$3:$N$2500,6,FALSE))</f>
        <v/>
      </c>
      <c r="X1396" s="40" t="str">
        <f t="shared" si="159"/>
        <v/>
      </c>
      <c r="Y1396" s="39" t="str">
        <f>IF(R1396="","",VLOOKUP(R1396,CUSTOMS!$E$3:$N$2500,8,FALSE))</f>
        <v/>
      </c>
      <c r="Z1396" s="39" t="str">
        <f>IF(R1396="","",VLOOKUP(R1396,CUSTOMS!$E$3:$N$2500,9,FALSE))</f>
        <v/>
      </c>
      <c r="AA1396" s="39" t="str">
        <f>IF(R1396="","",VLOOKUP(R1396,CUSTOMS!$E$3:$N$2500,10,FALSE))</f>
        <v/>
      </c>
      <c r="AB1396" s="40" t="str">
        <f>IF(R1396="","",VLOOKUP(G1396,WMS!$E$3:$T$2500,15,FALSE))</f>
        <v/>
      </c>
      <c r="AC1396" s="40" t="str">
        <f t="shared" si="160"/>
        <v/>
      </c>
      <c r="AD1396" s="37" t="str">
        <f>IF(S1396="","",VLOOKUP(S1396,海关监管条件!$A$1:$B$2000,2,FALSE))</f>
        <v/>
      </c>
    </row>
    <row r="1397" spans="7:30">
      <c r="G1397" s="22" t="str">
        <f t="shared" si="154"/>
        <v/>
      </c>
      <c r="H1397" s="23" t="str">
        <f>IF(G1397="","",VLOOKUP(G1397,WMS!$E$3:$Q$2500,7,FALSE))</f>
        <v/>
      </c>
      <c r="I1397" s="23" t="str">
        <f>IF(G1397="","",VLOOKUP(G1397,WMS!$E$3:$Q$2500,8,FALSE))</f>
        <v/>
      </c>
      <c r="J1397" s="23" t="str">
        <f>IF(G1397="","",VLOOKUP(G1397,WMS!$E$3:$Q$2500,13,FALSE))</f>
        <v/>
      </c>
      <c r="K1397" s="29" t="str">
        <f t="shared" si="155"/>
        <v/>
      </c>
      <c r="N1397" s="30" t="str">
        <f>IF(G1397="","",VLOOKUP(G1397,WMS!$E$3:$U$2500,17,0))</f>
        <v/>
      </c>
      <c r="O1397" s="31" t="str">
        <f t="shared" si="156"/>
        <v/>
      </c>
      <c r="P1397" s="31" t="str">
        <f t="shared" si="157"/>
        <v/>
      </c>
      <c r="Q1397" s="36" t="str">
        <f>IF(G1397="","",VLOOKUP(G1397,WMS!$E$3:$G$2500,2,FALSE))</f>
        <v/>
      </c>
      <c r="R1397" s="36" t="str">
        <f>IF(G1397="","",VLOOKUP(G1397,WMS!$E$3:$G$2500,3,FALSE))</f>
        <v/>
      </c>
      <c r="S1397" s="37" t="str">
        <f>IF(R1397="","",VLOOKUP(R1397,CUSTOMS!$E$3:$N$2500,2,FALSE))</f>
        <v/>
      </c>
      <c r="T1397" s="38" t="str">
        <f>IF(R1397="","",VLOOKUP(R1397,CUSTOMS!$E$3:$N$2500,3,FALSE))</f>
        <v/>
      </c>
      <c r="U1397" s="39" t="str">
        <f t="shared" si="158"/>
        <v/>
      </c>
      <c r="V1397" s="39" t="str">
        <f>IF(R1397="","",VLOOKUP(R1397,CUSTOMS!$E$3:$N$2500,5,FALSE))</f>
        <v/>
      </c>
      <c r="W1397" s="40" t="str">
        <f>IF(R1397="","",VLOOKUP(R1397,CUSTOMS!$E$3:$N$2500,6,FALSE))</f>
        <v/>
      </c>
      <c r="X1397" s="40" t="str">
        <f t="shared" si="159"/>
        <v/>
      </c>
      <c r="Y1397" s="39" t="str">
        <f>IF(R1397="","",VLOOKUP(R1397,CUSTOMS!$E$3:$N$2500,8,FALSE))</f>
        <v/>
      </c>
      <c r="Z1397" s="39" t="str">
        <f>IF(R1397="","",VLOOKUP(R1397,CUSTOMS!$E$3:$N$2500,9,FALSE))</f>
        <v/>
      </c>
      <c r="AA1397" s="39" t="str">
        <f>IF(R1397="","",VLOOKUP(R1397,CUSTOMS!$E$3:$N$2500,10,FALSE))</f>
        <v/>
      </c>
      <c r="AB1397" s="40" t="str">
        <f>IF(R1397="","",VLOOKUP(G1397,WMS!$E$3:$T$2500,15,FALSE))</f>
        <v/>
      </c>
      <c r="AC1397" s="40" t="str">
        <f t="shared" si="160"/>
        <v/>
      </c>
      <c r="AD1397" s="37" t="str">
        <f>IF(S1397="","",VLOOKUP(S1397,海关监管条件!$A$1:$B$2000,2,FALSE))</f>
        <v/>
      </c>
    </row>
    <row r="1398" spans="7:30">
      <c r="G1398" s="22" t="str">
        <f t="shared" si="154"/>
        <v/>
      </c>
      <c r="H1398" s="23" t="str">
        <f>IF(G1398="","",VLOOKUP(G1398,WMS!$E$3:$Q$2500,7,FALSE))</f>
        <v/>
      </c>
      <c r="I1398" s="23" t="str">
        <f>IF(G1398="","",VLOOKUP(G1398,WMS!$E$3:$Q$2500,8,FALSE))</f>
        <v/>
      </c>
      <c r="J1398" s="23" t="str">
        <f>IF(G1398="","",VLOOKUP(G1398,WMS!$E$3:$Q$2500,13,FALSE))</f>
        <v/>
      </c>
      <c r="K1398" s="29" t="str">
        <f t="shared" si="155"/>
        <v/>
      </c>
      <c r="N1398" s="30" t="str">
        <f>IF(G1398="","",VLOOKUP(G1398,WMS!$E$3:$U$2500,17,0))</f>
        <v/>
      </c>
      <c r="O1398" s="31" t="str">
        <f t="shared" si="156"/>
        <v/>
      </c>
      <c r="P1398" s="31" t="str">
        <f t="shared" si="157"/>
        <v/>
      </c>
      <c r="Q1398" s="36" t="str">
        <f>IF(G1398="","",VLOOKUP(G1398,WMS!$E$3:$G$2500,2,FALSE))</f>
        <v/>
      </c>
      <c r="R1398" s="36" t="str">
        <f>IF(G1398="","",VLOOKUP(G1398,WMS!$E$3:$G$2500,3,FALSE))</f>
        <v/>
      </c>
      <c r="S1398" s="37" t="str">
        <f>IF(R1398="","",VLOOKUP(R1398,CUSTOMS!$E$3:$N$2500,2,FALSE))</f>
        <v/>
      </c>
      <c r="T1398" s="38" t="str">
        <f>IF(R1398="","",VLOOKUP(R1398,CUSTOMS!$E$3:$N$2500,3,FALSE))</f>
        <v/>
      </c>
      <c r="U1398" s="39" t="str">
        <f t="shared" si="158"/>
        <v/>
      </c>
      <c r="V1398" s="39" t="str">
        <f>IF(R1398="","",VLOOKUP(R1398,CUSTOMS!$E$3:$N$2500,5,FALSE))</f>
        <v/>
      </c>
      <c r="W1398" s="40" t="str">
        <f>IF(R1398="","",VLOOKUP(R1398,CUSTOMS!$E$3:$N$2500,6,FALSE))</f>
        <v/>
      </c>
      <c r="X1398" s="40" t="str">
        <f t="shared" si="159"/>
        <v/>
      </c>
      <c r="Y1398" s="39" t="str">
        <f>IF(R1398="","",VLOOKUP(R1398,CUSTOMS!$E$3:$N$2500,8,FALSE))</f>
        <v/>
      </c>
      <c r="Z1398" s="39" t="str">
        <f>IF(R1398="","",VLOOKUP(R1398,CUSTOMS!$E$3:$N$2500,9,FALSE))</f>
        <v/>
      </c>
      <c r="AA1398" s="39" t="str">
        <f>IF(R1398="","",VLOOKUP(R1398,CUSTOMS!$E$3:$N$2500,10,FALSE))</f>
        <v/>
      </c>
      <c r="AB1398" s="40" t="str">
        <f>IF(R1398="","",VLOOKUP(G1398,WMS!$E$3:$T$2500,15,FALSE))</f>
        <v/>
      </c>
      <c r="AC1398" s="40" t="str">
        <f t="shared" si="160"/>
        <v/>
      </c>
      <c r="AD1398" s="37" t="str">
        <f>IF(S1398="","",VLOOKUP(S1398,海关监管条件!$A$1:$B$2000,2,FALSE))</f>
        <v/>
      </c>
    </row>
    <row r="1399" spans="7:30">
      <c r="G1399" s="22" t="str">
        <f t="shared" si="154"/>
        <v/>
      </c>
      <c r="H1399" s="23" t="str">
        <f>IF(G1399="","",VLOOKUP(G1399,WMS!$E$3:$Q$2500,7,FALSE))</f>
        <v/>
      </c>
      <c r="I1399" s="23" t="str">
        <f>IF(G1399="","",VLOOKUP(G1399,WMS!$E$3:$Q$2500,8,FALSE))</f>
        <v/>
      </c>
      <c r="J1399" s="23" t="str">
        <f>IF(G1399="","",VLOOKUP(G1399,WMS!$E$3:$Q$2500,13,FALSE))</f>
        <v/>
      </c>
      <c r="K1399" s="29" t="str">
        <f t="shared" si="155"/>
        <v/>
      </c>
      <c r="N1399" s="30" t="str">
        <f>IF(G1399="","",VLOOKUP(G1399,WMS!$E$3:$U$2500,17,0))</f>
        <v/>
      </c>
      <c r="O1399" s="31" t="str">
        <f t="shared" si="156"/>
        <v/>
      </c>
      <c r="P1399" s="31" t="str">
        <f t="shared" si="157"/>
        <v/>
      </c>
      <c r="Q1399" s="36" t="str">
        <f>IF(G1399="","",VLOOKUP(G1399,WMS!$E$3:$G$2500,2,FALSE))</f>
        <v/>
      </c>
      <c r="R1399" s="36" t="str">
        <f>IF(G1399="","",VLOOKUP(G1399,WMS!$E$3:$G$2500,3,FALSE))</f>
        <v/>
      </c>
      <c r="S1399" s="37" t="str">
        <f>IF(R1399="","",VLOOKUP(R1399,CUSTOMS!$E$3:$N$2500,2,FALSE))</f>
        <v/>
      </c>
      <c r="T1399" s="38" t="str">
        <f>IF(R1399="","",VLOOKUP(R1399,CUSTOMS!$E$3:$N$2500,3,FALSE))</f>
        <v/>
      </c>
      <c r="U1399" s="39" t="str">
        <f t="shared" si="158"/>
        <v/>
      </c>
      <c r="V1399" s="39" t="str">
        <f>IF(R1399="","",VLOOKUP(R1399,CUSTOMS!$E$3:$N$2500,5,FALSE))</f>
        <v/>
      </c>
      <c r="W1399" s="40" t="str">
        <f>IF(R1399="","",VLOOKUP(R1399,CUSTOMS!$E$3:$N$2500,6,FALSE))</f>
        <v/>
      </c>
      <c r="X1399" s="40" t="str">
        <f t="shared" si="159"/>
        <v/>
      </c>
      <c r="Y1399" s="39" t="str">
        <f>IF(R1399="","",VLOOKUP(R1399,CUSTOMS!$E$3:$N$2500,8,FALSE))</f>
        <v/>
      </c>
      <c r="Z1399" s="39" t="str">
        <f>IF(R1399="","",VLOOKUP(R1399,CUSTOMS!$E$3:$N$2500,9,FALSE))</f>
        <v/>
      </c>
      <c r="AA1399" s="39" t="str">
        <f>IF(R1399="","",VLOOKUP(R1399,CUSTOMS!$E$3:$N$2500,10,FALSE))</f>
        <v/>
      </c>
      <c r="AB1399" s="40" t="str">
        <f>IF(R1399="","",VLOOKUP(G1399,WMS!$E$3:$T$2500,15,FALSE))</f>
        <v/>
      </c>
      <c r="AC1399" s="40" t="str">
        <f t="shared" si="160"/>
        <v/>
      </c>
      <c r="AD1399" s="37" t="str">
        <f>IF(S1399="","",VLOOKUP(S1399,海关监管条件!$A$1:$B$2000,2,FALSE))</f>
        <v/>
      </c>
    </row>
    <row r="1400" spans="7:30">
      <c r="G1400" s="22" t="str">
        <f t="shared" si="154"/>
        <v/>
      </c>
      <c r="H1400" s="23" t="str">
        <f>IF(G1400="","",VLOOKUP(G1400,WMS!$E$3:$Q$2500,7,FALSE))</f>
        <v/>
      </c>
      <c r="I1400" s="23" t="str">
        <f>IF(G1400="","",VLOOKUP(G1400,WMS!$E$3:$Q$2500,8,FALSE))</f>
        <v/>
      </c>
      <c r="J1400" s="23" t="str">
        <f>IF(G1400="","",VLOOKUP(G1400,WMS!$E$3:$Q$2500,13,FALSE))</f>
        <v/>
      </c>
      <c r="K1400" s="29" t="str">
        <f t="shared" si="155"/>
        <v/>
      </c>
      <c r="N1400" s="30" t="str">
        <f>IF(G1400="","",VLOOKUP(G1400,WMS!$E$3:$U$2500,17,0))</f>
        <v/>
      </c>
      <c r="O1400" s="31" t="str">
        <f t="shared" si="156"/>
        <v/>
      </c>
      <c r="P1400" s="31" t="str">
        <f t="shared" si="157"/>
        <v/>
      </c>
      <c r="Q1400" s="36" t="str">
        <f>IF(G1400="","",VLOOKUP(G1400,WMS!$E$3:$G$2500,2,FALSE))</f>
        <v/>
      </c>
      <c r="R1400" s="36" t="str">
        <f>IF(G1400="","",VLOOKUP(G1400,WMS!$E$3:$G$2500,3,FALSE))</f>
        <v/>
      </c>
      <c r="S1400" s="37" t="str">
        <f>IF(R1400="","",VLOOKUP(R1400,CUSTOMS!$E$3:$N$2500,2,FALSE))</f>
        <v/>
      </c>
      <c r="T1400" s="38" t="str">
        <f>IF(R1400="","",VLOOKUP(R1400,CUSTOMS!$E$3:$N$2500,3,FALSE))</f>
        <v/>
      </c>
      <c r="U1400" s="39" t="str">
        <f t="shared" si="158"/>
        <v/>
      </c>
      <c r="V1400" s="39" t="str">
        <f>IF(R1400="","",VLOOKUP(R1400,CUSTOMS!$E$3:$N$2500,5,FALSE))</f>
        <v/>
      </c>
      <c r="W1400" s="40" t="str">
        <f>IF(R1400="","",VLOOKUP(R1400,CUSTOMS!$E$3:$N$2500,6,FALSE))</f>
        <v/>
      </c>
      <c r="X1400" s="40" t="str">
        <f t="shared" si="159"/>
        <v/>
      </c>
      <c r="Y1400" s="39" t="str">
        <f>IF(R1400="","",VLOOKUP(R1400,CUSTOMS!$E$3:$N$2500,8,FALSE))</f>
        <v/>
      </c>
      <c r="Z1400" s="39" t="str">
        <f>IF(R1400="","",VLOOKUP(R1400,CUSTOMS!$E$3:$N$2500,9,FALSE))</f>
        <v/>
      </c>
      <c r="AA1400" s="39" t="str">
        <f>IF(R1400="","",VLOOKUP(R1400,CUSTOMS!$E$3:$N$2500,10,FALSE))</f>
        <v/>
      </c>
      <c r="AB1400" s="40" t="str">
        <f>IF(R1400="","",VLOOKUP(G1400,WMS!$E$3:$T$2500,15,FALSE))</f>
        <v/>
      </c>
      <c r="AC1400" s="40" t="str">
        <f t="shared" si="160"/>
        <v/>
      </c>
      <c r="AD1400" s="37" t="str">
        <f>IF(S1400="","",VLOOKUP(S1400,海关监管条件!$A$1:$B$2000,2,FALSE))</f>
        <v/>
      </c>
    </row>
    <row r="1401" spans="7:30">
      <c r="G1401" s="22" t="str">
        <f t="shared" si="154"/>
        <v/>
      </c>
      <c r="H1401" s="23" t="str">
        <f>IF(G1401="","",VLOOKUP(G1401,WMS!$E$3:$Q$2500,7,FALSE))</f>
        <v/>
      </c>
      <c r="I1401" s="23" t="str">
        <f>IF(G1401="","",VLOOKUP(G1401,WMS!$E$3:$Q$2500,8,FALSE))</f>
        <v/>
      </c>
      <c r="J1401" s="23" t="str">
        <f>IF(G1401="","",VLOOKUP(G1401,WMS!$E$3:$Q$2500,13,FALSE))</f>
        <v/>
      </c>
      <c r="K1401" s="29" t="str">
        <f t="shared" si="155"/>
        <v/>
      </c>
      <c r="N1401" s="30" t="str">
        <f>IF(G1401="","",VLOOKUP(G1401,WMS!$E$3:$U$2500,17,0))</f>
        <v/>
      </c>
      <c r="O1401" s="31" t="str">
        <f t="shared" si="156"/>
        <v/>
      </c>
      <c r="P1401" s="31" t="str">
        <f t="shared" si="157"/>
        <v/>
      </c>
      <c r="Q1401" s="36" t="str">
        <f>IF(G1401="","",VLOOKUP(G1401,WMS!$E$3:$G$2500,2,FALSE))</f>
        <v/>
      </c>
      <c r="R1401" s="36" t="str">
        <f>IF(G1401="","",VLOOKUP(G1401,WMS!$E$3:$G$2500,3,FALSE))</f>
        <v/>
      </c>
      <c r="S1401" s="37" t="str">
        <f>IF(R1401="","",VLOOKUP(R1401,CUSTOMS!$E$3:$N$2500,2,FALSE))</f>
        <v/>
      </c>
      <c r="T1401" s="38" t="str">
        <f>IF(R1401="","",VLOOKUP(R1401,CUSTOMS!$E$3:$N$2500,3,FALSE))</f>
        <v/>
      </c>
      <c r="U1401" s="39" t="str">
        <f t="shared" si="158"/>
        <v/>
      </c>
      <c r="V1401" s="39" t="str">
        <f>IF(R1401="","",VLOOKUP(R1401,CUSTOMS!$E$3:$N$2500,5,FALSE))</f>
        <v/>
      </c>
      <c r="W1401" s="40" t="str">
        <f>IF(R1401="","",VLOOKUP(R1401,CUSTOMS!$E$3:$N$2500,6,FALSE))</f>
        <v/>
      </c>
      <c r="X1401" s="40" t="str">
        <f t="shared" si="159"/>
        <v/>
      </c>
      <c r="Y1401" s="39" t="str">
        <f>IF(R1401="","",VLOOKUP(R1401,CUSTOMS!$E$3:$N$2500,8,FALSE))</f>
        <v/>
      </c>
      <c r="Z1401" s="39" t="str">
        <f>IF(R1401="","",VLOOKUP(R1401,CUSTOMS!$E$3:$N$2500,9,FALSE))</f>
        <v/>
      </c>
      <c r="AA1401" s="39" t="str">
        <f>IF(R1401="","",VLOOKUP(R1401,CUSTOMS!$E$3:$N$2500,10,FALSE))</f>
        <v/>
      </c>
      <c r="AB1401" s="40" t="str">
        <f>IF(R1401="","",VLOOKUP(G1401,WMS!$E$3:$T$2500,15,FALSE))</f>
        <v/>
      </c>
      <c r="AC1401" s="40" t="str">
        <f t="shared" si="160"/>
        <v/>
      </c>
      <c r="AD1401" s="37" t="str">
        <f>IF(S1401="","",VLOOKUP(S1401,海关监管条件!$A$1:$B$2000,2,FALSE))</f>
        <v/>
      </c>
    </row>
    <row r="1402" spans="7:30">
      <c r="G1402" s="22" t="str">
        <f t="shared" si="154"/>
        <v/>
      </c>
      <c r="H1402" s="23" t="str">
        <f>IF(G1402="","",VLOOKUP(G1402,WMS!$E$3:$Q$2500,7,FALSE))</f>
        <v/>
      </c>
      <c r="I1402" s="23" t="str">
        <f>IF(G1402="","",VLOOKUP(G1402,WMS!$E$3:$Q$2500,8,FALSE))</f>
        <v/>
      </c>
      <c r="J1402" s="23" t="str">
        <f>IF(G1402="","",VLOOKUP(G1402,WMS!$E$3:$Q$2500,13,FALSE))</f>
        <v/>
      </c>
      <c r="K1402" s="29" t="str">
        <f t="shared" si="155"/>
        <v/>
      </c>
      <c r="N1402" s="30" t="str">
        <f>IF(G1402="","",VLOOKUP(G1402,WMS!$E$3:$U$2500,17,0))</f>
        <v/>
      </c>
      <c r="O1402" s="31" t="str">
        <f t="shared" si="156"/>
        <v/>
      </c>
      <c r="P1402" s="31" t="str">
        <f t="shared" si="157"/>
        <v/>
      </c>
      <c r="Q1402" s="36" t="str">
        <f>IF(G1402="","",VLOOKUP(G1402,WMS!$E$3:$G$2500,2,FALSE))</f>
        <v/>
      </c>
      <c r="R1402" s="36" t="str">
        <f>IF(G1402="","",VLOOKUP(G1402,WMS!$E$3:$G$2500,3,FALSE))</f>
        <v/>
      </c>
      <c r="S1402" s="37" t="str">
        <f>IF(R1402="","",VLOOKUP(R1402,CUSTOMS!$E$3:$N$2500,2,FALSE))</f>
        <v/>
      </c>
      <c r="T1402" s="38" t="str">
        <f>IF(R1402="","",VLOOKUP(R1402,CUSTOMS!$E$3:$N$2500,3,FALSE))</f>
        <v/>
      </c>
      <c r="U1402" s="39" t="str">
        <f t="shared" si="158"/>
        <v/>
      </c>
      <c r="V1402" s="39" t="str">
        <f>IF(R1402="","",VLOOKUP(R1402,CUSTOMS!$E$3:$N$2500,5,FALSE))</f>
        <v/>
      </c>
      <c r="W1402" s="40" t="str">
        <f>IF(R1402="","",VLOOKUP(R1402,CUSTOMS!$E$3:$N$2500,6,FALSE))</f>
        <v/>
      </c>
      <c r="X1402" s="40" t="str">
        <f t="shared" si="159"/>
        <v/>
      </c>
      <c r="Y1402" s="39" t="str">
        <f>IF(R1402="","",VLOOKUP(R1402,CUSTOMS!$E$3:$N$2500,8,FALSE))</f>
        <v/>
      </c>
      <c r="Z1402" s="39" t="str">
        <f>IF(R1402="","",VLOOKUP(R1402,CUSTOMS!$E$3:$N$2500,9,FALSE))</f>
        <v/>
      </c>
      <c r="AA1402" s="39" t="str">
        <f>IF(R1402="","",VLOOKUP(R1402,CUSTOMS!$E$3:$N$2500,10,FALSE))</f>
        <v/>
      </c>
      <c r="AB1402" s="40" t="str">
        <f>IF(R1402="","",VLOOKUP(G1402,WMS!$E$3:$T$2500,15,FALSE))</f>
        <v/>
      </c>
      <c r="AC1402" s="40" t="str">
        <f t="shared" si="160"/>
        <v/>
      </c>
      <c r="AD1402" s="37" t="str">
        <f>IF(S1402="","",VLOOKUP(S1402,海关监管条件!$A$1:$B$2000,2,FALSE))</f>
        <v/>
      </c>
    </row>
    <row r="1403" spans="7:30">
      <c r="G1403" s="22" t="str">
        <f t="shared" si="154"/>
        <v/>
      </c>
      <c r="H1403" s="23" t="str">
        <f>IF(G1403="","",VLOOKUP(G1403,WMS!$E$3:$Q$2500,7,FALSE))</f>
        <v/>
      </c>
      <c r="I1403" s="23" t="str">
        <f>IF(G1403="","",VLOOKUP(G1403,WMS!$E$3:$Q$2500,8,FALSE))</f>
        <v/>
      </c>
      <c r="J1403" s="23" t="str">
        <f>IF(G1403="","",VLOOKUP(G1403,WMS!$E$3:$Q$2500,13,FALSE))</f>
        <v/>
      </c>
      <c r="K1403" s="29" t="str">
        <f t="shared" si="155"/>
        <v/>
      </c>
      <c r="N1403" s="30" t="str">
        <f>IF(G1403="","",VLOOKUP(G1403,WMS!$E$3:$U$2500,17,0))</f>
        <v/>
      </c>
      <c r="O1403" s="31" t="str">
        <f t="shared" si="156"/>
        <v/>
      </c>
      <c r="P1403" s="31" t="str">
        <f t="shared" si="157"/>
        <v/>
      </c>
      <c r="Q1403" s="36" t="str">
        <f>IF(G1403="","",VLOOKUP(G1403,WMS!$E$3:$G$2500,2,FALSE))</f>
        <v/>
      </c>
      <c r="R1403" s="36" t="str">
        <f>IF(G1403="","",VLOOKUP(G1403,WMS!$E$3:$G$2500,3,FALSE))</f>
        <v/>
      </c>
      <c r="S1403" s="37" t="str">
        <f>IF(R1403="","",VLOOKUP(R1403,CUSTOMS!$E$3:$N$2500,2,FALSE))</f>
        <v/>
      </c>
      <c r="T1403" s="38" t="str">
        <f>IF(R1403="","",VLOOKUP(R1403,CUSTOMS!$E$3:$N$2500,3,FALSE))</f>
        <v/>
      </c>
      <c r="U1403" s="39" t="str">
        <f t="shared" si="158"/>
        <v/>
      </c>
      <c r="V1403" s="39" t="str">
        <f>IF(R1403="","",VLOOKUP(R1403,CUSTOMS!$E$3:$N$2500,5,FALSE))</f>
        <v/>
      </c>
      <c r="W1403" s="40" t="str">
        <f>IF(R1403="","",VLOOKUP(R1403,CUSTOMS!$E$3:$N$2500,6,FALSE))</f>
        <v/>
      </c>
      <c r="X1403" s="40" t="str">
        <f t="shared" si="159"/>
        <v/>
      </c>
      <c r="Y1403" s="39" t="str">
        <f>IF(R1403="","",VLOOKUP(R1403,CUSTOMS!$E$3:$N$2500,8,FALSE))</f>
        <v/>
      </c>
      <c r="Z1403" s="39" t="str">
        <f>IF(R1403="","",VLOOKUP(R1403,CUSTOMS!$E$3:$N$2500,9,FALSE))</f>
        <v/>
      </c>
      <c r="AA1403" s="39" t="str">
        <f>IF(R1403="","",VLOOKUP(R1403,CUSTOMS!$E$3:$N$2500,10,FALSE))</f>
        <v/>
      </c>
      <c r="AB1403" s="40" t="str">
        <f>IF(R1403="","",VLOOKUP(G1403,WMS!$E$3:$T$2500,15,FALSE))</f>
        <v/>
      </c>
      <c r="AC1403" s="40" t="str">
        <f t="shared" si="160"/>
        <v/>
      </c>
      <c r="AD1403" s="37" t="str">
        <f>IF(S1403="","",VLOOKUP(S1403,海关监管条件!$A$1:$B$2000,2,FALSE))</f>
        <v/>
      </c>
    </row>
    <row r="1404" spans="7:30">
      <c r="G1404" s="22" t="str">
        <f t="shared" si="154"/>
        <v/>
      </c>
      <c r="H1404" s="23" t="str">
        <f>IF(G1404="","",VLOOKUP(G1404,WMS!$E$3:$Q$2500,7,FALSE))</f>
        <v/>
      </c>
      <c r="I1404" s="23" t="str">
        <f>IF(G1404="","",VLOOKUP(G1404,WMS!$E$3:$Q$2500,8,FALSE))</f>
        <v/>
      </c>
      <c r="J1404" s="23" t="str">
        <f>IF(G1404="","",VLOOKUP(G1404,WMS!$E$3:$Q$2500,13,FALSE))</f>
        <v/>
      </c>
      <c r="K1404" s="29" t="str">
        <f t="shared" si="155"/>
        <v/>
      </c>
      <c r="N1404" s="30" t="str">
        <f>IF(G1404="","",VLOOKUP(G1404,WMS!$E$3:$U$2500,17,0))</f>
        <v/>
      </c>
      <c r="O1404" s="31" t="str">
        <f t="shared" si="156"/>
        <v/>
      </c>
      <c r="P1404" s="31" t="str">
        <f t="shared" si="157"/>
        <v/>
      </c>
      <c r="Q1404" s="36" t="str">
        <f>IF(G1404="","",VLOOKUP(G1404,WMS!$E$3:$G$2500,2,FALSE))</f>
        <v/>
      </c>
      <c r="R1404" s="36" t="str">
        <f>IF(G1404="","",VLOOKUP(G1404,WMS!$E$3:$G$2500,3,FALSE))</f>
        <v/>
      </c>
      <c r="S1404" s="37" t="str">
        <f>IF(R1404="","",VLOOKUP(R1404,CUSTOMS!$E$3:$N$2500,2,FALSE))</f>
        <v/>
      </c>
      <c r="T1404" s="38" t="str">
        <f>IF(R1404="","",VLOOKUP(R1404,CUSTOMS!$E$3:$N$2500,3,FALSE))</f>
        <v/>
      </c>
      <c r="U1404" s="39" t="str">
        <f t="shared" si="158"/>
        <v/>
      </c>
      <c r="V1404" s="39" t="str">
        <f>IF(R1404="","",VLOOKUP(R1404,CUSTOMS!$E$3:$N$2500,5,FALSE))</f>
        <v/>
      </c>
      <c r="W1404" s="40" t="str">
        <f>IF(R1404="","",VLOOKUP(R1404,CUSTOMS!$E$3:$N$2500,6,FALSE))</f>
        <v/>
      </c>
      <c r="X1404" s="40" t="str">
        <f t="shared" si="159"/>
        <v/>
      </c>
      <c r="Y1404" s="39" t="str">
        <f>IF(R1404="","",VLOOKUP(R1404,CUSTOMS!$E$3:$N$2500,8,FALSE))</f>
        <v/>
      </c>
      <c r="Z1404" s="39" t="str">
        <f>IF(R1404="","",VLOOKUP(R1404,CUSTOMS!$E$3:$N$2500,9,FALSE))</f>
        <v/>
      </c>
      <c r="AA1404" s="39" t="str">
        <f>IF(R1404="","",VLOOKUP(R1404,CUSTOMS!$E$3:$N$2500,10,FALSE))</f>
        <v/>
      </c>
      <c r="AB1404" s="40" t="str">
        <f>IF(R1404="","",VLOOKUP(G1404,WMS!$E$3:$T$2500,15,FALSE))</f>
        <v/>
      </c>
      <c r="AC1404" s="40" t="str">
        <f t="shared" si="160"/>
        <v/>
      </c>
      <c r="AD1404" s="37" t="str">
        <f>IF(S1404="","",VLOOKUP(S1404,海关监管条件!$A$1:$B$2000,2,FALSE))</f>
        <v/>
      </c>
    </row>
    <row r="1405" spans="7:30">
      <c r="G1405" s="22" t="str">
        <f t="shared" si="154"/>
        <v/>
      </c>
      <c r="H1405" s="23" t="str">
        <f>IF(G1405="","",VLOOKUP(G1405,WMS!$E$3:$Q$2500,7,FALSE))</f>
        <v/>
      </c>
      <c r="I1405" s="23" t="str">
        <f>IF(G1405="","",VLOOKUP(G1405,WMS!$E$3:$Q$2500,8,FALSE))</f>
        <v/>
      </c>
      <c r="J1405" s="23" t="str">
        <f>IF(G1405="","",VLOOKUP(G1405,WMS!$E$3:$Q$2500,13,FALSE))</f>
        <v/>
      </c>
      <c r="K1405" s="29" t="str">
        <f t="shared" si="155"/>
        <v/>
      </c>
      <c r="N1405" s="30" t="str">
        <f>IF(G1405="","",VLOOKUP(G1405,WMS!$E$3:$U$2500,17,0))</f>
        <v/>
      </c>
      <c r="O1405" s="31" t="str">
        <f t="shared" si="156"/>
        <v/>
      </c>
      <c r="P1405" s="31" t="str">
        <f t="shared" si="157"/>
        <v/>
      </c>
      <c r="Q1405" s="36" t="str">
        <f>IF(G1405="","",VLOOKUP(G1405,WMS!$E$3:$G$2500,2,FALSE))</f>
        <v/>
      </c>
      <c r="R1405" s="36" t="str">
        <f>IF(G1405="","",VLOOKUP(G1405,WMS!$E$3:$G$2500,3,FALSE))</f>
        <v/>
      </c>
      <c r="S1405" s="37" t="str">
        <f>IF(R1405="","",VLOOKUP(R1405,CUSTOMS!$E$3:$N$2500,2,FALSE))</f>
        <v/>
      </c>
      <c r="T1405" s="38" t="str">
        <f>IF(R1405="","",VLOOKUP(R1405,CUSTOMS!$E$3:$N$2500,3,FALSE))</f>
        <v/>
      </c>
      <c r="U1405" s="39" t="str">
        <f t="shared" si="158"/>
        <v/>
      </c>
      <c r="V1405" s="39" t="str">
        <f>IF(R1405="","",VLOOKUP(R1405,CUSTOMS!$E$3:$N$2500,5,FALSE))</f>
        <v/>
      </c>
      <c r="W1405" s="40" t="str">
        <f>IF(R1405="","",VLOOKUP(R1405,CUSTOMS!$E$3:$N$2500,6,FALSE))</f>
        <v/>
      </c>
      <c r="X1405" s="40" t="str">
        <f t="shared" si="159"/>
        <v/>
      </c>
      <c r="Y1405" s="39" t="str">
        <f>IF(R1405="","",VLOOKUP(R1405,CUSTOMS!$E$3:$N$2500,8,FALSE))</f>
        <v/>
      </c>
      <c r="Z1405" s="39" t="str">
        <f>IF(R1405="","",VLOOKUP(R1405,CUSTOMS!$E$3:$N$2500,9,FALSE))</f>
        <v/>
      </c>
      <c r="AA1405" s="39" t="str">
        <f>IF(R1405="","",VLOOKUP(R1405,CUSTOMS!$E$3:$N$2500,10,FALSE))</f>
        <v/>
      </c>
      <c r="AB1405" s="40" t="str">
        <f>IF(R1405="","",VLOOKUP(G1405,WMS!$E$3:$T$2500,15,FALSE))</f>
        <v/>
      </c>
      <c r="AC1405" s="40" t="str">
        <f t="shared" si="160"/>
        <v/>
      </c>
      <c r="AD1405" s="37" t="str">
        <f>IF(S1405="","",VLOOKUP(S1405,海关监管条件!$A$1:$B$2000,2,FALSE))</f>
        <v/>
      </c>
    </row>
    <row r="1406" spans="7:30">
      <c r="G1406" s="22" t="str">
        <f t="shared" si="154"/>
        <v/>
      </c>
      <c r="H1406" s="23" t="str">
        <f>IF(G1406="","",VLOOKUP(G1406,WMS!$E$3:$Q$2500,7,FALSE))</f>
        <v/>
      </c>
      <c r="I1406" s="23" t="str">
        <f>IF(G1406="","",VLOOKUP(G1406,WMS!$E$3:$Q$2500,8,FALSE))</f>
        <v/>
      </c>
      <c r="J1406" s="23" t="str">
        <f>IF(G1406="","",VLOOKUP(G1406,WMS!$E$3:$Q$2500,13,FALSE))</f>
        <v/>
      </c>
      <c r="K1406" s="29" t="str">
        <f t="shared" si="155"/>
        <v/>
      </c>
      <c r="N1406" s="30" t="str">
        <f>IF(G1406="","",VLOOKUP(G1406,WMS!$E$3:$U$2500,17,0))</f>
        <v/>
      </c>
      <c r="O1406" s="31" t="str">
        <f t="shared" si="156"/>
        <v/>
      </c>
      <c r="P1406" s="31" t="str">
        <f t="shared" si="157"/>
        <v/>
      </c>
      <c r="Q1406" s="36" t="str">
        <f>IF(G1406="","",VLOOKUP(G1406,WMS!$E$3:$G$2500,2,FALSE))</f>
        <v/>
      </c>
      <c r="R1406" s="36" t="str">
        <f>IF(G1406="","",VLOOKUP(G1406,WMS!$E$3:$G$2500,3,FALSE))</f>
        <v/>
      </c>
      <c r="S1406" s="37" t="str">
        <f>IF(R1406="","",VLOOKUP(R1406,CUSTOMS!$E$3:$N$2500,2,FALSE))</f>
        <v/>
      </c>
      <c r="T1406" s="38" t="str">
        <f>IF(R1406="","",VLOOKUP(R1406,CUSTOMS!$E$3:$N$2500,3,FALSE))</f>
        <v/>
      </c>
      <c r="U1406" s="39" t="str">
        <f t="shared" si="158"/>
        <v/>
      </c>
      <c r="V1406" s="39" t="str">
        <f>IF(R1406="","",VLOOKUP(R1406,CUSTOMS!$E$3:$N$2500,5,FALSE))</f>
        <v/>
      </c>
      <c r="W1406" s="40" t="str">
        <f>IF(R1406="","",VLOOKUP(R1406,CUSTOMS!$E$3:$N$2500,6,FALSE))</f>
        <v/>
      </c>
      <c r="X1406" s="40" t="str">
        <f t="shared" si="159"/>
        <v/>
      </c>
      <c r="Y1406" s="39" t="str">
        <f>IF(R1406="","",VLOOKUP(R1406,CUSTOMS!$E$3:$N$2500,8,FALSE))</f>
        <v/>
      </c>
      <c r="Z1406" s="39" t="str">
        <f>IF(R1406="","",VLOOKUP(R1406,CUSTOMS!$E$3:$N$2500,9,FALSE))</f>
        <v/>
      </c>
      <c r="AA1406" s="39" t="str">
        <f>IF(R1406="","",VLOOKUP(R1406,CUSTOMS!$E$3:$N$2500,10,FALSE))</f>
        <v/>
      </c>
      <c r="AB1406" s="40" t="str">
        <f>IF(R1406="","",VLOOKUP(G1406,WMS!$E$3:$T$2500,15,FALSE))</f>
        <v/>
      </c>
      <c r="AC1406" s="40" t="str">
        <f t="shared" si="160"/>
        <v/>
      </c>
      <c r="AD1406" s="37" t="str">
        <f>IF(S1406="","",VLOOKUP(S1406,海关监管条件!$A$1:$B$2000,2,FALSE))</f>
        <v/>
      </c>
    </row>
    <row r="1407" spans="7:30">
      <c r="G1407" s="22" t="str">
        <f t="shared" si="154"/>
        <v/>
      </c>
      <c r="H1407" s="23" t="str">
        <f>IF(G1407="","",VLOOKUP(G1407,WMS!$E$3:$Q$2500,7,FALSE))</f>
        <v/>
      </c>
      <c r="I1407" s="23" t="str">
        <f>IF(G1407="","",VLOOKUP(G1407,WMS!$E$3:$Q$2500,8,FALSE))</f>
        <v/>
      </c>
      <c r="J1407" s="23" t="str">
        <f>IF(G1407="","",VLOOKUP(G1407,WMS!$E$3:$Q$2500,13,FALSE))</f>
        <v/>
      </c>
      <c r="K1407" s="29" t="str">
        <f t="shared" si="155"/>
        <v/>
      </c>
      <c r="N1407" s="30" t="str">
        <f>IF(G1407="","",VLOOKUP(G1407,WMS!$E$3:$U$2500,17,0))</f>
        <v/>
      </c>
      <c r="O1407" s="31" t="str">
        <f t="shared" si="156"/>
        <v/>
      </c>
      <c r="P1407" s="31" t="str">
        <f t="shared" si="157"/>
        <v/>
      </c>
      <c r="Q1407" s="36" t="str">
        <f>IF(G1407="","",VLOOKUP(G1407,WMS!$E$3:$G$2500,2,FALSE))</f>
        <v/>
      </c>
      <c r="R1407" s="36" t="str">
        <f>IF(G1407="","",VLOOKUP(G1407,WMS!$E$3:$G$2500,3,FALSE))</f>
        <v/>
      </c>
      <c r="S1407" s="37" t="str">
        <f>IF(R1407="","",VLOOKUP(R1407,CUSTOMS!$E$3:$N$2500,2,FALSE))</f>
        <v/>
      </c>
      <c r="T1407" s="38" t="str">
        <f>IF(R1407="","",VLOOKUP(R1407,CUSTOMS!$E$3:$N$2500,3,FALSE))</f>
        <v/>
      </c>
      <c r="U1407" s="39" t="str">
        <f t="shared" si="158"/>
        <v/>
      </c>
      <c r="V1407" s="39" t="str">
        <f>IF(R1407="","",VLOOKUP(R1407,CUSTOMS!$E$3:$N$2500,5,FALSE))</f>
        <v/>
      </c>
      <c r="W1407" s="40" t="str">
        <f>IF(R1407="","",VLOOKUP(R1407,CUSTOMS!$E$3:$N$2500,6,FALSE))</f>
        <v/>
      </c>
      <c r="X1407" s="40" t="str">
        <f t="shared" si="159"/>
        <v/>
      </c>
      <c r="Y1407" s="39" t="str">
        <f>IF(R1407="","",VLOOKUP(R1407,CUSTOMS!$E$3:$N$2500,8,FALSE))</f>
        <v/>
      </c>
      <c r="Z1407" s="39" t="str">
        <f>IF(R1407="","",VLOOKUP(R1407,CUSTOMS!$E$3:$N$2500,9,FALSE))</f>
        <v/>
      </c>
      <c r="AA1407" s="39" t="str">
        <f>IF(R1407="","",VLOOKUP(R1407,CUSTOMS!$E$3:$N$2500,10,FALSE))</f>
        <v/>
      </c>
      <c r="AB1407" s="40" t="str">
        <f>IF(R1407="","",VLOOKUP(G1407,WMS!$E$3:$T$2500,15,FALSE))</f>
        <v/>
      </c>
      <c r="AC1407" s="40" t="str">
        <f t="shared" si="160"/>
        <v/>
      </c>
      <c r="AD1407" s="37" t="str">
        <f>IF(S1407="","",VLOOKUP(S1407,海关监管条件!$A$1:$B$2000,2,FALSE))</f>
        <v/>
      </c>
    </row>
    <row r="1408" spans="7:30">
      <c r="G1408" s="22" t="str">
        <f t="shared" si="154"/>
        <v/>
      </c>
      <c r="H1408" s="23" t="str">
        <f>IF(G1408="","",VLOOKUP(G1408,WMS!$E$3:$Q$2500,7,FALSE))</f>
        <v/>
      </c>
      <c r="I1408" s="23" t="str">
        <f>IF(G1408="","",VLOOKUP(G1408,WMS!$E$3:$Q$2500,8,FALSE))</f>
        <v/>
      </c>
      <c r="J1408" s="23" t="str">
        <f>IF(G1408="","",VLOOKUP(G1408,WMS!$E$3:$Q$2500,13,FALSE))</f>
        <v/>
      </c>
      <c r="K1408" s="29" t="str">
        <f t="shared" si="155"/>
        <v/>
      </c>
      <c r="N1408" s="30" t="str">
        <f>IF(G1408="","",VLOOKUP(G1408,WMS!$E$3:$U$2500,17,0))</f>
        <v/>
      </c>
      <c r="O1408" s="31" t="str">
        <f t="shared" si="156"/>
        <v/>
      </c>
      <c r="P1408" s="31" t="str">
        <f t="shared" si="157"/>
        <v/>
      </c>
      <c r="Q1408" s="36" t="str">
        <f>IF(G1408="","",VLOOKUP(G1408,WMS!$E$3:$G$2500,2,FALSE))</f>
        <v/>
      </c>
      <c r="R1408" s="36" t="str">
        <f>IF(G1408="","",VLOOKUP(G1408,WMS!$E$3:$G$2500,3,FALSE))</f>
        <v/>
      </c>
      <c r="S1408" s="37" t="str">
        <f>IF(R1408="","",VLOOKUP(R1408,CUSTOMS!$E$3:$N$2500,2,FALSE))</f>
        <v/>
      </c>
      <c r="T1408" s="38" t="str">
        <f>IF(R1408="","",VLOOKUP(R1408,CUSTOMS!$E$3:$N$2500,3,FALSE))</f>
        <v/>
      </c>
      <c r="U1408" s="39" t="str">
        <f t="shared" si="158"/>
        <v/>
      </c>
      <c r="V1408" s="39" t="str">
        <f>IF(R1408="","",VLOOKUP(R1408,CUSTOMS!$E$3:$N$2500,5,FALSE))</f>
        <v/>
      </c>
      <c r="W1408" s="40" t="str">
        <f>IF(R1408="","",VLOOKUP(R1408,CUSTOMS!$E$3:$N$2500,6,FALSE))</f>
        <v/>
      </c>
      <c r="X1408" s="40" t="str">
        <f t="shared" si="159"/>
        <v/>
      </c>
      <c r="Y1408" s="39" t="str">
        <f>IF(R1408="","",VLOOKUP(R1408,CUSTOMS!$E$3:$N$2500,8,FALSE))</f>
        <v/>
      </c>
      <c r="Z1408" s="39" t="str">
        <f>IF(R1408="","",VLOOKUP(R1408,CUSTOMS!$E$3:$N$2500,9,FALSE))</f>
        <v/>
      </c>
      <c r="AA1408" s="39" t="str">
        <f>IF(R1408="","",VLOOKUP(R1408,CUSTOMS!$E$3:$N$2500,10,FALSE))</f>
        <v/>
      </c>
      <c r="AB1408" s="40" t="str">
        <f>IF(R1408="","",VLOOKUP(G1408,WMS!$E$3:$T$2500,15,FALSE))</f>
        <v/>
      </c>
      <c r="AC1408" s="40" t="str">
        <f t="shared" si="160"/>
        <v/>
      </c>
      <c r="AD1408" s="37" t="str">
        <f>IF(S1408="","",VLOOKUP(S1408,海关监管条件!$A$1:$B$2000,2,FALSE))</f>
        <v/>
      </c>
    </row>
    <row r="1409" spans="7:30">
      <c r="G1409" s="22" t="str">
        <f t="shared" si="154"/>
        <v/>
      </c>
      <c r="H1409" s="23" t="str">
        <f>IF(G1409="","",VLOOKUP(G1409,WMS!$E$3:$Q$2500,7,FALSE))</f>
        <v/>
      </c>
      <c r="I1409" s="23" t="str">
        <f>IF(G1409="","",VLOOKUP(G1409,WMS!$E$3:$Q$2500,8,FALSE))</f>
        <v/>
      </c>
      <c r="J1409" s="23" t="str">
        <f>IF(G1409="","",VLOOKUP(G1409,WMS!$E$3:$Q$2500,13,FALSE))</f>
        <v/>
      </c>
      <c r="K1409" s="29" t="str">
        <f t="shared" si="155"/>
        <v/>
      </c>
      <c r="N1409" s="30" t="str">
        <f>IF(G1409="","",VLOOKUP(G1409,WMS!$E$3:$U$2500,17,0))</f>
        <v/>
      </c>
      <c r="O1409" s="31" t="str">
        <f t="shared" si="156"/>
        <v/>
      </c>
      <c r="P1409" s="31" t="str">
        <f t="shared" si="157"/>
        <v/>
      </c>
      <c r="Q1409" s="36" t="str">
        <f>IF(G1409="","",VLOOKUP(G1409,WMS!$E$3:$G$2500,2,FALSE))</f>
        <v/>
      </c>
      <c r="R1409" s="36" t="str">
        <f>IF(G1409="","",VLOOKUP(G1409,WMS!$E$3:$G$2500,3,FALSE))</f>
        <v/>
      </c>
      <c r="S1409" s="37" t="str">
        <f>IF(R1409="","",VLOOKUP(R1409,CUSTOMS!$E$3:$N$2500,2,FALSE))</f>
        <v/>
      </c>
      <c r="T1409" s="38" t="str">
        <f>IF(R1409="","",VLOOKUP(R1409,CUSTOMS!$E$3:$N$2500,3,FALSE))</f>
        <v/>
      </c>
      <c r="U1409" s="39" t="str">
        <f t="shared" si="158"/>
        <v/>
      </c>
      <c r="V1409" s="39" t="str">
        <f>IF(R1409="","",VLOOKUP(R1409,CUSTOMS!$E$3:$N$2500,5,FALSE))</f>
        <v/>
      </c>
      <c r="W1409" s="40" t="str">
        <f>IF(R1409="","",VLOOKUP(R1409,CUSTOMS!$E$3:$N$2500,6,FALSE))</f>
        <v/>
      </c>
      <c r="X1409" s="40" t="str">
        <f t="shared" si="159"/>
        <v/>
      </c>
      <c r="Y1409" s="39" t="str">
        <f>IF(R1409="","",VLOOKUP(R1409,CUSTOMS!$E$3:$N$2500,8,FALSE))</f>
        <v/>
      </c>
      <c r="Z1409" s="39" t="str">
        <f>IF(R1409="","",VLOOKUP(R1409,CUSTOMS!$E$3:$N$2500,9,FALSE))</f>
        <v/>
      </c>
      <c r="AA1409" s="39" t="str">
        <f>IF(R1409="","",VLOOKUP(R1409,CUSTOMS!$E$3:$N$2500,10,FALSE))</f>
        <v/>
      </c>
      <c r="AB1409" s="40" t="str">
        <f>IF(R1409="","",VLOOKUP(G1409,WMS!$E$3:$T$2500,15,FALSE))</f>
        <v/>
      </c>
      <c r="AC1409" s="40" t="str">
        <f t="shared" si="160"/>
        <v/>
      </c>
      <c r="AD1409" s="37" t="str">
        <f>IF(S1409="","",VLOOKUP(S1409,海关监管条件!$A$1:$B$2000,2,FALSE))</f>
        <v/>
      </c>
    </row>
    <row r="1410" spans="7:30">
      <c r="G1410" s="22" t="str">
        <f t="shared" si="154"/>
        <v/>
      </c>
      <c r="H1410" s="23" t="str">
        <f>IF(G1410="","",VLOOKUP(G1410,WMS!$E$3:$Q$2500,7,FALSE))</f>
        <v/>
      </c>
      <c r="I1410" s="23" t="str">
        <f>IF(G1410="","",VLOOKUP(G1410,WMS!$E$3:$Q$2500,8,FALSE))</f>
        <v/>
      </c>
      <c r="J1410" s="23" t="str">
        <f>IF(G1410="","",VLOOKUP(G1410,WMS!$E$3:$Q$2500,13,FALSE))</f>
        <v/>
      </c>
      <c r="K1410" s="29" t="str">
        <f t="shared" si="155"/>
        <v/>
      </c>
      <c r="N1410" s="30" t="str">
        <f>IF(G1410="","",VLOOKUP(G1410,WMS!$E$3:$U$2500,17,0))</f>
        <v/>
      </c>
      <c r="O1410" s="31" t="str">
        <f t="shared" si="156"/>
        <v/>
      </c>
      <c r="P1410" s="31" t="str">
        <f t="shared" si="157"/>
        <v/>
      </c>
      <c r="Q1410" s="36" t="str">
        <f>IF(G1410="","",VLOOKUP(G1410,WMS!$E$3:$G$2500,2,FALSE))</f>
        <v/>
      </c>
      <c r="R1410" s="36" t="str">
        <f>IF(G1410="","",VLOOKUP(G1410,WMS!$E$3:$G$2500,3,FALSE))</f>
        <v/>
      </c>
      <c r="S1410" s="37" t="str">
        <f>IF(R1410="","",VLOOKUP(R1410,CUSTOMS!$E$3:$N$2500,2,FALSE))</f>
        <v/>
      </c>
      <c r="T1410" s="38" t="str">
        <f>IF(R1410="","",VLOOKUP(R1410,CUSTOMS!$E$3:$N$2500,3,FALSE))</f>
        <v/>
      </c>
      <c r="U1410" s="39" t="str">
        <f t="shared" si="158"/>
        <v/>
      </c>
      <c r="V1410" s="39" t="str">
        <f>IF(R1410="","",VLOOKUP(R1410,CUSTOMS!$E$3:$N$2500,5,FALSE))</f>
        <v/>
      </c>
      <c r="W1410" s="40" t="str">
        <f>IF(R1410="","",VLOOKUP(R1410,CUSTOMS!$E$3:$N$2500,6,FALSE))</f>
        <v/>
      </c>
      <c r="X1410" s="40" t="str">
        <f t="shared" si="159"/>
        <v/>
      </c>
      <c r="Y1410" s="39" t="str">
        <f>IF(R1410="","",VLOOKUP(R1410,CUSTOMS!$E$3:$N$2500,8,FALSE))</f>
        <v/>
      </c>
      <c r="Z1410" s="39" t="str">
        <f>IF(R1410="","",VLOOKUP(R1410,CUSTOMS!$E$3:$N$2500,9,FALSE))</f>
        <v/>
      </c>
      <c r="AA1410" s="39" t="str">
        <f>IF(R1410="","",VLOOKUP(R1410,CUSTOMS!$E$3:$N$2500,10,FALSE))</f>
        <v/>
      </c>
      <c r="AB1410" s="40" t="str">
        <f>IF(R1410="","",VLOOKUP(G1410,WMS!$E$3:$T$2500,15,FALSE))</f>
        <v/>
      </c>
      <c r="AC1410" s="40" t="str">
        <f t="shared" si="160"/>
        <v/>
      </c>
      <c r="AD1410" s="37" t="str">
        <f>IF(S1410="","",VLOOKUP(S1410,海关监管条件!$A$1:$B$2000,2,FALSE))</f>
        <v/>
      </c>
    </row>
    <row r="1411" spans="7:30">
      <c r="G1411" s="22" t="str">
        <f t="shared" si="154"/>
        <v/>
      </c>
      <c r="H1411" s="23" t="str">
        <f>IF(G1411="","",VLOOKUP(G1411,WMS!$E$3:$Q$2500,7,FALSE))</f>
        <v/>
      </c>
      <c r="I1411" s="23" t="str">
        <f>IF(G1411="","",VLOOKUP(G1411,WMS!$E$3:$Q$2500,8,FALSE))</f>
        <v/>
      </c>
      <c r="J1411" s="23" t="str">
        <f>IF(G1411="","",VLOOKUP(G1411,WMS!$E$3:$Q$2500,13,FALSE))</f>
        <v/>
      </c>
      <c r="K1411" s="29" t="str">
        <f t="shared" si="155"/>
        <v/>
      </c>
      <c r="N1411" s="30" t="str">
        <f>IF(G1411="","",VLOOKUP(G1411,WMS!$E$3:$U$2500,17,0))</f>
        <v/>
      </c>
      <c r="O1411" s="31" t="str">
        <f t="shared" si="156"/>
        <v/>
      </c>
      <c r="P1411" s="31" t="str">
        <f t="shared" si="157"/>
        <v/>
      </c>
      <c r="Q1411" s="36" t="str">
        <f>IF(G1411="","",VLOOKUP(G1411,WMS!$E$3:$G$2500,2,FALSE))</f>
        <v/>
      </c>
      <c r="R1411" s="36" t="str">
        <f>IF(G1411="","",VLOOKUP(G1411,WMS!$E$3:$G$2500,3,FALSE))</f>
        <v/>
      </c>
      <c r="S1411" s="37" t="str">
        <f>IF(R1411="","",VLOOKUP(R1411,CUSTOMS!$E$3:$N$2500,2,FALSE))</f>
        <v/>
      </c>
      <c r="T1411" s="38" t="str">
        <f>IF(R1411="","",VLOOKUP(R1411,CUSTOMS!$E$3:$N$2500,3,FALSE))</f>
        <v/>
      </c>
      <c r="U1411" s="39" t="str">
        <f t="shared" si="158"/>
        <v/>
      </c>
      <c r="V1411" s="39" t="str">
        <f>IF(R1411="","",VLOOKUP(R1411,CUSTOMS!$E$3:$N$2500,5,FALSE))</f>
        <v/>
      </c>
      <c r="W1411" s="40" t="str">
        <f>IF(R1411="","",VLOOKUP(R1411,CUSTOMS!$E$3:$N$2500,6,FALSE))</f>
        <v/>
      </c>
      <c r="X1411" s="40" t="str">
        <f t="shared" si="159"/>
        <v/>
      </c>
      <c r="Y1411" s="39" t="str">
        <f>IF(R1411="","",VLOOKUP(R1411,CUSTOMS!$E$3:$N$2500,8,FALSE))</f>
        <v/>
      </c>
      <c r="Z1411" s="39" t="str">
        <f>IF(R1411="","",VLOOKUP(R1411,CUSTOMS!$E$3:$N$2500,9,FALSE))</f>
        <v/>
      </c>
      <c r="AA1411" s="39" t="str">
        <f>IF(R1411="","",VLOOKUP(R1411,CUSTOMS!$E$3:$N$2500,10,FALSE))</f>
        <v/>
      </c>
      <c r="AB1411" s="40" t="str">
        <f>IF(R1411="","",VLOOKUP(G1411,WMS!$E$3:$T$2500,15,FALSE))</f>
        <v/>
      </c>
      <c r="AC1411" s="40" t="str">
        <f t="shared" si="160"/>
        <v/>
      </c>
      <c r="AD1411" s="37" t="str">
        <f>IF(S1411="","",VLOOKUP(S1411,海关监管条件!$A$1:$B$2000,2,FALSE))</f>
        <v/>
      </c>
    </row>
    <row r="1412" spans="7:30">
      <c r="G1412" s="22" t="str">
        <f t="shared" si="154"/>
        <v/>
      </c>
      <c r="H1412" s="23" t="str">
        <f>IF(G1412="","",VLOOKUP(G1412,WMS!$E$3:$Q$2500,7,FALSE))</f>
        <v/>
      </c>
      <c r="I1412" s="23" t="str">
        <f>IF(G1412="","",VLOOKUP(G1412,WMS!$E$3:$Q$2500,8,FALSE))</f>
        <v/>
      </c>
      <c r="J1412" s="23" t="str">
        <f>IF(G1412="","",VLOOKUP(G1412,WMS!$E$3:$Q$2500,13,FALSE))</f>
        <v/>
      </c>
      <c r="K1412" s="29" t="str">
        <f t="shared" si="155"/>
        <v/>
      </c>
      <c r="N1412" s="30" t="str">
        <f>IF(G1412="","",VLOOKUP(G1412,WMS!$E$3:$U$2500,17,0))</f>
        <v/>
      </c>
      <c r="O1412" s="31" t="str">
        <f t="shared" si="156"/>
        <v/>
      </c>
      <c r="P1412" s="31" t="str">
        <f t="shared" si="157"/>
        <v/>
      </c>
      <c r="Q1412" s="36" t="str">
        <f>IF(G1412="","",VLOOKUP(G1412,WMS!$E$3:$G$2500,2,FALSE))</f>
        <v/>
      </c>
      <c r="R1412" s="36" t="str">
        <f>IF(G1412="","",VLOOKUP(G1412,WMS!$E$3:$G$2500,3,FALSE))</f>
        <v/>
      </c>
      <c r="S1412" s="37" t="str">
        <f>IF(R1412="","",VLOOKUP(R1412,CUSTOMS!$E$3:$N$2500,2,FALSE))</f>
        <v/>
      </c>
      <c r="T1412" s="38" t="str">
        <f>IF(R1412="","",VLOOKUP(R1412,CUSTOMS!$E$3:$N$2500,3,FALSE))</f>
        <v/>
      </c>
      <c r="U1412" s="39" t="str">
        <f t="shared" si="158"/>
        <v/>
      </c>
      <c r="V1412" s="39" t="str">
        <f>IF(R1412="","",VLOOKUP(R1412,CUSTOMS!$E$3:$N$2500,5,FALSE))</f>
        <v/>
      </c>
      <c r="W1412" s="40" t="str">
        <f>IF(R1412="","",VLOOKUP(R1412,CUSTOMS!$E$3:$N$2500,6,FALSE))</f>
        <v/>
      </c>
      <c r="X1412" s="40" t="str">
        <f t="shared" si="159"/>
        <v/>
      </c>
      <c r="Y1412" s="39" t="str">
        <f>IF(R1412="","",VLOOKUP(R1412,CUSTOMS!$E$3:$N$2500,8,FALSE))</f>
        <v/>
      </c>
      <c r="Z1412" s="39" t="str">
        <f>IF(R1412="","",VLOOKUP(R1412,CUSTOMS!$E$3:$N$2500,9,FALSE))</f>
        <v/>
      </c>
      <c r="AA1412" s="39" t="str">
        <f>IF(R1412="","",VLOOKUP(R1412,CUSTOMS!$E$3:$N$2500,10,FALSE))</f>
        <v/>
      </c>
      <c r="AB1412" s="40" t="str">
        <f>IF(R1412="","",VLOOKUP(G1412,WMS!$E$3:$T$2500,15,FALSE))</f>
        <v/>
      </c>
      <c r="AC1412" s="40" t="str">
        <f t="shared" si="160"/>
        <v/>
      </c>
      <c r="AD1412" s="37" t="str">
        <f>IF(S1412="","",VLOOKUP(S1412,海关监管条件!$A$1:$B$2000,2,FALSE))</f>
        <v/>
      </c>
    </row>
    <row r="1413" spans="7:30">
      <c r="G1413" s="22" t="str">
        <f t="shared" si="154"/>
        <v/>
      </c>
      <c r="H1413" s="23" t="str">
        <f>IF(G1413="","",VLOOKUP(G1413,WMS!$E$3:$Q$2500,7,FALSE))</f>
        <v/>
      </c>
      <c r="I1413" s="23" t="str">
        <f>IF(G1413="","",VLOOKUP(G1413,WMS!$E$3:$Q$2500,8,FALSE))</f>
        <v/>
      </c>
      <c r="J1413" s="23" t="str">
        <f>IF(G1413="","",VLOOKUP(G1413,WMS!$E$3:$Q$2500,13,FALSE))</f>
        <v/>
      </c>
      <c r="K1413" s="29" t="str">
        <f t="shared" si="155"/>
        <v/>
      </c>
      <c r="N1413" s="30" t="str">
        <f>IF(G1413="","",VLOOKUP(G1413,WMS!$E$3:$U$2500,17,0))</f>
        <v/>
      </c>
      <c r="O1413" s="31" t="str">
        <f t="shared" si="156"/>
        <v/>
      </c>
      <c r="P1413" s="31" t="str">
        <f t="shared" si="157"/>
        <v/>
      </c>
      <c r="Q1413" s="36" t="str">
        <f>IF(G1413="","",VLOOKUP(G1413,WMS!$E$3:$G$2500,2,FALSE))</f>
        <v/>
      </c>
      <c r="R1413" s="36" t="str">
        <f>IF(G1413="","",VLOOKUP(G1413,WMS!$E$3:$G$2500,3,FALSE))</f>
        <v/>
      </c>
      <c r="S1413" s="37" t="str">
        <f>IF(R1413="","",VLOOKUP(R1413,CUSTOMS!$E$3:$N$2500,2,FALSE))</f>
        <v/>
      </c>
      <c r="T1413" s="38" t="str">
        <f>IF(R1413="","",VLOOKUP(R1413,CUSTOMS!$E$3:$N$2500,3,FALSE))</f>
        <v/>
      </c>
      <c r="U1413" s="39" t="str">
        <f t="shared" si="158"/>
        <v/>
      </c>
      <c r="V1413" s="39" t="str">
        <f>IF(R1413="","",VLOOKUP(R1413,CUSTOMS!$E$3:$N$2500,5,FALSE))</f>
        <v/>
      </c>
      <c r="W1413" s="40" t="str">
        <f>IF(R1413="","",VLOOKUP(R1413,CUSTOMS!$E$3:$N$2500,6,FALSE))</f>
        <v/>
      </c>
      <c r="X1413" s="40" t="str">
        <f t="shared" si="159"/>
        <v/>
      </c>
      <c r="Y1413" s="39" t="str">
        <f>IF(R1413="","",VLOOKUP(R1413,CUSTOMS!$E$3:$N$2500,8,FALSE))</f>
        <v/>
      </c>
      <c r="Z1413" s="39" t="str">
        <f>IF(R1413="","",VLOOKUP(R1413,CUSTOMS!$E$3:$N$2500,9,FALSE))</f>
        <v/>
      </c>
      <c r="AA1413" s="39" t="str">
        <f>IF(R1413="","",VLOOKUP(R1413,CUSTOMS!$E$3:$N$2500,10,FALSE))</f>
        <v/>
      </c>
      <c r="AB1413" s="40" t="str">
        <f>IF(R1413="","",VLOOKUP(G1413,WMS!$E$3:$T$2500,15,FALSE))</f>
        <v/>
      </c>
      <c r="AC1413" s="40" t="str">
        <f t="shared" si="160"/>
        <v/>
      </c>
      <c r="AD1413" s="37" t="str">
        <f>IF(S1413="","",VLOOKUP(S1413,海关监管条件!$A$1:$B$2000,2,FALSE))</f>
        <v/>
      </c>
    </row>
    <row r="1414" spans="7:30">
      <c r="G1414" s="22" t="str">
        <f t="shared" si="154"/>
        <v/>
      </c>
      <c r="H1414" s="23" t="str">
        <f>IF(G1414="","",VLOOKUP(G1414,WMS!$E$3:$Q$2500,7,FALSE))</f>
        <v/>
      </c>
      <c r="I1414" s="23" t="str">
        <f>IF(G1414="","",VLOOKUP(G1414,WMS!$E$3:$Q$2500,8,FALSE))</f>
        <v/>
      </c>
      <c r="J1414" s="23" t="str">
        <f>IF(G1414="","",VLOOKUP(G1414,WMS!$E$3:$Q$2500,13,FALSE))</f>
        <v/>
      </c>
      <c r="K1414" s="29" t="str">
        <f t="shared" si="155"/>
        <v/>
      </c>
      <c r="N1414" s="30" t="str">
        <f>IF(G1414="","",VLOOKUP(G1414,WMS!$E$3:$U$2500,17,0))</f>
        <v/>
      </c>
      <c r="O1414" s="31" t="str">
        <f t="shared" si="156"/>
        <v/>
      </c>
      <c r="P1414" s="31" t="str">
        <f t="shared" si="157"/>
        <v/>
      </c>
      <c r="Q1414" s="36" t="str">
        <f>IF(G1414="","",VLOOKUP(G1414,WMS!$E$3:$G$2500,2,FALSE))</f>
        <v/>
      </c>
      <c r="R1414" s="36" t="str">
        <f>IF(G1414="","",VLOOKUP(G1414,WMS!$E$3:$G$2500,3,FALSE))</f>
        <v/>
      </c>
      <c r="S1414" s="37" t="str">
        <f>IF(R1414="","",VLOOKUP(R1414,CUSTOMS!$E$3:$N$2500,2,FALSE))</f>
        <v/>
      </c>
      <c r="T1414" s="38" t="str">
        <f>IF(R1414="","",VLOOKUP(R1414,CUSTOMS!$E$3:$N$2500,3,FALSE))</f>
        <v/>
      </c>
      <c r="U1414" s="39" t="str">
        <f t="shared" si="158"/>
        <v/>
      </c>
      <c r="V1414" s="39" t="str">
        <f>IF(R1414="","",VLOOKUP(R1414,CUSTOMS!$E$3:$N$2500,5,FALSE))</f>
        <v/>
      </c>
      <c r="W1414" s="40" t="str">
        <f>IF(R1414="","",VLOOKUP(R1414,CUSTOMS!$E$3:$N$2500,6,FALSE))</f>
        <v/>
      </c>
      <c r="X1414" s="40" t="str">
        <f t="shared" si="159"/>
        <v/>
      </c>
      <c r="Y1414" s="39" t="str">
        <f>IF(R1414="","",VLOOKUP(R1414,CUSTOMS!$E$3:$N$2500,8,FALSE))</f>
        <v/>
      </c>
      <c r="Z1414" s="39" t="str">
        <f>IF(R1414="","",VLOOKUP(R1414,CUSTOMS!$E$3:$N$2500,9,FALSE))</f>
        <v/>
      </c>
      <c r="AA1414" s="39" t="str">
        <f>IF(R1414="","",VLOOKUP(R1414,CUSTOMS!$E$3:$N$2500,10,FALSE))</f>
        <v/>
      </c>
      <c r="AB1414" s="40" t="str">
        <f>IF(R1414="","",VLOOKUP(G1414,WMS!$E$3:$T$2500,15,FALSE))</f>
        <v/>
      </c>
      <c r="AC1414" s="40" t="str">
        <f t="shared" si="160"/>
        <v/>
      </c>
      <c r="AD1414" s="37" t="str">
        <f>IF(S1414="","",VLOOKUP(S1414,海关监管条件!$A$1:$B$2000,2,FALSE))</f>
        <v/>
      </c>
    </row>
    <row r="1415" spans="7:30">
      <c r="G1415" s="22" t="str">
        <f t="shared" si="154"/>
        <v/>
      </c>
      <c r="H1415" s="23" t="str">
        <f>IF(G1415="","",VLOOKUP(G1415,WMS!$E$3:$Q$2500,7,FALSE))</f>
        <v/>
      </c>
      <c r="I1415" s="23" t="str">
        <f>IF(G1415="","",VLOOKUP(G1415,WMS!$E$3:$Q$2500,8,FALSE))</f>
        <v/>
      </c>
      <c r="J1415" s="23" t="str">
        <f>IF(G1415="","",VLOOKUP(G1415,WMS!$E$3:$Q$2500,13,FALSE))</f>
        <v/>
      </c>
      <c r="K1415" s="29" t="str">
        <f t="shared" si="155"/>
        <v/>
      </c>
      <c r="N1415" s="30" t="str">
        <f>IF(G1415="","",VLOOKUP(G1415,WMS!$E$3:$U$2500,17,0))</f>
        <v/>
      </c>
      <c r="O1415" s="31" t="str">
        <f t="shared" si="156"/>
        <v/>
      </c>
      <c r="P1415" s="31" t="str">
        <f t="shared" si="157"/>
        <v/>
      </c>
      <c r="Q1415" s="36" t="str">
        <f>IF(G1415="","",VLOOKUP(G1415,WMS!$E$3:$G$2500,2,FALSE))</f>
        <v/>
      </c>
      <c r="R1415" s="36" t="str">
        <f>IF(G1415="","",VLOOKUP(G1415,WMS!$E$3:$G$2500,3,FALSE))</f>
        <v/>
      </c>
      <c r="S1415" s="37" t="str">
        <f>IF(R1415="","",VLOOKUP(R1415,CUSTOMS!$E$3:$N$2500,2,FALSE))</f>
        <v/>
      </c>
      <c r="T1415" s="38" t="str">
        <f>IF(R1415="","",VLOOKUP(R1415,CUSTOMS!$E$3:$N$2500,3,FALSE))</f>
        <v/>
      </c>
      <c r="U1415" s="39" t="str">
        <f t="shared" si="158"/>
        <v/>
      </c>
      <c r="V1415" s="39" t="str">
        <f>IF(R1415="","",VLOOKUP(R1415,CUSTOMS!$E$3:$N$2500,5,FALSE))</f>
        <v/>
      </c>
      <c r="W1415" s="40" t="str">
        <f>IF(R1415="","",VLOOKUP(R1415,CUSTOMS!$E$3:$N$2500,6,FALSE))</f>
        <v/>
      </c>
      <c r="X1415" s="40" t="str">
        <f t="shared" si="159"/>
        <v/>
      </c>
      <c r="Y1415" s="39" t="str">
        <f>IF(R1415="","",VLOOKUP(R1415,CUSTOMS!$E$3:$N$2500,8,FALSE))</f>
        <v/>
      </c>
      <c r="Z1415" s="39" t="str">
        <f>IF(R1415="","",VLOOKUP(R1415,CUSTOMS!$E$3:$N$2500,9,FALSE))</f>
        <v/>
      </c>
      <c r="AA1415" s="39" t="str">
        <f>IF(R1415="","",VLOOKUP(R1415,CUSTOMS!$E$3:$N$2500,10,FALSE))</f>
        <v/>
      </c>
      <c r="AB1415" s="40" t="str">
        <f>IF(R1415="","",VLOOKUP(G1415,WMS!$E$3:$T$2500,15,FALSE))</f>
        <v/>
      </c>
      <c r="AC1415" s="40" t="str">
        <f t="shared" si="160"/>
        <v/>
      </c>
      <c r="AD1415" s="37" t="str">
        <f>IF(S1415="","",VLOOKUP(S1415,海关监管条件!$A$1:$B$2000,2,FALSE))</f>
        <v/>
      </c>
    </row>
    <row r="1416" spans="7:30">
      <c r="G1416" s="22" t="str">
        <f t="shared" si="154"/>
        <v/>
      </c>
      <c r="H1416" s="23" t="str">
        <f>IF(G1416="","",VLOOKUP(G1416,WMS!$E$3:$Q$2500,7,FALSE))</f>
        <v/>
      </c>
      <c r="I1416" s="23" t="str">
        <f>IF(G1416="","",VLOOKUP(G1416,WMS!$E$3:$Q$2500,8,FALSE))</f>
        <v/>
      </c>
      <c r="J1416" s="23" t="str">
        <f>IF(G1416="","",VLOOKUP(G1416,WMS!$E$3:$Q$2500,13,FALSE))</f>
        <v/>
      </c>
      <c r="K1416" s="29" t="str">
        <f t="shared" si="155"/>
        <v/>
      </c>
      <c r="N1416" s="30" t="str">
        <f>IF(G1416="","",VLOOKUP(G1416,WMS!$E$3:$U$2500,17,0))</f>
        <v/>
      </c>
      <c r="O1416" s="31" t="str">
        <f t="shared" si="156"/>
        <v/>
      </c>
      <c r="P1416" s="31" t="str">
        <f t="shared" si="157"/>
        <v/>
      </c>
      <c r="Q1416" s="36" t="str">
        <f>IF(G1416="","",VLOOKUP(G1416,WMS!$E$3:$G$2500,2,FALSE))</f>
        <v/>
      </c>
      <c r="R1416" s="36" t="str">
        <f>IF(G1416="","",VLOOKUP(G1416,WMS!$E$3:$G$2500,3,FALSE))</f>
        <v/>
      </c>
      <c r="S1416" s="37" t="str">
        <f>IF(R1416="","",VLOOKUP(R1416,CUSTOMS!$E$3:$N$2500,2,FALSE))</f>
        <v/>
      </c>
      <c r="T1416" s="38" t="str">
        <f>IF(R1416="","",VLOOKUP(R1416,CUSTOMS!$E$3:$N$2500,3,FALSE))</f>
        <v/>
      </c>
      <c r="U1416" s="39" t="str">
        <f t="shared" si="158"/>
        <v/>
      </c>
      <c r="V1416" s="39" t="str">
        <f>IF(R1416="","",VLOOKUP(R1416,CUSTOMS!$E$3:$N$2500,5,FALSE))</f>
        <v/>
      </c>
      <c r="W1416" s="40" t="str">
        <f>IF(R1416="","",VLOOKUP(R1416,CUSTOMS!$E$3:$N$2500,6,FALSE))</f>
        <v/>
      </c>
      <c r="X1416" s="40" t="str">
        <f t="shared" si="159"/>
        <v/>
      </c>
      <c r="Y1416" s="39" t="str">
        <f>IF(R1416="","",VLOOKUP(R1416,CUSTOMS!$E$3:$N$2500,8,FALSE))</f>
        <v/>
      </c>
      <c r="Z1416" s="39" t="str">
        <f>IF(R1416="","",VLOOKUP(R1416,CUSTOMS!$E$3:$N$2500,9,FALSE))</f>
        <v/>
      </c>
      <c r="AA1416" s="39" t="str">
        <f>IF(R1416="","",VLOOKUP(R1416,CUSTOMS!$E$3:$N$2500,10,FALSE))</f>
        <v/>
      </c>
      <c r="AB1416" s="40" t="str">
        <f>IF(R1416="","",VLOOKUP(G1416,WMS!$E$3:$T$2500,15,FALSE))</f>
        <v/>
      </c>
      <c r="AC1416" s="40" t="str">
        <f t="shared" si="160"/>
        <v/>
      </c>
      <c r="AD1416" s="37" t="str">
        <f>IF(S1416="","",VLOOKUP(S1416,海关监管条件!$A$1:$B$2000,2,FALSE))</f>
        <v/>
      </c>
    </row>
    <row r="1417" spans="7:30">
      <c r="G1417" s="22" t="str">
        <f t="shared" si="154"/>
        <v/>
      </c>
      <c r="H1417" s="23" t="str">
        <f>IF(G1417="","",VLOOKUP(G1417,WMS!$E$3:$Q$2500,7,FALSE))</f>
        <v/>
      </c>
      <c r="I1417" s="23" t="str">
        <f>IF(G1417="","",VLOOKUP(G1417,WMS!$E$3:$Q$2500,8,FALSE))</f>
        <v/>
      </c>
      <c r="J1417" s="23" t="str">
        <f>IF(G1417="","",VLOOKUP(G1417,WMS!$E$3:$Q$2500,13,FALSE))</f>
        <v/>
      </c>
      <c r="K1417" s="29" t="str">
        <f t="shared" si="155"/>
        <v/>
      </c>
      <c r="N1417" s="30" t="str">
        <f>IF(G1417="","",VLOOKUP(G1417,WMS!$E$3:$U$2500,17,0))</f>
        <v/>
      </c>
      <c r="O1417" s="31" t="str">
        <f t="shared" si="156"/>
        <v/>
      </c>
      <c r="P1417" s="31" t="str">
        <f t="shared" si="157"/>
        <v/>
      </c>
      <c r="Q1417" s="36" t="str">
        <f>IF(G1417="","",VLOOKUP(G1417,WMS!$E$3:$G$2500,2,FALSE))</f>
        <v/>
      </c>
      <c r="R1417" s="36" t="str">
        <f>IF(G1417="","",VLOOKUP(G1417,WMS!$E$3:$G$2500,3,FALSE))</f>
        <v/>
      </c>
      <c r="S1417" s="37" t="str">
        <f>IF(R1417="","",VLOOKUP(R1417,CUSTOMS!$E$3:$N$2500,2,FALSE))</f>
        <v/>
      </c>
      <c r="T1417" s="38" t="str">
        <f>IF(R1417="","",VLOOKUP(R1417,CUSTOMS!$E$3:$N$2500,3,FALSE))</f>
        <v/>
      </c>
      <c r="U1417" s="39" t="str">
        <f t="shared" si="158"/>
        <v/>
      </c>
      <c r="V1417" s="39" t="str">
        <f>IF(R1417="","",VLOOKUP(R1417,CUSTOMS!$E$3:$N$2500,5,FALSE))</f>
        <v/>
      </c>
      <c r="W1417" s="40" t="str">
        <f>IF(R1417="","",VLOOKUP(R1417,CUSTOMS!$E$3:$N$2500,6,FALSE))</f>
        <v/>
      </c>
      <c r="X1417" s="40" t="str">
        <f t="shared" si="159"/>
        <v/>
      </c>
      <c r="Y1417" s="39" t="str">
        <f>IF(R1417="","",VLOOKUP(R1417,CUSTOMS!$E$3:$N$2500,8,FALSE))</f>
        <v/>
      </c>
      <c r="Z1417" s="39" t="str">
        <f>IF(R1417="","",VLOOKUP(R1417,CUSTOMS!$E$3:$N$2500,9,FALSE))</f>
        <v/>
      </c>
      <c r="AA1417" s="39" t="str">
        <f>IF(R1417="","",VLOOKUP(R1417,CUSTOMS!$E$3:$N$2500,10,FALSE))</f>
        <v/>
      </c>
      <c r="AB1417" s="40" t="str">
        <f>IF(R1417="","",VLOOKUP(G1417,WMS!$E$3:$T$2500,15,FALSE))</f>
        <v/>
      </c>
      <c r="AC1417" s="40" t="str">
        <f t="shared" si="160"/>
        <v/>
      </c>
      <c r="AD1417" s="37" t="str">
        <f>IF(S1417="","",VLOOKUP(S1417,海关监管条件!$A$1:$B$2000,2,FALSE))</f>
        <v/>
      </c>
    </row>
    <row r="1418" spans="7:30">
      <c r="G1418" s="22" t="str">
        <f t="shared" si="154"/>
        <v/>
      </c>
      <c r="H1418" s="23" t="str">
        <f>IF(G1418="","",VLOOKUP(G1418,WMS!$E$3:$Q$2500,7,FALSE))</f>
        <v/>
      </c>
      <c r="I1418" s="23" t="str">
        <f>IF(G1418="","",VLOOKUP(G1418,WMS!$E$3:$Q$2500,8,FALSE))</f>
        <v/>
      </c>
      <c r="J1418" s="23" t="str">
        <f>IF(G1418="","",VLOOKUP(G1418,WMS!$E$3:$Q$2500,13,FALSE))</f>
        <v/>
      </c>
      <c r="K1418" s="29" t="str">
        <f t="shared" si="155"/>
        <v/>
      </c>
      <c r="N1418" s="30" t="str">
        <f>IF(G1418="","",VLOOKUP(G1418,WMS!$E$3:$U$2500,17,0))</f>
        <v/>
      </c>
      <c r="O1418" s="31" t="str">
        <f t="shared" si="156"/>
        <v/>
      </c>
      <c r="P1418" s="31" t="str">
        <f t="shared" si="157"/>
        <v/>
      </c>
      <c r="Q1418" s="36" t="str">
        <f>IF(G1418="","",VLOOKUP(G1418,WMS!$E$3:$G$2500,2,FALSE))</f>
        <v/>
      </c>
      <c r="R1418" s="36" t="str">
        <f>IF(G1418="","",VLOOKUP(G1418,WMS!$E$3:$G$2500,3,FALSE))</f>
        <v/>
      </c>
      <c r="S1418" s="37" t="str">
        <f>IF(R1418="","",VLOOKUP(R1418,CUSTOMS!$E$3:$N$2500,2,FALSE))</f>
        <v/>
      </c>
      <c r="T1418" s="38" t="str">
        <f>IF(R1418="","",VLOOKUP(R1418,CUSTOMS!$E$3:$N$2500,3,FALSE))</f>
        <v/>
      </c>
      <c r="U1418" s="39" t="str">
        <f t="shared" si="158"/>
        <v/>
      </c>
      <c r="V1418" s="39" t="str">
        <f>IF(R1418="","",VLOOKUP(R1418,CUSTOMS!$E$3:$N$2500,5,FALSE))</f>
        <v/>
      </c>
      <c r="W1418" s="40" t="str">
        <f>IF(R1418="","",VLOOKUP(R1418,CUSTOMS!$E$3:$N$2500,6,FALSE))</f>
        <v/>
      </c>
      <c r="X1418" s="40" t="str">
        <f t="shared" si="159"/>
        <v/>
      </c>
      <c r="Y1418" s="39" t="str">
        <f>IF(R1418="","",VLOOKUP(R1418,CUSTOMS!$E$3:$N$2500,8,FALSE))</f>
        <v/>
      </c>
      <c r="Z1418" s="39" t="str">
        <f>IF(R1418="","",VLOOKUP(R1418,CUSTOMS!$E$3:$N$2500,9,FALSE))</f>
        <v/>
      </c>
      <c r="AA1418" s="39" t="str">
        <f>IF(R1418="","",VLOOKUP(R1418,CUSTOMS!$E$3:$N$2500,10,FALSE))</f>
        <v/>
      </c>
      <c r="AB1418" s="40" t="str">
        <f>IF(R1418="","",VLOOKUP(G1418,WMS!$E$3:$T$2500,15,FALSE))</f>
        <v/>
      </c>
      <c r="AC1418" s="40" t="str">
        <f t="shared" si="160"/>
        <v/>
      </c>
      <c r="AD1418" s="37" t="str">
        <f>IF(S1418="","",VLOOKUP(S1418,海关监管条件!$A$1:$B$2000,2,FALSE))</f>
        <v/>
      </c>
    </row>
    <row r="1419" spans="7:30">
      <c r="G1419" s="22" t="str">
        <f t="shared" si="154"/>
        <v/>
      </c>
      <c r="H1419" s="23" t="str">
        <f>IF(G1419="","",VLOOKUP(G1419,WMS!$E$3:$Q$2500,7,FALSE))</f>
        <v/>
      </c>
      <c r="I1419" s="23" t="str">
        <f>IF(G1419="","",VLOOKUP(G1419,WMS!$E$3:$Q$2500,8,FALSE))</f>
        <v/>
      </c>
      <c r="J1419" s="23" t="str">
        <f>IF(G1419="","",VLOOKUP(G1419,WMS!$E$3:$Q$2500,13,FALSE))</f>
        <v/>
      </c>
      <c r="K1419" s="29" t="str">
        <f t="shared" si="155"/>
        <v/>
      </c>
      <c r="N1419" s="30" t="str">
        <f>IF(G1419="","",VLOOKUP(G1419,WMS!$E$3:$U$2500,17,0))</f>
        <v/>
      </c>
      <c r="O1419" s="31" t="str">
        <f t="shared" si="156"/>
        <v/>
      </c>
      <c r="P1419" s="31" t="str">
        <f t="shared" si="157"/>
        <v/>
      </c>
      <c r="Q1419" s="36" t="str">
        <f>IF(G1419="","",VLOOKUP(G1419,WMS!$E$3:$G$2500,2,FALSE))</f>
        <v/>
      </c>
      <c r="R1419" s="36" t="str">
        <f>IF(G1419="","",VLOOKUP(G1419,WMS!$E$3:$G$2500,3,FALSE))</f>
        <v/>
      </c>
      <c r="S1419" s="37" t="str">
        <f>IF(R1419="","",VLOOKUP(R1419,CUSTOMS!$E$3:$N$2500,2,FALSE))</f>
        <v/>
      </c>
      <c r="T1419" s="38" t="str">
        <f>IF(R1419="","",VLOOKUP(R1419,CUSTOMS!$E$3:$N$2500,3,FALSE))</f>
        <v/>
      </c>
      <c r="U1419" s="39" t="str">
        <f t="shared" si="158"/>
        <v/>
      </c>
      <c r="V1419" s="39" t="str">
        <f>IF(R1419="","",VLOOKUP(R1419,CUSTOMS!$E$3:$N$2500,5,FALSE))</f>
        <v/>
      </c>
      <c r="W1419" s="40" t="str">
        <f>IF(R1419="","",VLOOKUP(R1419,CUSTOMS!$E$3:$N$2500,6,FALSE))</f>
        <v/>
      </c>
      <c r="X1419" s="40" t="str">
        <f t="shared" si="159"/>
        <v/>
      </c>
      <c r="Y1419" s="39" t="str">
        <f>IF(R1419="","",VLOOKUP(R1419,CUSTOMS!$E$3:$N$2500,8,FALSE))</f>
        <v/>
      </c>
      <c r="Z1419" s="39" t="str">
        <f>IF(R1419="","",VLOOKUP(R1419,CUSTOMS!$E$3:$N$2500,9,FALSE))</f>
        <v/>
      </c>
      <c r="AA1419" s="39" t="str">
        <f>IF(R1419="","",VLOOKUP(R1419,CUSTOMS!$E$3:$N$2500,10,FALSE))</f>
        <v/>
      </c>
      <c r="AB1419" s="40" t="str">
        <f>IF(R1419="","",VLOOKUP(G1419,WMS!$E$3:$T$2500,15,FALSE))</f>
        <v/>
      </c>
      <c r="AC1419" s="40" t="str">
        <f t="shared" si="160"/>
        <v/>
      </c>
      <c r="AD1419" s="37" t="str">
        <f>IF(S1419="","",VLOOKUP(S1419,海关监管条件!$A$1:$B$2000,2,FALSE))</f>
        <v/>
      </c>
    </row>
    <row r="1420" spans="7:30">
      <c r="G1420" s="22" t="str">
        <f t="shared" si="154"/>
        <v/>
      </c>
      <c r="H1420" s="23" t="str">
        <f>IF(G1420="","",VLOOKUP(G1420,WMS!$E$3:$Q$2500,7,FALSE))</f>
        <v/>
      </c>
      <c r="I1420" s="23" t="str">
        <f>IF(G1420="","",VLOOKUP(G1420,WMS!$E$3:$Q$2500,8,FALSE))</f>
        <v/>
      </c>
      <c r="J1420" s="23" t="str">
        <f>IF(G1420="","",VLOOKUP(G1420,WMS!$E$3:$Q$2500,13,FALSE))</f>
        <v/>
      </c>
      <c r="K1420" s="29" t="str">
        <f t="shared" si="155"/>
        <v/>
      </c>
      <c r="N1420" s="30" t="str">
        <f>IF(G1420="","",VLOOKUP(G1420,WMS!$E$3:$U$2500,17,0))</f>
        <v/>
      </c>
      <c r="O1420" s="31" t="str">
        <f t="shared" si="156"/>
        <v/>
      </c>
      <c r="P1420" s="31" t="str">
        <f t="shared" si="157"/>
        <v/>
      </c>
      <c r="Q1420" s="36" t="str">
        <f>IF(G1420="","",VLOOKUP(G1420,WMS!$E$3:$G$2500,2,FALSE))</f>
        <v/>
      </c>
      <c r="R1420" s="36" t="str">
        <f>IF(G1420="","",VLOOKUP(G1420,WMS!$E$3:$G$2500,3,FALSE))</f>
        <v/>
      </c>
      <c r="S1420" s="37" t="str">
        <f>IF(R1420="","",VLOOKUP(R1420,CUSTOMS!$E$3:$N$2500,2,FALSE))</f>
        <v/>
      </c>
      <c r="T1420" s="38" t="str">
        <f>IF(R1420="","",VLOOKUP(R1420,CUSTOMS!$E$3:$N$2500,3,FALSE))</f>
        <v/>
      </c>
      <c r="U1420" s="39" t="str">
        <f t="shared" si="158"/>
        <v/>
      </c>
      <c r="V1420" s="39" t="str">
        <f>IF(R1420="","",VLOOKUP(R1420,CUSTOMS!$E$3:$N$2500,5,FALSE))</f>
        <v/>
      </c>
      <c r="W1420" s="40" t="str">
        <f>IF(R1420="","",VLOOKUP(R1420,CUSTOMS!$E$3:$N$2500,6,FALSE))</f>
        <v/>
      </c>
      <c r="X1420" s="40" t="str">
        <f t="shared" si="159"/>
        <v/>
      </c>
      <c r="Y1420" s="39" t="str">
        <f>IF(R1420="","",VLOOKUP(R1420,CUSTOMS!$E$3:$N$2500,8,FALSE))</f>
        <v/>
      </c>
      <c r="Z1420" s="39" t="str">
        <f>IF(R1420="","",VLOOKUP(R1420,CUSTOMS!$E$3:$N$2500,9,FALSE))</f>
        <v/>
      </c>
      <c r="AA1420" s="39" t="str">
        <f>IF(R1420="","",VLOOKUP(R1420,CUSTOMS!$E$3:$N$2500,10,FALSE))</f>
        <v/>
      </c>
      <c r="AB1420" s="40" t="str">
        <f>IF(R1420="","",VLOOKUP(G1420,WMS!$E$3:$T$2500,15,FALSE))</f>
        <v/>
      </c>
      <c r="AC1420" s="40" t="str">
        <f t="shared" si="160"/>
        <v/>
      </c>
      <c r="AD1420" s="37" t="str">
        <f>IF(S1420="","",VLOOKUP(S1420,海关监管条件!$A$1:$B$2000,2,FALSE))</f>
        <v/>
      </c>
    </row>
    <row r="1421" spans="7:30">
      <c r="G1421" s="22" t="str">
        <f t="shared" si="154"/>
        <v/>
      </c>
      <c r="H1421" s="23" t="str">
        <f>IF(G1421="","",VLOOKUP(G1421,WMS!$E$3:$Q$2500,7,FALSE))</f>
        <v/>
      </c>
      <c r="I1421" s="23" t="str">
        <f>IF(G1421="","",VLOOKUP(G1421,WMS!$E$3:$Q$2500,8,FALSE))</f>
        <v/>
      </c>
      <c r="J1421" s="23" t="str">
        <f>IF(G1421="","",VLOOKUP(G1421,WMS!$E$3:$Q$2500,13,FALSE))</f>
        <v/>
      </c>
      <c r="K1421" s="29" t="str">
        <f t="shared" si="155"/>
        <v/>
      </c>
      <c r="N1421" s="30" t="str">
        <f>IF(G1421="","",VLOOKUP(G1421,WMS!$E$3:$U$2500,17,0))</f>
        <v/>
      </c>
      <c r="O1421" s="31" t="str">
        <f t="shared" si="156"/>
        <v/>
      </c>
      <c r="P1421" s="31" t="str">
        <f t="shared" si="157"/>
        <v/>
      </c>
      <c r="Q1421" s="36" t="str">
        <f>IF(G1421="","",VLOOKUP(G1421,WMS!$E$3:$G$2500,2,FALSE))</f>
        <v/>
      </c>
      <c r="R1421" s="36" t="str">
        <f>IF(G1421="","",VLOOKUP(G1421,WMS!$E$3:$G$2500,3,FALSE))</f>
        <v/>
      </c>
      <c r="S1421" s="37" t="str">
        <f>IF(R1421="","",VLOOKUP(R1421,CUSTOMS!$E$3:$N$2500,2,FALSE))</f>
        <v/>
      </c>
      <c r="T1421" s="38" t="str">
        <f>IF(R1421="","",VLOOKUP(R1421,CUSTOMS!$E$3:$N$2500,3,FALSE))</f>
        <v/>
      </c>
      <c r="U1421" s="39" t="str">
        <f t="shared" si="158"/>
        <v/>
      </c>
      <c r="V1421" s="39" t="str">
        <f>IF(R1421="","",VLOOKUP(R1421,CUSTOMS!$E$3:$N$2500,5,FALSE))</f>
        <v/>
      </c>
      <c r="W1421" s="40" t="str">
        <f>IF(R1421="","",VLOOKUP(R1421,CUSTOMS!$E$3:$N$2500,6,FALSE))</f>
        <v/>
      </c>
      <c r="X1421" s="40" t="str">
        <f t="shared" si="159"/>
        <v/>
      </c>
      <c r="Y1421" s="39" t="str">
        <f>IF(R1421="","",VLOOKUP(R1421,CUSTOMS!$E$3:$N$2500,8,FALSE))</f>
        <v/>
      </c>
      <c r="Z1421" s="39" t="str">
        <f>IF(R1421="","",VLOOKUP(R1421,CUSTOMS!$E$3:$N$2500,9,FALSE))</f>
        <v/>
      </c>
      <c r="AA1421" s="39" t="str">
        <f>IF(R1421="","",VLOOKUP(R1421,CUSTOMS!$E$3:$N$2500,10,FALSE))</f>
        <v/>
      </c>
      <c r="AB1421" s="40" t="str">
        <f>IF(R1421="","",VLOOKUP(G1421,WMS!$E$3:$T$2500,15,FALSE))</f>
        <v/>
      </c>
      <c r="AC1421" s="40" t="str">
        <f t="shared" si="160"/>
        <v/>
      </c>
      <c r="AD1421" s="37" t="str">
        <f>IF(S1421="","",VLOOKUP(S1421,海关监管条件!$A$1:$B$2000,2,FALSE))</f>
        <v/>
      </c>
    </row>
    <row r="1422" spans="7:30">
      <c r="G1422" s="22" t="str">
        <f t="shared" si="154"/>
        <v/>
      </c>
      <c r="H1422" s="23" t="str">
        <f>IF(G1422="","",VLOOKUP(G1422,WMS!$E$3:$Q$2500,7,FALSE))</f>
        <v/>
      </c>
      <c r="I1422" s="23" t="str">
        <f>IF(G1422="","",VLOOKUP(G1422,WMS!$E$3:$Q$2500,8,FALSE))</f>
        <v/>
      </c>
      <c r="J1422" s="23" t="str">
        <f>IF(G1422="","",VLOOKUP(G1422,WMS!$E$3:$Q$2500,13,FALSE))</f>
        <v/>
      </c>
      <c r="K1422" s="29" t="str">
        <f t="shared" si="155"/>
        <v/>
      </c>
      <c r="N1422" s="30" t="str">
        <f>IF(G1422="","",VLOOKUP(G1422,WMS!$E$3:$U$2500,17,0))</f>
        <v/>
      </c>
      <c r="O1422" s="31" t="str">
        <f t="shared" si="156"/>
        <v/>
      </c>
      <c r="P1422" s="31" t="str">
        <f t="shared" si="157"/>
        <v/>
      </c>
      <c r="Q1422" s="36" t="str">
        <f>IF(G1422="","",VLOOKUP(G1422,WMS!$E$3:$G$2500,2,FALSE))</f>
        <v/>
      </c>
      <c r="R1422" s="36" t="str">
        <f>IF(G1422="","",VLOOKUP(G1422,WMS!$E$3:$G$2500,3,FALSE))</f>
        <v/>
      </c>
      <c r="S1422" s="37" t="str">
        <f>IF(R1422="","",VLOOKUP(R1422,CUSTOMS!$E$3:$N$2500,2,FALSE))</f>
        <v/>
      </c>
      <c r="T1422" s="38" t="str">
        <f>IF(R1422="","",VLOOKUP(R1422,CUSTOMS!$E$3:$N$2500,3,FALSE))</f>
        <v/>
      </c>
      <c r="U1422" s="39" t="str">
        <f t="shared" si="158"/>
        <v/>
      </c>
      <c r="V1422" s="39" t="str">
        <f>IF(R1422="","",VLOOKUP(R1422,CUSTOMS!$E$3:$N$2500,5,FALSE))</f>
        <v/>
      </c>
      <c r="W1422" s="40" t="str">
        <f>IF(R1422="","",VLOOKUP(R1422,CUSTOMS!$E$3:$N$2500,6,FALSE))</f>
        <v/>
      </c>
      <c r="X1422" s="40" t="str">
        <f t="shared" si="159"/>
        <v/>
      </c>
      <c r="Y1422" s="39" t="str">
        <f>IF(R1422="","",VLOOKUP(R1422,CUSTOMS!$E$3:$N$2500,8,FALSE))</f>
        <v/>
      </c>
      <c r="Z1422" s="39" t="str">
        <f>IF(R1422="","",VLOOKUP(R1422,CUSTOMS!$E$3:$N$2500,9,FALSE))</f>
        <v/>
      </c>
      <c r="AA1422" s="39" t="str">
        <f>IF(R1422="","",VLOOKUP(R1422,CUSTOMS!$E$3:$N$2500,10,FALSE))</f>
        <v/>
      </c>
      <c r="AB1422" s="40" t="str">
        <f>IF(R1422="","",VLOOKUP(G1422,WMS!$E$3:$T$2500,15,FALSE))</f>
        <v/>
      </c>
      <c r="AC1422" s="40" t="str">
        <f t="shared" si="160"/>
        <v/>
      </c>
      <c r="AD1422" s="37" t="str">
        <f>IF(S1422="","",VLOOKUP(S1422,海关监管条件!$A$1:$B$2000,2,FALSE))</f>
        <v/>
      </c>
    </row>
    <row r="1423" spans="7:30">
      <c r="G1423" s="22" t="str">
        <f t="shared" si="154"/>
        <v/>
      </c>
      <c r="H1423" s="23" t="str">
        <f>IF(G1423="","",VLOOKUP(G1423,WMS!$E$3:$Q$2500,7,FALSE))</f>
        <v/>
      </c>
      <c r="I1423" s="23" t="str">
        <f>IF(G1423="","",VLOOKUP(G1423,WMS!$E$3:$Q$2500,8,FALSE))</f>
        <v/>
      </c>
      <c r="J1423" s="23" t="str">
        <f>IF(G1423="","",VLOOKUP(G1423,WMS!$E$3:$Q$2500,13,FALSE))</f>
        <v/>
      </c>
      <c r="K1423" s="29" t="str">
        <f t="shared" si="155"/>
        <v/>
      </c>
      <c r="N1423" s="30" t="str">
        <f>IF(G1423="","",VLOOKUP(G1423,WMS!$E$3:$U$2500,17,0))</f>
        <v/>
      </c>
      <c r="O1423" s="31" t="str">
        <f t="shared" si="156"/>
        <v/>
      </c>
      <c r="P1423" s="31" t="str">
        <f t="shared" si="157"/>
        <v/>
      </c>
      <c r="Q1423" s="36" t="str">
        <f>IF(G1423="","",VLOOKUP(G1423,WMS!$E$3:$G$2500,2,FALSE))</f>
        <v/>
      </c>
      <c r="R1423" s="36" t="str">
        <f>IF(G1423="","",VLOOKUP(G1423,WMS!$E$3:$G$2500,3,FALSE))</f>
        <v/>
      </c>
      <c r="S1423" s="37" t="str">
        <f>IF(R1423="","",VLOOKUP(R1423,CUSTOMS!$E$3:$N$2500,2,FALSE))</f>
        <v/>
      </c>
      <c r="T1423" s="38" t="str">
        <f>IF(R1423="","",VLOOKUP(R1423,CUSTOMS!$E$3:$N$2500,3,FALSE))</f>
        <v/>
      </c>
      <c r="U1423" s="39" t="str">
        <f t="shared" si="158"/>
        <v/>
      </c>
      <c r="V1423" s="39" t="str">
        <f>IF(R1423="","",VLOOKUP(R1423,CUSTOMS!$E$3:$N$2500,5,FALSE))</f>
        <v/>
      </c>
      <c r="W1423" s="40" t="str">
        <f>IF(R1423="","",VLOOKUP(R1423,CUSTOMS!$E$3:$N$2500,6,FALSE))</f>
        <v/>
      </c>
      <c r="X1423" s="40" t="str">
        <f t="shared" si="159"/>
        <v/>
      </c>
      <c r="Y1423" s="39" t="str">
        <f>IF(R1423="","",VLOOKUP(R1423,CUSTOMS!$E$3:$N$2500,8,FALSE))</f>
        <v/>
      </c>
      <c r="Z1423" s="39" t="str">
        <f>IF(R1423="","",VLOOKUP(R1423,CUSTOMS!$E$3:$N$2500,9,FALSE))</f>
        <v/>
      </c>
      <c r="AA1423" s="39" t="str">
        <f>IF(R1423="","",VLOOKUP(R1423,CUSTOMS!$E$3:$N$2500,10,FALSE))</f>
        <v/>
      </c>
      <c r="AB1423" s="40" t="str">
        <f>IF(R1423="","",VLOOKUP(G1423,WMS!$E$3:$T$2500,15,FALSE))</f>
        <v/>
      </c>
      <c r="AC1423" s="40" t="str">
        <f t="shared" si="160"/>
        <v/>
      </c>
      <c r="AD1423" s="37" t="str">
        <f>IF(S1423="","",VLOOKUP(S1423,海关监管条件!$A$1:$B$2000,2,FALSE))</f>
        <v/>
      </c>
    </row>
    <row r="1424" spans="7:30">
      <c r="G1424" s="22" t="str">
        <f t="shared" si="154"/>
        <v/>
      </c>
      <c r="H1424" s="23" t="str">
        <f>IF(G1424="","",VLOOKUP(G1424,WMS!$E$3:$Q$2500,7,FALSE))</f>
        <v/>
      </c>
      <c r="I1424" s="23" t="str">
        <f>IF(G1424="","",VLOOKUP(G1424,WMS!$E$3:$Q$2500,8,FALSE))</f>
        <v/>
      </c>
      <c r="J1424" s="23" t="str">
        <f>IF(G1424="","",VLOOKUP(G1424,WMS!$E$3:$Q$2500,13,FALSE))</f>
        <v/>
      </c>
      <c r="K1424" s="29" t="str">
        <f t="shared" si="155"/>
        <v/>
      </c>
      <c r="N1424" s="30" t="str">
        <f>IF(G1424="","",VLOOKUP(G1424,WMS!$E$3:$U$2500,17,0))</f>
        <v/>
      </c>
      <c r="O1424" s="31" t="str">
        <f t="shared" si="156"/>
        <v/>
      </c>
      <c r="P1424" s="31" t="str">
        <f t="shared" si="157"/>
        <v/>
      </c>
      <c r="Q1424" s="36" t="str">
        <f>IF(G1424="","",VLOOKUP(G1424,WMS!$E$3:$G$2500,2,FALSE))</f>
        <v/>
      </c>
      <c r="R1424" s="36" t="str">
        <f>IF(G1424="","",VLOOKUP(G1424,WMS!$E$3:$G$2500,3,FALSE))</f>
        <v/>
      </c>
      <c r="S1424" s="37" t="str">
        <f>IF(R1424="","",VLOOKUP(R1424,CUSTOMS!$E$3:$N$2500,2,FALSE))</f>
        <v/>
      </c>
      <c r="T1424" s="38" t="str">
        <f>IF(R1424="","",VLOOKUP(R1424,CUSTOMS!$E$3:$N$2500,3,FALSE))</f>
        <v/>
      </c>
      <c r="U1424" s="39" t="str">
        <f t="shared" si="158"/>
        <v/>
      </c>
      <c r="V1424" s="39" t="str">
        <f>IF(R1424="","",VLOOKUP(R1424,CUSTOMS!$E$3:$N$2500,5,FALSE))</f>
        <v/>
      </c>
      <c r="W1424" s="40" t="str">
        <f>IF(R1424="","",VLOOKUP(R1424,CUSTOMS!$E$3:$N$2500,6,FALSE))</f>
        <v/>
      </c>
      <c r="X1424" s="40" t="str">
        <f t="shared" si="159"/>
        <v/>
      </c>
      <c r="Y1424" s="39" t="str">
        <f>IF(R1424="","",VLOOKUP(R1424,CUSTOMS!$E$3:$N$2500,8,FALSE))</f>
        <v/>
      </c>
      <c r="Z1424" s="39" t="str">
        <f>IF(R1424="","",VLOOKUP(R1424,CUSTOMS!$E$3:$N$2500,9,FALSE))</f>
        <v/>
      </c>
      <c r="AA1424" s="39" t="str">
        <f>IF(R1424="","",VLOOKUP(R1424,CUSTOMS!$E$3:$N$2500,10,FALSE))</f>
        <v/>
      </c>
      <c r="AB1424" s="40" t="str">
        <f>IF(R1424="","",VLOOKUP(G1424,WMS!$E$3:$T$2500,15,FALSE))</f>
        <v/>
      </c>
      <c r="AC1424" s="40" t="str">
        <f t="shared" si="160"/>
        <v/>
      </c>
      <c r="AD1424" s="37" t="str">
        <f>IF(S1424="","",VLOOKUP(S1424,海关监管条件!$A$1:$B$2000,2,FALSE))</f>
        <v/>
      </c>
    </row>
    <row r="1425" spans="7:30">
      <c r="G1425" s="22" t="str">
        <f t="shared" si="154"/>
        <v/>
      </c>
      <c r="H1425" s="23" t="str">
        <f>IF(G1425="","",VLOOKUP(G1425,WMS!$E$3:$Q$2500,7,FALSE))</f>
        <v/>
      </c>
      <c r="I1425" s="23" t="str">
        <f>IF(G1425="","",VLOOKUP(G1425,WMS!$E$3:$Q$2500,8,FALSE))</f>
        <v/>
      </c>
      <c r="J1425" s="23" t="str">
        <f>IF(G1425="","",VLOOKUP(G1425,WMS!$E$3:$Q$2500,13,FALSE))</f>
        <v/>
      </c>
      <c r="K1425" s="29" t="str">
        <f t="shared" si="155"/>
        <v/>
      </c>
      <c r="N1425" s="30" t="str">
        <f>IF(G1425="","",VLOOKUP(G1425,WMS!$E$3:$U$2500,17,0))</f>
        <v/>
      </c>
      <c r="O1425" s="31" t="str">
        <f t="shared" si="156"/>
        <v/>
      </c>
      <c r="P1425" s="31" t="str">
        <f t="shared" si="157"/>
        <v/>
      </c>
      <c r="Q1425" s="36" t="str">
        <f>IF(G1425="","",VLOOKUP(G1425,WMS!$E$3:$G$2500,2,FALSE))</f>
        <v/>
      </c>
      <c r="R1425" s="36" t="str">
        <f>IF(G1425="","",VLOOKUP(G1425,WMS!$E$3:$G$2500,3,FALSE))</f>
        <v/>
      </c>
      <c r="S1425" s="37" t="str">
        <f>IF(R1425="","",VLOOKUP(R1425,CUSTOMS!$E$3:$N$2500,2,FALSE))</f>
        <v/>
      </c>
      <c r="T1425" s="38" t="str">
        <f>IF(R1425="","",VLOOKUP(R1425,CUSTOMS!$E$3:$N$2500,3,FALSE))</f>
        <v/>
      </c>
      <c r="U1425" s="39" t="str">
        <f t="shared" si="158"/>
        <v/>
      </c>
      <c r="V1425" s="39" t="str">
        <f>IF(R1425="","",VLOOKUP(R1425,CUSTOMS!$E$3:$N$2500,5,FALSE))</f>
        <v/>
      </c>
      <c r="W1425" s="40" t="str">
        <f>IF(R1425="","",VLOOKUP(R1425,CUSTOMS!$E$3:$N$2500,6,FALSE))</f>
        <v/>
      </c>
      <c r="X1425" s="40" t="str">
        <f t="shared" si="159"/>
        <v/>
      </c>
      <c r="Y1425" s="39" t="str">
        <f>IF(R1425="","",VLOOKUP(R1425,CUSTOMS!$E$3:$N$2500,8,FALSE))</f>
        <v/>
      </c>
      <c r="Z1425" s="39" t="str">
        <f>IF(R1425="","",VLOOKUP(R1425,CUSTOMS!$E$3:$N$2500,9,FALSE))</f>
        <v/>
      </c>
      <c r="AA1425" s="39" t="str">
        <f>IF(R1425="","",VLOOKUP(R1425,CUSTOMS!$E$3:$N$2500,10,FALSE))</f>
        <v/>
      </c>
      <c r="AB1425" s="40" t="str">
        <f>IF(R1425="","",VLOOKUP(G1425,WMS!$E$3:$T$2500,15,FALSE))</f>
        <v/>
      </c>
      <c r="AC1425" s="40" t="str">
        <f t="shared" si="160"/>
        <v/>
      </c>
      <c r="AD1425" s="37" t="str">
        <f>IF(S1425="","",VLOOKUP(S1425,海关监管条件!$A$1:$B$2000,2,FALSE))</f>
        <v/>
      </c>
    </row>
    <row r="1426" spans="7:30">
      <c r="G1426" s="22" t="str">
        <f t="shared" si="154"/>
        <v/>
      </c>
      <c r="H1426" s="23" t="str">
        <f>IF(G1426="","",VLOOKUP(G1426,WMS!$E$3:$Q$2500,7,FALSE))</f>
        <v/>
      </c>
      <c r="I1426" s="23" t="str">
        <f>IF(G1426="","",VLOOKUP(G1426,WMS!$E$3:$Q$2500,8,FALSE))</f>
        <v/>
      </c>
      <c r="J1426" s="23" t="str">
        <f>IF(G1426="","",VLOOKUP(G1426,WMS!$E$3:$Q$2500,13,FALSE))</f>
        <v/>
      </c>
      <c r="K1426" s="29" t="str">
        <f t="shared" si="155"/>
        <v/>
      </c>
      <c r="N1426" s="30" t="str">
        <f>IF(G1426="","",VLOOKUP(G1426,WMS!$E$3:$U$2500,17,0))</f>
        <v/>
      </c>
      <c r="O1426" s="31" t="str">
        <f t="shared" si="156"/>
        <v/>
      </c>
      <c r="P1426" s="31" t="str">
        <f t="shared" si="157"/>
        <v/>
      </c>
      <c r="Q1426" s="36" t="str">
        <f>IF(G1426="","",VLOOKUP(G1426,WMS!$E$3:$G$2500,2,FALSE))</f>
        <v/>
      </c>
      <c r="R1426" s="36" t="str">
        <f>IF(G1426="","",VLOOKUP(G1426,WMS!$E$3:$G$2500,3,FALSE))</f>
        <v/>
      </c>
      <c r="S1426" s="37" t="str">
        <f>IF(R1426="","",VLOOKUP(R1426,CUSTOMS!$E$3:$N$2500,2,FALSE))</f>
        <v/>
      </c>
      <c r="T1426" s="38" t="str">
        <f>IF(R1426="","",VLOOKUP(R1426,CUSTOMS!$E$3:$N$2500,3,FALSE))</f>
        <v/>
      </c>
      <c r="U1426" s="39" t="str">
        <f t="shared" si="158"/>
        <v/>
      </c>
      <c r="V1426" s="39" t="str">
        <f>IF(R1426="","",VLOOKUP(R1426,CUSTOMS!$E$3:$N$2500,5,FALSE))</f>
        <v/>
      </c>
      <c r="W1426" s="40" t="str">
        <f>IF(R1426="","",VLOOKUP(R1426,CUSTOMS!$E$3:$N$2500,6,FALSE))</f>
        <v/>
      </c>
      <c r="X1426" s="40" t="str">
        <f t="shared" si="159"/>
        <v/>
      </c>
      <c r="Y1426" s="39" t="str">
        <f>IF(R1426="","",VLOOKUP(R1426,CUSTOMS!$E$3:$N$2500,8,FALSE))</f>
        <v/>
      </c>
      <c r="Z1426" s="39" t="str">
        <f>IF(R1426="","",VLOOKUP(R1426,CUSTOMS!$E$3:$N$2500,9,FALSE))</f>
        <v/>
      </c>
      <c r="AA1426" s="39" t="str">
        <f>IF(R1426="","",VLOOKUP(R1426,CUSTOMS!$E$3:$N$2500,10,FALSE))</f>
        <v/>
      </c>
      <c r="AB1426" s="40" t="str">
        <f>IF(R1426="","",VLOOKUP(G1426,WMS!$E$3:$T$2500,15,FALSE))</f>
        <v/>
      </c>
      <c r="AC1426" s="40" t="str">
        <f t="shared" si="160"/>
        <v/>
      </c>
      <c r="AD1426" s="37" t="str">
        <f>IF(S1426="","",VLOOKUP(S1426,海关监管条件!$A$1:$B$2000,2,FALSE))</f>
        <v/>
      </c>
    </row>
    <row r="1427" spans="7:30">
      <c r="G1427" s="22" t="str">
        <f t="shared" si="154"/>
        <v/>
      </c>
      <c r="H1427" s="23" t="str">
        <f>IF(G1427="","",VLOOKUP(G1427,WMS!$E$3:$Q$2500,7,FALSE))</f>
        <v/>
      </c>
      <c r="I1427" s="23" t="str">
        <f>IF(G1427="","",VLOOKUP(G1427,WMS!$E$3:$Q$2500,8,FALSE))</f>
        <v/>
      </c>
      <c r="J1427" s="23" t="str">
        <f>IF(G1427="","",VLOOKUP(G1427,WMS!$E$3:$Q$2500,13,FALSE))</f>
        <v/>
      </c>
      <c r="K1427" s="29" t="str">
        <f t="shared" si="155"/>
        <v/>
      </c>
      <c r="N1427" s="30" t="str">
        <f>IF(G1427="","",VLOOKUP(G1427,WMS!$E$3:$U$2500,17,0))</f>
        <v/>
      </c>
      <c r="O1427" s="31" t="str">
        <f t="shared" si="156"/>
        <v/>
      </c>
      <c r="P1427" s="31" t="str">
        <f t="shared" si="157"/>
        <v/>
      </c>
      <c r="Q1427" s="36" t="str">
        <f>IF(G1427="","",VLOOKUP(G1427,WMS!$E$3:$G$2500,2,FALSE))</f>
        <v/>
      </c>
      <c r="R1427" s="36" t="str">
        <f>IF(G1427="","",VLOOKUP(G1427,WMS!$E$3:$G$2500,3,FALSE))</f>
        <v/>
      </c>
      <c r="S1427" s="37" t="str">
        <f>IF(R1427="","",VLOOKUP(R1427,CUSTOMS!$E$3:$N$2500,2,FALSE))</f>
        <v/>
      </c>
      <c r="T1427" s="38" t="str">
        <f>IF(R1427="","",VLOOKUP(R1427,CUSTOMS!$E$3:$N$2500,3,FALSE))</f>
        <v/>
      </c>
      <c r="U1427" s="39" t="str">
        <f t="shared" si="158"/>
        <v/>
      </c>
      <c r="V1427" s="39" t="str">
        <f>IF(R1427="","",VLOOKUP(R1427,CUSTOMS!$E$3:$N$2500,5,FALSE))</f>
        <v/>
      </c>
      <c r="W1427" s="40" t="str">
        <f>IF(R1427="","",VLOOKUP(R1427,CUSTOMS!$E$3:$N$2500,6,FALSE))</f>
        <v/>
      </c>
      <c r="X1427" s="40" t="str">
        <f t="shared" si="159"/>
        <v/>
      </c>
      <c r="Y1427" s="39" t="str">
        <f>IF(R1427="","",VLOOKUP(R1427,CUSTOMS!$E$3:$N$2500,8,FALSE))</f>
        <v/>
      </c>
      <c r="Z1427" s="39" t="str">
        <f>IF(R1427="","",VLOOKUP(R1427,CUSTOMS!$E$3:$N$2500,9,FALSE))</f>
        <v/>
      </c>
      <c r="AA1427" s="39" t="str">
        <f>IF(R1427="","",VLOOKUP(R1427,CUSTOMS!$E$3:$N$2500,10,FALSE))</f>
        <v/>
      </c>
      <c r="AB1427" s="40" t="str">
        <f>IF(R1427="","",VLOOKUP(G1427,WMS!$E$3:$T$2500,15,FALSE))</f>
        <v/>
      </c>
      <c r="AC1427" s="40" t="str">
        <f t="shared" si="160"/>
        <v/>
      </c>
      <c r="AD1427" s="37" t="str">
        <f>IF(S1427="","",VLOOKUP(S1427,海关监管条件!$A$1:$B$2000,2,FALSE))</f>
        <v/>
      </c>
    </row>
    <row r="1428" spans="7:30">
      <c r="G1428" s="22" t="str">
        <f t="shared" si="154"/>
        <v/>
      </c>
      <c r="H1428" s="23" t="str">
        <f>IF(G1428="","",VLOOKUP(G1428,WMS!$E$3:$Q$2500,7,FALSE))</f>
        <v/>
      </c>
      <c r="I1428" s="23" t="str">
        <f>IF(G1428="","",VLOOKUP(G1428,WMS!$E$3:$Q$2500,8,FALSE))</f>
        <v/>
      </c>
      <c r="J1428" s="23" t="str">
        <f>IF(G1428="","",VLOOKUP(G1428,WMS!$E$3:$Q$2500,13,FALSE))</f>
        <v/>
      </c>
      <c r="K1428" s="29" t="str">
        <f t="shared" si="155"/>
        <v/>
      </c>
      <c r="N1428" s="30" t="str">
        <f>IF(G1428="","",VLOOKUP(G1428,WMS!$E$3:$U$2500,17,0))</f>
        <v/>
      </c>
      <c r="O1428" s="31" t="str">
        <f t="shared" si="156"/>
        <v/>
      </c>
      <c r="P1428" s="31" t="str">
        <f t="shared" si="157"/>
        <v/>
      </c>
      <c r="Q1428" s="36" t="str">
        <f>IF(G1428="","",VLOOKUP(G1428,WMS!$E$3:$G$2500,2,FALSE))</f>
        <v/>
      </c>
      <c r="R1428" s="36" t="str">
        <f>IF(G1428="","",VLOOKUP(G1428,WMS!$E$3:$G$2500,3,FALSE))</f>
        <v/>
      </c>
      <c r="S1428" s="37" t="str">
        <f>IF(R1428="","",VLOOKUP(R1428,CUSTOMS!$E$3:$N$2500,2,FALSE))</f>
        <v/>
      </c>
      <c r="T1428" s="38" t="str">
        <f>IF(R1428="","",VLOOKUP(R1428,CUSTOMS!$E$3:$N$2500,3,FALSE))</f>
        <v/>
      </c>
      <c r="U1428" s="39" t="str">
        <f t="shared" si="158"/>
        <v/>
      </c>
      <c r="V1428" s="39" t="str">
        <f>IF(R1428="","",VLOOKUP(R1428,CUSTOMS!$E$3:$N$2500,5,FALSE))</f>
        <v/>
      </c>
      <c r="W1428" s="40" t="str">
        <f>IF(R1428="","",VLOOKUP(R1428,CUSTOMS!$E$3:$N$2500,6,FALSE))</f>
        <v/>
      </c>
      <c r="X1428" s="40" t="str">
        <f t="shared" si="159"/>
        <v/>
      </c>
      <c r="Y1428" s="39" t="str">
        <f>IF(R1428="","",VLOOKUP(R1428,CUSTOMS!$E$3:$N$2500,8,FALSE))</f>
        <v/>
      </c>
      <c r="Z1428" s="39" t="str">
        <f>IF(R1428="","",VLOOKUP(R1428,CUSTOMS!$E$3:$N$2500,9,FALSE))</f>
        <v/>
      </c>
      <c r="AA1428" s="39" t="str">
        <f>IF(R1428="","",VLOOKUP(R1428,CUSTOMS!$E$3:$N$2500,10,FALSE))</f>
        <v/>
      </c>
      <c r="AB1428" s="40" t="str">
        <f>IF(R1428="","",VLOOKUP(G1428,WMS!$E$3:$T$2500,15,FALSE))</f>
        <v/>
      </c>
      <c r="AC1428" s="40" t="str">
        <f t="shared" si="160"/>
        <v/>
      </c>
      <c r="AD1428" s="37" t="str">
        <f>IF(S1428="","",VLOOKUP(S1428,海关监管条件!$A$1:$B$2000,2,FALSE))</f>
        <v/>
      </c>
    </row>
    <row r="1429" spans="7:30">
      <c r="G1429" s="22" t="str">
        <f t="shared" si="154"/>
        <v/>
      </c>
      <c r="H1429" s="23" t="str">
        <f>IF(G1429="","",VLOOKUP(G1429,WMS!$E$3:$Q$2500,7,FALSE))</f>
        <v/>
      </c>
      <c r="I1429" s="23" t="str">
        <f>IF(G1429="","",VLOOKUP(G1429,WMS!$E$3:$Q$2500,8,FALSE))</f>
        <v/>
      </c>
      <c r="J1429" s="23" t="str">
        <f>IF(G1429="","",VLOOKUP(G1429,WMS!$E$3:$Q$2500,13,FALSE))</f>
        <v/>
      </c>
      <c r="K1429" s="29" t="str">
        <f t="shared" si="155"/>
        <v/>
      </c>
      <c r="N1429" s="30" t="str">
        <f>IF(G1429="","",VLOOKUP(G1429,WMS!$E$3:$U$2500,17,0))</f>
        <v/>
      </c>
      <c r="O1429" s="31" t="str">
        <f t="shared" si="156"/>
        <v/>
      </c>
      <c r="P1429" s="31" t="str">
        <f t="shared" si="157"/>
        <v/>
      </c>
      <c r="Q1429" s="36" t="str">
        <f>IF(G1429="","",VLOOKUP(G1429,WMS!$E$3:$G$2500,2,FALSE))</f>
        <v/>
      </c>
      <c r="R1429" s="36" t="str">
        <f>IF(G1429="","",VLOOKUP(G1429,WMS!$E$3:$G$2500,3,FALSE))</f>
        <v/>
      </c>
      <c r="S1429" s="37" t="str">
        <f>IF(R1429="","",VLOOKUP(R1429,CUSTOMS!$E$3:$N$2500,2,FALSE))</f>
        <v/>
      </c>
      <c r="T1429" s="38" t="str">
        <f>IF(R1429="","",VLOOKUP(R1429,CUSTOMS!$E$3:$N$2500,3,FALSE))</f>
        <v/>
      </c>
      <c r="U1429" s="39" t="str">
        <f t="shared" si="158"/>
        <v/>
      </c>
      <c r="V1429" s="39" t="str">
        <f>IF(R1429="","",VLOOKUP(R1429,CUSTOMS!$E$3:$N$2500,5,FALSE))</f>
        <v/>
      </c>
      <c r="W1429" s="40" t="str">
        <f>IF(R1429="","",VLOOKUP(R1429,CUSTOMS!$E$3:$N$2500,6,FALSE))</f>
        <v/>
      </c>
      <c r="X1429" s="40" t="str">
        <f t="shared" si="159"/>
        <v/>
      </c>
      <c r="Y1429" s="39" t="str">
        <f>IF(R1429="","",VLOOKUP(R1429,CUSTOMS!$E$3:$N$2500,8,FALSE))</f>
        <v/>
      </c>
      <c r="Z1429" s="39" t="str">
        <f>IF(R1429="","",VLOOKUP(R1429,CUSTOMS!$E$3:$N$2500,9,FALSE))</f>
        <v/>
      </c>
      <c r="AA1429" s="39" t="str">
        <f>IF(R1429="","",VLOOKUP(R1429,CUSTOMS!$E$3:$N$2500,10,FALSE))</f>
        <v/>
      </c>
      <c r="AB1429" s="40" t="str">
        <f>IF(R1429="","",VLOOKUP(G1429,WMS!$E$3:$T$2500,15,FALSE))</f>
        <v/>
      </c>
      <c r="AC1429" s="40" t="str">
        <f t="shared" si="160"/>
        <v/>
      </c>
      <c r="AD1429" s="37" t="str">
        <f>IF(S1429="","",VLOOKUP(S1429,海关监管条件!$A$1:$B$2000,2,FALSE))</f>
        <v/>
      </c>
    </row>
    <row r="1430" spans="7:30">
      <c r="G1430" s="22" t="str">
        <f t="shared" si="154"/>
        <v/>
      </c>
      <c r="H1430" s="23" t="str">
        <f>IF(G1430="","",VLOOKUP(G1430,WMS!$E$3:$Q$2500,7,FALSE))</f>
        <v/>
      </c>
      <c r="I1430" s="23" t="str">
        <f>IF(G1430="","",VLOOKUP(G1430,WMS!$E$3:$Q$2500,8,FALSE))</f>
        <v/>
      </c>
      <c r="J1430" s="23" t="str">
        <f>IF(G1430="","",VLOOKUP(G1430,WMS!$E$3:$Q$2500,13,FALSE))</f>
        <v/>
      </c>
      <c r="K1430" s="29" t="str">
        <f t="shared" si="155"/>
        <v/>
      </c>
      <c r="N1430" s="30" t="str">
        <f>IF(G1430="","",VLOOKUP(G1430,WMS!$E$3:$U$2500,17,0))</f>
        <v/>
      </c>
      <c r="O1430" s="31" t="str">
        <f t="shared" si="156"/>
        <v/>
      </c>
      <c r="P1430" s="31" t="str">
        <f t="shared" si="157"/>
        <v/>
      </c>
      <c r="Q1430" s="36" t="str">
        <f>IF(G1430="","",VLOOKUP(G1430,WMS!$E$3:$G$2500,2,FALSE))</f>
        <v/>
      </c>
      <c r="R1430" s="36" t="str">
        <f>IF(G1430="","",VLOOKUP(G1430,WMS!$E$3:$G$2500,3,FALSE))</f>
        <v/>
      </c>
      <c r="S1430" s="37" t="str">
        <f>IF(R1430="","",VLOOKUP(R1430,CUSTOMS!$E$3:$N$2500,2,FALSE))</f>
        <v/>
      </c>
      <c r="T1430" s="38" t="str">
        <f>IF(R1430="","",VLOOKUP(R1430,CUSTOMS!$E$3:$N$2500,3,FALSE))</f>
        <v/>
      </c>
      <c r="U1430" s="39" t="str">
        <f t="shared" si="158"/>
        <v/>
      </c>
      <c r="V1430" s="39" t="str">
        <f>IF(R1430="","",VLOOKUP(R1430,CUSTOMS!$E$3:$N$2500,5,FALSE))</f>
        <v/>
      </c>
      <c r="W1430" s="40" t="str">
        <f>IF(R1430="","",VLOOKUP(R1430,CUSTOMS!$E$3:$N$2500,6,FALSE))</f>
        <v/>
      </c>
      <c r="X1430" s="40" t="str">
        <f t="shared" si="159"/>
        <v/>
      </c>
      <c r="Y1430" s="39" t="str">
        <f>IF(R1430="","",VLOOKUP(R1430,CUSTOMS!$E$3:$N$2500,8,FALSE))</f>
        <v/>
      </c>
      <c r="Z1430" s="39" t="str">
        <f>IF(R1430="","",VLOOKUP(R1430,CUSTOMS!$E$3:$N$2500,9,FALSE))</f>
        <v/>
      </c>
      <c r="AA1430" s="39" t="str">
        <f>IF(R1430="","",VLOOKUP(R1430,CUSTOMS!$E$3:$N$2500,10,FALSE))</f>
        <v/>
      </c>
      <c r="AB1430" s="40" t="str">
        <f>IF(R1430="","",VLOOKUP(G1430,WMS!$E$3:$T$2500,15,FALSE))</f>
        <v/>
      </c>
      <c r="AC1430" s="40" t="str">
        <f t="shared" si="160"/>
        <v/>
      </c>
      <c r="AD1430" s="37" t="str">
        <f>IF(S1430="","",VLOOKUP(S1430,海关监管条件!$A$1:$B$2000,2,FALSE))</f>
        <v/>
      </c>
    </row>
    <row r="1431" spans="7:30">
      <c r="G1431" s="22" t="str">
        <f t="shared" si="154"/>
        <v/>
      </c>
      <c r="H1431" s="23" t="str">
        <f>IF(G1431="","",VLOOKUP(G1431,WMS!$E$3:$Q$2500,7,FALSE))</f>
        <v/>
      </c>
      <c r="I1431" s="23" t="str">
        <f>IF(G1431="","",VLOOKUP(G1431,WMS!$E$3:$Q$2500,8,FALSE))</f>
        <v/>
      </c>
      <c r="J1431" s="23" t="str">
        <f>IF(G1431="","",VLOOKUP(G1431,WMS!$E$3:$Q$2500,13,FALSE))</f>
        <v/>
      </c>
      <c r="K1431" s="29" t="str">
        <f t="shared" si="155"/>
        <v/>
      </c>
      <c r="N1431" s="30" t="str">
        <f>IF(G1431="","",VLOOKUP(G1431,WMS!$E$3:$U$2500,17,0))</f>
        <v/>
      </c>
      <c r="O1431" s="31" t="str">
        <f t="shared" si="156"/>
        <v/>
      </c>
      <c r="P1431" s="31" t="str">
        <f t="shared" si="157"/>
        <v/>
      </c>
      <c r="Q1431" s="36" t="str">
        <f>IF(G1431="","",VLOOKUP(G1431,WMS!$E$3:$G$2500,2,FALSE))</f>
        <v/>
      </c>
      <c r="R1431" s="36" t="str">
        <f>IF(G1431="","",VLOOKUP(G1431,WMS!$E$3:$G$2500,3,FALSE))</f>
        <v/>
      </c>
      <c r="S1431" s="37" t="str">
        <f>IF(R1431="","",VLOOKUP(R1431,CUSTOMS!$E$3:$N$2500,2,FALSE))</f>
        <v/>
      </c>
      <c r="T1431" s="38" t="str">
        <f>IF(R1431="","",VLOOKUP(R1431,CUSTOMS!$E$3:$N$2500,3,FALSE))</f>
        <v/>
      </c>
      <c r="U1431" s="39" t="str">
        <f t="shared" si="158"/>
        <v/>
      </c>
      <c r="V1431" s="39" t="str">
        <f>IF(R1431="","",VLOOKUP(R1431,CUSTOMS!$E$3:$N$2500,5,FALSE))</f>
        <v/>
      </c>
      <c r="W1431" s="40" t="str">
        <f>IF(R1431="","",VLOOKUP(R1431,CUSTOMS!$E$3:$N$2500,6,FALSE))</f>
        <v/>
      </c>
      <c r="X1431" s="40" t="str">
        <f t="shared" si="159"/>
        <v/>
      </c>
      <c r="Y1431" s="39" t="str">
        <f>IF(R1431="","",VLOOKUP(R1431,CUSTOMS!$E$3:$N$2500,8,FALSE))</f>
        <v/>
      </c>
      <c r="Z1431" s="39" t="str">
        <f>IF(R1431="","",VLOOKUP(R1431,CUSTOMS!$E$3:$N$2500,9,FALSE))</f>
        <v/>
      </c>
      <c r="AA1431" s="39" t="str">
        <f>IF(R1431="","",VLOOKUP(R1431,CUSTOMS!$E$3:$N$2500,10,FALSE))</f>
        <v/>
      </c>
      <c r="AB1431" s="40" t="str">
        <f>IF(R1431="","",VLOOKUP(G1431,WMS!$E$3:$T$2500,15,FALSE))</f>
        <v/>
      </c>
      <c r="AC1431" s="40" t="str">
        <f t="shared" si="160"/>
        <v/>
      </c>
      <c r="AD1431" s="37" t="str">
        <f>IF(S1431="","",VLOOKUP(S1431,海关监管条件!$A$1:$B$2000,2,FALSE))</f>
        <v/>
      </c>
    </row>
    <row r="1432" spans="7:30">
      <c r="G1432" s="22" t="str">
        <f t="shared" si="154"/>
        <v/>
      </c>
      <c r="H1432" s="23" t="str">
        <f>IF(G1432="","",VLOOKUP(G1432,WMS!$E$3:$Q$2500,7,FALSE))</f>
        <v/>
      </c>
      <c r="I1432" s="23" t="str">
        <f>IF(G1432="","",VLOOKUP(G1432,WMS!$E$3:$Q$2500,8,FALSE))</f>
        <v/>
      </c>
      <c r="J1432" s="23" t="str">
        <f>IF(G1432="","",VLOOKUP(G1432,WMS!$E$3:$Q$2500,13,FALSE))</f>
        <v/>
      </c>
      <c r="K1432" s="29" t="str">
        <f t="shared" si="155"/>
        <v/>
      </c>
      <c r="N1432" s="30" t="str">
        <f>IF(G1432="","",VLOOKUP(G1432,WMS!$E$3:$U$2500,17,0))</f>
        <v/>
      </c>
      <c r="O1432" s="31" t="str">
        <f t="shared" si="156"/>
        <v/>
      </c>
      <c r="P1432" s="31" t="str">
        <f t="shared" si="157"/>
        <v/>
      </c>
      <c r="Q1432" s="36" t="str">
        <f>IF(G1432="","",VLOOKUP(G1432,WMS!$E$3:$G$2500,2,FALSE))</f>
        <v/>
      </c>
      <c r="R1432" s="36" t="str">
        <f>IF(G1432="","",VLOOKUP(G1432,WMS!$E$3:$G$2500,3,FALSE))</f>
        <v/>
      </c>
      <c r="S1432" s="37" t="str">
        <f>IF(R1432="","",VLOOKUP(R1432,CUSTOMS!$E$3:$N$2500,2,FALSE))</f>
        <v/>
      </c>
      <c r="T1432" s="38" t="str">
        <f>IF(R1432="","",VLOOKUP(R1432,CUSTOMS!$E$3:$N$2500,3,FALSE))</f>
        <v/>
      </c>
      <c r="U1432" s="39" t="str">
        <f t="shared" si="158"/>
        <v/>
      </c>
      <c r="V1432" s="39" t="str">
        <f>IF(R1432="","",VLOOKUP(R1432,CUSTOMS!$E$3:$N$2500,5,FALSE))</f>
        <v/>
      </c>
      <c r="W1432" s="40" t="str">
        <f>IF(R1432="","",VLOOKUP(R1432,CUSTOMS!$E$3:$N$2500,6,FALSE))</f>
        <v/>
      </c>
      <c r="X1432" s="40" t="str">
        <f t="shared" si="159"/>
        <v/>
      </c>
      <c r="Y1432" s="39" t="str">
        <f>IF(R1432="","",VLOOKUP(R1432,CUSTOMS!$E$3:$N$2500,8,FALSE))</f>
        <v/>
      </c>
      <c r="Z1432" s="39" t="str">
        <f>IF(R1432="","",VLOOKUP(R1432,CUSTOMS!$E$3:$N$2500,9,FALSE))</f>
        <v/>
      </c>
      <c r="AA1432" s="39" t="str">
        <f>IF(R1432="","",VLOOKUP(R1432,CUSTOMS!$E$3:$N$2500,10,FALSE))</f>
        <v/>
      </c>
      <c r="AB1432" s="40" t="str">
        <f>IF(R1432="","",VLOOKUP(G1432,WMS!$E$3:$T$2500,15,FALSE))</f>
        <v/>
      </c>
      <c r="AC1432" s="40" t="str">
        <f t="shared" si="160"/>
        <v/>
      </c>
      <c r="AD1432" s="37" t="str">
        <f>IF(S1432="","",VLOOKUP(S1432,海关监管条件!$A$1:$B$2000,2,FALSE))</f>
        <v/>
      </c>
    </row>
    <row r="1433" spans="7:30">
      <c r="G1433" s="22" t="str">
        <f t="shared" si="154"/>
        <v/>
      </c>
      <c r="H1433" s="23" t="str">
        <f>IF(G1433="","",VLOOKUP(G1433,WMS!$E$3:$Q$2500,7,FALSE))</f>
        <v/>
      </c>
      <c r="I1433" s="23" t="str">
        <f>IF(G1433="","",VLOOKUP(G1433,WMS!$E$3:$Q$2500,8,FALSE))</f>
        <v/>
      </c>
      <c r="J1433" s="23" t="str">
        <f>IF(G1433="","",VLOOKUP(G1433,WMS!$E$3:$Q$2500,13,FALSE))</f>
        <v/>
      </c>
      <c r="K1433" s="29" t="str">
        <f t="shared" si="155"/>
        <v/>
      </c>
      <c r="N1433" s="30" t="str">
        <f>IF(G1433="","",VLOOKUP(G1433,WMS!$E$3:$U$2500,17,0))</f>
        <v/>
      </c>
      <c r="O1433" s="31" t="str">
        <f t="shared" si="156"/>
        <v/>
      </c>
      <c r="P1433" s="31" t="str">
        <f t="shared" si="157"/>
        <v/>
      </c>
      <c r="Q1433" s="36" t="str">
        <f>IF(G1433="","",VLOOKUP(G1433,WMS!$E$3:$G$2500,2,FALSE))</f>
        <v/>
      </c>
      <c r="R1433" s="36" t="str">
        <f>IF(G1433="","",VLOOKUP(G1433,WMS!$E$3:$G$2500,3,FALSE))</f>
        <v/>
      </c>
      <c r="S1433" s="37" t="str">
        <f>IF(R1433="","",VLOOKUP(R1433,CUSTOMS!$E$3:$N$2500,2,FALSE))</f>
        <v/>
      </c>
      <c r="T1433" s="38" t="str">
        <f>IF(R1433="","",VLOOKUP(R1433,CUSTOMS!$E$3:$N$2500,3,FALSE))</f>
        <v/>
      </c>
      <c r="U1433" s="39" t="str">
        <f t="shared" si="158"/>
        <v/>
      </c>
      <c r="V1433" s="39" t="str">
        <f>IF(R1433="","",VLOOKUP(R1433,CUSTOMS!$E$3:$N$2500,5,FALSE))</f>
        <v/>
      </c>
      <c r="W1433" s="40" t="str">
        <f>IF(R1433="","",VLOOKUP(R1433,CUSTOMS!$E$3:$N$2500,6,FALSE))</f>
        <v/>
      </c>
      <c r="X1433" s="40" t="str">
        <f t="shared" si="159"/>
        <v/>
      </c>
      <c r="Y1433" s="39" t="str">
        <f>IF(R1433="","",VLOOKUP(R1433,CUSTOMS!$E$3:$N$2500,8,FALSE))</f>
        <v/>
      </c>
      <c r="Z1433" s="39" t="str">
        <f>IF(R1433="","",VLOOKUP(R1433,CUSTOMS!$E$3:$N$2500,9,FALSE))</f>
        <v/>
      </c>
      <c r="AA1433" s="39" t="str">
        <f>IF(R1433="","",VLOOKUP(R1433,CUSTOMS!$E$3:$N$2500,10,FALSE))</f>
        <v/>
      </c>
      <c r="AB1433" s="40" t="str">
        <f>IF(R1433="","",VLOOKUP(G1433,WMS!$E$3:$T$2500,15,FALSE))</f>
        <v/>
      </c>
      <c r="AC1433" s="40" t="str">
        <f t="shared" si="160"/>
        <v/>
      </c>
      <c r="AD1433" s="37" t="str">
        <f>IF(S1433="","",VLOOKUP(S1433,海关监管条件!$A$1:$B$2000,2,FALSE))</f>
        <v/>
      </c>
    </row>
    <row r="1434" spans="7:30">
      <c r="G1434" s="22" t="str">
        <f t="shared" si="154"/>
        <v/>
      </c>
      <c r="H1434" s="23" t="str">
        <f>IF(G1434="","",VLOOKUP(G1434,WMS!$E$3:$Q$2500,7,FALSE))</f>
        <v/>
      </c>
      <c r="I1434" s="23" t="str">
        <f>IF(G1434="","",VLOOKUP(G1434,WMS!$E$3:$Q$2500,8,FALSE))</f>
        <v/>
      </c>
      <c r="J1434" s="23" t="str">
        <f>IF(G1434="","",VLOOKUP(G1434,WMS!$E$3:$Q$2500,13,FALSE))</f>
        <v/>
      </c>
      <c r="K1434" s="29" t="str">
        <f t="shared" si="155"/>
        <v/>
      </c>
      <c r="N1434" s="30" t="str">
        <f>IF(G1434="","",VLOOKUP(G1434,WMS!$E$3:$U$2500,17,0))</f>
        <v/>
      </c>
      <c r="O1434" s="31" t="str">
        <f t="shared" si="156"/>
        <v/>
      </c>
      <c r="P1434" s="31" t="str">
        <f t="shared" si="157"/>
        <v/>
      </c>
      <c r="Q1434" s="36" t="str">
        <f>IF(G1434="","",VLOOKUP(G1434,WMS!$E$3:$G$2500,2,FALSE))</f>
        <v/>
      </c>
      <c r="R1434" s="36" t="str">
        <f>IF(G1434="","",VLOOKUP(G1434,WMS!$E$3:$G$2500,3,FALSE))</f>
        <v/>
      </c>
      <c r="S1434" s="37" t="str">
        <f>IF(R1434="","",VLOOKUP(R1434,CUSTOMS!$E$3:$N$2500,2,FALSE))</f>
        <v/>
      </c>
      <c r="T1434" s="38" t="str">
        <f>IF(R1434="","",VLOOKUP(R1434,CUSTOMS!$E$3:$N$2500,3,FALSE))</f>
        <v/>
      </c>
      <c r="U1434" s="39" t="str">
        <f t="shared" si="158"/>
        <v/>
      </c>
      <c r="V1434" s="39" t="str">
        <f>IF(R1434="","",VLOOKUP(R1434,CUSTOMS!$E$3:$N$2500,5,FALSE))</f>
        <v/>
      </c>
      <c r="W1434" s="40" t="str">
        <f>IF(R1434="","",VLOOKUP(R1434,CUSTOMS!$E$3:$N$2500,6,FALSE))</f>
        <v/>
      </c>
      <c r="X1434" s="40" t="str">
        <f t="shared" si="159"/>
        <v/>
      </c>
      <c r="Y1434" s="39" t="str">
        <f>IF(R1434="","",VLOOKUP(R1434,CUSTOMS!$E$3:$N$2500,8,FALSE))</f>
        <v/>
      </c>
      <c r="Z1434" s="39" t="str">
        <f>IF(R1434="","",VLOOKUP(R1434,CUSTOMS!$E$3:$N$2500,9,FALSE))</f>
        <v/>
      </c>
      <c r="AA1434" s="39" t="str">
        <f>IF(R1434="","",VLOOKUP(R1434,CUSTOMS!$E$3:$N$2500,10,FALSE))</f>
        <v/>
      </c>
      <c r="AB1434" s="40" t="str">
        <f>IF(R1434="","",VLOOKUP(G1434,WMS!$E$3:$T$2500,15,FALSE))</f>
        <v/>
      </c>
      <c r="AC1434" s="40" t="str">
        <f t="shared" si="160"/>
        <v/>
      </c>
      <c r="AD1434" s="37" t="str">
        <f>IF(S1434="","",VLOOKUP(S1434,海关监管条件!$A$1:$B$2000,2,FALSE))</f>
        <v/>
      </c>
    </row>
    <row r="1435" spans="7:30">
      <c r="G1435" s="22" t="str">
        <f t="shared" si="154"/>
        <v/>
      </c>
      <c r="H1435" s="23" t="str">
        <f>IF(G1435="","",VLOOKUP(G1435,WMS!$E$3:$Q$2500,7,FALSE))</f>
        <v/>
      </c>
      <c r="I1435" s="23" t="str">
        <f>IF(G1435="","",VLOOKUP(G1435,WMS!$E$3:$Q$2500,8,FALSE))</f>
        <v/>
      </c>
      <c r="J1435" s="23" t="str">
        <f>IF(G1435="","",VLOOKUP(G1435,WMS!$E$3:$Q$2500,13,FALSE))</f>
        <v/>
      </c>
      <c r="K1435" s="29" t="str">
        <f t="shared" si="155"/>
        <v/>
      </c>
      <c r="N1435" s="30" t="str">
        <f>IF(G1435="","",VLOOKUP(G1435,WMS!$E$3:$U$2500,17,0))</f>
        <v/>
      </c>
      <c r="O1435" s="31" t="str">
        <f t="shared" si="156"/>
        <v/>
      </c>
      <c r="P1435" s="31" t="str">
        <f t="shared" si="157"/>
        <v/>
      </c>
      <c r="Q1435" s="36" t="str">
        <f>IF(G1435="","",VLOOKUP(G1435,WMS!$E$3:$G$2500,2,FALSE))</f>
        <v/>
      </c>
      <c r="R1435" s="36" t="str">
        <f>IF(G1435="","",VLOOKUP(G1435,WMS!$E$3:$G$2500,3,FALSE))</f>
        <v/>
      </c>
      <c r="S1435" s="37" t="str">
        <f>IF(R1435="","",VLOOKUP(R1435,CUSTOMS!$E$3:$N$2500,2,FALSE))</f>
        <v/>
      </c>
      <c r="T1435" s="38" t="str">
        <f>IF(R1435="","",VLOOKUP(R1435,CUSTOMS!$E$3:$N$2500,3,FALSE))</f>
        <v/>
      </c>
      <c r="U1435" s="39" t="str">
        <f t="shared" si="158"/>
        <v/>
      </c>
      <c r="V1435" s="39" t="str">
        <f>IF(R1435="","",VLOOKUP(R1435,CUSTOMS!$E$3:$N$2500,5,FALSE))</f>
        <v/>
      </c>
      <c r="W1435" s="40" t="str">
        <f>IF(R1435="","",VLOOKUP(R1435,CUSTOMS!$E$3:$N$2500,6,FALSE))</f>
        <v/>
      </c>
      <c r="X1435" s="40" t="str">
        <f t="shared" si="159"/>
        <v/>
      </c>
      <c r="Y1435" s="39" t="str">
        <f>IF(R1435="","",VLOOKUP(R1435,CUSTOMS!$E$3:$N$2500,8,FALSE))</f>
        <v/>
      </c>
      <c r="Z1435" s="39" t="str">
        <f>IF(R1435="","",VLOOKUP(R1435,CUSTOMS!$E$3:$N$2500,9,FALSE))</f>
        <v/>
      </c>
      <c r="AA1435" s="39" t="str">
        <f>IF(R1435="","",VLOOKUP(R1435,CUSTOMS!$E$3:$N$2500,10,FALSE))</f>
        <v/>
      </c>
      <c r="AB1435" s="40" t="str">
        <f>IF(R1435="","",VLOOKUP(G1435,WMS!$E$3:$T$2500,15,FALSE))</f>
        <v/>
      </c>
      <c r="AC1435" s="40" t="str">
        <f t="shared" si="160"/>
        <v/>
      </c>
      <c r="AD1435" s="37" t="str">
        <f>IF(S1435="","",VLOOKUP(S1435,海关监管条件!$A$1:$B$2000,2,FALSE))</f>
        <v/>
      </c>
    </row>
    <row r="1436" spans="7:30">
      <c r="G1436" s="22" t="str">
        <f t="shared" si="154"/>
        <v/>
      </c>
      <c r="H1436" s="23" t="str">
        <f>IF(G1436="","",VLOOKUP(G1436,WMS!$E$3:$Q$2500,7,FALSE))</f>
        <v/>
      </c>
      <c r="I1436" s="23" t="str">
        <f>IF(G1436="","",VLOOKUP(G1436,WMS!$E$3:$Q$2500,8,FALSE))</f>
        <v/>
      </c>
      <c r="J1436" s="23" t="str">
        <f>IF(G1436="","",VLOOKUP(G1436,WMS!$E$3:$Q$2500,13,FALSE))</f>
        <v/>
      </c>
      <c r="K1436" s="29" t="str">
        <f t="shared" si="155"/>
        <v/>
      </c>
      <c r="N1436" s="30" t="str">
        <f>IF(G1436="","",VLOOKUP(G1436,WMS!$E$3:$U$2500,17,0))</f>
        <v/>
      </c>
      <c r="O1436" s="31" t="str">
        <f t="shared" si="156"/>
        <v/>
      </c>
      <c r="P1436" s="31" t="str">
        <f t="shared" si="157"/>
        <v/>
      </c>
      <c r="Q1436" s="36" t="str">
        <f>IF(G1436="","",VLOOKUP(G1436,WMS!$E$3:$G$2500,2,FALSE))</f>
        <v/>
      </c>
      <c r="R1436" s="36" t="str">
        <f>IF(G1436="","",VLOOKUP(G1436,WMS!$E$3:$G$2500,3,FALSE))</f>
        <v/>
      </c>
      <c r="S1436" s="37" t="str">
        <f>IF(R1436="","",VLOOKUP(R1436,CUSTOMS!$E$3:$N$2500,2,FALSE))</f>
        <v/>
      </c>
      <c r="T1436" s="38" t="str">
        <f>IF(R1436="","",VLOOKUP(R1436,CUSTOMS!$E$3:$N$2500,3,FALSE))</f>
        <v/>
      </c>
      <c r="U1436" s="39" t="str">
        <f t="shared" si="158"/>
        <v/>
      </c>
      <c r="V1436" s="39" t="str">
        <f>IF(R1436="","",VLOOKUP(R1436,CUSTOMS!$E$3:$N$2500,5,FALSE))</f>
        <v/>
      </c>
      <c r="W1436" s="40" t="str">
        <f>IF(R1436="","",VLOOKUP(R1436,CUSTOMS!$E$3:$N$2500,6,FALSE))</f>
        <v/>
      </c>
      <c r="X1436" s="40" t="str">
        <f t="shared" si="159"/>
        <v/>
      </c>
      <c r="Y1436" s="39" t="str">
        <f>IF(R1436="","",VLOOKUP(R1436,CUSTOMS!$E$3:$N$2500,8,FALSE))</f>
        <v/>
      </c>
      <c r="Z1436" s="39" t="str">
        <f>IF(R1436="","",VLOOKUP(R1436,CUSTOMS!$E$3:$N$2500,9,FALSE))</f>
        <v/>
      </c>
      <c r="AA1436" s="39" t="str">
        <f>IF(R1436="","",VLOOKUP(R1436,CUSTOMS!$E$3:$N$2500,10,FALSE))</f>
        <v/>
      </c>
      <c r="AB1436" s="40" t="str">
        <f>IF(R1436="","",VLOOKUP(G1436,WMS!$E$3:$T$2500,15,FALSE))</f>
        <v/>
      </c>
      <c r="AC1436" s="40" t="str">
        <f t="shared" si="160"/>
        <v/>
      </c>
      <c r="AD1436" s="37" t="str">
        <f>IF(S1436="","",VLOOKUP(S1436,海关监管条件!$A$1:$B$2000,2,FALSE))</f>
        <v/>
      </c>
    </row>
    <row r="1437" spans="7:30">
      <c r="G1437" s="22" t="str">
        <f t="shared" si="154"/>
        <v/>
      </c>
      <c r="H1437" s="23" t="str">
        <f>IF(G1437="","",VLOOKUP(G1437,WMS!$E$3:$Q$2500,7,FALSE))</f>
        <v/>
      </c>
      <c r="I1437" s="23" t="str">
        <f>IF(G1437="","",VLOOKUP(G1437,WMS!$E$3:$Q$2500,8,FALSE))</f>
        <v/>
      </c>
      <c r="J1437" s="23" t="str">
        <f>IF(G1437="","",VLOOKUP(G1437,WMS!$E$3:$Q$2500,13,FALSE))</f>
        <v/>
      </c>
      <c r="K1437" s="29" t="str">
        <f t="shared" si="155"/>
        <v/>
      </c>
      <c r="N1437" s="30" t="str">
        <f>IF(G1437="","",VLOOKUP(G1437,WMS!$E$3:$U$2500,17,0))</f>
        <v/>
      </c>
      <c r="O1437" s="31" t="str">
        <f t="shared" si="156"/>
        <v/>
      </c>
      <c r="P1437" s="31" t="str">
        <f t="shared" si="157"/>
        <v/>
      </c>
      <c r="Q1437" s="36" t="str">
        <f>IF(G1437="","",VLOOKUP(G1437,WMS!$E$3:$G$2500,2,FALSE))</f>
        <v/>
      </c>
      <c r="R1437" s="36" t="str">
        <f>IF(G1437="","",VLOOKUP(G1437,WMS!$E$3:$G$2500,3,FALSE))</f>
        <v/>
      </c>
      <c r="S1437" s="37" t="str">
        <f>IF(R1437="","",VLOOKUP(R1437,CUSTOMS!$E$3:$N$2500,2,FALSE))</f>
        <v/>
      </c>
      <c r="T1437" s="38" t="str">
        <f>IF(R1437="","",VLOOKUP(R1437,CUSTOMS!$E$3:$N$2500,3,FALSE))</f>
        <v/>
      </c>
      <c r="U1437" s="39" t="str">
        <f t="shared" si="158"/>
        <v/>
      </c>
      <c r="V1437" s="39" t="str">
        <f>IF(R1437="","",VLOOKUP(R1437,CUSTOMS!$E$3:$N$2500,5,FALSE))</f>
        <v/>
      </c>
      <c r="W1437" s="40" t="str">
        <f>IF(R1437="","",VLOOKUP(R1437,CUSTOMS!$E$3:$N$2500,6,FALSE))</f>
        <v/>
      </c>
      <c r="X1437" s="40" t="str">
        <f t="shared" si="159"/>
        <v/>
      </c>
      <c r="Y1437" s="39" t="str">
        <f>IF(R1437="","",VLOOKUP(R1437,CUSTOMS!$E$3:$N$2500,8,FALSE))</f>
        <v/>
      </c>
      <c r="Z1437" s="39" t="str">
        <f>IF(R1437="","",VLOOKUP(R1437,CUSTOMS!$E$3:$N$2500,9,FALSE))</f>
        <v/>
      </c>
      <c r="AA1437" s="39" t="str">
        <f>IF(R1437="","",VLOOKUP(R1437,CUSTOMS!$E$3:$N$2500,10,FALSE))</f>
        <v/>
      </c>
      <c r="AB1437" s="40" t="str">
        <f>IF(R1437="","",VLOOKUP(G1437,WMS!$E$3:$T$2500,15,FALSE))</f>
        <v/>
      </c>
      <c r="AC1437" s="40" t="str">
        <f t="shared" si="160"/>
        <v/>
      </c>
      <c r="AD1437" s="37" t="str">
        <f>IF(S1437="","",VLOOKUP(S1437,海关监管条件!$A$1:$B$2000,2,FALSE))</f>
        <v/>
      </c>
    </row>
    <row r="1438" spans="7:30">
      <c r="G1438" s="22" t="str">
        <f t="shared" si="154"/>
        <v/>
      </c>
      <c r="H1438" s="23" t="str">
        <f>IF(G1438="","",VLOOKUP(G1438,WMS!$E$3:$Q$2500,7,FALSE))</f>
        <v/>
      </c>
      <c r="I1438" s="23" t="str">
        <f>IF(G1438="","",VLOOKUP(G1438,WMS!$E$3:$Q$2500,8,FALSE))</f>
        <v/>
      </c>
      <c r="J1438" s="23" t="str">
        <f>IF(G1438="","",VLOOKUP(G1438,WMS!$E$3:$Q$2500,13,FALSE))</f>
        <v/>
      </c>
      <c r="K1438" s="29" t="str">
        <f t="shared" si="155"/>
        <v/>
      </c>
      <c r="N1438" s="30" t="str">
        <f>IF(G1438="","",VLOOKUP(G1438,WMS!$E$3:$U$2500,17,0))</f>
        <v/>
      </c>
      <c r="O1438" s="31" t="str">
        <f t="shared" si="156"/>
        <v/>
      </c>
      <c r="P1438" s="31" t="str">
        <f t="shared" si="157"/>
        <v/>
      </c>
      <c r="Q1438" s="36" t="str">
        <f>IF(G1438="","",VLOOKUP(G1438,WMS!$E$3:$G$2500,2,FALSE))</f>
        <v/>
      </c>
      <c r="R1438" s="36" t="str">
        <f>IF(G1438="","",VLOOKUP(G1438,WMS!$E$3:$G$2500,3,FALSE))</f>
        <v/>
      </c>
      <c r="S1438" s="37" t="str">
        <f>IF(R1438="","",VLOOKUP(R1438,CUSTOMS!$E$3:$N$2500,2,FALSE))</f>
        <v/>
      </c>
      <c r="T1438" s="38" t="str">
        <f>IF(R1438="","",VLOOKUP(R1438,CUSTOMS!$E$3:$N$2500,3,FALSE))</f>
        <v/>
      </c>
      <c r="U1438" s="39" t="str">
        <f t="shared" si="158"/>
        <v/>
      </c>
      <c r="V1438" s="39" t="str">
        <f>IF(R1438="","",VLOOKUP(R1438,CUSTOMS!$E$3:$N$2500,5,FALSE))</f>
        <v/>
      </c>
      <c r="W1438" s="40" t="str">
        <f>IF(R1438="","",VLOOKUP(R1438,CUSTOMS!$E$3:$N$2500,6,FALSE))</f>
        <v/>
      </c>
      <c r="X1438" s="40" t="str">
        <f t="shared" si="159"/>
        <v/>
      </c>
      <c r="Y1438" s="39" t="str">
        <f>IF(R1438="","",VLOOKUP(R1438,CUSTOMS!$E$3:$N$2500,8,FALSE))</f>
        <v/>
      </c>
      <c r="Z1438" s="39" t="str">
        <f>IF(R1438="","",VLOOKUP(R1438,CUSTOMS!$E$3:$N$2500,9,FALSE))</f>
        <v/>
      </c>
      <c r="AA1438" s="39" t="str">
        <f>IF(R1438="","",VLOOKUP(R1438,CUSTOMS!$E$3:$N$2500,10,FALSE))</f>
        <v/>
      </c>
      <c r="AB1438" s="40" t="str">
        <f>IF(R1438="","",VLOOKUP(G1438,WMS!$E$3:$T$2500,15,FALSE))</f>
        <v/>
      </c>
      <c r="AC1438" s="40" t="str">
        <f t="shared" si="160"/>
        <v/>
      </c>
      <c r="AD1438" s="37" t="str">
        <f>IF(S1438="","",VLOOKUP(S1438,海关监管条件!$A$1:$B$2000,2,FALSE))</f>
        <v/>
      </c>
    </row>
    <row r="1439" spans="7:30">
      <c r="G1439" s="22" t="str">
        <f t="shared" si="154"/>
        <v/>
      </c>
      <c r="H1439" s="23" t="str">
        <f>IF(G1439="","",VLOOKUP(G1439,WMS!$E$3:$Q$2500,7,FALSE))</f>
        <v/>
      </c>
      <c r="I1439" s="23" t="str">
        <f>IF(G1439="","",VLOOKUP(G1439,WMS!$E$3:$Q$2500,8,FALSE))</f>
        <v/>
      </c>
      <c r="J1439" s="23" t="str">
        <f>IF(G1439="","",VLOOKUP(G1439,WMS!$E$3:$Q$2500,13,FALSE))</f>
        <v/>
      </c>
      <c r="K1439" s="29" t="str">
        <f t="shared" si="155"/>
        <v/>
      </c>
      <c r="N1439" s="30" t="str">
        <f>IF(G1439="","",VLOOKUP(G1439,WMS!$E$3:$U$2500,17,0))</f>
        <v/>
      </c>
      <c r="O1439" s="31" t="str">
        <f t="shared" si="156"/>
        <v/>
      </c>
      <c r="P1439" s="31" t="str">
        <f t="shared" si="157"/>
        <v/>
      </c>
      <c r="Q1439" s="36" t="str">
        <f>IF(G1439="","",VLOOKUP(G1439,WMS!$E$3:$G$2500,2,FALSE))</f>
        <v/>
      </c>
      <c r="R1439" s="36" t="str">
        <f>IF(G1439="","",VLOOKUP(G1439,WMS!$E$3:$G$2500,3,FALSE))</f>
        <v/>
      </c>
      <c r="S1439" s="37" t="str">
        <f>IF(R1439="","",VLOOKUP(R1439,CUSTOMS!$E$3:$N$2500,2,FALSE))</f>
        <v/>
      </c>
      <c r="T1439" s="38" t="str">
        <f>IF(R1439="","",VLOOKUP(R1439,CUSTOMS!$E$3:$N$2500,3,FALSE))</f>
        <v/>
      </c>
      <c r="U1439" s="39" t="str">
        <f t="shared" si="158"/>
        <v/>
      </c>
      <c r="V1439" s="39" t="str">
        <f>IF(R1439="","",VLOOKUP(R1439,CUSTOMS!$E$3:$N$2500,5,FALSE))</f>
        <v/>
      </c>
      <c r="W1439" s="40" t="str">
        <f>IF(R1439="","",VLOOKUP(R1439,CUSTOMS!$E$3:$N$2500,6,FALSE))</f>
        <v/>
      </c>
      <c r="X1439" s="40" t="str">
        <f t="shared" si="159"/>
        <v/>
      </c>
      <c r="Y1439" s="39" t="str">
        <f>IF(R1439="","",VLOOKUP(R1439,CUSTOMS!$E$3:$N$2500,8,FALSE))</f>
        <v/>
      </c>
      <c r="Z1439" s="39" t="str">
        <f>IF(R1439="","",VLOOKUP(R1439,CUSTOMS!$E$3:$N$2500,9,FALSE))</f>
        <v/>
      </c>
      <c r="AA1439" s="39" t="str">
        <f>IF(R1439="","",VLOOKUP(R1439,CUSTOMS!$E$3:$N$2500,10,FALSE))</f>
        <v/>
      </c>
      <c r="AB1439" s="40" t="str">
        <f>IF(R1439="","",VLOOKUP(G1439,WMS!$E$3:$T$2500,15,FALSE))</f>
        <v/>
      </c>
      <c r="AC1439" s="40" t="str">
        <f t="shared" si="160"/>
        <v/>
      </c>
      <c r="AD1439" s="37" t="str">
        <f>IF(S1439="","",VLOOKUP(S1439,海关监管条件!$A$1:$B$2000,2,FALSE))</f>
        <v/>
      </c>
    </row>
    <row r="1440" spans="7:30">
      <c r="G1440" s="22" t="str">
        <f t="shared" si="154"/>
        <v/>
      </c>
      <c r="H1440" s="23" t="str">
        <f>IF(G1440="","",VLOOKUP(G1440,WMS!$E$3:$Q$2500,7,FALSE))</f>
        <v/>
      </c>
      <c r="I1440" s="23" t="str">
        <f>IF(G1440="","",VLOOKUP(G1440,WMS!$E$3:$Q$2500,8,FALSE))</f>
        <v/>
      </c>
      <c r="J1440" s="23" t="str">
        <f>IF(G1440="","",VLOOKUP(G1440,WMS!$E$3:$Q$2500,13,FALSE))</f>
        <v/>
      </c>
      <c r="K1440" s="29" t="str">
        <f t="shared" si="155"/>
        <v/>
      </c>
      <c r="N1440" s="30" t="str">
        <f>IF(G1440="","",VLOOKUP(G1440,WMS!$E$3:$U$2500,17,0))</f>
        <v/>
      </c>
      <c r="O1440" s="31" t="str">
        <f t="shared" si="156"/>
        <v/>
      </c>
      <c r="P1440" s="31" t="str">
        <f t="shared" si="157"/>
        <v/>
      </c>
      <c r="Q1440" s="36" t="str">
        <f>IF(G1440="","",VLOOKUP(G1440,WMS!$E$3:$G$2500,2,FALSE))</f>
        <v/>
      </c>
      <c r="R1440" s="36" t="str">
        <f>IF(G1440="","",VLOOKUP(G1440,WMS!$E$3:$G$2500,3,FALSE))</f>
        <v/>
      </c>
      <c r="S1440" s="37" t="str">
        <f>IF(R1440="","",VLOOKUP(R1440,CUSTOMS!$E$3:$N$2500,2,FALSE))</f>
        <v/>
      </c>
      <c r="T1440" s="38" t="str">
        <f>IF(R1440="","",VLOOKUP(R1440,CUSTOMS!$E$3:$N$2500,3,FALSE))</f>
        <v/>
      </c>
      <c r="U1440" s="39" t="str">
        <f t="shared" si="158"/>
        <v/>
      </c>
      <c r="V1440" s="39" t="str">
        <f>IF(R1440="","",VLOOKUP(R1440,CUSTOMS!$E$3:$N$2500,5,FALSE))</f>
        <v/>
      </c>
      <c r="W1440" s="40" t="str">
        <f>IF(R1440="","",VLOOKUP(R1440,CUSTOMS!$E$3:$N$2500,6,FALSE))</f>
        <v/>
      </c>
      <c r="X1440" s="40" t="str">
        <f t="shared" si="159"/>
        <v/>
      </c>
      <c r="Y1440" s="39" t="str">
        <f>IF(R1440="","",VLOOKUP(R1440,CUSTOMS!$E$3:$N$2500,8,FALSE))</f>
        <v/>
      </c>
      <c r="Z1440" s="39" t="str">
        <f>IF(R1440="","",VLOOKUP(R1440,CUSTOMS!$E$3:$N$2500,9,FALSE))</f>
        <v/>
      </c>
      <c r="AA1440" s="39" t="str">
        <f>IF(R1440="","",VLOOKUP(R1440,CUSTOMS!$E$3:$N$2500,10,FALSE))</f>
        <v/>
      </c>
      <c r="AB1440" s="40" t="str">
        <f>IF(R1440="","",VLOOKUP(G1440,WMS!$E$3:$T$2500,15,FALSE))</f>
        <v/>
      </c>
      <c r="AC1440" s="40" t="str">
        <f t="shared" si="160"/>
        <v/>
      </c>
      <c r="AD1440" s="37" t="str">
        <f>IF(S1440="","",VLOOKUP(S1440,海关监管条件!$A$1:$B$2000,2,FALSE))</f>
        <v/>
      </c>
    </row>
    <row r="1441" spans="7:30">
      <c r="G1441" s="22" t="str">
        <f t="shared" ref="G1441:G1504" si="161">IF(F1441="","",D1441&amp;"/"&amp;E1441&amp;"/"&amp;F1441)</f>
        <v/>
      </c>
      <c r="H1441" s="23" t="str">
        <f>IF(G1441="","",VLOOKUP(G1441,WMS!$E$3:$Q$2500,7,FALSE))</f>
        <v/>
      </c>
      <c r="I1441" s="23" t="str">
        <f>IF(G1441="","",VLOOKUP(G1441,WMS!$E$3:$Q$2500,8,FALSE))</f>
        <v/>
      </c>
      <c r="J1441" s="23" t="str">
        <f>IF(G1441="","",VLOOKUP(G1441,WMS!$E$3:$Q$2500,13,FALSE))</f>
        <v/>
      </c>
      <c r="K1441" s="29" t="str">
        <f t="shared" ref="K1441:K1504" si="162">IF(M1441="","",EXACT(H1441,M1441/L1441))</f>
        <v/>
      </c>
      <c r="N1441" s="30" t="str">
        <f>IF(G1441="","",VLOOKUP(G1441,WMS!$E$3:$U$2500,17,0))</f>
        <v/>
      </c>
      <c r="O1441" s="31" t="str">
        <f t="shared" ref="O1441:O1504" si="163">IF(L1441="","",I1441*L1441)</f>
        <v/>
      </c>
      <c r="P1441" s="31" t="str">
        <f t="shared" ref="P1441:P1504" si="164">IF(L1441="","",J1441*L1441)</f>
        <v/>
      </c>
      <c r="Q1441" s="36" t="str">
        <f>IF(G1441="","",VLOOKUP(G1441,WMS!$E$3:$G$2500,2,FALSE))</f>
        <v/>
      </c>
      <c r="R1441" s="36" t="str">
        <f>IF(G1441="","",VLOOKUP(G1441,WMS!$E$3:$G$2500,3,FALSE))</f>
        <v/>
      </c>
      <c r="S1441" s="37" t="str">
        <f>IF(R1441="","",VLOOKUP(R1441,CUSTOMS!$E$3:$N$2500,2,FALSE))</f>
        <v/>
      </c>
      <c r="T1441" s="38" t="str">
        <f>IF(R1441="","",VLOOKUP(R1441,CUSTOMS!$E$3:$N$2500,3,FALSE))</f>
        <v/>
      </c>
      <c r="U1441" s="39" t="str">
        <f t="shared" ref="U1441:U1504" si="165">IF(V1441="","",IF(V1441="千克",M1441*AB1441,M1441))</f>
        <v/>
      </c>
      <c r="V1441" s="39" t="str">
        <f>IF(R1441="","",VLOOKUP(R1441,CUSTOMS!$E$3:$N$2500,5,FALSE))</f>
        <v/>
      </c>
      <c r="W1441" s="40" t="str">
        <f>IF(R1441="","",VLOOKUP(R1441,CUSTOMS!$E$3:$N$2500,6,FALSE))</f>
        <v/>
      </c>
      <c r="X1441" s="40" t="str">
        <f t="shared" ref="X1441:X1504" si="166">IF(W1441="","",U1441*W1441)</f>
        <v/>
      </c>
      <c r="Y1441" s="39" t="str">
        <f>IF(R1441="","",VLOOKUP(R1441,CUSTOMS!$E$3:$N$2500,8,FALSE))</f>
        <v/>
      </c>
      <c r="Z1441" s="39" t="str">
        <f>IF(R1441="","",VLOOKUP(R1441,CUSTOMS!$E$3:$N$2500,9,FALSE))</f>
        <v/>
      </c>
      <c r="AA1441" s="39" t="str">
        <f>IF(R1441="","",VLOOKUP(R1441,CUSTOMS!$E$3:$N$2500,10,FALSE))</f>
        <v/>
      </c>
      <c r="AB1441" s="40" t="str">
        <f>IF(R1441="","",VLOOKUP(G1441,WMS!$E$3:$T$2500,15,FALSE))</f>
        <v/>
      </c>
      <c r="AC1441" s="40" t="str">
        <f t="shared" ref="AC1441:AC1504" si="167">IF(AB1441="","",M1441*AB1441)</f>
        <v/>
      </c>
      <c r="AD1441" s="37" t="str">
        <f>IF(S1441="","",VLOOKUP(S1441,海关监管条件!$A$1:$B$2000,2,FALSE))</f>
        <v/>
      </c>
    </row>
    <row r="1442" spans="7:30">
      <c r="G1442" s="22" t="str">
        <f t="shared" si="161"/>
        <v/>
      </c>
      <c r="H1442" s="23" t="str">
        <f>IF(G1442="","",VLOOKUP(G1442,WMS!$E$3:$Q$2500,7,FALSE))</f>
        <v/>
      </c>
      <c r="I1442" s="23" t="str">
        <f>IF(G1442="","",VLOOKUP(G1442,WMS!$E$3:$Q$2500,8,FALSE))</f>
        <v/>
      </c>
      <c r="J1442" s="23" t="str">
        <f>IF(G1442="","",VLOOKUP(G1442,WMS!$E$3:$Q$2500,13,FALSE))</f>
        <v/>
      </c>
      <c r="K1442" s="29" t="str">
        <f t="shared" si="162"/>
        <v/>
      </c>
      <c r="N1442" s="30" t="str">
        <f>IF(G1442="","",VLOOKUP(G1442,WMS!$E$3:$U$2500,17,0))</f>
        <v/>
      </c>
      <c r="O1442" s="31" t="str">
        <f t="shared" si="163"/>
        <v/>
      </c>
      <c r="P1442" s="31" t="str">
        <f t="shared" si="164"/>
        <v/>
      </c>
      <c r="Q1442" s="36" t="str">
        <f>IF(G1442="","",VLOOKUP(G1442,WMS!$E$3:$G$2500,2,FALSE))</f>
        <v/>
      </c>
      <c r="R1442" s="36" t="str">
        <f>IF(G1442="","",VLOOKUP(G1442,WMS!$E$3:$G$2500,3,FALSE))</f>
        <v/>
      </c>
      <c r="S1442" s="37" t="str">
        <f>IF(R1442="","",VLOOKUP(R1442,CUSTOMS!$E$3:$N$2500,2,FALSE))</f>
        <v/>
      </c>
      <c r="T1442" s="38" t="str">
        <f>IF(R1442="","",VLOOKUP(R1442,CUSTOMS!$E$3:$N$2500,3,FALSE))</f>
        <v/>
      </c>
      <c r="U1442" s="39" t="str">
        <f t="shared" si="165"/>
        <v/>
      </c>
      <c r="V1442" s="39" t="str">
        <f>IF(R1442="","",VLOOKUP(R1442,CUSTOMS!$E$3:$N$2500,5,FALSE))</f>
        <v/>
      </c>
      <c r="W1442" s="40" t="str">
        <f>IF(R1442="","",VLOOKUP(R1442,CUSTOMS!$E$3:$N$2500,6,FALSE))</f>
        <v/>
      </c>
      <c r="X1442" s="40" t="str">
        <f t="shared" si="166"/>
        <v/>
      </c>
      <c r="Y1442" s="39" t="str">
        <f>IF(R1442="","",VLOOKUP(R1442,CUSTOMS!$E$3:$N$2500,8,FALSE))</f>
        <v/>
      </c>
      <c r="Z1442" s="39" t="str">
        <f>IF(R1442="","",VLOOKUP(R1442,CUSTOMS!$E$3:$N$2500,9,FALSE))</f>
        <v/>
      </c>
      <c r="AA1442" s="39" t="str">
        <f>IF(R1442="","",VLOOKUP(R1442,CUSTOMS!$E$3:$N$2500,10,FALSE))</f>
        <v/>
      </c>
      <c r="AB1442" s="40" t="str">
        <f>IF(R1442="","",VLOOKUP(G1442,WMS!$E$3:$T$2500,15,FALSE))</f>
        <v/>
      </c>
      <c r="AC1442" s="40" t="str">
        <f t="shared" si="167"/>
        <v/>
      </c>
      <c r="AD1442" s="37" t="str">
        <f>IF(S1442="","",VLOOKUP(S1442,海关监管条件!$A$1:$B$2000,2,FALSE))</f>
        <v/>
      </c>
    </row>
    <row r="1443" spans="7:30">
      <c r="G1443" s="22" t="str">
        <f t="shared" si="161"/>
        <v/>
      </c>
      <c r="H1443" s="23" t="str">
        <f>IF(G1443="","",VLOOKUP(G1443,WMS!$E$3:$Q$2500,7,FALSE))</f>
        <v/>
      </c>
      <c r="I1443" s="23" t="str">
        <f>IF(G1443="","",VLOOKUP(G1443,WMS!$E$3:$Q$2500,8,FALSE))</f>
        <v/>
      </c>
      <c r="J1443" s="23" t="str">
        <f>IF(G1443="","",VLOOKUP(G1443,WMS!$E$3:$Q$2500,13,FALSE))</f>
        <v/>
      </c>
      <c r="K1443" s="29" t="str">
        <f t="shared" si="162"/>
        <v/>
      </c>
      <c r="N1443" s="30" t="str">
        <f>IF(G1443="","",VLOOKUP(G1443,WMS!$E$3:$U$2500,17,0))</f>
        <v/>
      </c>
      <c r="O1443" s="31" t="str">
        <f t="shared" si="163"/>
        <v/>
      </c>
      <c r="P1443" s="31" t="str">
        <f t="shared" si="164"/>
        <v/>
      </c>
      <c r="Q1443" s="36" t="str">
        <f>IF(G1443="","",VLOOKUP(G1443,WMS!$E$3:$G$2500,2,FALSE))</f>
        <v/>
      </c>
      <c r="R1443" s="36" t="str">
        <f>IF(G1443="","",VLOOKUP(G1443,WMS!$E$3:$G$2500,3,FALSE))</f>
        <v/>
      </c>
      <c r="S1443" s="37" t="str">
        <f>IF(R1443="","",VLOOKUP(R1443,CUSTOMS!$E$3:$N$2500,2,FALSE))</f>
        <v/>
      </c>
      <c r="T1443" s="38" t="str">
        <f>IF(R1443="","",VLOOKUP(R1443,CUSTOMS!$E$3:$N$2500,3,FALSE))</f>
        <v/>
      </c>
      <c r="U1443" s="39" t="str">
        <f t="shared" si="165"/>
        <v/>
      </c>
      <c r="V1443" s="39" t="str">
        <f>IF(R1443="","",VLOOKUP(R1443,CUSTOMS!$E$3:$N$2500,5,FALSE))</f>
        <v/>
      </c>
      <c r="W1443" s="40" t="str">
        <f>IF(R1443="","",VLOOKUP(R1443,CUSTOMS!$E$3:$N$2500,6,FALSE))</f>
        <v/>
      </c>
      <c r="X1443" s="40" t="str">
        <f t="shared" si="166"/>
        <v/>
      </c>
      <c r="Y1443" s="39" t="str">
        <f>IF(R1443="","",VLOOKUP(R1443,CUSTOMS!$E$3:$N$2500,8,FALSE))</f>
        <v/>
      </c>
      <c r="Z1443" s="39" t="str">
        <f>IF(R1443="","",VLOOKUP(R1443,CUSTOMS!$E$3:$N$2500,9,FALSE))</f>
        <v/>
      </c>
      <c r="AA1443" s="39" t="str">
        <f>IF(R1443="","",VLOOKUP(R1443,CUSTOMS!$E$3:$N$2500,10,FALSE))</f>
        <v/>
      </c>
      <c r="AB1443" s="40" t="str">
        <f>IF(R1443="","",VLOOKUP(G1443,WMS!$E$3:$T$2500,15,FALSE))</f>
        <v/>
      </c>
      <c r="AC1443" s="40" t="str">
        <f t="shared" si="167"/>
        <v/>
      </c>
      <c r="AD1443" s="37" t="str">
        <f>IF(S1443="","",VLOOKUP(S1443,海关监管条件!$A$1:$B$2000,2,FALSE))</f>
        <v/>
      </c>
    </row>
    <row r="1444" spans="7:30">
      <c r="G1444" s="22" t="str">
        <f t="shared" si="161"/>
        <v/>
      </c>
      <c r="H1444" s="23" t="str">
        <f>IF(G1444="","",VLOOKUP(G1444,WMS!$E$3:$Q$2500,7,FALSE))</f>
        <v/>
      </c>
      <c r="I1444" s="23" t="str">
        <f>IF(G1444="","",VLOOKUP(G1444,WMS!$E$3:$Q$2500,8,FALSE))</f>
        <v/>
      </c>
      <c r="J1444" s="23" t="str">
        <f>IF(G1444="","",VLOOKUP(G1444,WMS!$E$3:$Q$2500,13,FALSE))</f>
        <v/>
      </c>
      <c r="K1444" s="29" t="str">
        <f t="shared" si="162"/>
        <v/>
      </c>
      <c r="N1444" s="30" t="str">
        <f>IF(G1444="","",VLOOKUP(G1444,WMS!$E$3:$U$2500,17,0))</f>
        <v/>
      </c>
      <c r="O1444" s="31" t="str">
        <f t="shared" si="163"/>
        <v/>
      </c>
      <c r="P1444" s="31" t="str">
        <f t="shared" si="164"/>
        <v/>
      </c>
      <c r="Q1444" s="36" t="str">
        <f>IF(G1444="","",VLOOKUP(G1444,WMS!$E$3:$G$2500,2,FALSE))</f>
        <v/>
      </c>
      <c r="R1444" s="36" t="str">
        <f>IF(G1444="","",VLOOKUP(G1444,WMS!$E$3:$G$2500,3,FALSE))</f>
        <v/>
      </c>
      <c r="S1444" s="37" t="str">
        <f>IF(R1444="","",VLOOKUP(R1444,CUSTOMS!$E$3:$N$2500,2,FALSE))</f>
        <v/>
      </c>
      <c r="T1444" s="38" t="str">
        <f>IF(R1444="","",VLOOKUP(R1444,CUSTOMS!$E$3:$N$2500,3,FALSE))</f>
        <v/>
      </c>
      <c r="U1444" s="39" t="str">
        <f t="shared" si="165"/>
        <v/>
      </c>
      <c r="V1444" s="39" t="str">
        <f>IF(R1444="","",VLOOKUP(R1444,CUSTOMS!$E$3:$N$2500,5,FALSE))</f>
        <v/>
      </c>
      <c r="W1444" s="40" t="str">
        <f>IF(R1444="","",VLOOKUP(R1444,CUSTOMS!$E$3:$N$2500,6,FALSE))</f>
        <v/>
      </c>
      <c r="X1444" s="40" t="str">
        <f t="shared" si="166"/>
        <v/>
      </c>
      <c r="Y1444" s="39" t="str">
        <f>IF(R1444="","",VLOOKUP(R1444,CUSTOMS!$E$3:$N$2500,8,FALSE))</f>
        <v/>
      </c>
      <c r="Z1444" s="39" t="str">
        <f>IF(R1444="","",VLOOKUP(R1444,CUSTOMS!$E$3:$N$2500,9,FALSE))</f>
        <v/>
      </c>
      <c r="AA1444" s="39" t="str">
        <f>IF(R1444="","",VLOOKUP(R1444,CUSTOMS!$E$3:$N$2500,10,FALSE))</f>
        <v/>
      </c>
      <c r="AB1444" s="40" t="str">
        <f>IF(R1444="","",VLOOKUP(G1444,WMS!$E$3:$T$2500,15,FALSE))</f>
        <v/>
      </c>
      <c r="AC1444" s="40" t="str">
        <f t="shared" si="167"/>
        <v/>
      </c>
      <c r="AD1444" s="37" t="str">
        <f>IF(S1444="","",VLOOKUP(S1444,海关监管条件!$A$1:$B$2000,2,FALSE))</f>
        <v/>
      </c>
    </row>
    <row r="1445" spans="7:30">
      <c r="G1445" s="22" t="str">
        <f t="shared" si="161"/>
        <v/>
      </c>
      <c r="H1445" s="23" t="str">
        <f>IF(G1445="","",VLOOKUP(G1445,WMS!$E$3:$Q$2500,7,FALSE))</f>
        <v/>
      </c>
      <c r="I1445" s="23" t="str">
        <f>IF(G1445="","",VLOOKUP(G1445,WMS!$E$3:$Q$2500,8,FALSE))</f>
        <v/>
      </c>
      <c r="J1445" s="23" t="str">
        <f>IF(G1445="","",VLOOKUP(G1445,WMS!$E$3:$Q$2500,13,FALSE))</f>
        <v/>
      </c>
      <c r="K1445" s="29" t="str">
        <f t="shared" si="162"/>
        <v/>
      </c>
      <c r="N1445" s="30" t="str">
        <f>IF(G1445="","",VLOOKUP(G1445,WMS!$E$3:$U$2500,17,0))</f>
        <v/>
      </c>
      <c r="O1445" s="31" t="str">
        <f t="shared" si="163"/>
        <v/>
      </c>
      <c r="P1445" s="31" t="str">
        <f t="shared" si="164"/>
        <v/>
      </c>
      <c r="Q1445" s="36" t="str">
        <f>IF(G1445="","",VLOOKUP(G1445,WMS!$E$3:$G$2500,2,FALSE))</f>
        <v/>
      </c>
      <c r="R1445" s="36" t="str">
        <f>IF(G1445="","",VLOOKUP(G1445,WMS!$E$3:$G$2500,3,FALSE))</f>
        <v/>
      </c>
      <c r="S1445" s="37" t="str">
        <f>IF(R1445="","",VLOOKUP(R1445,CUSTOMS!$E$3:$N$2500,2,FALSE))</f>
        <v/>
      </c>
      <c r="T1445" s="38" t="str">
        <f>IF(R1445="","",VLOOKUP(R1445,CUSTOMS!$E$3:$N$2500,3,FALSE))</f>
        <v/>
      </c>
      <c r="U1445" s="39" t="str">
        <f t="shared" si="165"/>
        <v/>
      </c>
      <c r="V1445" s="39" t="str">
        <f>IF(R1445="","",VLOOKUP(R1445,CUSTOMS!$E$3:$N$2500,5,FALSE))</f>
        <v/>
      </c>
      <c r="W1445" s="40" t="str">
        <f>IF(R1445="","",VLOOKUP(R1445,CUSTOMS!$E$3:$N$2500,6,FALSE))</f>
        <v/>
      </c>
      <c r="X1445" s="40" t="str">
        <f t="shared" si="166"/>
        <v/>
      </c>
      <c r="Y1445" s="39" t="str">
        <f>IF(R1445="","",VLOOKUP(R1445,CUSTOMS!$E$3:$N$2500,8,FALSE))</f>
        <v/>
      </c>
      <c r="Z1445" s="39" t="str">
        <f>IF(R1445="","",VLOOKUP(R1445,CUSTOMS!$E$3:$N$2500,9,FALSE))</f>
        <v/>
      </c>
      <c r="AA1445" s="39" t="str">
        <f>IF(R1445="","",VLOOKUP(R1445,CUSTOMS!$E$3:$N$2500,10,FALSE))</f>
        <v/>
      </c>
      <c r="AB1445" s="40" t="str">
        <f>IF(R1445="","",VLOOKUP(G1445,WMS!$E$3:$T$2500,15,FALSE))</f>
        <v/>
      </c>
      <c r="AC1445" s="40" t="str">
        <f t="shared" si="167"/>
        <v/>
      </c>
      <c r="AD1445" s="37" t="str">
        <f>IF(S1445="","",VLOOKUP(S1445,海关监管条件!$A$1:$B$2000,2,FALSE))</f>
        <v/>
      </c>
    </row>
    <row r="1446" spans="7:30">
      <c r="G1446" s="22" t="str">
        <f t="shared" si="161"/>
        <v/>
      </c>
      <c r="H1446" s="23" t="str">
        <f>IF(G1446="","",VLOOKUP(G1446,WMS!$E$3:$Q$2500,7,FALSE))</f>
        <v/>
      </c>
      <c r="I1446" s="23" t="str">
        <f>IF(G1446="","",VLOOKUP(G1446,WMS!$E$3:$Q$2500,8,FALSE))</f>
        <v/>
      </c>
      <c r="J1446" s="23" t="str">
        <f>IF(G1446="","",VLOOKUP(G1446,WMS!$E$3:$Q$2500,13,FALSE))</f>
        <v/>
      </c>
      <c r="K1446" s="29" t="str">
        <f t="shared" si="162"/>
        <v/>
      </c>
      <c r="N1446" s="30" t="str">
        <f>IF(G1446="","",VLOOKUP(G1446,WMS!$E$3:$U$2500,17,0))</f>
        <v/>
      </c>
      <c r="O1446" s="31" t="str">
        <f t="shared" si="163"/>
        <v/>
      </c>
      <c r="P1446" s="31" t="str">
        <f t="shared" si="164"/>
        <v/>
      </c>
      <c r="Q1446" s="36" t="str">
        <f>IF(G1446="","",VLOOKUP(G1446,WMS!$E$3:$G$2500,2,FALSE))</f>
        <v/>
      </c>
      <c r="R1446" s="36" t="str">
        <f>IF(G1446="","",VLOOKUP(G1446,WMS!$E$3:$G$2500,3,FALSE))</f>
        <v/>
      </c>
      <c r="S1446" s="37" t="str">
        <f>IF(R1446="","",VLOOKUP(R1446,CUSTOMS!$E$3:$N$2500,2,FALSE))</f>
        <v/>
      </c>
      <c r="T1446" s="38" t="str">
        <f>IF(R1446="","",VLOOKUP(R1446,CUSTOMS!$E$3:$N$2500,3,FALSE))</f>
        <v/>
      </c>
      <c r="U1446" s="39" t="str">
        <f t="shared" si="165"/>
        <v/>
      </c>
      <c r="V1446" s="39" t="str">
        <f>IF(R1446="","",VLOOKUP(R1446,CUSTOMS!$E$3:$N$2500,5,FALSE))</f>
        <v/>
      </c>
      <c r="W1446" s="40" t="str">
        <f>IF(R1446="","",VLOOKUP(R1446,CUSTOMS!$E$3:$N$2500,6,FALSE))</f>
        <v/>
      </c>
      <c r="X1446" s="40" t="str">
        <f t="shared" si="166"/>
        <v/>
      </c>
      <c r="Y1446" s="39" t="str">
        <f>IF(R1446="","",VLOOKUP(R1446,CUSTOMS!$E$3:$N$2500,8,FALSE))</f>
        <v/>
      </c>
      <c r="Z1446" s="39" t="str">
        <f>IF(R1446="","",VLOOKUP(R1446,CUSTOMS!$E$3:$N$2500,9,FALSE))</f>
        <v/>
      </c>
      <c r="AA1446" s="39" t="str">
        <f>IF(R1446="","",VLOOKUP(R1446,CUSTOMS!$E$3:$N$2500,10,FALSE))</f>
        <v/>
      </c>
      <c r="AB1446" s="40" t="str">
        <f>IF(R1446="","",VLOOKUP(G1446,WMS!$E$3:$T$2500,15,FALSE))</f>
        <v/>
      </c>
      <c r="AC1446" s="40" t="str">
        <f t="shared" si="167"/>
        <v/>
      </c>
      <c r="AD1446" s="37" t="str">
        <f>IF(S1446="","",VLOOKUP(S1446,海关监管条件!$A$1:$B$2000,2,FALSE))</f>
        <v/>
      </c>
    </row>
    <row r="1447" spans="7:30">
      <c r="G1447" s="22" t="str">
        <f t="shared" si="161"/>
        <v/>
      </c>
      <c r="H1447" s="23" t="str">
        <f>IF(G1447="","",VLOOKUP(G1447,WMS!$E$3:$Q$2500,7,FALSE))</f>
        <v/>
      </c>
      <c r="I1447" s="23" t="str">
        <f>IF(G1447="","",VLOOKUP(G1447,WMS!$E$3:$Q$2500,8,FALSE))</f>
        <v/>
      </c>
      <c r="J1447" s="23" t="str">
        <f>IF(G1447="","",VLOOKUP(G1447,WMS!$E$3:$Q$2500,13,FALSE))</f>
        <v/>
      </c>
      <c r="K1447" s="29" t="str">
        <f t="shared" si="162"/>
        <v/>
      </c>
      <c r="N1447" s="30" t="str">
        <f>IF(G1447="","",VLOOKUP(G1447,WMS!$E$3:$U$2500,17,0))</f>
        <v/>
      </c>
      <c r="O1447" s="31" t="str">
        <f t="shared" si="163"/>
        <v/>
      </c>
      <c r="P1447" s="31" t="str">
        <f t="shared" si="164"/>
        <v/>
      </c>
      <c r="Q1447" s="36" t="str">
        <f>IF(G1447="","",VLOOKUP(G1447,WMS!$E$3:$G$2500,2,FALSE))</f>
        <v/>
      </c>
      <c r="R1447" s="36" t="str">
        <f>IF(G1447="","",VLOOKUP(G1447,WMS!$E$3:$G$2500,3,FALSE))</f>
        <v/>
      </c>
      <c r="S1447" s="37" t="str">
        <f>IF(R1447="","",VLOOKUP(R1447,CUSTOMS!$E$3:$N$2500,2,FALSE))</f>
        <v/>
      </c>
      <c r="T1447" s="38" t="str">
        <f>IF(R1447="","",VLOOKUP(R1447,CUSTOMS!$E$3:$N$2500,3,FALSE))</f>
        <v/>
      </c>
      <c r="U1447" s="39" t="str">
        <f t="shared" si="165"/>
        <v/>
      </c>
      <c r="V1447" s="39" t="str">
        <f>IF(R1447="","",VLOOKUP(R1447,CUSTOMS!$E$3:$N$2500,5,FALSE))</f>
        <v/>
      </c>
      <c r="W1447" s="40" t="str">
        <f>IF(R1447="","",VLOOKUP(R1447,CUSTOMS!$E$3:$N$2500,6,FALSE))</f>
        <v/>
      </c>
      <c r="X1447" s="40" t="str">
        <f t="shared" si="166"/>
        <v/>
      </c>
      <c r="Y1447" s="39" t="str">
        <f>IF(R1447="","",VLOOKUP(R1447,CUSTOMS!$E$3:$N$2500,8,FALSE))</f>
        <v/>
      </c>
      <c r="Z1447" s="39" t="str">
        <f>IF(R1447="","",VLOOKUP(R1447,CUSTOMS!$E$3:$N$2500,9,FALSE))</f>
        <v/>
      </c>
      <c r="AA1447" s="39" t="str">
        <f>IF(R1447="","",VLOOKUP(R1447,CUSTOMS!$E$3:$N$2500,10,FALSE))</f>
        <v/>
      </c>
      <c r="AB1447" s="40" t="str">
        <f>IF(R1447="","",VLOOKUP(G1447,WMS!$E$3:$T$2500,15,FALSE))</f>
        <v/>
      </c>
      <c r="AC1447" s="40" t="str">
        <f t="shared" si="167"/>
        <v/>
      </c>
      <c r="AD1447" s="37" t="str">
        <f>IF(S1447="","",VLOOKUP(S1447,海关监管条件!$A$1:$B$2000,2,FALSE))</f>
        <v/>
      </c>
    </row>
    <row r="1448" spans="7:30">
      <c r="G1448" s="22" t="str">
        <f t="shared" si="161"/>
        <v/>
      </c>
      <c r="H1448" s="23" t="str">
        <f>IF(G1448="","",VLOOKUP(G1448,WMS!$E$3:$Q$2500,7,FALSE))</f>
        <v/>
      </c>
      <c r="I1448" s="23" t="str">
        <f>IF(G1448="","",VLOOKUP(G1448,WMS!$E$3:$Q$2500,8,FALSE))</f>
        <v/>
      </c>
      <c r="J1448" s="23" t="str">
        <f>IF(G1448="","",VLOOKUP(G1448,WMS!$E$3:$Q$2500,13,FALSE))</f>
        <v/>
      </c>
      <c r="K1448" s="29" t="str">
        <f t="shared" si="162"/>
        <v/>
      </c>
      <c r="N1448" s="30" t="str">
        <f>IF(G1448="","",VLOOKUP(G1448,WMS!$E$3:$U$2500,17,0))</f>
        <v/>
      </c>
      <c r="O1448" s="31" t="str">
        <f t="shared" si="163"/>
        <v/>
      </c>
      <c r="P1448" s="31" t="str">
        <f t="shared" si="164"/>
        <v/>
      </c>
      <c r="Q1448" s="36" t="str">
        <f>IF(G1448="","",VLOOKUP(G1448,WMS!$E$3:$G$2500,2,FALSE))</f>
        <v/>
      </c>
      <c r="R1448" s="36" t="str">
        <f>IF(G1448="","",VLOOKUP(G1448,WMS!$E$3:$G$2500,3,FALSE))</f>
        <v/>
      </c>
      <c r="S1448" s="37" t="str">
        <f>IF(R1448="","",VLOOKUP(R1448,CUSTOMS!$E$3:$N$2500,2,FALSE))</f>
        <v/>
      </c>
      <c r="T1448" s="38" t="str">
        <f>IF(R1448="","",VLOOKUP(R1448,CUSTOMS!$E$3:$N$2500,3,FALSE))</f>
        <v/>
      </c>
      <c r="U1448" s="39" t="str">
        <f t="shared" si="165"/>
        <v/>
      </c>
      <c r="V1448" s="39" t="str">
        <f>IF(R1448="","",VLOOKUP(R1448,CUSTOMS!$E$3:$N$2500,5,FALSE))</f>
        <v/>
      </c>
      <c r="W1448" s="40" t="str">
        <f>IF(R1448="","",VLOOKUP(R1448,CUSTOMS!$E$3:$N$2500,6,FALSE))</f>
        <v/>
      </c>
      <c r="X1448" s="40" t="str">
        <f t="shared" si="166"/>
        <v/>
      </c>
      <c r="Y1448" s="39" t="str">
        <f>IF(R1448="","",VLOOKUP(R1448,CUSTOMS!$E$3:$N$2500,8,FALSE))</f>
        <v/>
      </c>
      <c r="Z1448" s="39" t="str">
        <f>IF(R1448="","",VLOOKUP(R1448,CUSTOMS!$E$3:$N$2500,9,FALSE))</f>
        <v/>
      </c>
      <c r="AA1448" s="39" t="str">
        <f>IF(R1448="","",VLOOKUP(R1448,CUSTOMS!$E$3:$N$2500,10,FALSE))</f>
        <v/>
      </c>
      <c r="AB1448" s="40" t="str">
        <f>IF(R1448="","",VLOOKUP(G1448,WMS!$E$3:$T$2500,15,FALSE))</f>
        <v/>
      </c>
      <c r="AC1448" s="40" t="str">
        <f t="shared" si="167"/>
        <v/>
      </c>
      <c r="AD1448" s="37" t="str">
        <f>IF(S1448="","",VLOOKUP(S1448,海关监管条件!$A$1:$B$2000,2,FALSE))</f>
        <v/>
      </c>
    </row>
    <row r="1449" spans="7:30">
      <c r="G1449" s="22" t="str">
        <f t="shared" si="161"/>
        <v/>
      </c>
      <c r="H1449" s="23" t="str">
        <f>IF(G1449="","",VLOOKUP(G1449,WMS!$E$3:$Q$2500,7,FALSE))</f>
        <v/>
      </c>
      <c r="I1449" s="23" t="str">
        <f>IF(G1449="","",VLOOKUP(G1449,WMS!$E$3:$Q$2500,8,FALSE))</f>
        <v/>
      </c>
      <c r="J1449" s="23" t="str">
        <f>IF(G1449="","",VLOOKUP(G1449,WMS!$E$3:$Q$2500,13,FALSE))</f>
        <v/>
      </c>
      <c r="K1449" s="29" t="str">
        <f t="shared" si="162"/>
        <v/>
      </c>
      <c r="N1449" s="30" t="str">
        <f>IF(G1449="","",VLOOKUP(G1449,WMS!$E$3:$U$2500,17,0))</f>
        <v/>
      </c>
      <c r="O1449" s="31" t="str">
        <f t="shared" si="163"/>
        <v/>
      </c>
      <c r="P1449" s="31" t="str">
        <f t="shared" si="164"/>
        <v/>
      </c>
      <c r="Q1449" s="36" t="str">
        <f>IF(G1449="","",VLOOKUP(G1449,WMS!$E$3:$G$2500,2,FALSE))</f>
        <v/>
      </c>
      <c r="R1449" s="36" t="str">
        <f>IF(G1449="","",VLOOKUP(G1449,WMS!$E$3:$G$2500,3,FALSE))</f>
        <v/>
      </c>
      <c r="S1449" s="37" t="str">
        <f>IF(R1449="","",VLOOKUP(R1449,CUSTOMS!$E$3:$N$2500,2,FALSE))</f>
        <v/>
      </c>
      <c r="T1449" s="38" t="str">
        <f>IF(R1449="","",VLOOKUP(R1449,CUSTOMS!$E$3:$N$2500,3,FALSE))</f>
        <v/>
      </c>
      <c r="U1449" s="39" t="str">
        <f t="shared" si="165"/>
        <v/>
      </c>
      <c r="V1449" s="39" t="str">
        <f>IF(R1449="","",VLOOKUP(R1449,CUSTOMS!$E$3:$N$2500,5,FALSE))</f>
        <v/>
      </c>
      <c r="W1449" s="40" t="str">
        <f>IF(R1449="","",VLOOKUP(R1449,CUSTOMS!$E$3:$N$2500,6,FALSE))</f>
        <v/>
      </c>
      <c r="X1449" s="40" t="str">
        <f t="shared" si="166"/>
        <v/>
      </c>
      <c r="Y1449" s="39" t="str">
        <f>IF(R1449="","",VLOOKUP(R1449,CUSTOMS!$E$3:$N$2500,8,FALSE))</f>
        <v/>
      </c>
      <c r="Z1449" s="39" t="str">
        <f>IF(R1449="","",VLOOKUP(R1449,CUSTOMS!$E$3:$N$2500,9,FALSE))</f>
        <v/>
      </c>
      <c r="AA1449" s="39" t="str">
        <f>IF(R1449="","",VLOOKUP(R1449,CUSTOMS!$E$3:$N$2500,10,FALSE))</f>
        <v/>
      </c>
      <c r="AB1449" s="40" t="str">
        <f>IF(R1449="","",VLOOKUP(G1449,WMS!$E$3:$T$2500,15,FALSE))</f>
        <v/>
      </c>
      <c r="AC1449" s="40" t="str">
        <f t="shared" si="167"/>
        <v/>
      </c>
      <c r="AD1449" s="37" t="str">
        <f>IF(S1449="","",VLOOKUP(S1449,海关监管条件!$A$1:$B$2000,2,FALSE))</f>
        <v/>
      </c>
    </row>
    <row r="1450" spans="7:30">
      <c r="G1450" s="22" t="str">
        <f t="shared" si="161"/>
        <v/>
      </c>
      <c r="H1450" s="23" t="str">
        <f>IF(G1450="","",VLOOKUP(G1450,WMS!$E$3:$Q$2500,7,FALSE))</f>
        <v/>
      </c>
      <c r="I1450" s="23" t="str">
        <f>IF(G1450="","",VLOOKUP(G1450,WMS!$E$3:$Q$2500,8,FALSE))</f>
        <v/>
      </c>
      <c r="J1450" s="23" t="str">
        <f>IF(G1450="","",VLOOKUP(G1450,WMS!$E$3:$Q$2500,13,FALSE))</f>
        <v/>
      </c>
      <c r="K1450" s="29" t="str">
        <f t="shared" si="162"/>
        <v/>
      </c>
      <c r="N1450" s="30" t="str">
        <f>IF(G1450="","",VLOOKUP(G1450,WMS!$E$3:$U$2500,17,0))</f>
        <v/>
      </c>
      <c r="O1450" s="31" t="str">
        <f t="shared" si="163"/>
        <v/>
      </c>
      <c r="P1450" s="31" t="str">
        <f t="shared" si="164"/>
        <v/>
      </c>
      <c r="Q1450" s="36" t="str">
        <f>IF(G1450="","",VLOOKUP(G1450,WMS!$E$3:$G$2500,2,FALSE))</f>
        <v/>
      </c>
      <c r="R1450" s="36" t="str">
        <f>IF(G1450="","",VLOOKUP(G1450,WMS!$E$3:$G$2500,3,FALSE))</f>
        <v/>
      </c>
      <c r="S1450" s="37" t="str">
        <f>IF(R1450="","",VLOOKUP(R1450,CUSTOMS!$E$3:$N$2500,2,FALSE))</f>
        <v/>
      </c>
      <c r="T1450" s="38" t="str">
        <f>IF(R1450="","",VLOOKUP(R1450,CUSTOMS!$E$3:$N$2500,3,FALSE))</f>
        <v/>
      </c>
      <c r="U1450" s="39" t="str">
        <f t="shared" si="165"/>
        <v/>
      </c>
      <c r="V1450" s="39" t="str">
        <f>IF(R1450="","",VLOOKUP(R1450,CUSTOMS!$E$3:$N$2500,5,FALSE))</f>
        <v/>
      </c>
      <c r="W1450" s="40" t="str">
        <f>IF(R1450="","",VLOOKUP(R1450,CUSTOMS!$E$3:$N$2500,6,FALSE))</f>
        <v/>
      </c>
      <c r="X1450" s="40" t="str">
        <f t="shared" si="166"/>
        <v/>
      </c>
      <c r="Y1450" s="39" t="str">
        <f>IF(R1450="","",VLOOKUP(R1450,CUSTOMS!$E$3:$N$2500,8,FALSE))</f>
        <v/>
      </c>
      <c r="Z1450" s="39" t="str">
        <f>IF(R1450="","",VLOOKUP(R1450,CUSTOMS!$E$3:$N$2500,9,FALSE))</f>
        <v/>
      </c>
      <c r="AA1450" s="39" t="str">
        <f>IF(R1450="","",VLOOKUP(R1450,CUSTOMS!$E$3:$N$2500,10,FALSE))</f>
        <v/>
      </c>
      <c r="AB1450" s="40" t="str">
        <f>IF(R1450="","",VLOOKUP(G1450,WMS!$E$3:$T$2500,15,FALSE))</f>
        <v/>
      </c>
      <c r="AC1450" s="40" t="str">
        <f t="shared" si="167"/>
        <v/>
      </c>
      <c r="AD1450" s="37" t="str">
        <f>IF(S1450="","",VLOOKUP(S1450,海关监管条件!$A$1:$B$2000,2,FALSE))</f>
        <v/>
      </c>
    </row>
    <row r="1451" spans="7:30">
      <c r="G1451" s="22" t="str">
        <f t="shared" si="161"/>
        <v/>
      </c>
      <c r="H1451" s="23" t="str">
        <f>IF(G1451="","",VLOOKUP(G1451,WMS!$E$3:$Q$2500,7,FALSE))</f>
        <v/>
      </c>
      <c r="I1451" s="23" t="str">
        <f>IF(G1451="","",VLOOKUP(G1451,WMS!$E$3:$Q$2500,8,FALSE))</f>
        <v/>
      </c>
      <c r="J1451" s="23" t="str">
        <f>IF(G1451="","",VLOOKUP(G1451,WMS!$E$3:$Q$2500,13,FALSE))</f>
        <v/>
      </c>
      <c r="K1451" s="29" t="str">
        <f t="shared" si="162"/>
        <v/>
      </c>
      <c r="N1451" s="30" t="str">
        <f>IF(G1451="","",VLOOKUP(G1451,WMS!$E$3:$U$2500,17,0))</f>
        <v/>
      </c>
      <c r="O1451" s="31" t="str">
        <f t="shared" si="163"/>
        <v/>
      </c>
      <c r="P1451" s="31" t="str">
        <f t="shared" si="164"/>
        <v/>
      </c>
      <c r="Q1451" s="36" t="str">
        <f>IF(G1451="","",VLOOKUP(G1451,WMS!$E$3:$G$2500,2,FALSE))</f>
        <v/>
      </c>
      <c r="R1451" s="36" t="str">
        <f>IF(G1451="","",VLOOKUP(G1451,WMS!$E$3:$G$2500,3,FALSE))</f>
        <v/>
      </c>
      <c r="S1451" s="37" t="str">
        <f>IF(R1451="","",VLOOKUP(R1451,CUSTOMS!$E$3:$N$2500,2,FALSE))</f>
        <v/>
      </c>
      <c r="T1451" s="38" t="str">
        <f>IF(R1451="","",VLOOKUP(R1451,CUSTOMS!$E$3:$N$2500,3,FALSE))</f>
        <v/>
      </c>
      <c r="U1451" s="39" t="str">
        <f t="shared" si="165"/>
        <v/>
      </c>
      <c r="V1451" s="39" t="str">
        <f>IF(R1451="","",VLOOKUP(R1451,CUSTOMS!$E$3:$N$2500,5,FALSE))</f>
        <v/>
      </c>
      <c r="W1451" s="40" t="str">
        <f>IF(R1451="","",VLOOKUP(R1451,CUSTOMS!$E$3:$N$2500,6,FALSE))</f>
        <v/>
      </c>
      <c r="X1451" s="40" t="str">
        <f t="shared" si="166"/>
        <v/>
      </c>
      <c r="Y1451" s="39" t="str">
        <f>IF(R1451="","",VLOOKUP(R1451,CUSTOMS!$E$3:$N$2500,8,FALSE))</f>
        <v/>
      </c>
      <c r="Z1451" s="39" t="str">
        <f>IF(R1451="","",VLOOKUP(R1451,CUSTOMS!$E$3:$N$2500,9,FALSE))</f>
        <v/>
      </c>
      <c r="AA1451" s="39" t="str">
        <f>IF(R1451="","",VLOOKUP(R1451,CUSTOMS!$E$3:$N$2500,10,FALSE))</f>
        <v/>
      </c>
      <c r="AB1451" s="40" t="str">
        <f>IF(R1451="","",VLOOKUP(G1451,WMS!$E$3:$T$2500,15,FALSE))</f>
        <v/>
      </c>
      <c r="AC1451" s="40" t="str">
        <f t="shared" si="167"/>
        <v/>
      </c>
      <c r="AD1451" s="37" t="str">
        <f>IF(S1451="","",VLOOKUP(S1451,海关监管条件!$A$1:$B$2000,2,FALSE))</f>
        <v/>
      </c>
    </row>
    <row r="1452" spans="7:30">
      <c r="G1452" s="22" t="str">
        <f t="shared" si="161"/>
        <v/>
      </c>
      <c r="H1452" s="23" t="str">
        <f>IF(G1452="","",VLOOKUP(G1452,WMS!$E$3:$Q$2500,7,FALSE))</f>
        <v/>
      </c>
      <c r="I1452" s="23" t="str">
        <f>IF(G1452="","",VLOOKUP(G1452,WMS!$E$3:$Q$2500,8,FALSE))</f>
        <v/>
      </c>
      <c r="J1452" s="23" t="str">
        <f>IF(G1452="","",VLOOKUP(G1452,WMS!$E$3:$Q$2500,13,FALSE))</f>
        <v/>
      </c>
      <c r="K1452" s="29" t="str">
        <f t="shared" si="162"/>
        <v/>
      </c>
      <c r="N1452" s="30" t="str">
        <f>IF(G1452="","",VLOOKUP(G1452,WMS!$E$3:$U$2500,17,0))</f>
        <v/>
      </c>
      <c r="O1452" s="31" t="str">
        <f t="shared" si="163"/>
        <v/>
      </c>
      <c r="P1452" s="31" t="str">
        <f t="shared" si="164"/>
        <v/>
      </c>
      <c r="Q1452" s="36" t="str">
        <f>IF(G1452="","",VLOOKUP(G1452,WMS!$E$3:$G$2500,2,FALSE))</f>
        <v/>
      </c>
      <c r="R1452" s="36" t="str">
        <f>IF(G1452="","",VLOOKUP(G1452,WMS!$E$3:$G$2500,3,FALSE))</f>
        <v/>
      </c>
      <c r="S1452" s="37" t="str">
        <f>IF(R1452="","",VLOOKUP(R1452,CUSTOMS!$E$3:$N$2500,2,FALSE))</f>
        <v/>
      </c>
      <c r="T1452" s="38" t="str">
        <f>IF(R1452="","",VLOOKUP(R1452,CUSTOMS!$E$3:$N$2500,3,FALSE))</f>
        <v/>
      </c>
      <c r="U1452" s="39" t="str">
        <f t="shared" si="165"/>
        <v/>
      </c>
      <c r="V1452" s="39" t="str">
        <f>IF(R1452="","",VLOOKUP(R1452,CUSTOMS!$E$3:$N$2500,5,FALSE))</f>
        <v/>
      </c>
      <c r="W1452" s="40" t="str">
        <f>IF(R1452="","",VLOOKUP(R1452,CUSTOMS!$E$3:$N$2500,6,FALSE))</f>
        <v/>
      </c>
      <c r="X1452" s="40" t="str">
        <f t="shared" si="166"/>
        <v/>
      </c>
      <c r="Y1452" s="39" t="str">
        <f>IF(R1452="","",VLOOKUP(R1452,CUSTOMS!$E$3:$N$2500,8,FALSE))</f>
        <v/>
      </c>
      <c r="Z1452" s="39" t="str">
        <f>IF(R1452="","",VLOOKUP(R1452,CUSTOMS!$E$3:$N$2500,9,FALSE))</f>
        <v/>
      </c>
      <c r="AA1452" s="39" t="str">
        <f>IF(R1452="","",VLOOKUP(R1452,CUSTOMS!$E$3:$N$2500,10,FALSE))</f>
        <v/>
      </c>
      <c r="AB1452" s="40" t="str">
        <f>IF(R1452="","",VLOOKUP(G1452,WMS!$E$3:$T$2500,15,FALSE))</f>
        <v/>
      </c>
      <c r="AC1452" s="40" t="str">
        <f t="shared" si="167"/>
        <v/>
      </c>
      <c r="AD1452" s="37" t="str">
        <f>IF(S1452="","",VLOOKUP(S1452,海关监管条件!$A$1:$B$2000,2,FALSE))</f>
        <v/>
      </c>
    </row>
    <row r="1453" spans="7:30">
      <c r="G1453" s="22" t="str">
        <f t="shared" si="161"/>
        <v/>
      </c>
      <c r="H1453" s="23" t="str">
        <f>IF(G1453="","",VLOOKUP(G1453,WMS!$E$3:$Q$2500,7,FALSE))</f>
        <v/>
      </c>
      <c r="I1453" s="23" t="str">
        <f>IF(G1453="","",VLOOKUP(G1453,WMS!$E$3:$Q$2500,8,FALSE))</f>
        <v/>
      </c>
      <c r="J1453" s="23" t="str">
        <f>IF(G1453="","",VLOOKUP(G1453,WMS!$E$3:$Q$2500,13,FALSE))</f>
        <v/>
      </c>
      <c r="K1453" s="29" t="str">
        <f t="shared" si="162"/>
        <v/>
      </c>
      <c r="N1453" s="30" t="str">
        <f>IF(G1453="","",VLOOKUP(G1453,WMS!$E$3:$U$2500,17,0))</f>
        <v/>
      </c>
      <c r="O1453" s="31" t="str">
        <f t="shared" si="163"/>
        <v/>
      </c>
      <c r="P1453" s="31" t="str">
        <f t="shared" si="164"/>
        <v/>
      </c>
      <c r="Q1453" s="36" t="str">
        <f>IF(G1453="","",VLOOKUP(G1453,WMS!$E$3:$G$2500,2,FALSE))</f>
        <v/>
      </c>
      <c r="R1453" s="36" t="str">
        <f>IF(G1453="","",VLOOKUP(G1453,WMS!$E$3:$G$2500,3,FALSE))</f>
        <v/>
      </c>
      <c r="S1453" s="37" t="str">
        <f>IF(R1453="","",VLOOKUP(R1453,CUSTOMS!$E$3:$N$2500,2,FALSE))</f>
        <v/>
      </c>
      <c r="T1453" s="38" t="str">
        <f>IF(R1453="","",VLOOKUP(R1453,CUSTOMS!$E$3:$N$2500,3,FALSE))</f>
        <v/>
      </c>
      <c r="U1453" s="39" t="str">
        <f t="shared" si="165"/>
        <v/>
      </c>
      <c r="V1453" s="39" t="str">
        <f>IF(R1453="","",VLOOKUP(R1453,CUSTOMS!$E$3:$N$2500,5,FALSE))</f>
        <v/>
      </c>
      <c r="W1453" s="40" t="str">
        <f>IF(R1453="","",VLOOKUP(R1453,CUSTOMS!$E$3:$N$2500,6,FALSE))</f>
        <v/>
      </c>
      <c r="X1453" s="40" t="str">
        <f t="shared" si="166"/>
        <v/>
      </c>
      <c r="Y1453" s="39" t="str">
        <f>IF(R1453="","",VLOOKUP(R1453,CUSTOMS!$E$3:$N$2500,8,FALSE))</f>
        <v/>
      </c>
      <c r="Z1453" s="39" t="str">
        <f>IF(R1453="","",VLOOKUP(R1453,CUSTOMS!$E$3:$N$2500,9,FALSE))</f>
        <v/>
      </c>
      <c r="AA1453" s="39" t="str">
        <f>IF(R1453="","",VLOOKUP(R1453,CUSTOMS!$E$3:$N$2500,10,FALSE))</f>
        <v/>
      </c>
      <c r="AB1453" s="40" t="str">
        <f>IF(R1453="","",VLOOKUP(G1453,WMS!$E$3:$T$2500,15,FALSE))</f>
        <v/>
      </c>
      <c r="AC1453" s="40" t="str">
        <f t="shared" si="167"/>
        <v/>
      </c>
      <c r="AD1453" s="37" t="str">
        <f>IF(S1453="","",VLOOKUP(S1453,海关监管条件!$A$1:$B$2000,2,FALSE))</f>
        <v/>
      </c>
    </row>
    <row r="1454" spans="7:30">
      <c r="G1454" s="22" t="str">
        <f t="shared" si="161"/>
        <v/>
      </c>
      <c r="H1454" s="23" t="str">
        <f>IF(G1454="","",VLOOKUP(G1454,WMS!$E$3:$Q$2500,7,FALSE))</f>
        <v/>
      </c>
      <c r="I1454" s="23" t="str">
        <f>IF(G1454="","",VLOOKUP(G1454,WMS!$E$3:$Q$2500,8,FALSE))</f>
        <v/>
      </c>
      <c r="J1454" s="23" t="str">
        <f>IF(G1454="","",VLOOKUP(G1454,WMS!$E$3:$Q$2500,13,FALSE))</f>
        <v/>
      </c>
      <c r="K1454" s="29" t="str">
        <f t="shared" si="162"/>
        <v/>
      </c>
      <c r="N1454" s="30" t="str">
        <f>IF(G1454="","",VLOOKUP(G1454,WMS!$E$3:$U$2500,17,0))</f>
        <v/>
      </c>
      <c r="O1454" s="31" t="str">
        <f t="shared" si="163"/>
        <v/>
      </c>
      <c r="P1454" s="31" t="str">
        <f t="shared" si="164"/>
        <v/>
      </c>
      <c r="Q1454" s="36" t="str">
        <f>IF(G1454="","",VLOOKUP(G1454,WMS!$E$3:$G$2500,2,FALSE))</f>
        <v/>
      </c>
      <c r="R1454" s="36" t="str">
        <f>IF(G1454="","",VLOOKUP(G1454,WMS!$E$3:$G$2500,3,FALSE))</f>
        <v/>
      </c>
      <c r="S1454" s="37" t="str">
        <f>IF(R1454="","",VLOOKUP(R1454,CUSTOMS!$E$3:$N$2500,2,FALSE))</f>
        <v/>
      </c>
      <c r="T1454" s="38" t="str">
        <f>IF(R1454="","",VLOOKUP(R1454,CUSTOMS!$E$3:$N$2500,3,FALSE))</f>
        <v/>
      </c>
      <c r="U1454" s="39" t="str">
        <f t="shared" si="165"/>
        <v/>
      </c>
      <c r="V1454" s="39" t="str">
        <f>IF(R1454="","",VLOOKUP(R1454,CUSTOMS!$E$3:$N$2500,5,FALSE))</f>
        <v/>
      </c>
      <c r="W1454" s="40" t="str">
        <f>IF(R1454="","",VLOOKUP(R1454,CUSTOMS!$E$3:$N$2500,6,FALSE))</f>
        <v/>
      </c>
      <c r="X1454" s="40" t="str">
        <f t="shared" si="166"/>
        <v/>
      </c>
      <c r="Y1454" s="39" t="str">
        <f>IF(R1454="","",VLOOKUP(R1454,CUSTOMS!$E$3:$N$2500,8,FALSE))</f>
        <v/>
      </c>
      <c r="Z1454" s="39" t="str">
        <f>IF(R1454="","",VLOOKUP(R1454,CUSTOMS!$E$3:$N$2500,9,FALSE))</f>
        <v/>
      </c>
      <c r="AA1454" s="39" t="str">
        <f>IF(R1454="","",VLOOKUP(R1454,CUSTOMS!$E$3:$N$2500,10,FALSE))</f>
        <v/>
      </c>
      <c r="AB1454" s="40" t="str">
        <f>IF(R1454="","",VLOOKUP(G1454,WMS!$E$3:$T$2500,15,FALSE))</f>
        <v/>
      </c>
      <c r="AC1454" s="40" t="str">
        <f t="shared" si="167"/>
        <v/>
      </c>
      <c r="AD1454" s="37" t="str">
        <f>IF(S1454="","",VLOOKUP(S1454,海关监管条件!$A$1:$B$2000,2,FALSE))</f>
        <v/>
      </c>
    </row>
    <row r="1455" spans="7:30">
      <c r="G1455" s="22" t="str">
        <f t="shared" si="161"/>
        <v/>
      </c>
      <c r="H1455" s="23" t="str">
        <f>IF(G1455="","",VLOOKUP(G1455,WMS!$E$3:$Q$2500,7,FALSE))</f>
        <v/>
      </c>
      <c r="I1455" s="23" t="str">
        <f>IF(G1455="","",VLOOKUP(G1455,WMS!$E$3:$Q$2500,8,FALSE))</f>
        <v/>
      </c>
      <c r="J1455" s="23" t="str">
        <f>IF(G1455="","",VLOOKUP(G1455,WMS!$E$3:$Q$2500,13,FALSE))</f>
        <v/>
      </c>
      <c r="K1455" s="29" t="str">
        <f t="shared" si="162"/>
        <v/>
      </c>
      <c r="N1455" s="30" t="str">
        <f>IF(G1455="","",VLOOKUP(G1455,WMS!$E$3:$U$2500,17,0))</f>
        <v/>
      </c>
      <c r="O1455" s="31" t="str">
        <f t="shared" si="163"/>
        <v/>
      </c>
      <c r="P1455" s="31" t="str">
        <f t="shared" si="164"/>
        <v/>
      </c>
      <c r="Q1455" s="36" t="str">
        <f>IF(G1455="","",VLOOKUP(G1455,WMS!$E$3:$G$2500,2,FALSE))</f>
        <v/>
      </c>
      <c r="R1455" s="36" t="str">
        <f>IF(G1455="","",VLOOKUP(G1455,WMS!$E$3:$G$2500,3,FALSE))</f>
        <v/>
      </c>
      <c r="S1455" s="37" t="str">
        <f>IF(R1455="","",VLOOKUP(R1455,CUSTOMS!$E$3:$N$2500,2,FALSE))</f>
        <v/>
      </c>
      <c r="T1455" s="38" t="str">
        <f>IF(R1455="","",VLOOKUP(R1455,CUSTOMS!$E$3:$N$2500,3,FALSE))</f>
        <v/>
      </c>
      <c r="U1455" s="39" t="str">
        <f t="shared" si="165"/>
        <v/>
      </c>
      <c r="V1455" s="39" t="str">
        <f>IF(R1455="","",VLOOKUP(R1455,CUSTOMS!$E$3:$N$2500,5,FALSE))</f>
        <v/>
      </c>
      <c r="W1455" s="40" t="str">
        <f>IF(R1455="","",VLOOKUP(R1455,CUSTOMS!$E$3:$N$2500,6,FALSE))</f>
        <v/>
      </c>
      <c r="X1455" s="40" t="str">
        <f t="shared" si="166"/>
        <v/>
      </c>
      <c r="Y1455" s="39" t="str">
        <f>IF(R1455="","",VLOOKUP(R1455,CUSTOMS!$E$3:$N$2500,8,FALSE))</f>
        <v/>
      </c>
      <c r="Z1455" s="39" t="str">
        <f>IF(R1455="","",VLOOKUP(R1455,CUSTOMS!$E$3:$N$2500,9,FALSE))</f>
        <v/>
      </c>
      <c r="AA1455" s="39" t="str">
        <f>IF(R1455="","",VLOOKUP(R1455,CUSTOMS!$E$3:$N$2500,10,FALSE))</f>
        <v/>
      </c>
      <c r="AB1455" s="40" t="str">
        <f>IF(R1455="","",VLOOKUP(G1455,WMS!$E$3:$T$2500,15,FALSE))</f>
        <v/>
      </c>
      <c r="AC1455" s="40" t="str">
        <f t="shared" si="167"/>
        <v/>
      </c>
      <c r="AD1455" s="37" t="str">
        <f>IF(S1455="","",VLOOKUP(S1455,海关监管条件!$A$1:$B$2000,2,FALSE))</f>
        <v/>
      </c>
    </row>
    <row r="1456" spans="7:30">
      <c r="G1456" s="22" t="str">
        <f t="shared" si="161"/>
        <v/>
      </c>
      <c r="H1456" s="23" t="str">
        <f>IF(G1456="","",VLOOKUP(G1456,WMS!$E$3:$Q$2500,7,FALSE))</f>
        <v/>
      </c>
      <c r="I1456" s="23" t="str">
        <f>IF(G1456="","",VLOOKUP(G1456,WMS!$E$3:$Q$2500,8,FALSE))</f>
        <v/>
      </c>
      <c r="J1456" s="23" t="str">
        <f>IF(G1456="","",VLOOKUP(G1456,WMS!$E$3:$Q$2500,13,FALSE))</f>
        <v/>
      </c>
      <c r="K1456" s="29" t="str">
        <f t="shared" si="162"/>
        <v/>
      </c>
      <c r="N1456" s="30" t="str">
        <f>IF(G1456="","",VLOOKUP(G1456,WMS!$E$3:$U$2500,17,0))</f>
        <v/>
      </c>
      <c r="O1456" s="31" t="str">
        <f t="shared" si="163"/>
        <v/>
      </c>
      <c r="P1456" s="31" t="str">
        <f t="shared" si="164"/>
        <v/>
      </c>
      <c r="Q1456" s="36" t="str">
        <f>IF(G1456="","",VLOOKUP(G1456,WMS!$E$3:$G$2500,2,FALSE))</f>
        <v/>
      </c>
      <c r="R1456" s="36" t="str">
        <f>IF(G1456="","",VLOOKUP(G1456,WMS!$E$3:$G$2500,3,FALSE))</f>
        <v/>
      </c>
      <c r="S1456" s="37" t="str">
        <f>IF(R1456="","",VLOOKUP(R1456,CUSTOMS!$E$3:$N$2500,2,FALSE))</f>
        <v/>
      </c>
      <c r="T1456" s="38" t="str">
        <f>IF(R1456="","",VLOOKUP(R1456,CUSTOMS!$E$3:$N$2500,3,FALSE))</f>
        <v/>
      </c>
      <c r="U1456" s="39" t="str">
        <f t="shared" si="165"/>
        <v/>
      </c>
      <c r="V1456" s="39" t="str">
        <f>IF(R1456="","",VLOOKUP(R1456,CUSTOMS!$E$3:$N$2500,5,FALSE))</f>
        <v/>
      </c>
      <c r="W1456" s="40" t="str">
        <f>IF(R1456="","",VLOOKUP(R1456,CUSTOMS!$E$3:$N$2500,6,FALSE))</f>
        <v/>
      </c>
      <c r="X1456" s="40" t="str">
        <f t="shared" si="166"/>
        <v/>
      </c>
      <c r="Y1456" s="39" t="str">
        <f>IF(R1456="","",VLOOKUP(R1456,CUSTOMS!$E$3:$N$2500,8,FALSE))</f>
        <v/>
      </c>
      <c r="Z1456" s="39" t="str">
        <f>IF(R1456="","",VLOOKUP(R1456,CUSTOMS!$E$3:$N$2500,9,FALSE))</f>
        <v/>
      </c>
      <c r="AA1456" s="39" t="str">
        <f>IF(R1456="","",VLOOKUP(R1456,CUSTOMS!$E$3:$N$2500,10,FALSE))</f>
        <v/>
      </c>
      <c r="AB1456" s="40" t="str">
        <f>IF(R1456="","",VLOOKUP(G1456,WMS!$E$3:$T$2500,15,FALSE))</f>
        <v/>
      </c>
      <c r="AC1456" s="40" t="str">
        <f t="shared" si="167"/>
        <v/>
      </c>
      <c r="AD1456" s="37" t="str">
        <f>IF(S1456="","",VLOOKUP(S1456,海关监管条件!$A$1:$B$2000,2,FALSE))</f>
        <v/>
      </c>
    </row>
    <row r="1457" spans="7:30">
      <c r="G1457" s="22" t="str">
        <f t="shared" si="161"/>
        <v/>
      </c>
      <c r="H1457" s="23" t="str">
        <f>IF(G1457="","",VLOOKUP(G1457,WMS!$E$3:$Q$2500,7,FALSE))</f>
        <v/>
      </c>
      <c r="I1457" s="23" t="str">
        <f>IF(G1457="","",VLOOKUP(G1457,WMS!$E$3:$Q$2500,8,FALSE))</f>
        <v/>
      </c>
      <c r="J1457" s="23" t="str">
        <f>IF(G1457="","",VLOOKUP(G1457,WMS!$E$3:$Q$2500,13,FALSE))</f>
        <v/>
      </c>
      <c r="K1457" s="29" t="str">
        <f t="shared" si="162"/>
        <v/>
      </c>
      <c r="N1457" s="30" t="str">
        <f>IF(G1457="","",VLOOKUP(G1457,WMS!$E$3:$U$2500,17,0))</f>
        <v/>
      </c>
      <c r="O1457" s="31" t="str">
        <f t="shared" si="163"/>
        <v/>
      </c>
      <c r="P1457" s="31" t="str">
        <f t="shared" si="164"/>
        <v/>
      </c>
      <c r="Q1457" s="36" t="str">
        <f>IF(G1457="","",VLOOKUP(G1457,WMS!$E$3:$G$2500,2,FALSE))</f>
        <v/>
      </c>
      <c r="R1457" s="36" t="str">
        <f>IF(G1457="","",VLOOKUP(G1457,WMS!$E$3:$G$2500,3,FALSE))</f>
        <v/>
      </c>
      <c r="S1457" s="37" t="str">
        <f>IF(R1457="","",VLOOKUP(R1457,CUSTOMS!$E$3:$N$2500,2,FALSE))</f>
        <v/>
      </c>
      <c r="T1457" s="38" t="str">
        <f>IF(R1457="","",VLOOKUP(R1457,CUSTOMS!$E$3:$N$2500,3,FALSE))</f>
        <v/>
      </c>
      <c r="U1457" s="39" t="str">
        <f t="shared" si="165"/>
        <v/>
      </c>
      <c r="V1457" s="39" t="str">
        <f>IF(R1457="","",VLOOKUP(R1457,CUSTOMS!$E$3:$N$2500,5,FALSE))</f>
        <v/>
      </c>
      <c r="W1457" s="40" t="str">
        <f>IF(R1457="","",VLOOKUP(R1457,CUSTOMS!$E$3:$N$2500,6,FALSE))</f>
        <v/>
      </c>
      <c r="X1457" s="40" t="str">
        <f t="shared" si="166"/>
        <v/>
      </c>
      <c r="Y1457" s="39" t="str">
        <f>IF(R1457="","",VLOOKUP(R1457,CUSTOMS!$E$3:$N$2500,8,FALSE))</f>
        <v/>
      </c>
      <c r="Z1457" s="39" t="str">
        <f>IF(R1457="","",VLOOKUP(R1457,CUSTOMS!$E$3:$N$2500,9,FALSE))</f>
        <v/>
      </c>
      <c r="AA1457" s="39" t="str">
        <f>IF(R1457="","",VLOOKUP(R1457,CUSTOMS!$E$3:$N$2500,10,FALSE))</f>
        <v/>
      </c>
      <c r="AB1457" s="40" t="str">
        <f>IF(R1457="","",VLOOKUP(G1457,WMS!$E$3:$T$2500,15,FALSE))</f>
        <v/>
      </c>
      <c r="AC1457" s="40" t="str">
        <f t="shared" si="167"/>
        <v/>
      </c>
      <c r="AD1457" s="37" t="str">
        <f>IF(S1457="","",VLOOKUP(S1457,海关监管条件!$A$1:$B$2000,2,FALSE))</f>
        <v/>
      </c>
    </row>
    <row r="1458" spans="7:30">
      <c r="G1458" s="22" t="str">
        <f t="shared" si="161"/>
        <v/>
      </c>
      <c r="H1458" s="23" t="str">
        <f>IF(G1458="","",VLOOKUP(G1458,WMS!$E$3:$Q$2500,7,FALSE))</f>
        <v/>
      </c>
      <c r="I1458" s="23" t="str">
        <f>IF(G1458="","",VLOOKUP(G1458,WMS!$E$3:$Q$2500,8,FALSE))</f>
        <v/>
      </c>
      <c r="J1458" s="23" t="str">
        <f>IF(G1458="","",VLOOKUP(G1458,WMS!$E$3:$Q$2500,13,FALSE))</f>
        <v/>
      </c>
      <c r="K1458" s="29" t="str">
        <f t="shared" si="162"/>
        <v/>
      </c>
      <c r="N1458" s="30" t="str">
        <f>IF(G1458="","",VLOOKUP(G1458,WMS!$E$3:$U$2500,17,0))</f>
        <v/>
      </c>
      <c r="O1458" s="31" t="str">
        <f t="shared" si="163"/>
        <v/>
      </c>
      <c r="P1458" s="31" t="str">
        <f t="shared" si="164"/>
        <v/>
      </c>
      <c r="Q1458" s="36" t="str">
        <f>IF(G1458="","",VLOOKUP(G1458,WMS!$E$3:$G$2500,2,FALSE))</f>
        <v/>
      </c>
      <c r="R1458" s="36" t="str">
        <f>IF(G1458="","",VLOOKUP(G1458,WMS!$E$3:$G$2500,3,FALSE))</f>
        <v/>
      </c>
      <c r="S1458" s="37" t="str">
        <f>IF(R1458="","",VLOOKUP(R1458,CUSTOMS!$E$3:$N$2500,2,FALSE))</f>
        <v/>
      </c>
      <c r="T1458" s="38" t="str">
        <f>IF(R1458="","",VLOOKUP(R1458,CUSTOMS!$E$3:$N$2500,3,FALSE))</f>
        <v/>
      </c>
      <c r="U1458" s="39" t="str">
        <f t="shared" si="165"/>
        <v/>
      </c>
      <c r="V1458" s="39" t="str">
        <f>IF(R1458="","",VLOOKUP(R1458,CUSTOMS!$E$3:$N$2500,5,FALSE))</f>
        <v/>
      </c>
      <c r="W1458" s="40" t="str">
        <f>IF(R1458="","",VLOOKUP(R1458,CUSTOMS!$E$3:$N$2500,6,FALSE))</f>
        <v/>
      </c>
      <c r="X1458" s="40" t="str">
        <f t="shared" si="166"/>
        <v/>
      </c>
      <c r="Y1458" s="39" t="str">
        <f>IF(R1458="","",VLOOKUP(R1458,CUSTOMS!$E$3:$N$2500,8,FALSE))</f>
        <v/>
      </c>
      <c r="Z1458" s="39" t="str">
        <f>IF(R1458="","",VLOOKUP(R1458,CUSTOMS!$E$3:$N$2500,9,FALSE))</f>
        <v/>
      </c>
      <c r="AA1458" s="39" t="str">
        <f>IF(R1458="","",VLOOKUP(R1458,CUSTOMS!$E$3:$N$2500,10,FALSE))</f>
        <v/>
      </c>
      <c r="AB1458" s="40" t="str">
        <f>IF(R1458="","",VLOOKUP(G1458,WMS!$E$3:$T$2500,15,FALSE))</f>
        <v/>
      </c>
      <c r="AC1458" s="40" t="str">
        <f t="shared" si="167"/>
        <v/>
      </c>
      <c r="AD1458" s="37" t="str">
        <f>IF(S1458="","",VLOOKUP(S1458,海关监管条件!$A$1:$B$2000,2,FALSE))</f>
        <v/>
      </c>
    </row>
    <row r="1459" spans="7:30">
      <c r="G1459" s="22" t="str">
        <f t="shared" si="161"/>
        <v/>
      </c>
      <c r="H1459" s="23" t="str">
        <f>IF(G1459="","",VLOOKUP(G1459,WMS!$E$3:$Q$2500,7,FALSE))</f>
        <v/>
      </c>
      <c r="I1459" s="23" t="str">
        <f>IF(G1459="","",VLOOKUP(G1459,WMS!$E$3:$Q$2500,8,FALSE))</f>
        <v/>
      </c>
      <c r="J1459" s="23" t="str">
        <f>IF(G1459="","",VLOOKUP(G1459,WMS!$E$3:$Q$2500,13,FALSE))</f>
        <v/>
      </c>
      <c r="K1459" s="29" t="str">
        <f t="shared" si="162"/>
        <v/>
      </c>
      <c r="N1459" s="30" t="str">
        <f>IF(G1459="","",VLOOKUP(G1459,WMS!$E$3:$U$2500,17,0))</f>
        <v/>
      </c>
      <c r="O1459" s="31" t="str">
        <f t="shared" si="163"/>
        <v/>
      </c>
      <c r="P1459" s="31" t="str">
        <f t="shared" si="164"/>
        <v/>
      </c>
      <c r="Q1459" s="36" t="str">
        <f>IF(G1459="","",VLOOKUP(G1459,WMS!$E$3:$G$2500,2,FALSE))</f>
        <v/>
      </c>
      <c r="R1459" s="36" t="str">
        <f>IF(G1459="","",VLOOKUP(G1459,WMS!$E$3:$G$2500,3,FALSE))</f>
        <v/>
      </c>
      <c r="S1459" s="37" t="str">
        <f>IF(R1459="","",VLOOKUP(R1459,CUSTOMS!$E$3:$N$2500,2,FALSE))</f>
        <v/>
      </c>
      <c r="T1459" s="38" t="str">
        <f>IF(R1459="","",VLOOKUP(R1459,CUSTOMS!$E$3:$N$2500,3,FALSE))</f>
        <v/>
      </c>
      <c r="U1459" s="39" t="str">
        <f t="shared" si="165"/>
        <v/>
      </c>
      <c r="V1459" s="39" t="str">
        <f>IF(R1459="","",VLOOKUP(R1459,CUSTOMS!$E$3:$N$2500,5,FALSE))</f>
        <v/>
      </c>
      <c r="W1459" s="40" t="str">
        <f>IF(R1459="","",VLOOKUP(R1459,CUSTOMS!$E$3:$N$2500,6,FALSE))</f>
        <v/>
      </c>
      <c r="X1459" s="40" t="str">
        <f t="shared" si="166"/>
        <v/>
      </c>
      <c r="Y1459" s="39" t="str">
        <f>IF(R1459="","",VLOOKUP(R1459,CUSTOMS!$E$3:$N$2500,8,FALSE))</f>
        <v/>
      </c>
      <c r="Z1459" s="39" t="str">
        <f>IF(R1459="","",VLOOKUP(R1459,CUSTOMS!$E$3:$N$2500,9,FALSE))</f>
        <v/>
      </c>
      <c r="AA1459" s="39" t="str">
        <f>IF(R1459="","",VLOOKUP(R1459,CUSTOMS!$E$3:$N$2500,10,FALSE))</f>
        <v/>
      </c>
      <c r="AB1459" s="40" t="str">
        <f>IF(R1459="","",VLOOKUP(G1459,WMS!$E$3:$T$2500,15,FALSE))</f>
        <v/>
      </c>
      <c r="AC1459" s="40" t="str">
        <f t="shared" si="167"/>
        <v/>
      </c>
      <c r="AD1459" s="37" t="str">
        <f>IF(S1459="","",VLOOKUP(S1459,海关监管条件!$A$1:$B$2000,2,FALSE))</f>
        <v/>
      </c>
    </row>
    <row r="1460" spans="7:30">
      <c r="G1460" s="22" t="str">
        <f t="shared" si="161"/>
        <v/>
      </c>
      <c r="H1460" s="23" t="str">
        <f>IF(G1460="","",VLOOKUP(G1460,WMS!$E$3:$Q$2500,7,FALSE))</f>
        <v/>
      </c>
      <c r="I1460" s="23" t="str">
        <f>IF(G1460="","",VLOOKUP(G1460,WMS!$E$3:$Q$2500,8,FALSE))</f>
        <v/>
      </c>
      <c r="J1460" s="23" t="str">
        <f>IF(G1460="","",VLOOKUP(G1460,WMS!$E$3:$Q$2500,13,FALSE))</f>
        <v/>
      </c>
      <c r="K1460" s="29" t="str">
        <f t="shared" si="162"/>
        <v/>
      </c>
      <c r="N1460" s="30" t="str">
        <f>IF(G1460="","",VLOOKUP(G1460,WMS!$E$3:$U$2500,17,0))</f>
        <v/>
      </c>
      <c r="O1460" s="31" t="str">
        <f t="shared" si="163"/>
        <v/>
      </c>
      <c r="P1460" s="31" t="str">
        <f t="shared" si="164"/>
        <v/>
      </c>
      <c r="Q1460" s="36" t="str">
        <f>IF(G1460="","",VLOOKUP(G1460,WMS!$E$3:$G$2500,2,FALSE))</f>
        <v/>
      </c>
      <c r="R1460" s="36" t="str">
        <f>IF(G1460="","",VLOOKUP(G1460,WMS!$E$3:$G$2500,3,FALSE))</f>
        <v/>
      </c>
      <c r="S1460" s="37" t="str">
        <f>IF(R1460="","",VLOOKUP(R1460,CUSTOMS!$E$3:$N$2500,2,FALSE))</f>
        <v/>
      </c>
      <c r="T1460" s="38" t="str">
        <f>IF(R1460="","",VLOOKUP(R1460,CUSTOMS!$E$3:$N$2500,3,FALSE))</f>
        <v/>
      </c>
      <c r="U1460" s="39" t="str">
        <f t="shared" si="165"/>
        <v/>
      </c>
      <c r="V1460" s="39" t="str">
        <f>IF(R1460="","",VLOOKUP(R1460,CUSTOMS!$E$3:$N$2500,5,FALSE))</f>
        <v/>
      </c>
      <c r="W1460" s="40" t="str">
        <f>IF(R1460="","",VLOOKUP(R1460,CUSTOMS!$E$3:$N$2500,6,FALSE))</f>
        <v/>
      </c>
      <c r="X1460" s="40" t="str">
        <f t="shared" si="166"/>
        <v/>
      </c>
      <c r="Y1460" s="39" t="str">
        <f>IF(R1460="","",VLOOKUP(R1460,CUSTOMS!$E$3:$N$2500,8,FALSE))</f>
        <v/>
      </c>
      <c r="Z1460" s="39" t="str">
        <f>IF(R1460="","",VLOOKUP(R1460,CUSTOMS!$E$3:$N$2500,9,FALSE))</f>
        <v/>
      </c>
      <c r="AA1460" s="39" t="str">
        <f>IF(R1460="","",VLOOKUP(R1460,CUSTOMS!$E$3:$N$2500,10,FALSE))</f>
        <v/>
      </c>
      <c r="AB1460" s="40" t="str">
        <f>IF(R1460="","",VLOOKUP(G1460,WMS!$E$3:$T$2500,15,FALSE))</f>
        <v/>
      </c>
      <c r="AC1460" s="40" t="str">
        <f t="shared" si="167"/>
        <v/>
      </c>
      <c r="AD1460" s="37" t="str">
        <f>IF(S1460="","",VLOOKUP(S1460,海关监管条件!$A$1:$B$2000,2,FALSE))</f>
        <v/>
      </c>
    </row>
    <row r="1461" spans="7:30">
      <c r="G1461" s="22" t="str">
        <f t="shared" si="161"/>
        <v/>
      </c>
      <c r="H1461" s="23" t="str">
        <f>IF(G1461="","",VLOOKUP(G1461,WMS!$E$3:$Q$2500,7,FALSE))</f>
        <v/>
      </c>
      <c r="I1461" s="23" t="str">
        <f>IF(G1461="","",VLOOKUP(G1461,WMS!$E$3:$Q$2500,8,FALSE))</f>
        <v/>
      </c>
      <c r="J1461" s="23" t="str">
        <f>IF(G1461="","",VLOOKUP(G1461,WMS!$E$3:$Q$2500,13,FALSE))</f>
        <v/>
      </c>
      <c r="K1461" s="29" t="str">
        <f t="shared" si="162"/>
        <v/>
      </c>
      <c r="N1461" s="30" t="str">
        <f>IF(G1461="","",VLOOKUP(G1461,WMS!$E$3:$U$2500,17,0))</f>
        <v/>
      </c>
      <c r="O1461" s="31" t="str">
        <f t="shared" si="163"/>
        <v/>
      </c>
      <c r="P1461" s="31" t="str">
        <f t="shared" si="164"/>
        <v/>
      </c>
      <c r="Q1461" s="36" t="str">
        <f>IF(G1461="","",VLOOKUP(G1461,WMS!$E$3:$G$2500,2,FALSE))</f>
        <v/>
      </c>
      <c r="R1461" s="36" t="str">
        <f>IF(G1461="","",VLOOKUP(G1461,WMS!$E$3:$G$2500,3,FALSE))</f>
        <v/>
      </c>
      <c r="S1461" s="37" t="str">
        <f>IF(R1461="","",VLOOKUP(R1461,CUSTOMS!$E$3:$N$2500,2,FALSE))</f>
        <v/>
      </c>
      <c r="T1461" s="38" t="str">
        <f>IF(R1461="","",VLOOKUP(R1461,CUSTOMS!$E$3:$N$2500,3,FALSE))</f>
        <v/>
      </c>
      <c r="U1461" s="39" t="str">
        <f t="shared" si="165"/>
        <v/>
      </c>
      <c r="V1461" s="39" t="str">
        <f>IF(R1461="","",VLOOKUP(R1461,CUSTOMS!$E$3:$N$2500,5,FALSE))</f>
        <v/>
      </c>
      <c r="W1461" s="40" t="str">
        <f>IF(R1461="","",VLOOKUP(R1461,CUSTOMS!$E$3:$N$2500,6,FALSE))</f>
        <v/>
      </c>
      <c r="X1461" s="40" t="str">
        <f t="shared" si="166"/>
        <v/>
      </c>
      <c r="Y1461" s="39" t="str">
        <f>IF(R1461="","",VLOOKUP(R1461,CUSTOMS!$E$3:$N$2500,8,FALSE))</f>
        <v/>
      </c>
      <c r="Z1461" s="39" t="str">
        <f>IF(R1461="","",VLOOKUP(R1461,CUSTOMS!$E$3:$N$2500,9,FALSE))</f>
        <v/>
      </c>
      <c r="AA1461" s="39" t="str">
        <f>IF(R1461="","",VLOOKUP(R1461,CUSTOMS!$E$3:$N$2500,10,FALSE))</f>
        <v/>
      </c>
      <c r="AB1461" s="40" t="str">
        <f>IF(R1461="","",VLOOKUP(G1461,WMS!$E$3:$T$2500,15,FALSE))</f>
        <v/>
      </c>
      <c r="AC1461" s="40" t="str">
        <f t="shared" si="167"/>
        <v/>
      </c>
      <c r="AD1461" s="37" t="str">
        <f>IF(S1461="","",VLOOKUP(S1461,海关监管条件!$A$1:$B$2000,2,FALSE))</f>
        <v/>
      </c>
    </row>
    <row r="1462" spans="7:30">
      <c r="G1462" s="22" t="str">
        <f t="shared" si="161"/>
        <v/>
      </c>
      <c r="H1462" s="23" t="str">
        <f>IF(G1462="","",VLOOKUP(G1462,WMS!$E$3:$Q$2500,7,FALSE))</f>
        <v/>
      </c>
      <c r="I1462" s="23" t="str">
        <f>IF(G1462="","",VLOOKUP(G1462,WMS!$E$3:$Q$2500,8,FALSE))</f>
        <v/>
      </c>
      <c r="J1462" s="23" t="str">
        <f>IF(G1462="","",VLOOKUP(G1462,WMS!$E$3:$Q$2500,13,FALSE))</f>
        <v/>
      </c>
      <c r="K1462" s="29" t="str">
        <f t="shared" si="162"/>
        <v/>
      </c>
      <c r="N1462" s="30" t="str">
        <f>IF(G1462="","",VLOOKUP(G1462,WMS!$E$3:$U$2500,17,0))</f>
        <v/>
      </c>
      <c r="O1462" s="31" t="str">
        <f t="shared" si="163"/>
        <v/>
      </c>
      <c r="P1462" s="31" t="str">
        <f t="shared" si="164"/>
        <v/>
      </c>
      <c r="Q1462" s="36" t="str">
        <f>IF(G1462="","",VLOOKUP(G1462,WMS!$E$3:$G$2500,2,FALSE))</f>
        <v/>
      </c>
      <c r="R1462" s="36" t="str">
        <f>IF(G1462="","",VLOOKUP(G1462,WMS!$E$3:$G$2500,3,FALSE))</f>
        <v/>
      </c>
      <c r="S1462" s="37" t="str">
        <f>IF(R1462="","",VLOOKUP(R1462,CUSTOMS!$E$3:$N$2500,2,FALSE))</f>
        <v/>
      </c>
      <c r="T1462" s="38" t="str">
        <f>IF(R1462="","",VLOOKUP(R1462,CUSTOMS!$E$3:$N$2500,3,FALSE))</f>
        <v/>
      </c>
      <c r="U1462" s="39" t="str">
        <f t="shared" si="165"/>
        <v/>
      </c>
      <c r="V1462" s="39" t="str">
        <f>IF(R1462="","",VLOOKUP(R1462,CUSTOMS!$E$3:$N$2500,5,FALSE))</f>
        <v/>
      </c>
      <c r="W1462" s="40" t="str">
        <f>IF(R1462="","",VLOOKUP(R1462,CUSTOMS!$E$3:$N$2500,6,FALSE))</f>
        <v/>
      </c>
      <c r="X1462" s="40" t="str">
        <f t="shared" si="166"/>
        <v/>
      </c>
      <c r="Y1462" s="39" t="str">
        <f>IF(R1462="","",VLOOKUP(R1462,CUSTOMS!$E$3:$N$2500,8,FALSE))</f>
        <v/>
      </c>
      <c r="Z1462" s="39" t="str">
        <f>IF(R1462="","",VLOOKUP(R1462,CUSTOMS!$E$3:$N$2500,9,FALSE))</f>
        <v/>
      </c>
      <c r="AA1462" s="39" t="str">
        <f>IF(R1462="","",VLOOKUP(R1462,CUSTOMS!$E$3:$N$2500,10,FALSE))</f>
        <v/>
      </c>
      <c r="AB1462" s="40" t="str">
        <f>IF(R1462="","",VLOOKUP(G1462,WMS!$E$3:$T$2500,15,FALSE))</f>
        <v/>
      </c>
      <c r="AC1462" s="40" t="str">
        <f t="shared" si="167"/>
        <v/>
      </c>
      <c r="AD1462" s="37" t="str">
        <f>IF(S1462="","",VLOOKUP(S1462,海关监管条件!$A$1:$B$2000,2,FALSE))</f>
        <v/>
      </c>
    </row>
    <row r="1463" spans="7:30">
      <c r="G1463" s="22" t="str">
        <f t="shared" si="161"/>
        <v/>
      </c>
      <c r="H1463" s="23" t="str">
        <f>IF(G1463="","",VLOOKUP(G1463,WMS!$E$3:$Q$2500,7,FALSE))</f>
        <v/>
      </c>
      <c r="I1463" s="23" t="str">
        <f>IF(G1463="","",VLOOKUP(G1463,WMS!$E$3:$Q$2500,8,FALSE))</f>
        <v/>
      </c>
      <c r="J1463" s="23" t="str">
        <f>IF(G1463="","",VLOOKUP(G1463,WMS!$E$3:$Q$2500,13,FALSE))</f>
        <v/>
      </c>
      <c r="K1463" s="29" t="str">
        <f t="shared" si="162"/>
        <v/>
      </c>
      <c r="N1463" s="30" t="str">
        <f>IF(G1463="","",VLOOKUP(G1463,WMS!$E$3:$U$2500,17,0))</f>
        <v/>
      </c>
      <c r="O1463" s="31" t="str">
        <f t="shared" si="163"/>
        <v/>
      </c>
      <c r="P1463" s="31" t="str">
        <f t="shared" si="164"/>
        <v/>
      </c>
      <c r="Q1463" s="36" t="str">
        <f>IF(G1463="","",VLOOKUP(G1463,WMS!$E$3:$G$2500,2,FALSE))</f>
        <v/>
      </c>
      <c r="R1463" s="36" t="str">
        <f>IF(G1463="","",VLOOKUP(G1463,WMS!$E$3:$G$2500,3,FALSE))</f>
        <v/>
      </c>
      <c r="S1463" s="37" t="str">
        <f>IF(R1463="","",VLOOKUP(R1463,CUSTOMS!$E$3:$N$2500,2,FALSE))</f>
        <v/>
      </c>
      <c r="T1463" s="38" t="str">
        <f>IF(R1463="","",VLOOKUP(R1463,CUSTOMS!$E$3:$N$2500,3,FALSE))</f>
        <v/>
      </c>
      <c r="U1463" s="39" t="str">
        <f t="shared" si="165"/>
        <v/>
      </c>
      <c r="V1463" s="39" t="str">
        <f>IF(R1463="","",VLOOKUP(R1463,CUSTOMS!$E$3:$N$2500,5,FALSE))</f>
        <v/>
      </c>
      <c r="W1463" s="40" t="str">
        <f>IF(R1463="","",VLOOKUP(R1463,CUSTOMS!$E$3:$N$2500,6,FALSE))</f>
        <v/>
      </c>
      <c r="X1463" s="40" t="str">
        <f t="shared" si="166"/>
        <v/>
      </c>
      <c r="Y1463" s="39" t="str">
        <f>IF(R1463="","",VLOOKUP(R1463,CUSTOMS!$E$3:$N$2500,8,FALSE))</f>
        <v/>
      </c>
      <c r="Z1463" s="39" t="str">
        <f>IF(R1463="","",VLOOKUP(R1463,CUSTOMS!$E$3:$N$2500,9,FALSE))</f>
        <v/>
      </c>
      <c r="AA1463" s="39" t="str">
        <f>IF(R1463="","",VLOOKUP(R1463,CUSTOMS!$E$3:$N$2500,10,FALSE))</f>
        <v/>
      </c>
      <c r="AB1463" s="40" t="str">
        <f>IF(R1463="","",VLOOKUP(G1463,WMS!$E$3:$T$2500,15,FALSE))</f>
        <v/>
      </c>
      <c r="AC1463" s="40" t="str">
        <f t="shared" si="167"/>
        <v/>
      </c>
      <c r="AD1463" s="37" t="str">
        <f>IF(S1463="","",VLOOKUP(S1463,海关监管条件!$A$1:$B$2000,2,FALSE))</f>
        <v/>
      </c>
    </row>
    <row r="1464" spans="7:30">
      <c r="G1464" s="22" t="str">
        <f t="shared" si="161"/>
        <v/>
      </c>
      <c r="H1464" s="23" t="str">
        <f>IF(G1464="","",VLOOKUP(G1464,WMS!$E$3:$Q$2500,7,FALSE))</f>
        <v/>
      </c>
      <c r="I1464" s="23" t="str">
        <f>IF(G1464="","",VLOOKUP(G1464,WMS!$E$3:$Q$2500,8,FALSE))</f>
        <v/>
      </c>
      <c r="J1464" s="23" t="str">
        <f>IF(G1464="","",VLOOKUP(G1464,WMS!$E$3:$Q$2500,13,FALSE))</f>
        <v/>
      </c>
      <c r="K1464" s="29" t="str">
        <f t="shared" si="162"/>
        <v/>
      </c>
      <c r="N1464" s="30" t="str">
        <f>IF(G1464="","",VLOOKUP(G1464,WMS!$E$3:$U$2500,17,0))</f>
        <v/>
      </c>
      <c r="O1464" s="31" t="str">
        <f t="shared" si="163"/>
        <v/>
      </c>
      <c r="P1464" s="31" t="str">
        <f t="shared" si="164"/>
        <v/>
      </c>
      <c r="Q1464" s="36" t="str">
        <f>IF(G1464="","",VLOOKUP(G1464,WMS!$E$3:$G$2500,2,FALSE))</f>
        <v/>
      </c>
      <c r="R1464" s="36" t="str">
        <f>IF(G1464="","",VLOOKUP(G1464,WMS!$E$3:$G$2500,3,FALSE))</f>
        <v/>
      </c>
      <c r="S1464" s="37" t="str">
        <f>IF(R1464="","",VLOOKUP(R1464,CUSTOMS!$E$3:$N$2500,2,FALSE))</f>
        <v/>
      </c>
      <c r="T1464" s="38" t="str">
        <f>IF(R1464="","",VLOOKUP(R1464,CUSTOMS!$E$3:$N$2500,3,FALSE))</f>
        <v/>
      </c>
      <c r="U1464" s="39" t="str">
        <f t="shared" si="165"/>
        <v/>
      </c>
      <c r="V1464" s="39" t="str">
        <f>IF(R1464="","",VLOOKUP(R1464,CUSTOMS!$E$3:$N$2500,5,FALSE))</f>
        <v/>
      </c>
      <c r="W1464" s="40" t="str">
        <f>IF(R1464="","",VLOOKUP(R1464,CUSTOMS!$E$3:$N$2500,6,FALSE))</f>
        <v/>
      </c>
      <c r="X1464" s="40" t="str">
        <f t="shared" si="166"/>
        <v/>
      </c>
      <c r="Y1464" s="39" t="str">
        <f>IF(R1464="","",VLOOKUP(R1464,CUSTOMS!$E$3:$N$2500,8,FALSE))</f>
        <v/>
      </c>
      <c r="Z1464" s="39" t="str">
        <f>IF(R1464="","",VLOOKUP(R1464,CUSTOMS!$E$3:$N$2500,9,FALSE))</f>
        <v/>
      </c>
      <c r="AA1464" s="39" t="str">
        <f>IF(R1464="","",VLOOKUP(R1464,CUSTOMS!$E$3:$N$2500,10,FALSE))</f>
        <v/>
      </c>
      <c r="AB1464" s="40" t="str">
        <f>IF(R1464="","",VLOOKUP(G1464,WMS!$E$3:$T$2500,15,FALSE))</f>
        <v/>
      </c>
      <c r="AC1464" s="40" t="str">
        <f t="shared" si="167"/>
        <v/>
      </c>
      <c r="AD1464" s="37" t="str">
        <f>IF(S1464="","",VLOOKUP(S1464,海关监管条件!$A$1:$B$2000,2,FALSE))</f>
        <v/>
      </c>
    </row>
    <row r="1465" spans="7:30">
      <c r="G1465" s="22" t="str">
        <f t="shared" si="161"/>
        <v/>
      </c>
      <c r="H1465" s="23" t="str">
        <f>IF(G1465="","",VLOOKUP(G1465,WMS!$E$3:$Q$2500,7,FALSE))</f>
        <v/>
      </c>
      <c r="I1465" s="23" t="str">
        <f>IF(G1465="","",VLOOKUP(G1465,WMS!$E$3:$Q$2500,8,FALSE))</f>
        <v/>
      </c>
      <c r="J1465" s="23" t="str">
        <f>IF(G1465="","",VLOOKUP(G1465,WMS!$E$3:$Q$2500,13,FALSE))</f>
        <v/>
      </c>
      <c r="K1465" s="29" t="str">
        <f t="shared" si="162"/>
        <v/>
      </c>
      <c r="N1465" s="30" t="str">
        <f>IF(G1465="","",VLOOKUP(G1465,WMS!$E$3:$U$2500,17,0))</f>
        <v/>
      </c>
      <c r="O1465" s="31" t="str">
        <f t="shared" si="163"/>
        <v/>
      </c>
      <c r="P1465" s="31" t="str">
        <f t="shared" si="164"/>
        <v/>
      </c>
      <c r="Q1465" s="36" t="str">
        <f>IF(G1465="","",VLOOKUP(G1465,WMS!$E$3:$G$2500,2,FALSE))</f>
        <v/>
      </c>
      <c r="R1465" s="36" t="str">
        <f>IF(G1465="","",VLOOKUP(G1465,WMS!$E$3:$G$2500,3,FALSE))</f>
        <v/>
      </c>
      <c r="S1465" s="37" t="str">
        <f>IF(R1465="","",VLOOKUP(R1465,CUSTOMS!$E$3:$N$2500,2,FALSE))</f>
        <v/>
      </c>
      <c r="T1465" s="38" t="str">
        <f>IF(R1465="","",VLOOKUP(R1465,CUSTOMS!$E$3:$N$2500,3,FALSE))</f>
        <v/>
      </c>
      <c r="U1465" s="39" t="str">
        <f t="shared" si="165"/>
        <v/>
      </c>
      <c r="V1465" s="39" t="str">
        <f>IF(R1465="","",VLOOKUP(R1465,CUSTOMS!$E$3:$N$2500,5,FALSE))</f>
        <v/>
      </c>
      <c r="W1465" s="40" t="str">
        <f>IF(R1465="","",VLOOKUP(R1465,CUSTOMS!$E$3:$N$2500,6,FALSE))</f>
        <v/>
      </c>
      <c r="X1465" s="40" t="str">
        <f t="shared" si="166"/>
        <v/>
      </c>
      <c r="Y1465" s="39" t="str">
        <f>IF(R1465="","",VLOOKUP(R1465,CUSTOMS!$E$3:$N$2500,8,FALSE))</f>
        <v/>
      </c>
      <c r="Z1465" s="39" t="str">
        <f>IF(R1465="","",VLOOKUP(R1465,CUSTOMS!$E$3:$N$2500,9,FALSE))</f>
        <v/>
      </c>
      <c r="AA1465" s="39" t="str">
        <f>IF(R1465="","",VLOOKUP(R1465,CUSTOMS!$E$3:$N$2500,10,FALSE))</f>
        <v/>
      </c>
      <c r="AB1465" s="40" t="str">
        <f>IF(R1465="","",VLOOKUP(G1465,WMS!$E$3:$T$2500,15,FALSE))</f>
        <v/>
      </c>
      <c r="AC1465" s="40" t="str">
        <f t="shared" si="167"/>
        <v/>
      </c>
      <c r="AD1465" s="37" t="str">
        <f>IF(S1465="","",VLOOKUP(S1465,海关监管条件!$A$1:$B$2000,2,FALSE))</f>
        <v/>
      </c>
    </row>
    <row r="1466" spans="7:30">
      <c r="G1466" s="22" t="str">
        <f t="shared" si="161"/>
        <v/>
      </c>
      <c r="H1466" s="23" t="str">
        <f>IF(G1466="","",VLOOKUP(G1466,WMS!$E$3:$Q$2500,7,FALSE))</f>
        <v/>
      </c>
      <c r="I1466" s="23" t="str">
        <f>IF(G1466="","",VLOOKUP(G1466,WMS!$E$3:$Q$2500,8,FALSE))</f>
        <v/>
      </c>
      <c r="J1466" s="23" t="str">
        <f>IF(G1466="","",VLOOKUP(G1466,WMS!$E$3:$Q$2500,13,FALSE))</f>
        <v/>
      </c>
      <c r="K1466" s="29" t="str">
        <f t="shared" si="162"/>
        <v/>
      </c>
      <c r="N1466" s="30" t="str">
        <f>IF(G1466="","",VLOOKUP(G1466,WMS!$E$3:$U$2500,17,0))</f>
        <v/>
      </c>
      <c r="O1466" s="31" t="str">
        <f t="shared" si="163"/>
        <v/>
      </c>
      <c r="P1466" s="31" t="str">
        <f t="shared" si="164"/>
        <v/>
      </c>
      <c r="Q1466" s="36" t="str">
        <f>IF(G1466="","",VLOOKUP(G1466,WMS!$E$3:$G$2500,2,FALSE))</f>
        <v/>
      </c>
      <c r="R1466" s="36" t="str">
        <f>IF(G1466="","",VLOOKUP(G1466,WMS!$E$3:$G$2500,3,FALSE))</f>
        <v/>
      </c>
      <c r="S1466" s="37" t="str">
        <f>IF(R1466="","",VLOOKUP(R1466,CUSTOMS!$E$3:$N$2500,2,FALSE))</f>
        <v/>
      </c>
      <c r="T1466" s="38" t="str">
        <f>IF(R1466="","",VLOOKUP(R1466,CUSTOMS!$E$3:$N$2500,3,FALSE))</f>
        <v/>
      </c>
      <c r="U1466" s="39" t="str">
        <f t="shared" si="165"/>
        <v/>
      </c>
      <c r="V1466" s="39" t="str">
        <f>IF(R1466="","",VLOOKUP(R1466,CUSTOMS!$E$3:$N$2500,5,FALSE))</f>
        <v/>
      </c>
      <c r="W1466" s="40" t="str">
        <f>IF(R1466="","",VLOOKUP(R1466,CUSTOMS!$E$3:$N$2500,6,FALSE))</f>
        <v/>
      </c>
      <c r="X1466" s="40" t="str">
        <f t="shared" si="166"/>
        <v/>
      </c>
      <c r="Y1466" s="39" t="str">
        <f>IF(R1466="","",VLOOKUP(R1466,CUSTOMS!$E$3:$N$2500,8,FALSE))</f>
        <v/>
      </c>
      <c r="Z1466" s="39" t="str">
        <f>IF(R1466="","",VLOOKUP(R1466,CUSTOMS!$E$3:$N$2500,9,FALSE))</f>
        <v/>
      </c>
      <c r="AA1466" s="39" t="str">
        <f>IF(R1466="","",VLOOKUP(R1466,CUSTOMS!$E$3:$N$2500,10,FALSE))</f>
        <v/>
      </c>
      <c r="AB1466" s="40" t="str">
        <f>IF(R1466="","",VLOOKUP(G1466,WMS!$E$3:$T$2500,15,FALSE))</f>
        <v/>
      </c>
      <c r="AC1466" s="40" t="str">
        <f t="shared" si="167"/>
        <v/>
      </c>
      <c r="AD1466" s="37" t="str">
        <f>IF(S1466="","",VLOOKUP(S1466,海关监管条件!$A$1:$B$2000,2,FALSE))</f>
        <v/>
      </c>
    </row>
    <row r="1467" spans="7:30">
      <c r="G1467" s="22" t="str">
        <f t="shared" si="161"/>
        <v/>
      </c>
      <c r="H1467" s="23" t="str">
        <f>IF(G1467="","",VLOOKUP(G1467,WMS!$E$3:$Q$2500,7,FALSE))</f>
        <v/>
      </c>
      <c r="I1467" s="23" t="str">
        <f>IF(G1467="","",VLOOKUP(G1467,WMS!$E$3:$Q$2500,8,FALSE))</f>
        <v/>
      </c>
      <c r="J1467" s="23" t="str">
        <f>IF(G1467="","",VLOOKUP(G1467,WMS!$E$3:$Q$2500,13,FALSE))</f>
        <v/>
      </c>
      <c r="K1467" s="29" t="str">
        <f t="shared" si="162"/>
        <v/>
      </c>
      <c r="N1467" s="30" t="str">
        <f>IF(G1467="","",VLOOKUP(G1467,WMS!$E$3:$U$2500,17,0))</f>
        <v/>
      </c>
      <c r="O1467" s="31" t="str">
        <f t="shared" si="163"/>
        <v/>
      </c>
      <c r="P1467" s="31" t="str">
        <f t="shared" si="164"/>
        <v/>
      </c>
      <c r="Q1467" s="36" t="str">
        <f>IF(G1467="","",VLOOKUP(G1467,WMS!$E$3:$G$2500,2,FALSE))</f>
        <v/>
      </c>
      <c r="R1467" s="36" t="str">
        <f>IF(G1467="","",VLOOKUP(G1467,WMS!$E$3:$G$2500,3,FALSE))</f>
        <v/>
      </c>
      <c r="S1467" s="37" t="str">
        <f>IF(R1467="","",VLOOKUP(R1467,CUSTOMS!$E$3:$N$2500,2,FALSE))</f>
        <v/>
      </c>
      <c r="T1467" s="38" t="str">
        <f>IF(R1467="","",VLOOKUP(R1467,CUSTOMS!$E$3:$N$2500,3,FALSE))</f>
        <v/>
      </c>
      <c r="U1467" s="39" t="str">
        <f t="shared" si="165"/>
        <v/>
      </c>
      <c r="V1467" s="39" t="str">
        <f>IF(R1467="","",VLOOKUP(R1467,CUSTOMS!$E$3:$N$2500,5,FALSE))</f>
        <v/>
      </c>
      <c r="W1467" s="40" t="str">
        <f>IF(R1467="","",VLOOKUP(R1467,CUSTOMS!$E$3:$N$2500,6,FALSE))</f>
        <v/>
      </c>
      <c r="X1467" s="40" t="str">
        <f t="shared" si="166"/>
        <v/>
      </c>
      <c r="Y1467" s="39" t="str">
        <f>IF(R1467="","",VLOOKUP(R1467,CUSTOMS!$E$3:$N$2500,8,FALSE))</f>
        <v/>
      </c>
      <c r="Z1467" s="39" t="str">
        <f>IF(R1467="","",VLOOKUP(R1467,CUSTOMS!$E$3:$N$2500,9,FALSE))</f>
        <v/>
      </c>
      <c r="AA1467" s="39" t="str">
        <f>IF(R1467="","",VLOOKUP(R1467,CUSTOMS!$E$3:$N$2500,10,FALSE))</f>
        <v/>
      </c>
      <c r="AB1467" s="40" t="str">
        <f>IF(R1467="","",VLOOKUP(G1467,WMS!$E$3:$T$2500,15,FALSE))</f>
        <v/>
      </c>
      <c r="AC1467" s="40" t="str">
        <f t="shared" si="167"/>
        <v/>
      </c>
      <c r="AD1467" s="37" t="str">
        <f>IF(S1467="","",VLOOKUP(S1467,海关监管条件!$A$1:$B$2000,2,FALSE))</f>
        <v/>
      </c>
    </row>
    <row r="1468" spans="7:30">
      <c r="G1468" s="22" t="str">
        <f t="shared" si="161"/>
        <v/>
      </c>
      <c r="H1468" s="23" t="str">
        <f>IF(G1468="","",VLOOKUP(G1468,WMS!$E$3:$Q$2500,7,FALSE))</f>
        <v/>
      </c>
      <c r="I1468" s="23" t="str">
        <f>IF(G1468="","",VLOOKUP(G1468,WMS!$E$3:$Q$2500,8,FALSE))</f>
        <v/>
      </c>
      <c r="J1468" s="23" t="str">
        <f>IF(G1468="","",VLOOKUP(G1468,WMS!$E$3:$Q$2500,13,FALSE))</f>
        <v/>
      </c>
      <c r="K1468" s="29" t="str">
        <f t="shared" si="162"/>
        <v/>
      </c>
      <c r="N1468" s="30" t="str">
        <f>IF(G1468="","",VLOOKUP(G1468,WMS!$E$3:$U$2500,17,0))</f>
        <v/>
      </c>
      <c r="O1468" s="31" t="str">
        <f t="shared" si="163"/>
        <v/>
      </c>
      <c r="P1468" s="31" t="str">
        <f t="shared" si="164"/>
        <v/>
      </c>
      <c r="Q1468" s="36" t="str">
        <f>IF(G1468="","",VLOOKUP(G1468,WMS!$E$3:$G$2500,2,FALSE))</f>
        <v/>
      </c>
      <c r="R1468" s="36" t="str">
        <f>IF(G1468="","",VLOOKUP(G1468,WMS!$E$3:$G$2500,3,FALSE))</f>
        <v/>
      </c>
      <c r="S1468" s="37" t="str">
        <f>IF(R1468="","",VLOOKUP(R1468,CUSTOMS!$E$3:$N$2500,2,FALSE))</f>
        <v/>
      </c>
      <c r="T1468" s="38" t="str">
        <f>IF(R1468="","",VLOOKUP(R1468,CUSTOMS!$E$3:$N$2500,3,FALSE))</f>
        <v/>
      </c>
      <c r="U1468" s="39" t="str">
        <f t="shared" si="165"/>
        <v/>
      </c>
      <c r="V1468" s="39" t="str">
        <f>IF(R1468="","",VLOOKUP(R1468,CUSTOMS!$E$3:$N$2500,5,FALSE))</f>
        <v/>
      </c>
      <c r="W1468" s="40" t="str">
        <f>IF(R1468="","",VLOOKUP(R1468,CUSTOMS!$E$3:$N$2500,6,FALSE))</f>
        <v/>
      </c>
      <c r="X1468" s="40" t="str">
        <f t="shared" si="166"/>
        <v/>
      </c>
      <c r="Y1468" s="39" t="str">
        <f>IF(R1468="","",VLOOKUP(R1468,CUSTOMS!$E$3:$N$2500,8,FALSE))</f>
        <v/>
      </c>
      <c r="Z1468" s="39" t="str">
        <f>IF(R1468="","",VLOOKUP(R1468,CUSTOMS!$E$3:$N$2500,9,FALSE))</f>
        <v/>
      </c>
      <c r="AA1468" s="39" t="str">
        <f>IF(R1468="","",VLOOKUP(R1468,CUSTOMS!$E$3:$N$2500,10,FALSE))</f>
        <v/>
      </c>
      <c r="AB1468" s="40" t="str">
        <f>IF(R1468="","",VLOOKUP(G1468,WMS!$E$3:$T$2500,15,FALSE))</f>
        <v/>
      </c>
      <c r="AC1468" s="40" t="str">
        <f t="shared" si="167"/>
        <v/>
      </c>
      <c r="AD1468" s="37" t="str">
        <f>IF(S1468="","",VLOOKUP(S1468,海关监管条件!$A$1:$B$2000,2,FALSE))</f>
        <v/>
      </c>
    </row>
    <row r="1469" spans="7:30">
      <c r="G1469" s="22" t="str">
        <f t="shared" si="161"/>
        <v/>
      </c>
      <c r="H1469" s="23" t="str">
        <f>IF(G1469="","",VLOOKUP(G1469,WMS!$E$3:$Q$2500,7,FALSE))</f>
        <v/>
      </c>
      <c r="I1469" s="23" t="str">
        <f>IF(G1469="","",VLOOKUP(G1469,WMS!$E$3:$Q$2500,8,FALSE))</f>
        <v/>
      </c>
      <c r="J1469" s="23" t="str">
        <f>IF(G1469="","",VLOOKUP(G1469,WMS!$E$3:$Q$2500,13,FALSE))</f>
        <v/>
      </c>
      <c r="K1469" s="29" t="str">
        <f t="shared" si="162"/>
        <v/>
      </c>
      <c r="N1469" s="30" t="str">
        <f>IF(G1469="","",VLOOKUP(G1469,WMS!$E$3:$U$2500,17,0))</f>
        <v/>
      </c>
      <c r="O1469" s="31" t="str">
        <f t="shared" si="163"/>
        <v/>
      </c>
      <c r="P1469" s="31" t="str">
        <f t="shared" si="164"/>
        <v/>
      </c>
      <c r="Q1469" s="36" t="str">
        <f>IF(G1469="","",VLOOKUP(G1469,WMS!$E$3:$G$2500,2,FALSE))</f>
        <v/>
      </c>
      <c r="R1469" s="36" t="str">
        <f>IF(G1469="","",VLOOKUP(G1469,WMS!$E$3:$G$2500,3,FALSE))</f>
        <v/>
      </c>
      <c r="S1469" s="37" t="str">
        <f>IF(R1469="","",VLOOKUP(R1469,CUSTOMS!$E$3:$N$2500,2,FALSE))</f>
        <v/>
      </c>
      <c r="T1469" s="38" t="str">
        <f>IF(R1469="","",VLOOKUP(R1469,CUSTOMS!$E$3:$N$2500,3,FALSE))</f>
        <v/>
      </c>
      <c r="U1469" s="39" t="str">
        <f t="shared" si="165"/>
        <v/>
      </c>
      <c r="V1469" s="39" t="str">
        <f>IF(R1469="","",VLOOKUP(R1469,CUSTOMS!$E$3:$N$2500,5,FALSE))</f>
        <v/>
      </c>
      <c r="W1469" s="40" t="str">
        <f>IF(R1469="","",VLOOKUP(R1469,CUSTOMS!$E$3:$N$2500,6,FALSE))</f>
        <v/>
      </c>
      <c r="X1469" s="40" t="str">
        <f t="shared" si="166"/>
        <v/>
      </c>
      <c r="Y1469" s="39" t="str">
        <f>IF(R1469="","",VLOOKUP(R1469,CUSTOMS!$E$3:$N$2500,8,FALSE))</f>
        <v/>
      </c>
      <c r="Z1469" s="39" t="str">
        <f>IF(R1469="","",VLOOKUP(R1469,CUSTOMS!$E$3:$N$2500,9,FALSE))</f>
        <v/>
      </c>
      <c r="AA1469" s="39" t="str">
        <f>IF(R1469="","",VLOOKUP(R1469,CUSTOMS!$E$3:$N$2500,10,FALSE))</f>
        <v/>
      </c>
      <c r="AB1469" s="40" t="str">
        <f>IF(R1469="","",VLOOKUP(G1469,WMS!$E$3:$T$2500,15,FALSE))</f>
        <v/>
      </c>
      <c r="AC1469" s="40" t="str">
        <f t="shared" si="167"/>
        <v/>
      </c>
      <c r="AD1469" s="37" t="str">
        <f>IF(S1469="","",VLOOKUP(S1469,海关监管条件!$A$1:$B$2000,2,FALSE))</f>
        <v/>
      </c>
    </row>
    <row r="1470" spans="7:30">
      <c r="G1470" s="22" t="str">
        <f t="shared" si="161"/>
        <v/>
      </c>
      <c r="H1470" s="23" t="str">
        <f>IF(G1470="","",VLOOKUP(G1470,WMS!$E$3:$Q$2500,7,FALSE))</f>
        <v/>
      </c>
      <c r="I1470" s="23" t="str">
        <f>IF(G1470="","",VLOOKUP(G1470,WMS!$E$3:$Q$2500,8,FALSE))</f>
        <v/>
      </c>
      <c r="J1470" s="23" t="str">
        <f>IF(G1470="","",VLOOKUP(G1470,WMS!$E$3:$Q$2500,13,FALSE))</f>
        <v/>
      </c>
      <c r="K1470" s="29" t="str">
        <f t="shared" si="162"/>
        <v/>
      </c>
      <c r="N1470" s="30" t="str">
        <f>IF(G1470="","",VLOOKUP(G1470,WMS!$E$3:$U$2500,17,0))</f>
        <v/>
      </c>
      <c r="O1470" s="31" t="str">
        <f t="shared" si="163"/>
        <v/>
      </c>
      <c r="P1470" s="31" t="str">
        <f t="shared" si="164"/>
        <v/>
      </c>
      <c r="Q1470" s="36" t="str">
        <f>IF(G1470="","",VLOOKUP(G1470,WMS!$E$3:$G$2500,2,FALSE))</f>
        <v/>
      </c>
      <c r="R1470" s="36" t="str">
        <f>IF(G1470="","",VLOOKUP(G1470,WMS!$E$3:$G$2500,3,FALSE))</f>
        <v/>
      </c>
      <c r="S1470" s="37" t="str">
        <f>IF(R1470="","",VLOOKUP(R1470,CUSTOMS!$E$3:$N$2500,2,FALSE))</f>
        <v/>
      </c>
      <c r="T1470" s="38" t="str">
        <f>IF(R1470="","",VLOOKUP(R1470,CUSTOMS!$E$3:$N$2500,3,FALSE))</f>
        <v/>
      </c>
      <c r="U1470" s="39" t="str">
        <f t="shared" si="165"/>
        <v/>
      </c>
      <c r="V1470" s="39" t="str">
        <f>IF(R1470="","",VLOOKUP(R1470,CUSTOMS!$E$3:$N$2500,5,FALSE))</f>
        <v/>
      </c>
      <c r="W1470" s="40" t="str">
        <f>IF(R1470="","",VLOOKUP(R1470,CUSTOMS!$E$3:$N$2500,6,FALSE))</f>
        <v/>
      </c>
      <c r="X1470" s="40" t="str">
        <f t="shared" si="166"/>
        <v/>
      </c>
      <c r="Y1470" s="39" t="str">
        <f>IF(R1470="","",VLOOKUP(R1470,CUSTOMS!$E$3:$N$2500,8,FALSE))</f>
        <v/>
      </c>
      <c r="Z1470" s="39" t="str">
        <f>IF(R1470="","",VLOOKUP(R1470,CUSTOMS!$E$3:$N$2500,9,FALSE))</f>
        <v/>
      </c>
      <c r="AA1470" s="39" t="str">
        <f>IF(R1470="","",VLOOKUP(R1470,CUSTOMS!$E$3:$N$2500,10,FALSE))</f>
        <v/>
      </c>
      <c r="AB1470" s="40" t="str">
        <f>IF(R1470="","",VLOOKUP(G1470,WMS!$E$3:$T$2500,15,FALSE))</f>
        <v/>
      </c>
      <c r="AC1470" s="40" t="str">
        <f t="shared" si="167"/>
        <v/>
      </c>
      <c r="AD1470" s="37" t="str">
        <f>IF(S1470="","",VLOOKUP(S1470,海关监管条件!$A$1:$B$2000,2,FALSE))</f>
        <v/>
      </c>
    </row>
    <row r="1471" spans="7:30">
      <c r="G1471" s="22" t="str">
        <f t="shared" si="161"/>
        <v/>
      </c>
      <c r="H1471" s="23" t="str">
        <f>IF(G1471="","",VLOOKUP(G1471,WMS!$E$3:$Q$2500,7,FALSE))</f>
        <v/>
      </c>
      <c r="I1471" s="23" t="str">
        <f>IF(G1471="","",VLOOKUP(G1471,WMS!$E$3:$Q$2500,8,FALSE))</f>
        <v/>
      </c>
      <c r="J1471" s="23" t="str">
        <f>IF(G1471="","",VLOOKUP(G1471,WMS!$E$3:$Q$2500,13,FALSE))</f>
        <v/>
      </c>
      <c r="K1471" s="29" t="str">
        <f t="shared" si="162"/>
        <v/>
      </c>
      <c r="N1471" s="30" t="str">
        <f>IF(G1471="","",VLOOKUP(G1471,WMS!$E$3:$U$2500,17,0))</f>
        <v/>
      </c>
      <c r="O1471" s="31" t="str">
        <f t="shared" si="163"/>
        <v/>
      </c>
      <c r="P1471" s="31" t="str">
        <f t="shared" si="164"/>
        <v/>
      </c>
      <c r="Q1471" s="36" t="str">
        <f>IF(G1471="","",VLOOKUP(G1471,WMS!$E$3:$G$2500,2,FALSE))</f>
        <v/>
      </c>
      <c r="R1471" s="36" t="str">
        <f>IF(G1471="","",VLOOKUP(G1471,WMS!$E$3:$G$2500,3,FALSE))</f>
        <v/>
      </c>
      <c r="S1471" s="37" t="str">
        <f>IF(R1471="","",VLOOKUP(R1471,CUSTOMS!$E$3:$N$2500,2,FALSE))</f>
        <v/>
      </c>
      <c r="T1471" s="38" t="str">
        <f>IF(R1471="","",VLOOKUP(R1471,CUSTOMS!$E$3:$N$2500,3,FALSE))</f>
        <v/>
      </c>
      <c r="U1471" s="39" t="str">
        <f t="shared" si="165"/>
        <v/>
      </c>
      <c r="V1471" s="39" t="str">
        <f>IF(R1471="","",VLOOKUP(R1471,CUSTOMS!$E$3:$N$2500,5,FALSE))</f>
        <v/>
      </c>
      <c r="W1471" s="40" t="str">
        <f>IF(R1471="","",VLOOKUP(R1471,CUSTOMS!$E$3:$N$2500,6,FALSE))</f>
        <v/>
      </c>
      <c r="X1471" s="40" t="str">
        <f t="shared" si="166"/>
        <v/>
      </c>
      <c r="Y1471" s="39" t="str">
        <f>IF(R1471="","",VLOOKUP(R1471,CUSTOMS!$E$3:$N$2500,8,FALSE))</f>
        <v/>
      </c>
      <c r="Z1471" s="39" t="str">
        <f>IF(R1471="","",VLOOKUP(R1471,CUSTOMS!$E$3:$N$2500,9,FALSE))</f>
        <v/>
      </c>
      <c r="AA1471" s="39" t="str">
        <f>IF(R1471="","",VLOOKUP(R1471,CUSTOMS!$E$3:$N$2500,10,FALSE))</f>
        <v/>
      </c>
      <c r="AB1471" s="40" t="str">
        <f>IF(R1471="","",VLOOKUP(G1471,WMS!$E$3:$T$2500,15,FALSE))</f>
        <v/>
      </c>
      <c r="AC1471" s="40" t="str">
        <f t="shared" si="167"/>
        <v/>
      </c>
      <c r="AD1471" s="37" t="str">
        <f>IF(S1471="","",VLOOKUP(S1471,海关监管条件!$A$1:$B$2000,2,FALSE))</f>
        <v/>
      </c>
    </row>
    <row r="1472" spans="7:30">
      <c r="G1472" s="22" t="str">
        <f t="shared" si="161"/>
        <v/>
      </c>
      <c r="H1472" s="23" t="str">
        <f>IF(G1472="","",VLOOKUP(G1472,WMS!$E$3:$Q$2500,7,FALSE))</f>
        <v/>
      </c>
      <c r="I1472" s="23" t="str">
        <f>IF(G1472="","",VLOOKUP(G1472,WMS!$E$3:$Q$2500,8,FALSE))</f>
        <v/>
      </c>
      <c r="J1472" s="23" t="str">
        <f>IF(G1472="","",VLOOKUP(G1472,WMS!$E$3:$Q$2500,13,FALSE))</f>
        <v/>
      </c>
      <c r="K1472" s="29" t="str">
        <f t="shared" si="162"/>
        <v/>
      </c>
      <c r="N1472" s="30" t="str">
        <f>IF(G1472="","",VLOOKUP(G1472,WMS!$E$3:$U$2500,17,0))</f>
        <v/>
      </c>
      <c r="O1472" s="31" t="str">
        <f t="shared" si="163"/>
        <v/>
      </c>
      <c r="P1472" s="31" t="str">
        <f t="shared" si="164"/>
        <v/>
      </c>
      <c r="Q1472" s="36" t="str">
        <f>IF(G1472="","",VLOOKUP(G1472,WMS!$E$3:$G$2500,2,FALSE))</f>
        <v/>
      </c>
      <c r="R1472" s="36" t="str">
        <f>IF(G1472="","",VLOOKUP(G1472,WMS!$E$3:$G$2500,3,FALSE))</f>
        <v/>
      </c>
      <c r="S1472" s="37" t="str">
        <f>IF(R1472="","",VLOOKUP(R1472,CUSTOMS!$E$3:$N$2500,2,FALSE))</f>
        <v/>
      </c>
      <c r="T1472" s="38" t="str">
        <f>IF(R1472="","",VLOOKUP(R1472,CUSTOMS!$E$3:$N$2500,3,FALSE))</f>
        <v/>
      </c>
      <c r="U1472" s="39" t="str">
        <f t="shared" si="165"/>
        <v/>
      </c>
      <c r="V1472" s="39" t="str">
        <f>IF(R1472="","",VLOOKUP(R1472,CUSTOMS!$E$3:$N$2500,5,FALSE))</f>
        <v/>
      </c>
      <c r="W1472" s="40" t="str">
        <f>IF(R1472="","",VLOOKUP(R1472,CUSTOMS!$E$3:$N$2500,6,FALSE))</f>
        <v/>
      </c>
      <c r="X1472" s="40" t="str">
        <f t="shared" si="166"/>
        <v/>
      </c>
      <c r="Y1472" s="39" t="str">
        <f>IF(R1472="","",VLOOKUP(R1472,CUSTOMS!$E$3:$N$2500,8,FALSE))</f>
        <v/>
      </c>
      <c r="Z1472" s="39" t="str">
        <f>IF(R1472="","",VLOOKUP(R1472,CUSTOMS!$E$3:$N$2500,9,FALSE))</f>
        <v/>
      </c>
      <c r="AA1472" s="39" t="str">
        <f>IF(R1472="","",VLOOKUP(R1472,CUSTOMS!$E$3:$N$2500,10,FALSE))</f>
        <v/>
      </c>
      <c r="AB1472" s="40" t="str">
        <f>IF(R1472="","",VLOOKUP(G1472,WMS!$E$3:$T$2500,15,FALSE))</f>
        <v/>
      </c>
      <c r="AC1472" s="40" t="str">
        <f t="shared" si="167"/>
        <v/>
      </c>
      <c r="AD1472" s="37" t="str">
        <f>IF(S1472="","",VLOOKUP(S1472,海关监管条件!$A$1:$B$2000,2,FALSE))</f>
        <v/>
      </c>
    </row>
    <row r="1473" spans="7:30">
      <c r="G1473" s="22" t="str">
        <f t="shared" si="161"/>
        <v/>
      </c>
      <c r="H1473" s="23" t="str">
        <f>IF(G1473="","",VLOOKUP(G1473,WMS!$E$3:$Q$2500,7,FALSE))</f>
        <v/>
      </c>
      <c r="I1473" s="23" t="str">
        <f>IF(G1473="","",VLOOKUP(G1473,WMS!$E$3:$Q$2500,8,FALSE))</f>
        <v/>
      </c>
      <c r="J1473" s="23" t="str">
        <f>IF(G1473="","",VLOOKUP(G1473,WMS!$E$3:$Q$2500,13,FALSE))</f>
        <v/>
      </c>
      <c r="K1473" s="29" t="str">
        <f t="shared" si="162"/>
        <v/>
      </c>
      <c r="N1473" s="30" t="str">
        <f>IF(G1473="","",VLOOKUP(G1473,WMS!$E$3:$U$2500,17,0))</f>
        <v/>
      </c>
      <c r="O1473" s="31" t="str">
        <f t="shared" si="163"/>
        <v/>
      </c>
      <c r="P1473" s="31" t="str">
        <f t="shared" si="164"/>
        <v/>
      </c>
      <c r="Q1473" s="36" t="str">
        <f>IF(G1473="","",VLOOKUP(G1473,WMS!$E$3:$G$2500,2,FALSE))</f>
        <v/>
      </c>
      <c r="R1473" s="36" t="str">
        <f>IF(G1473="","",VLOOKUP(G1473,WMS!$E$3:$G$2500,3,FALSE))</f>
        <v/>
      </c>
      <c r="S1473" s="37" t="str">
        <f>IF(R1473="","",VLOOKUP(R1473,CUSTOMS!$E$3:$N$2500,2,FALSE))</f>
        <v/>
      </c>
      <c r="T1473" s="38" t="str">
        <f>IF(R1473="","",VLOOKUP(R1473,CUSTOMS!$E$3:$N$2500,3,FALSE))</f>
        <v/>
      </c>
      <c r="U1473" s="39" t="str">
        <f t="shared" si="165"/>
        <v/>
      </c>
      <c r="V1473" s="39" t="str">
        <f>IF(R1473="","",VLOOKUP(R1473,CUSTOMS!$E$3:$N$2500,5,FALSE))</f>
        <v/>
      </c>
      <c r="W1473" s="40" t="str">
        <f>IF(R1473="","",VLOOKUP(R1473,CUSTOMS!$E$3:$N$2500,6,FALSE))</f>
        <v/>
      </c>
      <c r="X1473" s="40" t="str">
        <f t="shared" si="166"/>
        <v/>
      </c>
      <c r="Y1473" s="39" t="str">
        <f>IF(R1473="","",VLOOKUP(R1473,CUSTOMS!$E$3:$N$2500,8,FALSE))</f>
        <v/>
      </c>
      <c r="Z1473" s="39" t="str">
        <f>IF(R1473="","",VLOOKUP(R1473,CUSTOMS!$E$3:$N$2500,9,FALSE))</f>
        <v/>
      </c>
      <c r="AA1473" s="39" t="str">
        <f>IF(R1473="","",VLOOKUP(R1473,CUSTOMS!$E$3:$N$2500,10,FALSE))</f>
        <v/>
      </c>
      <c r="AB1473" s="40" t="str">
        <f>IF(R1473="","",VLOOKUP(G1473,WMS!$E$3:$T$2500,15,FALSE))</f>
        <v/>
      </c>
      <c r="AC1473" s="40" t="str">
        <f t="shared" si="167"/>
        <v/>
      </c>
      <c r="AD1473" s="37" t="str">
        <f>IF(S1473="","",VLOOKUP(S1473,海关监管条件!$A$1:$B$2000,2,FALSE))</f>
        <v/>
      </c>
    </row>
    <row r="1474" spans="7:30">
      <c r="G1474" s="22" t="str">
        <f t="shared" si="161"/>
        <v/>
      </c>
      <c r="H1474" s="23" t="str">
        <f>IF(G1474="","",VLOOKUP(G1474,WMS!$E$3:$Q$2500,7,FALSE))</f>
        <v/>
      </c>
      <c r="I1474" s="23" t="str">
        <f>IF(G1474="","",VLOOKUP(G1474,WMS!$E$3:$Q$2500,8,FALSE))</f>
        <v/>
      </c>
      <c r="J1474" s="23" t="str">
        <f>IF(G1474="","",VLOOKUP(G1474,WMS!$E$3:$Q$2500,13,FALSE))</f>
        <v/>
      </c>
      <c r="K1474" s="29" t="str">
        <f t="shared" si="162"/>
        <v/>
      </c>
      <c r="N1474" s="30" t="str">
        <f>IF(G1474="","",VLOOKUP(G1474,WMS!$E$3:$U$2500,17,0))</f>
        <v/>
      </c>
      <c r="O1474" s="31" t="str">
        <f t="shared" si="163"/>
        <v/>
      </c>
      <c r="P1474" s="31" t="str">
        <f t="shared" si="164"/>
        <v/>
      </c>
      <c r="Q1474" s="36" t="str">
        <f>IF(G1474="","",VLOOKUP(G1474,WMS!$E$3:$G$2500,2,FALSE))</f>
        <v/>
      </c>
      <c r="R1474" s="36" t="str">
        <f>IF(G1474="","",VLOOKUP(G1474,WMS!$E$3:$G$2500,3,FALSE))</f>
        <v/>
      </c>
      <c r="S1474" s="37" t="str">
        <f>IF(R1474="","",VLOOKUP(R1474,CUSTOMS!$E$3:$N$2500,2,FALSE))</f>
        <v/>
      </c>
      <c r="T1474" s="38" t="str">
        <f>IF(R1474="","",VLOOKUP(R1474,CUSTOMS!$E$3:$N$2500,3,FALSE))</f>
        <v/>
      </c>
      <c r="U1474" s="39" t="str">
        <f t="shared" si="165"/>
        <v/>
      </c>
      <c r="V1474" s="39" t="str">
        <f>IF(R1474="","",VLOOKUP(R1474,CUSTOMS!$E$3:$N$2500,5,FALSE))</f>
        <v/>
      </c>
      <c r="W1474" s="40" t="str">
        <f>IF(R1474="","",VLOOKUP(R1474,CUSTOMS!$E$3:$N$2500,6,FALSE))</f>
        <v/>
      </c>
      <c r="X1474" s="40" t="str">
        <f t="shared" si="166"/>
        <v/>
      </c>
      <c r="Y1474" s="39" t="str">
        <f>IF(R1474="","",VLOOKUP(R1474,CUSTOMS!$E$3:$N$2500,8,FALSE))</f>
        <v/>
      </c>
      <c r="Z1474" s="39" t="str">
        <f>IF(R1474="","",VLOOKUP(R1474,CUSTOMS!$E$3:$N$2500,9,FALSE))</f>
        <v/>
      </c>
      <c r="AA1474" s="39" t="str">
        <f>IF(R1474="","",VLOOKUP(R1474,CUSTOMS!$E$3:$N$2500,10,FALSE))</f>
        <v/>
      </c>
      <c r="AB1474" s="40" t="str">
        <f>IF(R1474="","",VLOOKUP(G1474,WMS!$E$3:$T$2500,15,FALSE))</f>
        <v/>
      </c>
      <c r="AC1474" s="40" t="str">
        <f t="shared" si="167"/>
        <v/>
      </c>
      <c r="AD1474" s="37" t="str">
        <f>IF(S1474="","",VLOOKUP(S1474,海关监管条件!$A$1:$B$2000,2,FALSE))</f>
        <v/>
      </c>
    </row>
    <row r="1475" spans="7:30">
      <c r="G1475" s="22" t="str">
        <f t="shared" si="161"/>
        <v/>
      </c>
      <c r="H1475" s="23" t="str">
        <f>IF(G1475="","",VLOOKUP(G1475,WMS!$E$3:$Q$2500,7,FALSE))</f>
        <v/>
      </c>
      <c r="I1475" s="23" t="str">
        <f>IF(G1475="","",VLOOKUP(G1475,WMS!$E$3:$Q$2500,8,FALSE))</f>
        <v/>
      </c>
      <c r="J1475" s="23" t="str">
        <f>IF(G1475="","",VLOOKUP(G1475,WMS!$E$3:$Q$2500,13,FALSE))</f>
        <v/>
      </c>
      <c r="K1475" s="29" t="str">
        <f t="shared" si="162"/>
        <v/>
      </c>
      <c r="N1475" s="30" t="str">
        <f>IF(G1475="","",VLOOKUP(G1475,WMS!$E$3:$U$2500,17,0))</f>
        <v/>
      </c>
      <c r="O1475" s="31" t="str">
        <f t="shared" si="163"/>
        <v/>
      </c>
      <c r="P1475" s="31" t="str">
        <f t="shared" si="164"/>
        <v/>
      </c>
      <c r="Q1475" s="36" t="str">
        <f>IF(G1475="","",VLOOKUP(G1475,WMS!$E$3:$G$2500,2,FALSE))</f>
        <v/>
      </c>
      <c r="R1475" s="36" t="str">
        <f>IF(G1475="","",VLOOKUP(G1475,WMS!$E$3:$G$2500,3,FALSE))</f>
        <v/>
      </c>
      <c r="S1475" s="37" t="str">
        <f>IF(R1475="","",VLOOKUP(R1475,CUSTOMS!$E$3:$N$2500,2,FALSE))</f>
        <v/>
      </c>
      <c r="T1475" s="38" t="str">
        <f>IF(R1475="","",VLOOKUP(R1475,CUSTOMS!$E$3:$N$2500,3,FALSE))</f>
        <v/>
      </c>
      <c r="U1475" s="39" t="str">
        <f t="shared" si="165"/>
        <v/>
      </c>
      <c r="V1475" s="39" t="str">
        <f>IF(R1475="","",VLOOKUP(R1475,CUSTOMS!$E$3:$N$2500,5,FALSE))</f>
        <v/>
      </c>
      <c r="W1475" s="40" t="str">
        <f>IF(R1475="","",VLOOKUP(R1475,CUSTOMS!$E$3:$N$2500,6,FALSE))</f>
        <v/>
      </c>
      <c r="X1475" s="40" t="str">
        <f t="shared" si="166"/>
        <v/>
      </c>
      <c r="Y1475" s="39" t="str">
        <f>IF(R1475="","",VLOOKUP(R1475,CUSTOMS!$E$3:$N$2500,8,FALSE))</f>
        <v/>
      </c>
      <c r="Z1475" s="39" t="str">
        <f>IF(R1475="","",VLOOKUP(R1475,CUSTOMS!$E$3:$N$2500,9,FALSE))</f>
        <v/>
      </c>
      <c r="AA1475" s="39" t="str">
        <f>IF(R1475="","",VLOOKUP(R1475,CUSTOMS!$E$3:$N$2500,10,FALSE))</f>
        <v/>
      </c>
      <c r="AB1475" s="40" t="str">
        <f>IF(R1475="","",VLOOKUP(G1475,WMS!$E$3:$T$2500,15,FALSE))</f>
        <v/>
      </c>
      <c r="AC1475" s="40" t="str">
        <f t="shared" si="167"/>
        <v/>
      </c>
      <c r="AD1475" s="37" t="str">
        <f>IF(S1475="","",VLOOKUP(S1475,海关监管条件!$A$1:$B$2000,2,FALSE))</f>
        <v/>
      </c>
    </row>
    <row r="1476" spans="7:30">
      <c r="G1476" s="22" t="str">
        <f t="shared" si="161"/>
        <v/>
      </c>
      <c r="H1476" s="23" t="str">
        <f>IF(G1476="","",VLOOKUP(G1476,WMS!$E$3:$Q$2500,7,FALSE))</f>
        <v/>
      </c>
      <c r="I1476" s="23" t="str">
        <f>IF(G1476="","",VLOOKUP(G1476,WMS!$E$3:$Q$2500,8,FALSE))</f>
        <v/>
      </c>
      <c r="J1476" s="23" t="str">
        <f>IF(G1476="","",VLOOKUP(G1476,WMS!$E$3:$Q$2500,13,FALSE))</f>
        <v/>
      </c>
      <c r="K1476" s="29" t="str">
        <f t="shared" si="162"/>
        <v/>
      </c>
      <c r="N1476" s="30" t="str">
        <f>IF(G1476="","",VLOOKUP(G1476,WMS!$E$3:$U$2500,17,0))</f>
        <v/>
      </c>
      <c r="O1476" s="31" t="str">
        <f t="shared" si="163"/>
        <v/>
      </c>
      <c r="P1476" s="31" t="str">
        <f t="shared" si="164"/>
        <v/>
      </c>
      <c r="Q1476" s="36" t="str">
        <f>IF(G1476="","",VLOOKUP(G1476,WMS!$E$3:$G$2500,2,FALSE))</f>
        <v/>
      </c>
      <c r="R1476" s="36" t="str">
        <f>IF(G1476="","",VLOOKUP(G1476,WMS!$E$3:$G$2500,3,FALSE))</f>
        <v/>
      </c>
      <c r="S1476" s="37" t="str">
        <f>IF(R1476="","",VLOOKUP(R1476,CUSTOMS!$E$3:$N$2500,2,FALSE))</f>
        <v/>
      </c>
      <c r="T1476" s="38" t="str">
        <f>IF(R1476="","",VLOOKUP(R1476,CUSTOMS!$E$3:$N$2500,3,FALSE))</f>
        <v/>
      </c>
      <c r="U1476" s="39" t="str">
        <f t="shared" si="165"/>
        <v/>
      </c>
      <c r="V1476" s="39" t="str">
        <f>IF(R1476="","",VLOOKUP(R1476,CUSTOMS!$E$3:$N$2500,5,FALSE))</f>
        <v/>
      </c>
      <c r="W1476" s="40" t="str">
        <f>IF(R1476="","",VLOOKUP(R1476,CUSTOMS!$E$3:$N$2500,6,FALSE))</f>
        <v/>
      </c>
      <c r="X1476" s="40" t="str">
        <f t="shared" si="166"/>
        <v/>
      </c>
      <c r="Y1476" s="39" t="str">
        <f>IF(R1476="","",VLOOKUP(R1476,CUSTOMS!$E$3:$N$2500,8,FALSE))</f>
        <v/>
      </c>
      <c r="Z1476" s="39" t="str">
        <f>IF(R1476="","",VLOOKUP(R1476,CUSTOMS!$E$3:$N$2500,9,FALSE))</f>
        <v/>
      </c>
      <c r="AA1476" s="39" t="str">
        <f>IF(R1476="","",VLOOKUP(R1476,CUSTOMS!$E$3:$N$2500,10,FALSE))</f>
        <v/>
      </c>
      <c r="AB1476" s="40" t="str">
        <f>IF(R1476="","",VLOOKUP(G1476,WMS!$E$3:$T$2500,15,FALSE))</f>
        <v/>
      </c>
      <c r="AC1476" s="40" t="str">
        <f t="shared" si="167"/>
        <v/>
      </c>
      <c r="AD1476" s="37" t="str">
        <f>IF(S1476="","",VLOOKUP(S1476,海关监管条件!$A$1:$B$2000,2,FALSE))</f>
        <v/>
      </c>
    </row>
    <row r="1477" spans="7:30">
      <c r="G1477" s="22" t="str">
        <f t="shared" si="161"/>
        <v/>
      </c>
      <c r="H1477" s="23" t="str">
        <f>IF(G1477="","",VLOOKUP(G1477,WMS!$E$3:$Q$2500,7,FALSE))</f>
        <v/>
      </c>
      <c r="I1477" s="23" t="str">
        <f>IF(G1477="","",VLOOKUP(G1477,WMS!$E$3:$Q$2500,8,FALSE))</f>
        <v/>
      </c>
      <c r="J1477" s="23" t="str">
        <f>IF(G1477="","",VLOOKUP(G1477,WMS!$E$3:$Q$2500,13,FALSE))</f>
        <v/>
      </c>
      <c r="K1477" s="29" t="str">
        <f t="shared" si="162"/>
        <v/>
      </c>
      <c r="N1477" s="30" t="str">
        <f>IF(G1477="","",VLOOKUP(G1477,WMS!$E$3:$U$2500,17,0))</f>
        <v/>
      </c>
      <c r="O1477" s="31" t="str">
        <f t="shared" si="163"/>
        <v/>
      </c>
      <c r="P1477" s="31" t="str">
        <f t="shared" si="164"/>
        <v/>
      </c>
      <c r="Q1477" s="36" t="str">
        <f>IF(G1477="","",VLOOKUP(G1477,WMS!$E$3:$G$2500,2,FALSE))</f>
        <v/>
      </c>
      <c r="R1477" s="36" t="str">
        <f>IF(G1477="","",VLOOKUP(G1477,WMS!$E$3:$G$2500,3,FALSE))</f>
        <v/>
      </c>
      <c r="S1477" s="37" t="str">
        <f>IF(R1477="","",VLOOKUP(R1477,CUSTOMS!$E$3:$N$2500,2,FALSE))</f>
        <v/>
      </c>
      <c r="T1477" s="38" t="str">
        <f>IF(R1477="","",VLOOKUP(R1477,CUSTOMS!$E$3:$N$2500,3,FALSE))</f>
        <v/>
      </c>
      <c r="U1477" s="39" t="str">
        <f t="shared" si="165"/>
        <v/>
      </c>
      <c r="V1477" s="39" t="str">
        <f>IF(R1477="","",VLOOKUP(R1477,CUSTOMS!$E$3:$N$2500,5,FALSE))</f>
        <v/>
      </c>
      <c r="W1477" s="40" t="str">
        <f>IF(R1477="","",VLOOKUP(R1477,CUSTOMS!$E$3:$N$2500,6,FALSE))</f>
        <v/>
      </c>
      <c r="X1477" s="40" t="str">
        <f t="shared" si="166"/>
        <v/>
      </c>
      <c r="Y1477" s="39" t="str">
        <f>IF(R1477="","",VLOOKUP(R1477,CUSTOMS!$E$3:$N$2500,8,FALSE))</f>
        <v/>
      </c>
      <c r="Z1477" s="39" t="str">
        <f>IF(R1477="","",VLOOKUP(R1477,CUSTOMS!$E$3:$N$2500,9,FALSE))</f>
        <v/>
      </c>
      <c r="AA1477" s="39" t="str">
        <f>IF(R1477="","",VLOOKUP(R1477,CUSTOMS!$E$3:$N$2500,10,FALSE))</f>
        <v/>
      </c>
      <c r="AB1477" s="40" t="str">
        <f>IF(R1477="","",VLOOKUP(G1477,WMS!$E$3:$T$2500,15,FALSE))</f>
        <v/>
      </c>
      <c r="AC1477" s="40" t="str">
        <f t="shared" si="167"/>
        <v/>
      </c>
      <c r="AD1477" s="37" t="str">
        <f>IF(S1477="","",VLOOKUP(S1477,海关监管条件!$A$1:$B$2000,2,FALSE))</f>
        <v/>
      </c>
    </row>
    <row r="1478" spans="7:30">
      <c r="G1478" s="22" t="str">
        <f t="shared" si="161"/>
        <v/>
      </c>
      <c r="H1478" s="23" t="str">
        <f>IF(G1478="","",VLOOKUP(G1478,WMS!$E$3:$Q$2500,7,FALSE))</f>
        <v/>
      </c>
      <c r="I1478" s="23" t="str">
        <f>IF(G1478="","",VLOOKUP(G1478,WMS!$E$3:$Q$2500,8,FALSE))</f>
        <v/>
      </c>
      <c r="J1478" s="23" t="str">
        <f>IF(G1478="","",VLOOKUP(G1478,WMS!$E$3:$Q$2500,13,FALSE))</f>
        <v/>
      </c>
      <c r="K1478" s="29" t="str">
        <f t="shared" si="162"/>
        <v/>
      </c>
      <c r="N1478" s="30" t="str">
        <f>IF(G1478="","",VLOOKUP(G1478,WMS!$E$3:$U$2500,17,0))</f>
        <v/>
      </c>
      <c r="O1478" s="31" t="str">
        <f t="shared" si="163"/>
        <v/>
      </c>
      <c r="P1478" s="31" t="str">
        <f t="shared" si="164"/>
        <v/>
      </c>
      <c r="Q1478" s="36" t="str">
        <f>IF(G1478="","",VLOOKUP(G1478,WMS!$E$3:$G$2500,2,FALSE))</f>
        <v/>
      </c>
      <c r="R1478" s="36" t="str">
        <f>IF(G1478="","",VLOOKUP(G1478,WMS!$E$3:$G$2500,3,FALSE))</f>
        <v/>
      </c>
      <c r="S1478" s="37" t="str">
        <f>IF(R1478="","",VLOOKUP(R1478,CUSTOMS!$E$3:$N$2500,2,FALSE))</f>
        <v/>
      </c>
      <c r="T1478" s="38" t="str">
        <f>IF(R1478="","",VLOOKUP(R1478,CUSTOMS!$E$3:$N$2500,3,FALSE))</f>
        <v/>
      </c>
      <c r="U1478" s="39" t="str">
        <f t="shared" si="165"/>
        <v/>
      </c>
      <c r="V1478" s="39" t="str">
        <f>IF(R1478="","",VLOOKUP(R1478,CUSTOMS!$E$3:$N$2500,5,FALSE))</f>
        <v/>
      </c>
      <c r="W1478" s="40" t="str">
        <f>IF(R1478="","",VLOOKUP(R1478,CUSTOMS!$E$3:$N$2500,6,FALSE))</f>
        <v/>
      </c>
      <c r="X1478" s="40" t="str">
        <f t="shared" si="166"/>
        <v/>
      </c>
      <c r="Y1478" s="39" t="str">
        <f>IF(R1478="","",VLOOKUP(R1478,CUSTOMS!$E$3:$N$2500,8,FALSE))</f>
        <v/>
      </c>
      <c r="Z1478" s="39" t="str">
        <f>IF(R1478="","",VLOOKUP(R1478,CUSTOMS!$E$3:$N$2500,9,FALSE))</f>
        <v/>
      </c>
      <c r="AA1478" s="39" t="str">
        <f>IF(R1478="","",VLOOKUP(R1478,CUSTOMS!$E$3:$N$2500,10,FALSE))</f>
        <v/>
      </c>
      <c r="AB1478" s="40" t="str">
        <f>IF(R1478="","",VLOOKUP(G1478,WMS!$E$3:$T$2500,15,FALSE))</f>
        <v/>
      </c>
      <c r="AC1478" s="40" t="str">
        <f t="shared" si="167"/>
        <v/>
      </c>
      <c r="AD1478" s="37" t="str">
        <f>IF(S1478="","",VLOOKUP(S1478,海关监管条件!$A$1:$B$2000,2,FALSE))</f>
        <v/>
      </c>
    </row>
    <row r="1479" spans="7:30">
      <c r="G1479" s="22" t="str">
        <f t="shared" si="161"/>
        <v/>
      </c>
      <c r="H1479" s="23" t="str">
        <f>IF(G1479="","",VLOOKUP(G1479,WMS!$E$3:$Q$2500,7,FALSE))</f>
        <v/>
      </c>
      <c r="I1479" s="23" t="str">
        <f>IF(G1479="","",VLOOKUP(G1479,WMS!$E$3:$Q$2500,8,FALSE))</f>
        <v/>
      </c>
      <c r="J1479" s="23" t="str">
        <f>IF(G1479="","",VLOOKUP(G1479,WMS!$E$3:$Q$2500,13,FALSE))</f>
        <v/>
      </c>
      <c r="K1479" s="29" t="str">
        <f t="shared" si="162"/>
        <v/>
      </c>
      <c r="N1479" s="30" t="str">
        <f>IF(G1479="","",VLOOKUP(G1479,WMS!$E$3:$U$2500,17,0))</f>
        <v/>
      </c>
      <c r="O1479" s="31" t="str">
        <f t="shared" si="163"/>
        <v/>
      </c>
      <c r="P1479" s="31" t="str">
        <f t="shared" si="164"/>
        <v/>
      </c>
      <c r="Q1479" s="36" t="str">
        <f>IF(G1479="","",VLOOKUP(G1479,WMS!$E$3:$G$2500,2,FALSE))</f>
        <v/>
      </c>
      <c r="R1479" s="36" t="str">
        <f>IF(G1479="","",VLOOKUP(G1479,WMS!$E$3:$G$2500,3,FALSE))</f>
        <v/>
      </c>
      <c r="S1479" s="37" t="str">
        <f>IF(R1479="","",VLOOKUP(R1479,CUSTOMS!$E$3:$N$2500,2,FALSE))</f>
        <v/>
      </c>
      <c r="T1479" s="38" t="str">
        <f>IF(R1479="","",VLOOKUP(R1479,CUSTOMS!$E$3:$N$2500,3,FALSE))</f>
        <v/>
      </c>
      <c r="U1479" s="39" t="str">
        <f t="shared" si="165"/>
        <v/>
      </c>
      <c r="V1479" s="39" t="str">
        <f>IF(R1479="","",VLOOKUP(R1479,CUSTOMS!$E$3:$N$2500,5,FALSE))</f>
        <v/>
      </c>
      <c r="W1479" s="40" t="str">
        <f>IF(R1479="","",VLOOKUP(R1479,CUSTOMS!$E$3:$N$2500,6,FALSE))</f>
        <v/>
      </c>
      <c r="X1479" s="40" t="str">
        <f t="shared" si="166"/>
        <v/>
      </c>
      <c r="Y1479" s="39" t="str">
        <f>IF(R1479="","",VLOOKUP(R1479,CUSTOMS!$E$3:$N$2500,8,FALSE))</f>
        <v/>
      </c>
      <c r="Z1479" s="39" t="str">
        <f>IF(R1479="","",VLOOKUP(R1479,CUSTOMS!$E$3:$N$2500,9,FALSE))</f>
        <v/>
      </c>
      <c r="AA1479" s="39" t="str">
        <f>IF(R1479="","",VLOOKUP(R1479,CUSTOMS!$E$3:$N$2500,10,FALSE))</f>
        <v/>
      </c>
      <c r="AB1479" s="40" t="str">
        <f>IF(R1479="","",VLOOKUP(G1479,WMS!$E$3:$T$2500,15,FALSE))</f>
        <v/>
      </c>
      <c r="AC1479" s="40" t="str">
        <f t="shared" si="167"/>
        <v/>
      </c>
      <c r="AD1479" s="37" t="str">
        <f>IF(S1479="","",VLOOKUP(S1479,海关监管条件!$A$1:$B$2000,2,FALSE))</f>
        <v/>
      </c>
    </row>
    <row r="1480" spans="7:30">
      <c r="G1480" s="22" t="str">
        <f t="shared" si="161"/>
        <v/>
      </c>
      <c r="H1480" s="23" t="str">
        <f>IF(G1480="","",VLOOKUP(G1480,WMS!$E$3:$Q$2500,7,FALSE))</f>
        <v/>
      </c>
      <c r="I1480" s="23" t="str">
        <f>IF(G1480="","",VLOOKUP(G1480,WMS!$E$3:$Q$2500,8,FALSE))</f>
        <v/>
      </c>
      <c r="J1480" s="23" t="str">
        <f>IF(G1480="","",VLOOKUP(G1480,WMS!$E$3:$Q$2500,13,FALSE))</f>
        <v/>
      </c>
      <c r="K1480" s="29" t="str">
        <f t="shared" si="162"/>
        <v/>
      </c>
      <c r="N1480" s="30" t="str">
        <f>IF(G1480="","",VLOOKUP(G1480,WMS!$E$3:$U$2500,17,0))</f>
        <v/>
      </c>
      <c r="O1480" s="31" t="str">
        <f t="shared" si="163"/>
        <v/>
      </c>
      <c r="P1480" s="31" t="str">
        <f t="shared" si="164"/>
        <v/>
      </c>
      <c r="Q1480" s="36" t="str">
        <f>IF(G1480="","",VLOOKUP(G1480,WMS!$E$3:$G$2500,2,FALSE))</f>
        <v/>
      </c>
      <c r="R1480" s="36" t="str">
        <f>IF(G1480="","",VLOOKUP(G1480,WMS!$E$3:$G$2500,3,FALSE))</f>
        <v/>
      </c>
      <c r="S1480" s="37" t="str">
        <f>IF(R1480="","",VLOOKUP(R1480,CUSTOMS!$E$3:$N$2500,2,FALSE))</f>
        <v/>
      </c>
      <c r="T1480" s="38" t="str">
        <f>IF(R1480="","",VLOOKUP(R1480,CUSTOMS!$E$3:$N$2500,3,FALSE))</f>
        <v/>
      </c>
      <c r="U1480" s="39" t="str">
        <f t="shared" si="165"/>
        <v/>
      </c>
      <c r="V1480" s="39" t="str">
        <f>IF(R1480="","",VLOOKUP(R1480,CUSTOMS!$E$3:$N$2500,5,FALSE))</f>
        <v/>
      </c>
      <c r="W1480" s="40" t="str">
        <f>IF(R1480="","",VLOOKUP(R1480,CUSTOMS!$E$3:$N$2500,6,FALSE))</f>
        <v/>
      </c>
      <c r="X1480" s="40" t="str">
        <f t="shared" si="166"/>
        <v/>
      </c>
      <c r="Y1480" s="39" t="str">
        <f>IF(R1480="","",VLOOKUP(R1480,CUSTOMS!$E$3:$N$2500,8,FALSE))</f>
        <v/>
      </c>
      <c r="Z1480" s="39" t="str">
        <f>IF(R1480="","",VLOOKUP(R1480,CUSTOMS!$E$3:$N$2500,9,FALSE))</f>
        <v/>
      </c>
      <c r="AA1480" s="39" t="str">
        <f>IF(R1480="","",VLOOKUP(R1480,CUSTOMS!$E$3:$N$2500,10,FALSE))</f>
        <v/>
      </c>
      <c r="AB1480" s="40" t="str">
        <f>IF(R1480="","",VLOOKUP(G1480,WMS!$E$3:$T$2500,15,FALSE))</f>
        <v/>
      </c>
      <c r="AC1480" s="40" t="str">
        <f t="shared" si="167"/>
        <v/>
      </c>
      <c r="AD1480" s="37" t="str">
        <f>IF(S1480="","",VLOOKUP(S1480,海关监管条件!$A$1:$B$2000,2,FALSE))</f>
        <v/>
      </c>
    </row>
    <row r="1481" spans="7:30">
      <c r="G1481" s="22" t="str">
        <f t="shared" si="161"/>
        <v/>
      </c>
      <c r="H1481" s="23" t="str">
        <f>IF(G1481="","",VLOOKUP(G1481,WMS!$E$3:$Q$2500,7,FALSE))</f>
        <v/>
      </c>
      <c r="I1481" s="23" t="str">
        <f>IF(G1481="","",VLOOKUP(G1481,WMS!$E$3:$Q$2500,8,FALSE))</f>
        <v/>
      </c>
      <c r="J1481" s="23" t="str">
        <f>IF(G1481="","",VLOOKUP(G1481,WMS!$E$3:$Q$2500,13,FALSE))</f>
        <v/>
      </c>
      <c r="K1481" s="29" t="str">
        <f t="shared" si="162"/>
        <v/>
      </c>
      <c r="N1481" s="30" t="str">
        <f>IF(G1481="","",VLOOKUP(G1481,WMS!$E$3:$U$2500,17,0))</f>
        <v/>
      </c>
      <c r="O1481" s="31" t="str">
        <f t="shared" si="163"/>
        <v/>
      </c>
      <c r="P1481" s="31" t="str">
        <f t="shared" si="164"/>
        <v/>
      </c>
      <c r="Q1481" s="36" t="str">
        <f>IF(G1481="","",VLOOKUP(G1481,WMS!$E$3:$G$2500,2,FALSE))</f>
        <v/>
      </c>
      <c r="R1481" s="36" t="str">
        <f>IF(G1481="","",VLOOKUP(G1481,WMS!$E$3:$G$2500,3,FALSE))</f>
        <v/>
      </c>
      <c r="S1481" s="37" t="str">
        <f>IF(R1481="","",VLOOKUP(R1481,CUSTOMS!$E$3:$N$2500,2,FALSE))</f>
        <v/>
      </c>
      <c r="T1481" s="38" t="str">
        <f>IF(R1481="","",VLOOKUP(R1481,CUSTOMS!$E$3:$N$2500,3,FALSE))</f>
        <v/>
      </c>
      <c r="U1481" s="39" t="str">
        <f t="shared" si="165"/>
        <v/>
      </c>
      <c r="V1481" s="39" t="str">
        <f>IF(R1481="","",VLOOKUP(R1481,CUSTOMS!$E$3:$N$2500,5,FALSE))</f>
        <v/>
      </c>
      <c r="W1481" s="40" t="str">
        <f>IF(R1481="","",VLOOKUP(R1481,CUSTOMS!$E$3:$N$2500,6,FALSE))</f>
        <v/>
      </c>
      <c r="X1481" s="40" t="str">
        <f t="shared" si="166"/>
        <v/>
      </c>
      <c r="Y1481" s="39" t="str">
        <f>IF(R1481="","",VLOOKUP(R1481,CUSTOMS!$E$3:$N$2500,8,FALSE))</f>
        <v/>
      </c>
      <c r="Z1481" s="39" t="str">
        <f>IF(R1481="","",VLOOKUP(R1481,CUSTOMS!$E$3:$N$2500,9,FALSE))</f>
        <v/>
      </c>
      <c r="AA1481" s="39" t="str">
        <f>IF(R1481="","",VLOOKUP(R1481,CUSTOMS!$E$3:$N$2500,10,FALSE))</f>
        <v/>
      </c>
      <c r="AB1481" s="40" t="str">
        <f>IF(R1481="","",VLOOKUP(G1481,WMS!$E$3:$T$2500,15,FALSE))</f>
        <v/>
      </c>
      <c r="AC1481" s="40" t="str">
        <f t="shared" si="167"/>
        <v/>
      </c>
      <c r="AD1481" s="37" t="str">
        <f>IF(S1481="","",VLOOKUP(S1481,海关监管条件!$A$1:$B$2000,2,FALSE))</f>
        <v/>
      </c>
    </row>
    <row r="1482" spans="7:30">
      <c r="G1482" s="22" t="str">
        <f t="shared" si="161"/>
        <v/>
      </c>
      <c r="H1482" s="23" t="str">
        <f>IF(G1482="","",VLOOKUP(G1482,WMS!$E$3:$Q$2500,7,FALSE))</f>
        <v/>
      </c>
      <c r="I1482" s="23" t="str">
        <f>IF(G1482="","",VLOOKUP(G1482,WMS!$E$3:$Q$2500,8,FALSE))</f>
        <v/>
      </c>
      <c r="J1482" s="23" t="str">
        <f>IF(G1482="","",VLOOKUP(G1482,WMS!$E$3:$Q$2500,13,FALSE))</f>
        <v/>
      </c>
      <c r="K1482" s="29" t="str">
        <f t="shared" si="162"/>
        <v/>
      </c>
      <c r="N1482" s="30" t="str">
        <f>IF(G1482="","",VLOOKUP(G1482,WMS!$E$3:$U$2500,17,0))</f>
        <v/>
      </c>
      <c r="O1482" s="31" t="str">
        <f t="shared" si="163"/>
        <v/>
      </c>
      <c r="P1482" s="31" t="str">
        <f t="shared" si="164"/>
        <v/>
      </c>
      <c r="Q1482" s="36" t="str">
        <f>IF(G1482="","",VLOOKUP(G1482,WMS!$E$3:$G$2500,2,FALSE))</f>
        <v/>
      </c>
      <c r="R1482" s="36" t="str">
        <f>IF(G1482="","",VLOOKUP(G1482,WMS!$E$3:$G$2500,3,FALSE))</f>
        <v/>
      </c>
      <c r="S1482" s="37" t="str">
        <f>IF(R1482="","",VLOOKUP(R1482,CUSTOMS!$E$3:$N$2500,2,FALSE))</f>
        <v/>
      </c>
      <c r="T1482" s="38" t="str">
        <f>IF(R1482="","",VLOOKUP(R1482,CUSTOMS!$E$3:$N$2500,3,FALSE))</f>
        <v/>
      </c>
      <c r="U1482" s="39" t="str">
        <f t="shared" si="165"/>
        <v/>
      </c>
      <c r="V1482" s="39" t="str">
        <f>IF(R1482="","",VLOOKUP(R1482,CUSTOMS!$E$3:$N$2500,5,FALSE))</f>
        <v/>
      </c>
      <c r="W1482" s="40" t="str">
        <f>IF(R1482="","",VLOOKUP(R1482,CUSTOMS!$E$3:$N$2500,6,FALSE))</f>
        <v/>
      </c>
      <c r="X1482" s="40" t="str">
        <f t="shared" si="166"/>
        <v/>
      </c>
      <c r="Y1482" s="39" t="str">
        <f>IF(R1482="","",VLOOKUP(R1482,CUSTOMS!$E$3:$N$2500,8,FALSE))</f>
        <v/>
      </c>
      <c r="Z1482" s="39" t="str">
        <f>IF(R1482="","",VLOOKUP(R1482,CUSTOMS!$E$3:$N$2500,9,FALSE))</f>
        <v/>
      </c>
      <c r="AA1482" s="39" t="str">
        <f>IF(R1482="","",VLOOKUP(R1482,CUSTOMS!$E$3:$N$2500,10,FALSE))</f>
        <v/>
      </c>
      <c r="AB1482" s="40" t="str">
        <f>IF(R1482="","",VLOOKUP(G1482,WMS!$E$3:$T$2500,15,FALSE))</f>
        <v/>
      </c>
      <c r="AC1482" s="40" t="str">
        <f t="shared" si="167"/>
        <v/>
      </c>
      <c r="AD1482" s="37" t="str">
        <f>IF(S1482="","",VLOOKUP(S1482,海关监管条件!$A$1:$B$2000,2,FALSE))</f>
        <v/>
      </c>
    </row>
    <row r="1483" spans="7:30">
      <c r="G1483" s="22" t="str">
        <f t="shared" si="161"/>
        <v/>
      </c>
      <c r="H1483" s="23" t="str">
        <f>IF(G1483="","",VLOOKUP(G1483,WMS!$E$3:$Q$2500,7,FALSE))</f>
        <v/>
      </c>
      <c r="I1483" s="23" t="str">
        <f>IF(G1483="","",VLOOKUP(G1483,WMS!$E$3:$Q$2500,8,FALSE))</f>
        <v/>
      </c>
      <c r="J1483" s="23" t="str">
        <f>IF(G1483="","",VLOOKUP(G1483,WMS!$E$3:$Q$2500,13,FALSE))</f>
        <v/>
      </c>
      <c r="K1483" s="29" t="str">
        <f t="shared" si="162"/>
        <v/>
      </c>
      <c r="N1483" s="30" t="str">
        <f>IF(G1483="","",VLOOKUP(G1483,WMS!$E$3:$U$2500,17,0))</f>
        <v/>
      </c>
      <c r="O1483" s="31" t="str">
        <f t="shared" si="163"/>
        <v/>
      </c>
      <c r="P1483" s="31" t="str">
        <f t="shared" si="164"/>
        <v/>
      </c>
      <c r="Q1483" s="36" t="str">
        <f>IF(G1483="","",VLOOKUP(G1483,WMS!$E$3:$G$2500,2,FALSE))</f>
        <v/>
      </c>
      <c r="R1483" s="36" t="str">
        <f>IF(G1483="","",VLOOKUP(G1483,WMS!$E$3:$G$2500,3,FALSE))</f>
        <v/>
      </c>
      <c r="S1483" s="37" t="str">
        <f>IF(R1483="","",VLOOKUP(R1483,CUSTOMS!$E$3:$N$2500,2,FALSE))</f>
        <v/>
      </c>
      <c r="T1483" s="38" t="str">
        <f>IF(R1483="","",VLOOKUP(R1483,CUSTOMS!$E$3:$N$2500,3,FALSE))</f>
        <v/>
      </c>
      <c r="U1483" s="39" t="str">
        <f t="shared" si="165"/>
        <v/>
      </c>
      <c r="V1483" s="39" t="str">
        <f>IF(R1483="","",VLOOKUP(R1483,CUSTOMS!$E$3:$N$2500,5,FALSE))</f>
        <v/>
      </c>
      <c r="W1483" s="40" t="str">
        <f>IF(R1483="","",VLOOKUP(R1483,CUSTOMS!$E$3:$N$2500,6,FALSE))</f>
        <v/>
      </c>
      <c r="X1483" s="40" t="str">
        <f t="shared" si="166"/>
        <v/>
      </c>
      <c r="Y1483" s="39" t="str">
        <f>IF(R1483="","",VLOOKUP(R1483,CUSTOMS!$E$3:$N$2500,8,FALSE))</f>
        <v/>
      </c>
      <c r="Z1483" s="39" t="str">
        <f>IF(R1483="","",VLOOKUP(R1483,CUSTOMS!$E$3:$N$2500,9,FALSE))</f>
        <v/>
      </c>
      <c r="AA1483" s="39" t="str">
        <f>IF(R1483="","",VLOOKUP(R1483,CUSTOMS!$E$3:$N$2500,10,FALSE))</f>
        <v/>
      </c>
      <c r="AB1483" s="40" t="str">
        <f>IF(R1483="","",VLOOKUP(G1483,WMS!$E$3:$T$2500,15,FALSE))</f>
        <v/>
      </c>
      <c r="AC1483" s="40" t="str">
        <f t="shared" si="167"/>
        <v/>
      </c>
      <c r="AD1483" s="37" t="str">
        <f>IF(S1483="","",VLOOKUP(S1483,海关监管条件!$A$1:$B$2000,2,FALSE))</f>
        <v/>
      </c>
    </row>
    <row r="1484" spans="7:30">
      <c r="G1484" s="22" t="str">
        <f t="shared" si="161"/>
        <v/>
      </c>
      <c r="H1484" s="23" t="str">
        <f>IF(G1484="","",VLOOKUP(G1484,WMS!$E$3:$Q$2500,7,FALSE))</f>
        <v/>
      </c>
      <c r="I1484" s="23" t="str">
        <f>IF(G1484="","",VLOOKUP(G1484,WMS!$E$3:$Q$2500,8,FALSE))</f>
        <v/>
      </c>
      <c r="J1484" s="23" t="str">
        <f>IF(G1484="","",VLOOKUP(G1484,WMS!$E$3:$Q$2500,13,FALSE))</f>
        <v/>
      </c>
      <c r="K1484" s="29" t="str">
        <f t="shared" si="162"/>
        <v/>
      </c>
      <c r="N1484" s="30" t="str">
        <f>IF(G1484="","",VLOOKUP(G1484,WMS!$E$3:$U$2500,17,0))</f>
        <v/>
      </c>
      <c r="O1484" s="31" t="str">
        <f t="shared" si="163"/>
        <v/>
      </c>
      <c r="P1484" s="31" t="str">
        <f t="shared" si="164"/>
        <v/>
      </c>
      <c r="Q1484" s="36" t="str">
        <f>IF(G1484="","",VLOOKUP(G1484,WMS!$E$3:$G$2500,2,FALSE))</f>
        <v/>
      </c>
      <c r="R1484" s="36" t="str">
        <f>IF(G1484="","",VLOOKUP(G1484,WMS!$E$3:$G$2500,3,FALSE))</f>
        <v/>
      </c>
      <c r="S1484" s="37" t="str">
        <f>IF(R1484="","",VLOOKUP(R1484,CUSTOMS!$E$3:$N$2500,2,FALSE))</f>
        <v/>
      </c>
      <c r="T1484" s="38" t="str">
        <f>IF(R1484="","",VLOOKUP(R1484,CUSTOMS!$E$3:$N$2500,3,FALSE))</f>
        <v/>
      </c>
      <c r="U1484" s="39" t="str">
        <f t="shared" si="165"/>
        <v/>
      </c>
      <c r="V1484" s="39" t="str">
        <f>IF(R1484="","",VLOOKUP(R1484,CUSTOMS!$E$3:$N$2500,5,FALSE))</f>
        <v/>
      </c>
      <c r="W1484" s="40" t="str">
        <f>IF(R1484="","",VLOOKUP(R1484,CUSTOMS!$E$3:$N$2500,6,FALSE))</f>
        <v/>
      </c>
      <c r="X1484" s="40" t="str">
        <f t="shared" si="166"/>
        <v/>
      </c>
      <c r="Y1484" s="39" t="str">
        <f>IF(R1484="","",VLOOKUP(R1484,CUSTOMS!$E$3:$N$2500,8,FALSE))</f>
        <v/>
      </c>
      <c r="Z1484" s="39" t="str">
        <f>IF(R1484="","",VLOOKUP(R1484,CUSTOMS!$E$3:$N$2500,9,FALSE))</f>
        <v/>
      </c>
      <c r="AA1484" s="39" t="str">
        <f>IF(R1484="","",VLOOKUP(R1484,CUSTOMS!$E$3:$N$2500,10,FALSE))</f>
        <v/>
      </c>
      <c r="AB1484" s="40" t="str">
        <f>IF(R1484="","",VLOOKUP(G1484,WMS!$E$3:$T$2500,15,FALSE))</f>
        <v/>
      </c>
      <c r="AC1484" s="40" t="str">
        <f t="shared" si="167"/>
        <v/>
      </c>
      <c r="AD1484" s="37" t="str">
        <f>IF(S1484="","",VLOOKUP(S1484,海关监管条件!$A$1:$B$2000,2,FALSE))</f>
        <v/>
      </c>
    </row>
    <row r="1485" spans="7:30">
      <c r="G1485" s="22" t="str">
        <f t="shared" si="161"/>
        <v/>
      </c>
      <c r="H1485" s="23" t="str">
        <f>IF(G1485="","",VLOOKUP(G1485,WMS!$E$3:$Q$2500,7,FALSE))</f>
        <v/>
      </c>
      <c r="I1485" s="23" t="str">
        <f>IF(G1485="","",VLOOKUP(G1485,WMS!$E$3:$Q$2500,8,FALSE))</f>
        <v/>
      </c>
      <c r="J1485" s="23" t="str">
        <f>IF(G1485="","",VLOOKUP(G1485,WMS!$E$3:$Q$2500,13,FALSE))</f>
        <v/>
      </c>
      <c r="K1485" s="29" t="str">
        <f t="shared" si="162"/>
        <v/>
      </c>
      <c r="N1485" s="30" t="str">
        <f>IF(G1485="","",VLOOKUP(G1485,WMS!$E$3:$U$2500,17,0))</f>
        <v/>
      </c>
      <c r="O1485" s="31" t="str">
        <f t="shared" si="163"/>
        <v/>
      </c>
      <c r="P1485" s="31" t="str">
        <f t="shared" si="164"/>
        <v/>
      </c>
      <c r="Q1485" s="36" t="str">
        <f>IF(G1485="","",VLOOKUP(G1485,WMS!$E$3:$G$2500,2,FALSE))</f>
        <v/>
      </c>
      <c r="R1485" s="36" t="str">
        <f>IF(G1485="","",VLOOKUP(G1485,WMS!$E$3:$G$2500,3,FALSE))</f>
        <v/>
      </c>
      <c r="S1485" s="37" t="str">
        <f>IF(R1485="","",VLOOKUP(R1485,CUSTOMS!$E$3:$N$2500,2,FALSE))</f>
        <v/>
      </c>
      <c r="T1485" s="38" t="str">
        <f>IF(R1485="","",VLOOKUP(R1485,CUSTOMS!$E$3:$N$2500,3,FALSE))</f>
        <v/>
      </c>
      <c r="U1485" s="39" t="str">
        <f t="shared" si="165"/>
        <v/>
      </c>
      <c r="V1485" s="39" t="str">
        <f>IF(R1485="","",VLOOKUP(R1485,CUSTOMS!$E$3:$N$2500,5,FALSE))</f>
        <v/>
      </c>
      <c r="W1485" s="40" t="str">
        <f>IF(R1485="","",VLOOKUP(R1485,CUSTOMS!$E$3:$N$2500,6,FALSE))</f>
        <v/>
      </c>
      <c r="X1485" s="40" t="str">
        <f t="shared" si="166"/>
        <v/>
      </c>
      <c r="Y1485" s="39" t="str">
        <f>IF(R1485="","",VLOOKUP(R1485,CUSTOMS!$E$3:$N$2500,8,FALSE))</f>
        <v/>
      </c>
      <c r="Z1485" s="39" t="str">
        <f>IF(R1485="","",VLOOKUP(R1485,CUSTOMS!$E$3:$N$2500,9,FALSE))</f>
        <v/>
      </c>
      <c r="AA1485" s="39" t="str">
        <f>IF(R1485="","",VLOOKUP(R1485,CUSTOMS!$E$3:$N$2500,10,FALSE))</f>
        <v/>
      </c>
      <c r="AB1485" s="40" t="str">
        <f>IF(R1485="","",VLOOKUP(G1485,WMS!$E$3:$T$2500,15,FALSE))</f>
        <v/>
      </c>
      <c r="AC1485" s="40" t="str">
        <f t="shared" si="167"/>
        <v/>
      </c>
      <c r="AD1485" s="37" t="str">
        <f>IF(S1485="","",VLOOKUP(S1485,海关监管条件!$A$1:$B$2000,2,FALSE))</f>
        <v/>
      </c>
    </row>
    <row r="1486" spans="7:30">
      <c r="G1486" s="22" t="str">
        <f t="shared" si="161"/>
        <v/>
      </c>
      <c r="H1486" s="23" t="str">
        <f>IF(G1486="","",VLOOKUP(G1486,WMS!$E$3:$Q$2500,7,FALSE))</f>
        <v/>
      </c>
      <c r="I1486" s="23" t="str">
        <f>IF(G1486="","",VLOOKUP(G1486,WMS!$E$3:$Q$2500,8,FALSE))</f>
        <v/>
      </c>
      <c r="J1486" s="23" t="str">
        <f>IF(G1486="","",VLOOKUP(G1486,WMS!$E$3:$Q$2500,13,FALSE))</f>
        <v/>
      </c>
      <c r="K1486" s="29" t="str">
        <f t="shared" si="162"/>
        <v/>
      </c>
      <c r="N1486" s="30" t="str">
        <f>IF(G1486="","",VLOOKUP(G1486,WMS!$E$3:$U$2500,17,0))</f>
        <v/>
      </c>
      <c r="O1486" s="31" t="str">
        <f t="shared" si="163"/>
        <v/>
      </c>
      <c r="P1486" s="31" t="str">
        <f t="shared" si="164"/>
        <v/>
      </c>
      <c r="Q1486" s="36" t="str">
        <f>IF(G1486="","",VLOOKUP(G1486,WMS!$E$3:$G$2500,2,FALSE))</f>
        <v/>
      </c>
      <c r="R1486" s="36" t="str">
        <f>IF(G1486="","",VLOOKUP(G1486,WMS!$E$3:$G$2500,3,FALSE))</f>
        <v/>
      </c>
      <c r="S1486" s="37" t="str">
        <f>IF(R1486="","",VLOOKUP(R1486,CUSTOMS!$E$3:$N$2500,2,FALSE))</f>
        <v/>
      </c>
      <c r="T1486" s="38" t="str">
        <f>IF(R1486="","",VLOOKUP(R1486,CUSTOMS!$E$3:$N$2500,3,FALSE))</f>
        <v/>
      </c>
      <c r="U1486" s="39" t="str">
        <f t="shared" si="165"/>
        <v/>
      </c>
      <c r="V1486" s="39" t="str">
        <f>IF(R1486="","",VLOOKUP(R1486,CUSTOMS!$E$3:$N$2500,5,FALSE))</f>
        <v/>
      </c>
      <c r="W1486" s="40" t="str">
        <f>IF(R1486="","",VLOOKUP(R1486,CUSTOMS!$E$3:$N$2500,6,FALSE))</f>
        <v/>
      </c>
      <c r="X1486" s="40" t="str">
        <f t="shared" si="166"/>
        <v/>
      </c>
      <c r="Y1486" s="39" t="str">
        <f>IF(R1486="","",VLOOKUP(R1486,CUSTOMS!$E$3:$N$2500,8,FALSE))</f>
        <v/>
      </c>
      <c r="Z1486" s="39" t="str">
        <f>IF(R1486="","",VLOOKUP(R1486,CUSTOMS!$E$3:$N$2500,9,FALSE))</f>
        <v/>
      </c>
      <c r="AA1486" s="39" t="str">
        <f>IF(R1486="","",VLOOKUP(R1486,CUSTOMS!$E$3:$N$2500,10,FALSE))</f>
        <v/>
      </c>
      <c r="AB1486" s="40" t="str">
        <f>IF(R1486="","",VLOOKUP(G1486,WMS!$E$3:$T$2500,15,FALSE))</f>
        <v/>
      </c>
      <c r="AC1486" s="40" t="str">
        <f t="shared" si="167"/>
        <v/>
      </c>
      <c r="AD1486" s="37" t="str">
        <f>IF(S1486="","",VLOOKUP(S1486,海关监管条件!$A$1:$B$2000,2,FALSE))</f>
        <v/>
      </c>
    </row>
    <row r="1487" spans="7:30">
      <c r="G1487" s="22" t="str">
        <f t="shared" si="161"/>
        <v/>
      </c>
      <c r="H1487" s="23" t="str">
        <f>IF(G1487="","",VLOOKUP(G1487,WMS!$E$3:$Q$2500,7,FALSE))</f>
        <v/>
      </c>
      <c r="I1487" s="23" t="str">
        <f>IF(G1487="","",VLOOKUP(G1487,WMS!$E$3:$Q$2500,8,FALSE))</f>
        <v/>
      </c>
      <c r="J1487" s="23" t="str">
        <f>IF(G1487="","",VLOOKUP(G1487,WMS!$E$3:$Q$2500,13,FALSE))</f>
        <v/>
      </c>
      <c r="K1487" s="29" t="str">
        <f t="shared" si="162"/>
        <v/>
      </c>
      <c r="N1487" s="30" t="str">
        <f>IF(G1487="","",VLOOKUP(G1487,WMS!$E$3:$U$2500,17,0))</f>
        <v/>
      </c>
      <c r="O1487" s="31" t="str">
        <f t="shared" si="163"/>
        <v/>
      </c>
      <c r="P1487" s="31" t="str">
        <f t="shared" si="164"/>
        <v/>
      </c>
      <c r="Q1487" s="36" t="str">
        <f>IF(G1487="","",VLOOKUP(G1487,WMS!$E$3:$G$2500,2,FALSE))</f>
        <v/>
      </c>
      <c r="R1487" s="36" t="str">
        <f>IF(G1487="","",VLOOKUP(G1487,WMS!$E$3:$G$2500,3,FALSE))</f>
        <v/>
      </c>
      <c r="S1487" s="37" t="str">
        <f>IF(R1487="","",VLOOKUP(R1487,CUSTOMS!$E$3:$N$2500,2,FALSE))</f>
        <v/>
      </c>
      <c r="T1487" s="38" t="str">
        <f>IF(R1487="","",VLOOKUP(R1487,CUSTOMS!$E$3:$N$2500,3,FALSE))</f>
        <v/>
      </c>
      <c r="U1487" s="39" t="str">
        <f t="shared" si="165"/>
        <v/>
      </c>
      <c r="V1487" s="39" t="str">
        <f>IF(R1487="","",VLOOKUP(R1487,CUSTOMS!$E$3:$N$2500,5,FALSE))</f>
        <v/>
      </c>
      <c r="W1487" s="40" t="str">
        <f>IF(R1487="","",VLOOKUP(R1487,CUSTOMS!$E$3:$N$2500,6,FALSE))</f>
        <v/>
      </c>
      <c r="X1487" s="40" t="str">
        <f t="shared" si="166"/>
        <v/>
      </c>
      <c r="Y1487" s="39" t="str">
        <f>IF(R1487="","",VLOOKUP(R1487,CUSTOMS!$E$3:$N$2500,8,FALSE))</f>
        <v/>
      </c>
      <c r="Z1487" s="39" t="str">
        <f>IF(R1487="","",VLOOKUP(R1487,CUSTOMS!$E$3:$N$2500,9,FALSE))</f>
        <v/>
      </c>
      <c r="AA1487" s="39" t="str">
        <f>IF(R1487="","",VLOOKUP(R1487,CUSTOMS!$E$3:$N$2500,10,FALSE))</f>
        <v/>
      </c>
      <c r="AB1487" s="40" t="str">
        <f>IF(R1487="","",VLOOKUP(G1487,WMS!$E$3:$T$2500,15,FALSE))</f>
        <v/>
      </c>
      <c r="AC1487" s="40" t="str">
        <f t="shared" si="167"/>
        <v/>
      </c>
      <c r="AD1487" s="37" t="str">
        <f>IF(S1487="","",VLOOKUP(S1487,海关监管条件!$A$1:$B$2000,2,FALSE))</f>
        <v/>
      </c>
    </row>
    <row r="1488" spans="7:30">
      <c r="G1488" s="22" t="str">
        <f t="shared" si="161"/>
        <v/>
      </c>
      <c r="H1488" s="23" t="str">
        <f>IF(G1488="","",VLOOKUP(G1488,WMS!$E$3:$Q$2500,7,FALSE))</f>
        <v/>
      </c>
      <c r="I1488" s="23" t="str">
        <f>IF(G1488="","",VLOOKUP(G1488,WMS!$E$3:$Q$2500,8,FALSE))</f>
        <v/>
      </c>
      <c r="J1488" s="23" t="str">
        <f>IF(G1488="","",VLOOKUP(G1488,WMS!$E$3:$Q$2500,13,FALSE))</f>
        <v/>
      </c>
      <c r="K1488" s="29" t="str">
        <f t="shared" si="162"/>
        <v/>
      </c>
      <c r="N1488" s="30" t="str">
        <f>IF(G1488="","",VLOOKUP(G1488,WMS!$E$3:$U$2500,17,0))</f>
        <v/>
      </c>
      <c r="O1488" s="31" t="str">
        <f t="shared" si="163"/>
        <v/>
      </c>
      <c r="P1488" s="31" t="str">
        <f t="shared" si="164"/>
        <v/>
      </c>
      <c r="Q1488" s="36" t="str">
        <f>IF(G1488="","",VLOOKUP(G1488,WMS!$E$3:$G$2500,2,FALSE))</f>
        <v/>
      </c>
      <c r="R1488" s="36" t="str">
        <f>IF(G1488="","",VLOOKUP(G1488,WMS!$E$3:$G$2500,3,FALSE))</f>
        <v/>
      </c>
      <c r="S1488" s="37" t="str">
        <f>IF(R1488="","",VLOOKUP(R1488,CUSTOMS!$E$3:$N$2500,2,FALSE))</f>
        <v/>
      </c>
      <c r="T1488" s="38" t="str">
        <f>IF(R1488="","",VLOOKUP(R1488,CUSTOMS!$E$3:$N$2500,3,FALSE))</f>
        <v/>
      </c>
      <c r="U1488" s="39" t="str">
        <f t="shared" si="165"/>
        <v/>
      </c>
      <c r="V1488" s="39" t="str">
        <f>IF(R1488="","",VLOOKUP(R1488,CUSTOMS!$E$3:$N$2500,5,FALSE))</f>
        <v/>
      </c>
      <c r="W1488" s="40" t="str">
        <f>IF(R1488="","",VLOOKUP(R1488,CUSTOMS!$E$3:$N$2500,6,FALSE))</f>
        <v/>
      </c>
      <c r="X1488" s="40" t="str">
        <f t="shared" si="166"/>
        <v/>
      </c>
      <c r="Y1488" s="39" t="str">
        <f>IF(R1488="","",VLOOKUP(R1488,CUSTOMS!$E$3:$N$2500,8,FALSE))</f>
        <v/>
      </c>
      <c r="Z1488" s="39" t="str">
        <f>IF(R1488="","",VLOOKUP(R1488,CUSTOMS!$E$3:$N$2500,9,FALSE))</f>
        <v/>
      </c>
      <c r="AA1488" s="39" t="str">
        <f>IF(R1488="","",VLOOKUP(R1488,CUSTOMS!$E$3:$N$2500,10,FALSE))</f>
        <v/>
      </c>
      <c r="AB1488" s="40" t="str">
        <f>IF(R1488="","",VLOOKUP(G1488,WMS!$E$3:$T$2500,15,FALSE))</f>
        <v/>
      </c>
      <c r="AC1488" s="40" t="str">
        <f t="shared" si="167"/>
        <v/>
      </c>
      <c r="AD1488" s="37" t="str">
        <f>IF(S1488="","",VLOOKUP(S1488,海关监管条件!$A$1:$B$2000,2,FALSE))</f>
        <v/>
      </c>
    </row>
    <row r="1489" spans="7:30">
      <c r="G1489" s="22" t="str">
        <f t="shared" si="161"/>
        <v/>
      </c>
      <c r="H1489" s="23" t="str">
        <f>IF(G1489="","",VLOOKUP(G1489,WMS!$E$3:$Q$2500,7,FALSE))</f>
        <v/>
      </c>
      <c r="I1489" s="23" t="str">
        <f>IF(G1489="","",VLOOKUP(G1489,WMS!$E$3:$Q$2500,8,FALSE))</f>
        <v/>
      </c>
      <c r="J1489" s="23" t="str">
        <f>IF(G1489="","",VLOOKUP(G1489,WMS!$E$3:$Q$2500,13,FALSE))</f>
        <v/>
      </c>
      <c r="K1489" s="29" t="str">
        <f t="shared" si="162"/>
        <v/>
      </c>
      <c r="N1489" s="30" t="str">
        <f>IF(G1489="","",VLOOKUP(G1489,WMS!$E$3:$U$2500,17,0))</f>
        <v/>
      </c>
      <c r="O1489" s="31" t="str">
        <f t="shared" si="163"/>
        <v/>
      </c>
      <c r="P1489" s="31" t="str">
        <f t="shared" si="164"/>
        <v/>
      </c>
      <c r="Q1489" s="36" t="str">
        <f>IF(G1489="","",VLOOKUP(G1489,WMS!$E$3:$G$2500,2,FALSE))</f>
        <v/>
      </c>
      <c r="R1489" s="36" t="str">
        <f>IF(G1489="","",VLOOKUP(G1489,WMS!$E$3:$G$2500,3,FALSE))</f>
        <v/>
      </c>
      <c r="S1489" s="37" t="str">
        <f>IF(R1489="","",VLOOKUP(R1489,CUSTOMS!$E$3:$N$2500,2,FALSE))</f>
        <v/>
      </c>
      <c r="T1489" s="38" t="str">
        <f>IF(R1489="","",VLOOKUP(R1489,CUSTOMS!$E$3:$N$2500,3,FALSE))</f>
        <v/>
      </c>
      <c r="U1489" s="39" t="str">
        <f t="shared" si="165"/>
        <v/>
      </c>
      <c r="V1489" s="39" t="str">
        <f>IF(R1489="","",VLOOKUP(R1489,CUSTOMS!$E$3:$N$2500,5,FALSE))</f>
        <v/>
      </c>
      <c r="W1489" s="40" t="str">
        <f>IF(R1489="","",VLOOKUP(R1489,CUSTOMS!$E$3:$N$2500,6,FALSE))</f>
        <v/>
      </c>
      <c r="X1489" s="40" t="str">
        <f t="shared" si="166"/>
        <v/>
      </c>
      <c r="Y1489" s="39" t="str">
        <f>IF(R1489="","",VLOOKUP(R1489,CUSTOMS!$E$3:$N$2500,8,FALSE))</f>
        <v/>
      </c>
      <c r="Z1489" s="39" t="str">
        <f>IF(R1489="","",VLOOKUP(R1489,CUSTOMS!$E$3:$N$2500,9,FALSE))</f>
        <v/>
      </c>
      <c r="AA1489" s="39" t="str">
        <f>IF(R1489="","",VLOOKUP(R1489,CUSTOMS!$E$3:$N$2500,10,FALSE))</f>
        <v/>
      </c>
      <c r="AB1489" s="40" t="str">
        <f>IF(R1489="","",VLOOKUP(G1489,WMS!$E$3:$T$2500,15,FALSE))</f>
        <v/>
      </c>
      <c r="AC1489" s="40" t="str">
        <f t="shared" si="167"/>
        <v/>
      </c>
      <c r="AD1489" s="37" t="str">
        <f>IF(S1489="","",VLOOKUP(S1489,海关监管条件!$A$1:$B$2000,2,FALSE))</f>
        <v/>
      </c>
    </row>
    <row r="1490" spans="7:30">
      <c r="G1490" s="22" t="str">
        <f t="shared" si="161"/>
        <v/>
      </c>
      <c r="H1490" s="23" t="str">
        <f>IF(G1490="","",VLOOKUP(G1490,WMS!$E$3:$Q$2500,7,FALSE))</f>
        <v/>
      </c>
      <c r="I1490" s="23" t="str">
        <f>IF(G1490="","",VLOOKUP(G1490,WMS!$E$3:$Q$2500,8,FALSE))</f>
        <v/>
      </c>
      <c r="J1490" s="23" t="str">
        <f>IF(G1490="","",VLOOKUP(G1490,WMS!$E$3:$Q$2500,13,FALSE))</f>
        <v/>
      </c>
      <c r="K1490" s="29" t="str">
        <f t="shared" si="162"/>
        <v/>
      </c>
      <c r="N1490" s="30" t="str">
        <f>IF(G1490="","",VLOOKUP(G1490,WMS!$E$3:$U$2500,17,0))</f>
        <v/>
      </c>
      <c r="O1490" s="31" t="str">
        <f t="shared" si="163"/>
        <v/>
      </c>
      <c r="P1490" s="31" t="str">
        <f t="shared" si="164"/>
        <v/>
      </c>
      <c r="Q1490" s="36" t="str">
        <f>IF(G1490="","",VLOOKUP(G1490,WMS!$E$3:$G$2500,2,FALSE))</f>
        <v/>
      </c>
      <c r="R1490" s="36" t="str">
        <f>IF(G1490="","",VLOOKUP(G1490,WMS!$E$3:$G$2500,3,FALSE))</f>
        <v/>
      </c>
      <c r="S1490" s="37" t="str">
        <f>IF(R1490="","",VLOOKUP(R1490,CUSTOMS!$E$3:$N$2500,2,FALSE))</f>
        <v/>
      </c>
      <c r="T1490" s="38" t="str">
        <f>IF(R1490="","",VLOOKUP(R1490,CUSTOMS!$E$3:$N$2500,3,FALSE))</f>
        <v/>
      </c>
      <c r="U1490" s="39" t="str">
        <f t="shared" si="165"/>
        <v/>
      </c>
      <c r="V1490" s="39" t="str">
        <f>IF(R1490="","",VLOOKUP(R1490,CUSTOMS!$E$3:$N$2500,5,FALSE))</f>
        <v/>
      </c>
      <c r="W1490" s="40" t="str">
        <f>IF(R1490="","",VLOOKUP(R1490,CUSTOMS!$E$3:$N$2500,6,FALSE))</f>
        <v/>
      </c>
      <c r="X1490" s="40" t="str">
        <f t="shared" si="166"/>
        <v/>
      </c>
      <c r="Y1490" s="39" t="str">
        <f>IF(R1490="","",VLOOKUP(R1490,CUSTOMS!$E$3:$N$2500,8,FALSE))</f>
        <v/>
      </c>
      <c r="Z1490" s="39" t="str">
        <f>IF(R1490="","",VLOOKUP(R1490,CUSTOMS!$E$3:$N$2500,9,FALSE))</f>
        <v/>
      </c>
      <c r="AA1490" s="39" t="str">
        <f>IF(R1490="","",VLOOKUP(R1490,CUSTOMS!$E$3:$N$2500,10,FALSE))</f>
        <v/>
      </c>
      <c r="AB1490" s="40" t="str">
        <f>IF(R1490="","",VLOOKUP(G1490,WMS!$E$3:$T$2500,15,FALSE))</f>
        <v/>
      </c>
      <c r="AC1490" s="40" t="str">
        <f t="shared" si="167"/>
        <v/>
      </c>
      <c r="AD1490" s="37" t="str">
        <f>IF(S1490="","",VLOOKUP(S1490,海关监管条件!$A$1:$B$2000,2,FALSE))</f>
        <v/>
      </c>
    </row>
    <row r="1491" spans="7:30">
      <c r="G1491" s="22" t="str">
        <f t="shared" si="161"/>
        <v/>
      </c>
      <c r="H1491" s="23" t="str">
        <f>IF(G1491="","",VLOOKUP(G1491,WMS!$E$3:$Q$2500,7,FALSE))</f>
        <v/>
      </c>
      <c r="I1491" s="23" t="str">
        <f>IF(G1491="","",VLOOKUP(G1491,WMS!$E$3:$Q$2500,8,FALSE))</f>
        <v/>
      </c>
      <c r="J1491" s="23" t="str">
        <f>IF(G1491="","",VLOOKUP(G1491,WMS!$E$3:$Q$2500,13,FALSE))</f>
        <v/>
      </c>
      <c r="K1491" s="29" t="str">
        <f t="shared" si="162"/>
        <v/>
      </c>
      <c r="N1491" s="30" t="str">
        <f>IF(G1491="","",VLOOKUP(G1491,WMS!$E$3:$U$2500,17,0))</f>
        <v/>
      </c>
      <c r="O1491" s="31" t="str">
        <f t="shared" si="163"/>
        <v/>
      </c>
      <c r="P1491" s="31" t="str">
        <f t="shared" si="164"/>
        <v/>
      </c>
      <c r="Q1491" s="36" t="str">
        <f>IF(G1491="","",VLOOKUP(G1491,WMS!$E$3:$G$2500,2,FALSE))</f>
        <v/>
      </c>
      <c r="R1491" s="36" t="str">
        <f>IF(G1491="","",VLOOKUP(G1491,WMS!$E$3:$G$2500,3,FALSE))</f>
        <v/>
      </c>
      <c r="S1491" s="37" t="str">
        <f>IF(R1491="","",VLOOKUP(R1491,CUSTOMS!$E$3:$N$2500,2,FALSE))</f>
        <v/>
      </c>
      <c r="T1491" s="38" t="str">
        <f>IF(R1491="","",VLOOKUP(R1491,CUSTOMS!$E$3:$N$2500,3,FALSE))</f>
        <v/>
      </c>
      <c r="U1491" s="39" t="str">
        <f t="shared" si="165"/>
        <v/>
      </c>
      <c r="V1491" s="39" t="str">
        <f>IF(R1491="","",VLOOKUP(R1491,CUSTOMS!$E$3:$N$2500,5,FALSE))</f>
        <v/>
      </c>
      <c r="W1491" s="40" t="str">
        <f>IF(R1491="","",VLOOKUP(R1491,CUSTOMS!$E$3:$N$2500,6,FALSE))</f>
        <v/>
      </c>
      <c r="X1491" s="40" t="str">
        <f t="shared" si="166"/>
        <v/>
      </c>
      <c r="Y1491" s="39" t="str">
        <f>IF(R1491="","",VLOOKUP(R1491,CUSTOMS!$E$3:$N$2500,8,FALSE))</f>
        <v/>
      </c>
      <c r="Z1491" s="39" t="str">
        <f>IF(R1491="","",VLOOKUP(R1491,CUSTOMS!$E$3:$N$2500,9,FALSE))</f>
        <v/>
      </c>
      <c r="AA1491" s="39" t="str">
        <f>IF(R1491="","",VLOOKUP(R1491,CUSTOMS!$E$3:$N$2500,10,FALSE))</f>
        <v/>
      </c>
      <c r="AB1491" s="40" t="str">
        <f>IF(R1491="","",VLOOKUP(G1491,WMS!$E$3:$T$2500,15,FALSE))</f>
        <v/>
      </c>
      <c r="AC1491" s="40" t="str">
        <f t="shared" si="167"/>
        <v/>
      </c>
      <c r="AD1491" s="37" t="str">
        <f>IF(S1491="","",VLOOKUP(S1491,海关监管条件!$A$1:$B$2000,2,FALSE))</f>
        <v/>
      </c>
    </row>
    <row r="1492" spans="7:30">
      <c r="G1492" s="22" t="str">
        <f t="shared" si="161"/>
        <v/>
      </c>
      <c r="H1492" s="23" t="str">
        <f>IF(G1492="","",VLOOKUP(G1492,WMS!$E$3:$Q$2500,7,FALSE))</f>
        <v/>
      </c>
      <c r="I1492" s="23" t="str">
        <f>IF(G1492="","",VLOOKUP(G1492,WMS!$E$3:$Q$2500,8,FALSE))</f>
        <v/>
      </c>
      <c r="J1492" s="23" t="str">
        <f>IF(G1492="","",VLOOKUP(G1492,WMS!$E$3:$Q$2500,13,FALSE))</f>
        <v/>
      </c>
      <c r="K1492" s="29" t="str">
        <f t="shared" si="162"/>
        <v/>
      </c>
      <c r="N1492" s="30" t="str">
        <f>IF(G1492="","",VLOOKUP(G1492,WMS!$E$3:$U$2500,17,0))</f>
        <v/>
      </c>
      <c r="O1492" s="31" t="str">
        <f t="shared" si="163"/>
        <v/>
      </c>
      <c r="P1492" s="31" t="str">
        <f t="shared" si="164"/>
        <v/>
      </c>
      <c r="Q1492" s="36" t="str">
        <f>IF(G1492="","",VLOOKUP(G1492,WMS!$E$3:$G$2500,2,FALSE))</f>
        <v/>
      </c>
      <c r="R1492" s="36" t="str">
        <f>IF(G1492="","",VLOOKUP(G1492,WMS!$E$3:$G$2500,3,FALSE))</f>
        <v/>
      </c>
      <c r="S1492" s="37" t="str">
        <f>IF(R1492="","",VLOOKUP(R1492,CUSTOMS!$E$3:$N$2500,2,FALSE))</f>
        <v/>
      </c>
      <c r="T1492" s="38" t="str">
        <f>IF(R1492="","",VLOOKUP(R1492,CUSTOMS!$E$3:$N$2500,3,FALSE))</f>
        <v/>
      </c>
      <c r="U1492" s="39" t="str">
        <f t="shared" si="165"/>
        <v/>
      </c>
      <c r="V1492" s="39" t="str">
        <f>IF(R1492="","",VLOOKUP(R1492,CUSTOMS!$E$3:$N$2500,5,FALSE))</f>
        <v/>
      </c>
      <c r="W1492" s="40" t="str">
        <f>IF(R1492="","",VLOOKUP(R1492,CUSTOMS!$E$3:$N$2500,6,FALSE))</f>
        <v/>
      </c>
      <c r="X1492" s="40" t="str">
        <f t="shared" si="166"/>
        <v/>
      </c>
      <c r="Y1492" s="39" t="str">
        <f>IF(R1492="","",VLOOKUP(R1492,CUSTOMS!$E$3:$N$2500,8,FALSE))</f>
        <v/>
      </c>
      <c r="Z1492" s="39" t="str">
        <f>IF(R1492="","",VLOOKUP(R1492,CUSTOMS!$E$3:$N$2500,9,FALSE))</f>
        <v/>
      </c>
      <c r="AA1492" s="39" t="str">
        <f>IF(R1492="","",VLOOKUP(R1492,CUSTOMS!$E$3:$N$2500,10,FALSE))</f>
        <v/>
      </c>
      <c r="AB1492" s="40" t="str">
        <f>IF(R1492="","",VLOOKUP(G1492,WMS!$E$3:$T$2500,15,FALSE))</f>
        <v/>
      </c>
      <c r="AC1492" s="40" t="str">
        <f t="shared" si="167"/>
        <v/>
      </c>
      <c r="AD1492" s="37" t="str">
        <f>IF(S1492="","",VLOOKUP(S1492,海关监管条件!$A$1:$B$2000,2,FALSE))</f>
        <v/>
      </c>
    </row>
    <row r="1493" spans="7:30">
      <c r="G1493" s="22" t="str">
        <f t="shared" si="161"/>
        <v/>
      </c>
      <c r="H1493" s="23" t="str">
        <f>IF(G1493="","",VLOOKUP(G1493,WMS!$E$3:$Q$2500,7,FALSE))</f>
        <v/>
      </c>
      <c r="I1493" s="23" t="str">
        <f>IF(G1493="","",VLOOKUP(G1493,WMS!$E$3:$Q$2500,8,FALSE))</f>
        <v/>
      </c>
      <c r="J1493" s="23" t="str">
        <f>IF(G1493="","",VLOOKUP(G1493,WMS!$E$3:$Q$2500,13,FALSE))</f>
        <v/>
      </c>
      <c r="K1493" s="29" t="str">
        <f t="shared" si="162"/>
        <v/>
      </c>
      <c r="N1493" s="30" t="str">
        <f>IF(G1493="","",VLOOKUP(G1493,WMS!$E$3:$U$2500,17,0))</f>
        <v/>
      </c>
      <c r="O1493" s="31" t="str">
        <f t="shared" si="163"/>
        <v/>
      </c>
      <c r="P1493" s="31" t="str">
        <f t="shared" si="164"/>
        <v/>
      </c>
      <c r="Q1493" s="36" t="str">
        <f>IF(G1493="","",VLOOKUP(G1493,WMS!$E$3:$G$2500,2,FALSE))</f>
        <v/>
      </c>
      <c r="R1493" s="36" t="str">
        <f>IF(G1493="","",VLOOKUP(G1493,WMS!$E$3:$G$2500,3,FALSE))</f>
        <v/>
      </c>
      <c r="S1493" s="37" t="str">
        <f>IF(R1493="","",VLOOKUP(R1493,CUSTOMS!$E$3:$N$2500,2,FALSE))</f>
        <v/>
      </c>
      <c r="T1493" s="38" t="str">
        <f>IF(R1493="","",VLOOKUP(R1493,CUSTOMS!$E$3:$N$2500,3,FALSE))</f>
        <v/>
      </c>
      <c r="U1493" s="39" t="str">
        <f t="shared" si="165"/>
        <v/>
      </c>
      <c r="V1493" s="39" t="str">
        <f>IF(R1493="","",VLOOKUP(R1493,CUSTOMS!$E$3:$N$2500,5,FALSE))</f>
        <v/>
      </c>
      <c r="W1493" s="40" t="str">
        <f>IF(R1493="","",VLOOKUP(R1493,CUSTOMS!$E$3:$N$2500,6,FALSE))</f>
        <v/>
      </c>
      <c r="X1493" s="40" t="str">
        <f t="shared" si="166"/>
        <v/>
      </c>
      <c r="Y1493" s="39" t="str">
        <f>IF(R1493="","",VLOOKUP(R1493,CUSTOMS!$E$3:$N$2500,8,FALSE))</f>
        <v/>
      </c>
      <c r="Z1493" s="39" t="str">
        <f>IF(R1493="","",VLOOKUP(R1493,CUSTOMS!$E$3:$N$2500,9,FALSE))</f>
        <v/>
      </c>
      <c r="AA1493" s="39" t="str">
        <f>IF(R1493="","",VLOOKUP(R1493,CUSTOMS!$E$3:$N$2500,10,FALSE))</f>
        <v/>
      </c>
      <c r="AB1493" s="40" t="str">
        <f>IF(R1493="","",VLOOKUP(G1493,WMS!$E$3:$T$2500,15,FALSE))</f>
        <v/>
      </c>
      <c r="AC1493" s="40" t="str">
        <f t="shared" si="167"/>
        <v/>
      </c>
      <c r="AD1493" s="37" t="str">
        <f>IF(S1493="","",VLOOKUP(S1493,海关监管条件!$A$1:$B$2000,2,FALSE))</f>
        <v/>
      </c>
    </row>
    <row r="1494" spans="7:30">
      <c r="G1494" s="22" t="str">
        <f t="shared" si="161"/>
        <v/>
      </c>
      <c r="H1494" s="23" t="str">
        <f>IF(G1494="","",VLOOKUP(G1494,WMS!$E$3:$Q$2500,7,FALSE))</f>
        <v/>
      </c>
      <c r="I1494" s="23" t="str">
        <f>IF(G1494="","",VLOOKUP(G1494,WMS!$E$3:$Q$2500,8,FALSE))</f>
        <v/>
      </c>
      <c r="J1494" s="23" t="str">
        <f>IF(G1494="","",VLOOKUP(G1494,WMS!$E$3:$Q$2500,13,FALSE))</f>
        <v/>
      </c>
      <c r="K1494" s="29" t="str">
        <f t="shared" si="162"/>
        <v/>
      </c>
      <c r="N1494" s="30" t="str">
        <f>IF(G1494="","",VLOOKUP(G1494,WMS!$E$3:$U$2500,17,0))</f>
        <v/>
      </c>
      <c r="O1494" s="31" t="str">
        <f t="shared" si="163"/>
        <v/>
      </c>
      <c r="P1494" s="31" t="str">
        <f t="shared" si="164"/>
        <v/>
      </c>
      <c r="Q1494" s="36" t="str">
        <f>IF(G1494="","",VLOOKUP(G1494,WMS!$E$3:$G$2500,2,FALSE))</f>
        <v/>
      </c>
      <c r="R1494" s="36" t="str">
        <f>IF(G1494="","",VLOOKUP(G1494,WMS!$E$3:$G$2500,3,FALSE))</f>
        <v/>
      </c>
      <c r="S1494" s="37" t="str">
        <f>IF(R1494="","",VLOOKUP(R1494,CUSTOMS!$E$3:$N$2500,2,FALSE))</f>
        <v/>
      </c>
      <c r="T1494" s="38" t="str">
        <f>IF(R1494="","",VLOOKUP(R1494,CUSTOMS!$E$3:$N$2500,3,FALSE))</f>
        <v/>
      </c>
      <c r="U1494" s="39" t="str">
        <f t="shared" si="165"/>
        <v/>
      </c>
      <c r="V1494" s="39" t="str">
        <f>IF(R1494="","",VLOOKUP(R1494,CUSTOMS!$E$3:$N$2500,5,FALSE))</f>
        <v/>
      </c>
      <c r="W1494" s="40" t="str">
        <f>IF(R1494="","",VLOOKUP(R1494,CUSTOMS!$E$3:$N$2500,6,FALSE))</f>
        <v/>
      </c>
      <c r="X1494" s="40" t="str">
        <f t="shared" si="166"/>
        <v/>
      </c>
      <c r="Y1494" s="39" t="str">
        <f>IF(R1494="","",VLOOKUP(R1494,CUSTOMS!$E$3:$N$2500,8,FALSE))</f>
        <v/>
      </c>
      <c r="Z1494" s="39" t="str">
        <f>IF(R1494="","",VLOOKUP(R1494,CUSTOMS!$E$3:$N$2500,9,FALSE))</f>
        <v/>
      </c>
      <c r="AA1494" s="39" t="str">
        <f>IF(R1494="","",VLOOKUP(R1494,CUSTOMS!$E$3:$N$2500,10,FALSE))</f>
        <v/>
      </c>
      <c r="AB1494" s="40" t="str">
        <f>IF(R1494="","",VLOOKUP(G1494,WMS!$E$3:$T$2500,15,FALSE))</f>
        <v/>
      </c>
      <c r="AC1494" s="40" t="str">
        <f t="shared" si="167"/>
        <v/>
      </c>
      <c r="AD1494" s="37" t="str">
        <f>IF(S1494="","",VLOOKUP(S1494,海关监管条件!$A$1:$B$2000,2,FALSE))</f>
        <v/>
      </c>
    </row>
    <row r="1495" spans="7:30">
      <c r="G1495" s="22" t="str">
        <f t="shared" si="161"/>
        <v/>
      </c>
      <c r="H1495" s="23" t="str">
        <f>IF(G1495="","",VLOOKUP(G1495,WMS!$E$3:$Q$2500,7,FALSE))</f>
        <v/>
      </c>
      <c r="I1495" s="23" t="str">
        <f>IF(G1495="","",VLOOKUP(G1495,WMS!$E$3:$Q$2500,8,FALSE))</f>
        <v/>
      </c>
      <c r="J1495" s="23" t="str">
        <f>IF(G1495="","",VLOOKUP(G1495,WMS!$E$3:$Q$2500,13,FALSE))</f>
        <v/>
      </c>
      <c r="K1495" s="29" t="str">
        <f t="shared" si="162"/>
        <v/>
      </c>
      <c r="N1495" s="30" t="str">
        <f>IF(G1495="","",VLOOKUP(G1495,WMS!$E$3:$U$2500,17,0))</f>
        <v/>
      </c>
      <c r="O1495" s="31" t="str">
        <f t="shared" si="163"/>
        <v/>
      </c>
      <c r="P1495" s="31" t="str">
        <f t="shared" si="164"/>
        <v/>
      </c>
      <c r="Q1495" s="36" t="str">
        <f>IF(G1495="","",VLOOKUP(G1495,WMS!$E$3:$G$2500,2,FALSE))</f>
        <v/>
      </c>
      <c r="R1495" s="36" t="str">
        <f>IF(G1495="","",VLOOKUP(G1495,WMS!$E$3:$G$2500,3,FALSE))</f>
        <v/>
      </c>
      <c r="S1495" s="37" t="str">
        <f>IF(R1495="","",VLOOKUP(R1495,CUSTOMS!$E$3:$N$2500,2,FALSE))</f>
        <v/>
      </c>
      <c r="T1495" s="38" t="str">
        <f>IF(R1495="","",VLOOKUP(R1495,CUSTOMS!$E$3:$N$2500,3,FALSE))</f>
        <v/>
      </c>
      <c r="U1495" s="39" t="str">
        <f t="shared" si="165"/>
        <v/>
      </c>
      <c r="V1495" s="39" t="str">
        <f>IF(R1495="","",VLOOKUP(R1495,CUSTOMS!$E$3:$N$2500,5,FALSE))</f>
        <v/>
      </c>
      <c r="W1495" s="40" t="str">
        <f>IF(R1495="","",VLOOKUP(R1495,CUSTOMS!$E$3:$N$2500,6,FALSE))</f>
        <v/>
      </c>
      <c r="X1495" s="40" t="str">
        <f t="shared" si="166"/>
        <v/>
      </c>
      <c r="Y1495" s="39" t="str">
        <f>IF(R1495="","",VLOOKUP(R1495,CUSTOMS!$E$3:$N$2500,8,FALSE))</f>
        <v/>
      </c>
      <c r="Z1495" s="39" t="str">
        <f>IF(R1495="","",VLOOKUP(R1495,CUSTOMS!$E$3:$N$2500,9,FALSE))</f>
        <v/>
      </c>
      <c r="AA1495" s="39" t="str">
        <f>IF(R1495="","",VLOOKUP(R1495,CUSTOMS!$E$3:$N$2500,10,FALSE))</f>
        <v/>
      </c>
      <c r="AB1495" s="40" t="str">
        <f>IF(R1495="","",VLOOKUP(G1495,WMS!$E$3:$T$2500,15,FALSE))</f>
        <v/>
      </c>
      <c r="AC1495" s="40" t="str">
        <f t="shared" si="167"/>
        <v/>
      </c>
      <c r="AD1495" s="37" t="str">
        <f>IF(S1495="","",VLOOKUP(S1495,海关监管条件!$A$1:$B$2000,2,FALSE))</f>
        <v/>
      </c>
    </row>
    <row r="1496" spans="7:30">
      <c r="G1496" s="22" t="str">
        <f t="shared" si="161"/>
        <v/>
      </c>
      <c r="H1496" s="23" t="str">
        <f>IF(G1496="","",VLOOKUP(G1496,WMS!$E$3:$Q$2500,7,FALSE))</f>
        <v/>
      </c>
      <c r="I1496" s="23" t="str">
        <f>IF(G1496="","",VLOOKUP(G1496,WMS!$E$3:$Q$2500,8,FALSE))</f>
        <v/>
      </c>
      <c r="J1496" s="23" t="str">
        <f>IF(G1496="","",VLOOKUP(G1496,WMS!$E$3:$Q$2500,13,FALSE))</f>
        <v/>
      </c>
      <c r="K1496" s="29" t="str">
        <f t="shared" si="162"/>
        <v/>
      </c>
      <c r="N1496" s="30" t="str">
        <f>IF(G1496="","",VLOOKUP(G1496,WMS!$E$3:$U$2500,17,0))</f>
        <v/>
      </c>
      <c r="O1496" s="31" t="str">
        <f t="shared" si="163"/>
        <v/>
      </c>
      <c r="P1496" s="31" t="str">
        <f t="shared" si="164"/>
        <v/>
      </c>
      <c r="Q1496" s="36" t="str">
        <f>IF(G1496="","",VLOOKUP(G1496,WMS!$E$3:$G$2500,2,FALSE))</f>
        <v/>
      </c>
      <c r="R1496" s="36" t="str">
        <f>IF(G1496="","",VLOOKUP(G1496,WMS!$E$3:$G$2500,3,FALSE))</f>
        <v/>
      </c>
      <c r="S1496" s="37" t="str">
        <f>IF(R1496="","",VLOOKUP(R1496,CUSTOMS!$E$3:$N$2500,2,FALSE))</f>
        <v/>
      </c>
      <c r="T1496" s="38" t="str">
        <f>IF(R1496="","",VLOOKUP(R1496,CUSTOMS!$E$3:$N$2500,3,FALSE))</f>
        <v/>
      </c>
      <c r="U1496" s="39" t="str">
        <f t="shared" si="165"/>
        <v/>
      </c>
      <c r="V1496" s="39" t="str">
        <f>IF(R1496="","",VLOOKUP(R1496,CUSTOMS!$E$3:$N$2500,5,FALSE))</f>
        <v/>
      </c>
      <c r="W1496" s="40" t="str">
        <f>IF(R1496="","",VLOOKUP(R1496,CUSTOMS!$E$3:$N$2500,6,FALSE))</f>
        <v/>
      </c>
      <c r="X1496" s="40" t="str">
        <f t="shared" si="166"/>
        <v/>
      </c>
      <c r="Y1496" s="39" t="str">
        <f>IF(R1496="","",VLOOKUP(R1496,CUSTOMS!$E$3:$N$2500,8,FALSE))</f>
        <v/>
      </c>
      <c r="Z1496" s="39" t="str">
        <f>IF(R1496="","",VLOOKUP(R1496,CUSTOMS!$E$3:$N$2500,9,FALSE))</f>
        <v/>
      </c>
      <c r="AA1496" s="39" t="str">
        <f>IF(R1496="","",VLOOKUP(R1496,CUSTOMS!$E$3:$N$2500,10,FALSE))</f>
        <v/>
      </c>
      <c r="AB1496" s="40" t="str">
        <f>IF(R1496="","",VLOOKUP(G1496,WMS!$E$3:$T$2500,15,FALSE))</f>
        <v/>
      </c>
      <c r="AC1496" s="40" t="str">
        <f t="shared" si="167"/>
        <v/>
      </c>
      <c r="AD1496" s="37" t="str">
        <f>IF(S1496="","",VLOOKUP(S1496,海关监管条件!$A$1:$B$2000,2,FALSE))</f>
        <v/>
      </c>
    </row>
    <row r="1497" spans="7:30">
      <c r="G1497" s="22" t="str">
        <f t="shared" si="161"/>
        <v/>
      </c>
      <c r="H1497" s="23" t="str">
        <f>IF(G1497="","",VLOOKUP(G1497,WMS!$E$3:$Q$2500,7,FALSE))</f>
        <v/>
      </c>
      <c r="I1497" s="23" t="str">
        <f>IF(G1497="","",VLOOKUP(G1497,WMS!$E$3:$Q$2500,8,FALSE))</f>
        <v/>
      </c>
      <c r="J1497" s="23" t="str">
        <f>IF(G1497="","",VLOOKUP(G1497,WMS!$E$3:$Q$2500,13,FALSE))</f>
        <v/>
      </c>
      <c r="K1497" s="29" t="str">
        <f t="shared" si="162"/>
        <v/>
      </c>
      <c r="N1497" s="30" t="str">
        <f>IF(G1497="","",VLOOKUP(G1497,WMS!$E$3:$U$2500,17,0))</f>
        <v/>
      </c>
      <c r="O1497" s="31" t="str">
        <f t="shared" si="163"/>
        <v/>
      </c>
      <c r="P1497" s="31" t="str">
        <f t="shared" si="164"/>
        <v/>
      </c>
      <c r="Q1497" s="36" t="str">
        <f>IF(G1497="","",VLOOKUP(G1497,WMS!$E$3:$G$2500,2,FALSE))</f>
        <v/>
      </c>
      <c r="R1497" s="36" t="str">
        <f>IF(G1497="","",VLOOKUP(G1497,WMS!$E$3:$G$2500,3,FALSE))</f>
        <v/>
      </c>
      <c r="S1497" s="37" t="str">
        <f>IF(R1497="","",VLOOKUP(R1497,CUSTOMS!$E$3:$N$2500,2,FALSE))</f>
        <v/>
      </c>
      <c r="T1497" s="38" t="str">
        <f>IF(R1497="","",VLOOKUP(R1497,CUSTOMS!$E$3:$N$2500,3,FALSE))</f>
        <v/>
      </c>
      <c r="U1497" s="39" t="str">
        <f t="shared" si="165"/>
        <v/>
      </c>
      <c r="V1497" s="39" t="str">
        <f>IF(R1497="","",VLOOKUP(R1497,CUSTOMS!$E$3:$N$2500,5,FALSE))</f>
        <v/>
      </c>
      <c r="W1497" s="40" t="str">
        <f>IF(R1497="","",VLOOKUP(R1497,CUSTOMS!$E$3:$N$2500,6,FALSE))</f>
        <v/>
      </c>
      <c r="X1497" s="40" t="str">
        <f t="shared" si="166"/>
        <v/>
      </c>
      <c r="Y1497" s="39" t="str">
        <f>IF(R1497="","",VLOOKUP(R1497,CUSTOMS!$E$3:$N$2500,8,FALSE))</f>
        <v/>
      </c>
      <c r="Z1497" s="39" t="str">
        <f>IF(R1497="","",VLOOKUP(R1497,CUSTOMS!$E$3:$N$2500,9,FALSE))</f>
        <v/>
      </c>
      <c r="AA1497" s="39" t="str">
        <f>IF(R1497="","",VLOOKUP(R1497,CUSTOMS!$E$3:$N$2500,10,FALSE))</f>
        <v/>
      </c>
      <c r="AB1497" s="40" t="str">
        <f>IF(R1497="","",VLOOKUP(G1497,WMS!$E$3:$T$2500,15,FALSE))</f>
        <v/>
      </c>
      <c r="AC1497" s="40" t="str">
        <f t="shared" si="167"/>
        <v/>
      </c>
      <c r="AD1497" s="37" t="str">
        <f>IF(S1497="","",VLOOKUP(S1497,海关监管条件!$A$1:$B$2000,2,FALSE))</f>
        <v/>
      </c>
    </row>
    <row r="1498" spans="7:30">
      <c r="G1498" s="22" t="str">
        <f t="shared" si="161"/>
        <v/>
      </c>
      <c r="H1498" s="23" t="str">
        <f>IF(G1498="","",VLOOKUP(G1498,WMS!$E$3:$Q$2500,7,FALSE))</f>
        <v/>
      </c>
      <c r="I1498" s="23" t="str">
        <f>IF(G1498="","",VLOOKUP(G1498,WMS!$E$3:$Q$2500,8,FALSE))</f>
        <v/>
      </c>
      <c r="J1498" s="23" t="str">
        <f>IF(G1498="","",VLOOKUP(G1498,WMS!$E$3:$Q$2500,13,FALSE))</f>
        <v/>
      </c>
      <c r="K1498" s="29" t="str">
        <f t="shared" si="162"/>
        <v/>
      </c>
      <c r="N1498" s="30" t="str">
        <f>IF(G1498="","",VLOOKUP(G1498,WMS!$E$3:$U$2500,17,0))</f>
        <v/>
      </c>
      <c r="O1498" s="31" t="str">
        <f t="shared" si="163"/>
        <v/>
      </c>
      <c r="P1498" s="31" t="str">
        <f t="shared" si="164"/>
        <v/>
      </c>
      <c r="Q1498" s="36" t="str">
        <f>IF(G1498="","",VLOOKUP(G1498,WMS!$E$3:$G$2500,2,FALSE))</f>
        <v/>
      </c>
      <c r="R1498" s="36" t="str">
        <f>IF(G1498="","",VLOOKUP(G1498,WMS!$E$3:$G$2500,3,FALSE))</f>
        <v/>
      </c>
      <c r="S1498" s="37" t="str">
        <f>IF(R1498="","",VLOOKUP(R1498,CUSTOMS!$E$3:$N$2500,2,FALSE))</f>
        <v/>
      </c>
      <c r="T1498" s="38" t="str">
        <f>IF(R1498="","",VLOOKUP(R1498,CUSTOMS!$E$3:$N$2500,3,FALSE))</f>
        <v/>
      </c>
      <c r="U1498" s="39" t="str">
        <f t="shared" si="165"/>
        <v/>
      </c>
      <c r="V1498" s="39" t="str">
        <f>IF(R1498="","",VLOOKUP(R1498,CUSTOMS!$E$3:$N$2500,5,FALSE))</f>
        <v/>
      </c>
      <c r="W1498" s="40" t="str">
        <f>IF(R1498="","",VLOOKUP(R1498,CUSTOMS!$E$3:$N$2500,6,FALSE))</f>
        <v/>
      </c>
      <c r="X1498" s="40" t="str">
        <f t="shared" si="166"/>
        <v/>
      </c>
      <c r="Y1498" s="39" t="str">
        <f>IF(R1498="","",VLOOKUP(R1498,CUSTOMS!$E$3:$N$2500,8,FALSE))</f>
        <v/>
      </c>
      <c r="Z1498" s="39" t="str">
        <f>IF(R1498="","",VLOOKUP(R1498,CUSTOMS!$E$3:$N$2500,9,FALSE))</f>
        <v/>
      </c>
      <c r="AA1498" s="39" t="str">
        <f>IF(R1498="","",VLOOKUP(R1498,CUSTOMS!$E$3:$N$2500,10,FALSE))</f>
        <v/>
      </c>
      <c r="AB1498" s="40" t="str">
        <f>IF(R1498="","",VLOOKUP(G1498,WMS!$E$3:$T$2500,15,FALSE))</f>
        <v/>
      </c>
      <c r="AC1498" s="40" t="str">
        <f t="shared" si="167"/>
        <v/>
      </c>
      <c r="AD1498" s="37" t="str">
        <f>IF(S1498="","",VLOOKUP(S1498,海关监管条件!$A$1:$B$2000,2,FALSE))</f>
        <v/>
      </c>
    </row>
    <row r="1499" spans="7:30">
      <c r="G1499" s="22" t="str">
        <f t="shared" si="161"/>
        <v/>
      </c>
      <c r="H1499" s="23" t="str">
        <f>IF(G1499="","",VLOOKUP(G1499,WMS!$E$3:$Q$2500,7,FALSE))</f>
        <v/>
      </c>
      <c r="I1499" s="23" t="str">
        <f>IF(G1499="","",VLOOKUP(G1499,WMS!$E$3:$Q$2500,8,FALSE))</f>
        <v/>
      </c>
      <c r="J1499" s="23" t="str">
        <f>IF(G1499="","",VLOOKUP(G1499,WMS!$E$3:$Q$2500,13,FALSE))</f>
        <v/>
      </c>
      <c r="K1499" s="29" t="str">
        <f t="shared" si="162"/>
        <v/>
      </c>
      <c r="N1499" s="30" t="str">
        <f>IF(G1499="","",VLOOKUP(G1499,WMS!$E$3:$U$2500,17,0))</f>
        <v/>
      </c>
      <c r="O1499" s="31" t="str">
        <f t="shared" si="163"/>
        <v/>
      </c>
      <c r="P1499" s="31" t="str">
        <f t="shared" si="164"/>
        <v/>
      </c>
      <c r="Q1499" s="36" t="str">
        <f>IF(G1499="","",VLOOKUP(G1499,WMS!$E$3:$G$2500,2,FALSE))</f>
        <v/>
      </c>
      <c r="R1499" s="36" t="str">
        <f>IF(G1499="","",VLOOKUP(G1499,WMS!$E$3:$G$2500,3,FALSE))</f>
        <v/>
      </c>
      <c r="S1499" s="37" t="str">
        <f>IF(R1499="","",VLOOKUP(R1499,CUSTOMS!$E$3:$N$2500,2,FALSE))</f>
        <v/>
      </c>
      <c r="T1499" s="38" t="str">
        <f>IF(R1499="","",VLOOKUP(R1499,CUSTOMS!$E$3:$N$2500,3,FALSE))</f>
        <v/>
      </c>
      <c r="U1499" s="39" t="str">
        <f t="shared" si="165"/>
        <v/>
      </c>
      <c r="V1499" s="39" t="str">
        <f>IF(R1499="","",VLOOKUP(R1499,CUSTOMS!$E$3:$N$2500,5,FALSE))</f>
        <v/>
      </c>
      <c r="W1499" s="40" t="str">
        <f>IF(R1499="","",VLOOKUP(R1499,CUSTOMS!$E$3:$N$2500,6,FALSE))</f>
        <v/>
      </c>
      <c r="X1499" s="40" t="str">
        <f t="shared" si="166"/>
        <v/>
      </c>
      <c r="Y1499" s="39" t="str">
        <f>IF(R1499="","",VLOOKUP(R1499,CUSTOMS!$E$3:$N$2500,8,FALSE))</f>
        <v/>
      </c>
      <c r="Z1499" s="39" t="str">
        <f>IF(R1499="","",VLOOKUP(R1499,CUSTOMS!$E$3:$N$2500,9,FALSE))</f>
        <v/>
      </c>
      <c r="AA1499" s="39" t="str">
        <f>IF(R1499="","",VLOOKUP(R1499,CUSTOMS!$E$3:$N$2500,10,FALSE))</f>
        <v/>
      </c>
      <c r="AB1499" s="40" t="str">
        <f>IF(R1499="","",VLOOKUP(G1499,WMS!$E$3:$T$2500,15,FALSE))</f>
        <v/>
      </c>
      <c r="AC1499" s="40" t="str">
        <f t="shared" si="167"/>
        <v/>
      </c>
      <c r="AD1499" s="37" t="str">
        <f>IF(S1499="","",VLOOKUP(S1499,海关监管条件!$A$1:$B$2000,2,FALSE))</f>
        <v/>
      </c>
    </row>
    <row r="1500" spans="7:30">
      <c r="G1500" s="22" t="str">
        <f t="shared" si="161"/>
        <v/>
      </c>
      <c r="H1500" s="23" t="str">
        <f>IF(G1500="","",VLOOKUP(G1500,WMS!$E$3:$Q$2500,7,FALSE))</f>
        <v/>
      </c>
      <c r="I1500" s="23" t="str">
        <f>IF(G1500="","",VLOOKUP(G1500,WMS!$E$3:$Q$2500,8,FALSE))</f>
        <v/>
      </c>
      <c r="J1500" s="23" t="str">
        <f>IF(G1500="","",VLOOKUP(G1500,WMS!$E$3:$Q$2500,13,FALSE))</f>
        <v/>
      </c>
      <c r="K1500" s="29" t="str">
        <f t="shared" si="162"/>
        <v/>
      </c>
      <c r="N1500" s="30" t="str">
        <f>IF(G1500="","",VLOOKUP(G1500,WMS!$E$3:$U$2500,17,0))</f>
        <v/>
      </c>
      <c r="O1500" s="31" t="str">
        <f t="shared" si="163"/>
        <v/>
      </c>
      <c r="P1500" s="31" t="str">
        <f t="shared" si="164"/>
        <v/>
      </c>
      <c r="Q1500" s="36" t="str">
        <f>IF(G1500="","",VLOOKUP(G1500,WMS!$E$3:$G$2500,2,FALSE))</f>
        <v/>
      </c>
      <c r="R1500" s="36" t="str">
        <f>IF(G1500="","",VLOOKUP(G1500,WMS!$E$3:$G$2500,3,FALSE))</f>
        <v/>
      </c>
      <c r="S1500" s="37" t="str">
        <f>IF(R1500="","",VLOOKUP(R1500,CUSTOMS!$E$3:$N$2500,2,FALSE))</f>
        <v/>
      </c>
      <c r="T1500" s="38" t="str">
        <f>IF(R1500="","",VLOOKUP(R1500,CUSTOMS!$E$3:$N$2500,3,FALSE))</f>
        <v/>
      </c>
      <c r="U1500" s="39" t="str">
        <f t="shared" si="165"/>
        <v/>
      </c>
      <c r="V1500" s="39" t="str">
        <f>IF(R1500="","",VLOOKUP(R1500,CUSTOMS!$E$3:$N$2500,5,FALSE))</f>
        <v/>
      </c>
      <c r="W1500" s="40" t="str">
        <f>IF(R1500="","",VLOOKUP(R1500,CUSTOMS!$E$3:$N$2500,6,FALSE))</f>
        <v/>
      </c>
      <c r="X1500" s="40" t="str">
        <f t="shared" si="166"/>
        <v/>
      </c>
      <c r="Y1500" s="39" t="str">
        <f>IF(R1500="","",VLOOKUP(R1500,CUSTOMS!$E$3:$N$2500,8,FALSE))</f>
        <v/>
      </c>
      <c r="Z1500" s="39" t="str">
        <f>IF(R1500="","",VLOOKUP(R1500,CUSTOMS!$E$3:$N$2500,9,FALSE))</f>
        <v/>
      </c>
      <c r="AA1500" s="39" t="str">
        <f>IF(R1500="","",VLOOKUP(R1500,CUSTOMS!$E$3:$N$2500,10,FALSE))</f>
        <v/>
      </c>
      <c r="AB1500" s="40" t="str">
        <f>IF(R1500="","",VLOOKUP(G1500,WMS!$E$3:$T$2500,15,FALSE))</f>
        <v/>
      </c>
      <c r="AC1500" s="40" t="str">
        <f t="shared" si="167"/>
        <v/>
      </c>
      <c r="AD1500" s="37" t="str">
        <f>IF(S1500="","",VLOOKUP(S1500,海关监管条件!$A$1:$B$2000,2,FALSE))</f>
        <v/>
      </c>
    </row>
    <row r="1501" spans="7:30">
      <c r="G1501" s="22" t="str">
        <f t="shared" si="161"/>
        <v/>
      </c>
      <c r="H1501" s="23" t="str">
        <f>IF(G1501="","",VLOOKUP(G1501,WMS!$E$3:$Q$2500,7,FALSE))</f>
        <v/>
      </c>
      <c r="I1501" s="23" t="str">
        <f>IF(G1501="","",VLOOKUP(G1501,WMS!$E$3:$Q$2500,8,FALSE))</f>
        <v/>
      </c>
      <c r="J1501" s="23" t="str">
        <f>IF(G1501="","",VLOOKUP(G1501,WMS!$E$3:$Q$2500,13,FALSE))</f>
        <v/>
      </c>
      <c r="K1501" s="29" t="str">
        <f t="shared" si="162"/>
        <v/>
      </c>
      <c r="N1501" s="30" t="str">
        <f>IF(G1501="","",VLOOKUP(G1501,WMS!$E$3:$U$2500,17,0))</f>
        <v/>
      </c>
      <c r="O1501" s="31" t="str">
        <f t="shared" si="163"/>
        <v/>
      </c>
      <c r="P1501" s="31" t="str">
        <f t="shared" si="164"/>
        <v/>
      </c>
      <c r="Q1501" s="36" t="str">
        <f>IF(G1501="","",VLOOKUP(G1501,WMS!$E$3:$G$2500,2,FALSE))</f>
        <v/>
      </c>
      <c r="R1501" s="36" t="str">
        <f>IF(G1501="","",VLOOKUP(G1501,WMS!$E$3:$G$2500,3,FALSE))</f>
        <v/>
      </c>
      <c r="S1501" s="37" t="str">
        <f>IF(R1501="","",VLOOKUP(R1501,CUSTOMS!$E$3:$N$2500,2,FALSE))</f>
        <v/>
      </c>
      <c r="T1501" s="38" t="str">
        <f>IF(R1501="","",VLOOKUP(R1501,CUSTOMS!$E$3:$N$2500,3,FALSE))</f>
        <v/>
      </c>
      <c r="U1501" s="39" t="str">
        <f t="shared" si="165"/>
        <v/>
      </c>
      <c r="V1501" s="39" t="str">
        <f>IF(R1501="","",VLOOKUP(R1501,CUSTOMS!$E$3:$N$2500,5,FALSE))</f>
        <v/>
      </c>
      <c r="W1501" s="40" t="str">
        <f>IF(R1501="","",VLOOKUP(R1501,CUSTOMS!$E$3:$N$2500,6,FALSE))</f>
        <v/>
      </c>
      <c r="X1501" s="40" t="str">
        <f t="shared" si="166"/>
        <v/>
      </c>
      <c r="Y1501" s="39" t="str">
        <f>IF(R1501="","",VLOOKUP(R1501,CUSTOMS!$E$3:$N$2500,8,FALSE))</f>
        <v/>
      </c>
      <c r="Z1501" s="39" t="str">
        <f>IF(R1501="","",VLOOKUP(R1501,CUSTOMS!$E$3:$N$2500,9,FALSE))</f>
        <v/>
      </c>
      <c r="AA1501" s="39" t="str">
        <f>IF(R1501="","",VLOOKUP(R1501,CUSTOMS!$E$3:$N$2500,10,FALSE))</f>
        <v/>
      </c>
      <c r="AB1501" s="40" t="str">
        <f>IF(R1501="","",VLOOKUP(G1501,WMS!$E$3:$T$2500,15,FALSE))</f>
        <v/>
      </c>
      <c r="AC1501" s="40" t="str">
        <f t="shared" si="167"/>
        <v/>
      </c>
      <c r="AD1501" s="37" t="str">
        <f>IF(S1501="","",VLOOKUP(S1501,海关监管条件!$A$1:$B$2000,2,FALSE))</f>
        <v/>
      </c>
    </row>
    <row r="1502" spans="7:30">
      <c r="G1502" s="22" t="str">
        <f t="shared" si="161"/>
        <v/>
      </c>
      <c r="H1502" s="23" t="str">
        <f>IF(G1502="","",VLOOKUP(G1502,WMS!$E$3:$Q$2500,7,FALSE))</f>
        <v/>
      </c>
      <c r="I1502" s="23" t="str">
        <f>IF(G1502="","",VLOOKUP(G1502,WMS!$E$3:$Q$2500,8,FALSE))</f>
        <v/>
      </c>
      <c r="J1502" s="23" t="str">
        <f>IF(G1502="","",VLOOKUP(G1502,WMS!$E$3:$Q$2500,13,FALSE))</f>
        <v/>
      </c>
      <c r="K1502" s="29" t="str">
        <f t="shared" si="162"/>
        <v/>
      </c>
      <c r="N1502" s="30" t="str">
        <f>IF(G1502="","",VLOOKUP(G1502,WMS!$E$3:$U$2500,17,0))</f>
        <v/>
      </c>
      <c r="O1502" s="31" t="str">
        <f t="shared" si="163"/>
        <v/>
      </c>
      <c r="P1502" s="31" t="str">
        <f t="shared" si="164"/>
        <v/>
      </c>
      <c r="Q1502" s="36" t="str">
        <f>IF(G1502="","",VLOOKUP(G1502,WMS!$E$3:$G$2500,2,FALSE))</f>
        <v/>
      </c>
      <c r="R1502" s="36" t="str">
        <f>IF(G1502="","",VLOOKUP(G1502,WMS!$E$3:$G$2500,3,FALSE))</f>
        <v/>
      </c>
      <c r="S1502" s="37" t="str">
        <f>IF(R1502="","",VLOOKUP(R1502,CUSTOMS!$E$3:$N$2500,2,FALSE))</f>
        <v/>
      </c>
      <c r="T1502" s="38" t="str">
        <f>IF(R1502="","",VLOOKUP(R1502,CUSTOMS!$E$3:$N$2500,3,FALSE))</f>
        <v/>
      </c>
      <c r="U1502" s="39" t="str">
        <f t="shared" si="165"/>
        <v/>
      </c>
      <c r="V1502" s="39" t="str">
        <f>IF(R1502="","",VLOOKUP(R1502,CUSTOMS!$E$3:$N$2500,5,FALSE))</f>
        <v/>
      </c>
      <c r="W1502" s="40" t="str">
        <f>IF(R1502="","",VLOOKUP(R1502,CUSTOMS!$E$3:$N$2500,6,FALSE))</f>
        <v/>
      </c>
      <c r="X1502" s="40" t="str">
        <f t="shared" si="166"/>
        <v/>
      </c>
      <c r="Y1502" s="39" t="str">
        <f>IF(R1502="","",VLOOKUP(R1502,CUSTOMS!$E$3:$N$2500,8,FALSE))</f>
        <v/>
      </c>
      <c r="Z1502" s="39" t="str">
        <f>IF(R1502="","",VLOOKUP(R1502,CUSTOMS!$E$3:$N$2500,9,FALSE))</f>
        <v/>
      </c>
      <c r="AA1502" s="39" t="str">
        <f>IF(R1502="","",VLOOKUP(R1502,CUSTOMS!$E$3:$N$2500,10,FALSE))</f>
        <v/>
      </c>
      <c r="AB1502" s="40" t="str">
        <f>IF(R1502="","",VLOOKUP(G1502,WMS!$E$3:$T$2500,15,FALSE))</f>
        <v/>
      </c>
      <c r="AC1502" s="40" t="str">
        <f t="shared" si="167"/>
        <v/>
      </c>
      <c r="AD1502" s="37" t="str">
        <f>IF(S1502="","",VLOOKUP(S1502,海关监管条件!$A$1:$B$2000,2,FALSE))</f>
        <v/>
      </c>
    </row>
    <row r="1503" spans="7:30">
      <c r="G1503" s="22" t="str">
        <f t="shared" si="161"/>
        <v/>
      </c>
      <c r="H1503" s="23" t="str">
        <f>IF(G1503="","",VLOOKUP(G1503,WMS!$E$3:$Q$2500,7,FALSE))</f>
        <v/>
      </c>
      <c r="I1503" s="23" t="str">
        <f>IF(G1503="","",VLOOKUP(G1503,WMS!$E$3:$Q$2500,8,FALSE))</f>
        <v/>
      </c>
      <c r="J1503" s="23" t="str">
        <f>IF(G1503="","",VLOOKUP(G1503,WMS!$E$3:$Q$2500,13,FALSE))</f>
        <v/>
      </c>
      <c r="K1503" s="29" t="str">
        <f t="shared" si="162"/>
        <v/>
      </c>
      <c r="N1503" s="30" t="str">
        <f>IF(G1503="","",VLOOKUP(G1503,WMS!$E$3:$U$2500,17,0))</f>
        <v/>
      </c>
      <c r="O1503" s="31" t="str">
        <f t="shared" si="163"/>
        <v/>
      </c>
      <c r="P1503" s="31" t="str">
        <f t="shared" si="164"/>
        <v/>
      </c>
      <c r="Q1503" s="36" t="str">
        <f>IF(G1503="","",VLOOKUP(G1503,WMS!$E$3:$G$2500,2,FALSE))</f>
        <v/>
      </c>
      <c r="R1503" s="36" t="str">
        <f>IF(G1503="","",VLOOKUP(G1503,WMS!$E$3:$G$2500,3,FALSE))</f>
        <v/>
      </c>
      <c r="S1503" s="37" t="str">
        <f>IF(R1503="","",VLOOKUP(R1503,CUSTOMS!$E$3:$N$2500,2,FALSE))</f>
        <v/>
      </c>
      <c r="T1503" s="38" t="str">
        <f>IF(R1503="","",VLOOKUP(R1503,CUSTOMS!$E$3:$N$2500,3,FALSE))</f>
        <v/>
      </c>
      <c r="U1503" s="39" t="str">
        <f t="shared" si="165"/>
        <v/>
      </c>
      <c r="V1503" s="39" t="str">
        <f>IF(R1503="","",VLOOKUP(R1503,CUSTOMS!$E$3:$N$2500,5,FALSE))</f>
        <v/>
      </c>
      <c r="W1503" s="40" t="str">
        <f>IF(R1503="","",VLOOKUP(R1503,CUSTOMS!$E$3:$N$2500,6,FALSE))</f>
        <v/>
      </c>
      <c r="X1503" s="40" t="str">
        <f t="shared" si="166"/>
        <v/>
      </c>
      <c r="Y1503" s="39" t="str">
        <f>IF(R1503="","",VLOOKUP(R1503,CUSTOMS!$E$3:$N$2500,8,FALSE))</f>
        <v/>
      </c>
      <c r="Z1503" s="39" t="str">
        <f>IF(R1503="","",VLOOKUP(R1503,CUSTOMS!$E$3:$N$2500,9,FALSE))</f>
        <v/>
      </c>
      <c r="AA1503" s="39" t="str">
        <f>IF(R1503="","",VLOOKUP(R1503,CUSTOMS!$E$3:$N$2500,10,FALSE))</f>
        <v/>
      </c>
      <c r="AB1503" s="40" t="str">
        <f>IF(R1503="","",VLOOKUP(G1503,WMS!$E$3:$T$2500,15,FALSE))</f>
        <v/>
      </c>
      <c r="AC1503" s="40" t="str">
        <f t="shared" si="167"/>
        <v/>
      </c>
      <c r="AD1503" s="37" t="str">
        <f>IF(S1503="","",VLOOKUP(S1503,海关监管条件!$A$1:$B$2000,2,FALSE))</f>
        <v/>
      </c>
    </row>
    <row r="1504" spans="7:30">
      <c r="G1504" s="22" t="str">
        <f t="shared" si="161"/>
        <v/>
      </c>
      <c r="H1504" s="23" t="str">
        <f>IF(G1504="","",VLOOKUP(G1504,WMS!$E$3:$Q$2500,7,FALSE))</f>
        <v/>
      </c>
      <c r="I1504" s="23" t="str">
        <f>IF(G1504="","",VLOOKUP(G1504,WMS!$E$3:$Q$2500,8,FALSE))</f>
        <v/>
      </c>
      <c r="J1504" s="23" t="str">
        <f>IF(G1504="","",VLOOKUP(G1504,WMS!$E$3:$Q$2500,13,FALSE))</f>
        <v/>
      </c>
      <c r="K1504" s="29" t="str">
        <f t="shared" si="162"/>
        <v/>
      </c>
      <c r="N1504" s="30" t="str">
        <f>IF(G1504="","",VLOOKUP(G1504,WMS!$E$3:$U$2500,17,0))</f>
        <v/>
      </c>
      <c r="O1504" s="31" t="str">
        <f t="shared" si="163"/>
        <v/>
      </c>
      <c r="P1504" s="31" t="str">
        <f t="shared" si="164"/>
        <v/>
      </c>
      <c r="Q1504" s="36" t="str">
        <f>IF(G1504="","",VLOOKUP(G1504,WMS!$E$3:$G$2500,2,FALSE))</f>
        <v/>
      </c>
      <c r="R1504" s="36" t="str">
        <f>IF(G1504="","",VLOOKUP(G1504,WMS!$E$3:$G$2500,3,FALSE))</f>
        <v/>
      </c>
      <c r="S1504" s="37" t="str">
        <f>IF(R1504="","",VLOOKUP(R1504,CUSTOMS!$E$3:$N$2500,2,FALSE))</f>
        <v/>
      </c>
      <c r="T1504" s="38" t="str">
        <f>IF(R1504="","",VLOOKUP(R1504,CUSTOMS!$E$3:$N$2500,3,FALSE))</f>
        <v/>
      </c>
      <c r="U1504" s="39" t="str">
        <f t="shared" si="165"/>
        <v/>
      </c>
      <c r="V1504" s="39" t="str">
        <f>IF(R1504="","",VLOOKUP(R1504,CUSTOMS!$E$3:$N$2500,5,FALSE))</f>
        <v/>
      </c>
      <c r="W1504" s="40" t="str">
        <f>IF(R1504="","",VLOOKUP(R1504,CUSTOMS!$E$3:$N$2500,6,FALSE))</f>
        <v/>
      </c>
      <c r="X1504" s="40" t="str">
        <f t="shared" si="166"/>
        <v/>
      </c>
      <c r="Y1504" s="39" t="str">
        <f>IF(R1504="","",VLOOKUP(R1504,CUSTOMS!$E$3:$N$2500,8,FALSE))</f>
        <v/>
      </c>
      <c r="Z1504" s="39" t="str">
        <f>IF(R1504="","",VLOOKUP(R1504,CUSTOMS!$E$3:$N$2500,9,FALSE))</f>
        <v/>
      </c>
      <c r="AA1504" s="39" t="str">
        <f>IF(R1504="","",VLOOKUP(R1504,CUSTOMS!$E$3:$N$2500,10,FALSE))</f>
        <v/>
      </c>
      <c r="AB1504" s="40" t="str">
        <f>IF(R1504="","",VLOOKUP(G1504,WMS!$E$3:$T$2500,15,FALSE))</f>
        <v/>
      </c>
      <c r="AC1504" s="40" t="str">
        <f t="shared" si="167"/>
        <v/>
      </c>
      <c r="AD1504" s="37" t="str">
        <f>IF(S1504="","",VLOOKUP(S1504,海关监管条件!$A$1:$B$2000,2,FALSE))</f>
        <v/>
      </c>
    </row>
    <row r="1505" spans="7:30">
      <c r="G1505" s="22" t="str">
        <f t="shared" ref="G1505:G1568" si="168">IF(F1505="","",D1505&amp;"/"&amp;E1505&amp;"/"&amp;F1505)</f>
        <v/>
      </c>
      <c r="H1505" s="23" t="str">
        <f>IF(G1505="","",VLOOKUP(G1505,WMS!$E$3:$Q$2500,7,FALSE))</f>
        <v/>
      </c>
      <c r="I1505" s="23" t="str">
        <f>IF(G1505="","",VLOOKUP(G1505,WMS!$E$3:$Q$2500,8,FALSE))</f>
        <v/>
      </c>
      <c r="J1505" s="23" t="str">
        <f>IF(G1505="","",VLOOKUP(G1505,WMS!$E$3:$Q$2500,13,FALSE))</f>
        <v/>
      </c>
      <c r="K1505" s="29" t="str">
        <f t="shared" ref="K1505:K1568" si="169">IF(M1505="","",EXACT(H1505,M1505/L1505))</f>
        <v/>
      </c>
      <c r="N1505" s="30" t="str">
        <f>IF(G1505="","",VLOOKUP(G1505,WMS!$E$3:$U$2500,17,0))</f>
        <v/>
      </c>
      <c r="O1505" s="31" t="str">
        <f t="shared" ref="O1505:O1568" si="170">IF(L1505="","",I1505*L1505)</f>
        <v/>
      </c>
      <c r="P1505" s="31" t="str">
        <f t="shared" ref="P1505:P1568" si="171">IF(L1505="","",J1505*L1505)</f>
        <v/>
      </c>
      <c r="Q1505" s="36" t="str">
        <f>IF(G1505="","",VLOOKUP(G1505,WMS!$E$3:$G$2500,2,FALSE))</f>
        <v/>
      </c>
      <c r="R1505" s="36" t="str">
        <f>IF(G1505="","",VLOOKUP(G1505,WMS!$E$3:$G$2500,3,FALSE))</f>
        <v/>
      </c>
      <c r="S1505" s="37" t="str">
        <f>IF(R1505="","",VLOOKUP(R1505,CUSTOMS!$E$3:$N$2500,2,FALSE))</f>
        <v/>
      </c>
      <c r="T1505" s="38" t="str">
        <f>IF(R1505="","",VLOOKUP(R1505,CUSTOMS!$E$3:$N$2500,3,FALSE))</f>
        <v/>
      </c>
      <c r="U1505" s="39" t="str">
        <f t="shared" ref="U1505:U1568" si="172">IF(V1505="","",IF(V1505="千克",M1505*AB1505,M1505))</f>
        <v/>
      </c>
      <c r="V1505" s="39" t="str">
        <f>IF(R1505="","",VLOOKUP(R1505,CUSTOMS!$E$3:$N$2500,5,FALSE))</f>
        <v/>
      </c>
      <c r="W1505" s="40" t="str">
        <f>IF(R1505="","",VLOOKUP(R1505,CUSTOMS!$E$3:$N$2500,6,FALSE))</f>
        <v/>
      </c>
      <c r="X1505" s="40" t="str">
        <f t="shared" ref="X1505:X1568" si="173">IF(W1505="","",U1505*W1505)</f>
        <v/>
      </c>
      <c r="Y1505" s="39" t="str">
        <f>IF(R1505="","",VLOOKUP(R1505,CUSTOMS!$E$3:$N$2500,8,FALSE))</f>
        <v/>
      </c>
      <c r="Z1505" s="39" t="str">
        <f>IF(R1505="","",VLOOKUP(R1505,CUSTOMS!$E$3:$N$2500,9,FALSE))</f>
        <v/>
      </c>
      <c r="AA1505" s="39" t="str">
        <f>IF(R1505="","",VLOOKUP(R1505,CUSTOMS!$E$3:$N$2500,10,FALSE))</f>
        <v/>
      </c>
      <c r="AB1505" s="40" t="str">
        <f>IF(R1505="","",VLOOKUP(G1505,WMS!$E$3:$T$2500,15,FALSE))</f>
        <v/>
      </c>
      <c r="AC1505" s="40" t="str">
        <f t="shared" ref="AC1505:AC1568" si="174">IF(AB1505="","",M1505*AB1505)</f>
        <v/>
      </c>
      <c r="AD1505" s="37" t="str">
        <f>IF(S1505="","",VLOOKUP(S1505,海关监管条件!$A$1:$B$2000,2,FALSE))</f>
        <v/>
      </c>
    </row>
    <row r="1506" spans="7:30">
      <c r="G1506" s="22" t="str">
        <f t="shared" si="168"/>
        <v/>
      </c>
      <c r="H1506" s="23" t="str">
        <f>IF(G1506="","",VLOOKUP(G1506,WMS!$E$3:$Q$2500,7,FALSE))</f>
        <v/>
      </c>
      <c r="I1506" s="23" t="str">
        <f>IF(G1506="","",VLOOKUP(G1506,WMS!$E$3:$Q$2500,8,FALSE))</f>
        <v/>
      </c>
      <c r="J1506" s="23" t="str">
        <f>IF(G1506="","",VLOOKUP(G1506,WMS!$E$3:$Q$2500,13,FALSE))</f>
        <v/>
      </c>
      <c r="K1506" s="29" t="str">
        <f t="shared" si="169"/>
        <v/>
      </c>
      <c r="N1506" s="30" t="str">
        <f>IF(G1506="","",VLOOKUP(G1506,WMS!$E$3:$U$2500,17,0))</f>
        <v/>
      </c>
      <c r="O1506" s="31" t="str">
        <f t="shared" si="170"/>
        <v/>
      </c>
      <c r="P1506" s="31" t="str">
        <f t="shared" si="171"/>
        <v/>
      </c>
      <c r="Q1506" s="36" t="str">
        <f>IF(G1506="","",VLOOKUP(G1506,WMS!$E$3:$G$2500,2,FALSE))</f>
        <v/>
      </c>
      <c r="R1506" s="36" t="str">
        <f>IF(G1506="","",VLOOKUP(G1506,WMS!$E$3:$G$2500,3,FALSE))</f>
        <v/>
      </c>
      <c r="S1506" s="37" t="str">
        <f>IF(R1506="","",VLOOKUP(R1506,CUSTOMS!$E$3:$N$2500,2,FALSE))</f>
        <v/>
      </c>
      <c r="T1506" s="38" t="str">
        <f>IF(R1506="","",VLOOKUP(R1506,CUSTOMS!$E$3:$N$2500,3,FALSE))</f>
        <v/>
      </c>
      <c r="U1506" s="39" t="str">
        <f t="shared" si="172"/>
        <v/>
      </c>
      <c r="V1506" s="39" t="str">
        <f>IF(R1506="","",VLOOKUP(R1506,CUSTOMS!$E$3:$N$2500,5,FALSE))</f>
        <v/>
      </c>
      <c r="W1506" s="40" t="str">
        <f>IF(R1506="","",VLOOKUP(R1506,CUSTOMS!$E$3:$N$2500,6,FALSE))</f>
        <v/>
      </c>
      <c r="X1506" s="40" t="str">
        <f t="shared" si="173"/>
        <v/>
      </c>
      <c r="Y1506" s="39" t="str">
        <f>IF(R1506="","",VLOOKUP(R1506,CUSTOMS!$E$3:$N$2500,8,FALSE))</f>
        <v/>
      </c>
      <c r="Z1506" s="39" t="str">
        <f>IF(R1506="","",VLOOKUP(R1506,CUSTOMS!$E$3:$N$2500,9,FALSE))</f>
        <v/>
      </c>
      <c r="AA1506" s="39" t="str">
        <f>IF(R1506="","",VLOOKUP(R1506,CUSTOMS!$E$3:$N$2500,10,FALSE))</f>
        <v/>
      </c>
      <c r="AB1506" s="40" t="str">
        <f>IF(R1506="","",VLOOKUP(G1506,WMS!$E$3:$T$2500,15,FALSE))</f>
        <v/>
      </c>
      <c r="AC1506" s="40" t="str">
        <f t="shared" si="174"/>
        <v/>
      </c>
      <c r="AD1506" s="37" t="str">
        <f>IF(S1506="","",VLOOKUP(S1506,海关监管条件!$A$1:$B$2000,2,FALSE))</f>
        <v/>
      </c>
    </row>
    <row r="1507" spans="7:30">
      <c r="G1507" s="22" t="str">
        <f t="shared" si="168"/>
        <v/>
      </c>
      <c r="H1507" s="23" t="str">
        <f>IF(G1507="","",VLOOKUP(G1507,WMS!$E$3:$Q$2500,7,FALSE))</f>
        <v/>
      </c>
      <c r="I1507" s="23" t="str">
        <f>IF(G1507="","",VLOOKUP(G1507,WMS!$E$3:$Q$2500,8,FALSE))</f>
        <v/>
      </c>
      <c r="J1507" s="23" t="str">
        <f>IF(G1507="","",VLOOKUP(G1507,WMS!$E$3:$Q$2500,13,FALSE))</f>
        <v/>
      </c>
      <c r="K1507" s="29" t="str">
        <f t="shared" si="169"/>
        <v/>
      </c>
      <c r="N1507" s="30" t="str">
        <f>IF(G1507="","",VLOOKUP(G1507,WMS!$E$3:$U$2500,17,0))</f>
        <v/>
      </c>
      <c r="O1507" s="31" t="str">
        <f t="shared" si="170"/>
        <v/>
      </c>
      <c r="P1507" s="31" t="str">
        <f t="shared" si="171"/>
        <v/>
      </c>
      <c r="Q1507" s="36" t="str">
        <f>IF(G1507="","",VLOOKUP(G1507,WMS!$E$3:$G$2500,2,FALSE))</f>
        <v/>
      </c>
      <c r="R1507" s="36" t="str">
        <f>IF(G1507="","",VLOOKUP(G1507,WMS!$E$3:$G$2500,3,FALSE))</f>
        <v/>
      </c>
      <c r="S1507" s="37" t="str">
        <f>IF(R1507="","",VLOOKUP(R1507,CUSTOMS!$E$3:$N$2500,2,FALSE))</f>
        <v/>
      </c>
      <c r="T1507" s="38" t="str">
        <f>IF(R1507="","",VLOOKUP(R1507,CUSTOMS!$E$3:$N$2500,3,FALSE))</f>
        <v/>
      </c>
      <c r="U1507" s="39" t="str">
        <f t="shared" si="172"/>
        <v/>
      </c>
      <c r="V1507" s="39" t="str">
        <f>IF(R1507="","",VLOOKUP(R1507,CUSTOMS!$E$3:$N$2500,5,FALSE))</f>
        <v/>
      </c>
      <c r="W1507" s="40" t="str">
        <f>IF(R1507="","",VLOOKUP(R1507,CUSTOMS!$E$3:$N$2500,6,FALSE))</f>
        <v/>
      </c>
      <c r="X1507" s="40" t="str">
        <f t="shared" si="173"/>
        <v/>
      </c>
      <c r="Y1507" s="39" t="str">
        <f>IF(R1507="","",VLOOKUP(R1507,CUSTOMS!$E$3:$N$2500,8,FALSE))</f>
        <v/>
      </c>
      <c r="Z1507" s="39" t="str">
        <f>IF(R1507="","",VLOOKUP(R1507,CUSTOMS!$E$3:$N$2500,9,FALSE))</f>
        <v/>
      </c>
      <c r="AA1507" s="39" t="str">
        <f>IF(R1507="","",VLOOKUP(R1507,CUSTOMS!$E$3:$N$2500,10,FALSE))</f>
        <v/>
      </c>
      <c r="AB1507" s="40" t="str">
        <f>IF(R1507="","",VLOOKUP(G1507,WMS!$E$3:$T$2500,15,FALSE))</f>
        <v/>
      </c>
      <c r="AC1507" s="40" t="str">
        <f t="shared" si="174"/>
        <v/>
      </c>
      <c r="AD1507" s="37" t="str">
        <f>IF(S1507="","",VLOOKUP(S1507,海关监管条件!$A$1:$B$2000,2,FALSE))</f>
        <v/>
      </c>
    </row>
    <row r="1508" spans="7:30">
      <c r="G1508" s="22" t="str">
        <f t="shared" si="168"/>
        <v/>
      </c>
      <c r="H1508" s="23" t="str">
        <f>IF(G1508="","",VLOOKUP(G1508,WMS!$E$3:$Q$2500,7,FALSE))</f>
        <v/>
      </c>
      <c r="I1508" s="23" t="str">
        <f>IF(G1508="","",VLOOKUP(G1508,WMS!$E$3:$Q$2500,8,FALSE))</f>
        <v/>
      </c>
      <c r="J1508" s="23" t="str">
        <f>IF(G1508="","",VLOOKUP(G1508,WMS!$E$3:$Q$2500,13,FALSE))</f>
        <v/>
      </c>
      <c r="K1508" s="29" t="str">
        <f t="shared" si="169"/>
        <v/>
      </c>
      <c r="N1508" s="30" t="str">
        <f>IF(G1508="","",VLOOKUP(G1508,WMS!$E$3:$U$2500,17,0))</f>
        <v/>
      </c>
      <c r="O1508" s="31" t="str">
        <f t="shared" si="170"/>
        <v/>
      </c>
      <c r="P1508" s="31" t="str">
        <f t="shared" si="171"/>
        <v/>
      </c>
      <c r="Q1508" s="36" t="str">
        <f>IF(G1508="","",VLOOKUP(G1508,WMS!$E$3:$G$2500,2,FALSE))</f>
        <v/>
      </c>
      <c r="R1508" s="36" t="str">
        <f>IF(G1508="","",VLOOKUP(G1508,WMS!$E$3:$G$2500,3,FALSE))</f>
        <v/>
      </c>
      <c r="S1508" s="37" t="str">
        <f>IF(R1508="","",VLOOKUP(R1508,CUSTOMS!$E$3:$N$2500,2,FALSE))</f>
        <v/>
      </c>
      <c r="T1508" s="38" t="str">
        <f>IF(R1508="","",VLOOKUP(R1508,CUSTOMS!$E$3:$N$2500,3,FALSE))</f>
        <v/>
      </c>
      <c r="U1508" s="39" t="str">
        <f t="shared" si="172"/>
        <v/>
      </c>
      <c r="V1508" s="39" t="str">
        <f>IF(R1508="","",VLOOKUP(R1508,CUSTOMS!$E$3:$N$2500,5,FALSE))</f>
        <v/>
      </c>
      <c r="W1508" s="40" t="str">
        <f>IF(R1508="","",VLOOKUP(R1508,CUSTOMS!$E$3:$N$2500,6,FALSE))</f>
        <v/>
      </c>
      <c r="X1508" s="40" t="str">
        <f t="shared" si="173"/>
        <v/>
      </c>
      <c r="Y1508" s="39" t="str">
        <f>IF(R1508="","",VLOOKUP(R1508,CUSTOMS!$E$3:$N$2500,8,FALSE))</f>
        <v/>
      </c>
      <c r="Z1508" s="39" t="str">
        <f>IF(R1508="","",VLOOKUP(R1508,CUSTOMS!$E$3:$N$2500,9,FALSE))</f>
        <v/>
      </c>
      <c r="AA1508" s="39" t="str">
        <f>IF(R1508="","",VLOOKUP(R1508,CUSTOMS!$E$3:$N$2500,10,FALSE))</f>
        <v/>
      </c>
      <c r="AB1508" s="40" t="str">
        <f>IF(R1508="","",VLOOKUP(G1508,WMS!$E$3:$T$2500,15,FALSE))</f>
        <v/>
      </c>
      <c r="AC1508" s="40" t="str">
        <f t="shared" si="174"/>
        <v/>
      </c>
      <c r="AD1508" s="37" t="str">
        <f>IF(S1508="","",VLOOKUP(S1508,海关监管条件!$A$1:$B$2000,2,FALSE))</f>
        <v/>
      </c>
    </row>
    <row r="1509" spans="7:30">
      <c r="G1509" s="22" t="str">
        <f t="shared" si="168"/>
        <v/>
      </c>
      <c r="H1509" s="23" t="str">
        <f>IF(G1509="","",VLOOKUP(G1509,WMS!$E$3:$Q$2500,7,FALSE))</f>
        <v/>
      </c>
      <c r="I1509" s="23" t="str">
        <f>IF(G1509="","",VLOOKUP(G1509,WMS!$E$3:$Q$2500,8,FALSE))</f>
        <v/>
      </c>
      <c r="J1509" s="23" t="str">
        <f>IF(G1509="","",VLOOKUP(G1509,WMS!$E$3:$Q$2500,13,FALSE))</f>
        <v/>
      </c>
      <c r="K1509" s="29" t="str">
        <f t="shared" si="169"/>
        <v/>
      </c>
      <c r="N1509" s="30" t="str">
        <f>IF(G1509="","",VLOOKUP(G1509,WMS!$E$3:$U$2500,17,0))</f>
        <v/>
      </c>
      <c r="O1509" s="31" t="str">
        <f t="shared" si="170"/>
        <v/>
      </c>
      <c r="P1509" s="31" t="str">
        <f t="shared" si="171"/>
        <v/>
      </c>
      <c r="Q1509" s="36" t="str">
        <f>IF(G1509="","",VLOOKUP(G1509,WMS!$E$3:$G$2500,2,FALSE))</f>
        <v/>
      </c>
      <c r="R1509" s="36" t="str">
        <f>IF(G1509="","",VLOOKUP(G1509,WMS!$E$3:$G$2500,3,FALSE))</f>
        <v/>
      </c>
      <c r="S1509" s="37" t="str">
        <f>IF(R1509="","",VLOOKUP(R1509,CUSTOMS!$E$3:$N$2500,2,FALSE))</f>
        <v/>
      </c>
      <c r="T1509" s="38" t="str">
        <f>IF(R1509="","",VLOOKUP(R1509,CUSTOMS!$E$3:$N$2500,3,FALSE))</f>
        <v/>
      </c>
      <c r="U1509" s="39" t="str">
        <f t="shared" si="172"/>
        <v/>
      </c>
      <c r="V1509" s="39" t="str">
        <f>IF(R1509="","",VLOOKUP(R1509,CUSTOMS!$E$3:$N$2500,5,FALSE))</f>
        <v/>
      </c>
      <c r="W1509" s="40" t="str">
        <f>IF(R1509="","",VLOOKUP(R1509,CUSTOMS!$E$3:$N$2500,6,FALSE))</f>
        <v/>
      </c>
      <c r="X1509" s="40" t="str">
        <f t="shared" si="173"/>
        <v/>
      </c>
      <c r="Y1509" s="39" t="str">
        <f>IF(R1509="","",VLOOKUP(R1509,CUSTOMS!$E$3:$N$2500,8,FALSE))</f>
        <v/>
      </c>
      <c r="Z1509" s="39" t="str">
        <f>IF(R1509="","",VLOOKUP(R1509,CUSTOMS!$E$3:$N$2500,9,FALSE))</f>
        <v/>
      </c>
      <c r="AA1509" s="39" t="str">
        <f>IF(R1509="","",VLOOKUP(R1509,CUSTOMS!$E$3:$N$2500,10,FALSE))</f>
        <v/>
      </c>
      <c r="AB1509" s="40" t="str">
        <f>IF(R1509="","",VLOOKUP(G1509,WMS!$E$3:$T$2500,15,FALSE))</f>
        <v/>
      </c>
      <c r="AC1509" s="40" t="str">
        <f t="shared" si="174"/>
        <v/>
      </c>
      <c r="AD1509" s="37" t="str">
        <f>IF(S1509="","",VLOOKUP(S1509,海关监管条件!$A$1:$B$2000,2,FALSE))</f>
        <v/>
      </c>
    </row>
    <row r="1510" spans="7:30">
      <c r="G1510" s="22" t="str">
        <f t="shared" si="168"/>
        <v/>
      </c>
      <c r="H1510" s="23" t="str">
        <f>IF(G1510="","",VLOOKUP(G1510,WMS!$E$3:$Q$2500,7,FALSE))</f>
        <v/>
      </c>
      <c r="I1510" s="23" t="str">
        <f>IF(G1510="","",VLOOKUP(G1510,WMS!$E$3:$Q$2500,8,FALSE))</f>
        <v/>
      </c>
      <c r="J1510" s="23" t="str">
        <f>IF(G1510="","",VLOOKUP(G1510,WMS!$E$3:$Q$2500,13,FALSE))</f>
        <v/>
      </c>
      <c r="K1510" s="29" t="str">
        <f t="shared" si="169"/>
        <v/>
      </c>
      <c r="N1510" s="30" t="str">
        <f>IF(G1510="","",VLOOKUP(G1510,WMS!$E$3:$U$2500,17,0))</f>
        <v/>
      </c>
      <c r="O1510" s="31" t="str">
        <f t="shared" si="170"/>
        <v/>
      </c>
      <c r="P1510" s="31" t="str">
        <f t="shared" si="171"/>
        <v/>
      </c>
      <c r="Q1510" s="36" t="str">
        <f>IF(G1510="","",VLOOKUP(G1510,WMS!$E$3:$G$2500,2,FALSE))</f>
        <v/>
      </c>
      <c r="R1510" s="36" t="str">
        <f>IF(G1510="","",VLOOKUP(G1510,WMS!$E$3:$G$2500,3,FALSE))</f>
        <v/>
      </c>
      <c r="S1510" s="37" t="str">
        <f>IF(R1510="","",VLOOKUP(R1510,CUSTOMS!$E$3:$N$2500,2,FALSE))</f>
        <v/>
      </c>
      <c r="T1510" s="38" t="str">
        <f>IF(R1510="","",VLOOKUP(R1510,CUSTOMS!$E$3:$N$2500,3,FALSE))</f>
        <v/>
      </c>
      <c r="U1510" s="39" t="str">
        <f t="shared" si="172"/>
        <v/>
      </c>
      <c r="V1510" s="39" t="str">
        <f>IF(R1510="","",VLOOKUP(R1510,CUSTOMS!$E$3:$N$2500,5,FALSE))</f>
        <v/>
      </c>
      <c r="W1510" s="40" t="str">
        <f>IF(R1510="","",VLOOKUP(R1510,CUSTOMS!$E$3:$N$2500,6,FALSE))</f>
        <v/>
      </c>
      <c r="X1510" s="40" t="str">
        <f t="shared" si="173"/>
        <v/>
      </c>
      <c r="Y1510" s="39" t="str">
        <f>IF(R1510="","",VLOOKUP(R1510,CUSTOMS!$E$3:$N$2500,8,FALSE))</f>
        <v/>
      </c>
      <c r="Z1510" s="39" t="str">
        <f>IF(R1510="","",VLOOKUP(R1510,CUSTOMS!$E$3:$N$2500,9,FALSE))</f>
        <v/>
      </c>
      <c r="AA1510" s="39" t="str">
        <f>IF(R1510="","",VLOOKUP(R1510,CUSTOMS!$E$3:$N$2500,10,FALSE))</f>
        <v/>
      </c>
      <c r="AB1510" s="40" t="str">
        <f>IF(R1510="","",VLOOKUP(G1510,WMS!$E$3:$T$2500,15,FALSE))</f>
        <v/>
      </c>
      <c r="AC1510" s="40" t="str">
        <f t="shared" si="174"/>
        <v/>
      </c>
      <c r="AD1510" s="37" t="str">
        <f>IF(S1510="","",VLOOKUP(S1510,海关监管条件!$A$1:$B$2000,2,FALSE))</f>
        <v/>
      </c>
    </row>
    <row r="1511" spans="7:30">
      <c r="G1511" s="22" t="str">
        <f t="shared" si="168"/>
        <v/>
      </c>
      <c r="H1511" s="23" t="str">
        <f>IF(G1511="","",VLOOKUP(G1511,WMS!$E$3:$Q$2500,7,FALSE))</f>
        <v/>
      </c>
      <c r="I1511" s="23" t="str">
        <f>IF(G1511="","",VLOOKUP(G1511,WMS!$E$3:$Q$2500,8,FALSE))</f>
        <v/>
      </c>
      <c r="J1511" s="23" t="str">
        <f>IF(G1511="","",VLOOKUP(G1511,WMS!$E$3:$Q$2500,13,FALSE))</f>
        <v/>
      </c>
      <c r="K1511" s="29" t="str">
        <f t="shared" si="169"/>
        <v/>
      </c>
      <c r="N1511" s="30" t="str">
        <f>IF(G1511="","",VLOOKUP(G1511,WMS!$E$3:$U$2500,17,0))</f>
        <v/>
      </c>
      <c r="O1511" s="31" t="str">
        <f t="shared" si="170"/>
        <v/>
      </c>
      <c r="P1511" s="31" t="str">
        <f t="shared" si="171"/>
        <v/>
      </c>
      <c r="Q1511" s="36" t="str">
        <f>IF(G1511="","",VLOOKUP(G1511,WMS!$E$3:$G$2500,2,FALSE))</f>
        <v/>
      </c>
      <c r="R1511" s="36" t="str">
        <f>IF(G1511="","",VLOOKUP(G1511,WMS!$E$3:$G$2500,3,FALSE))</f>
        <v/>
      </c>
      <c r="S1511" s="37" t="str">
        <f>IF(R1511="","",VLOOKUP(R1511,CUSTOMS!$E$3:$N$2500,2,FALSE))</f>
        <v/>
      </c>
      <c r="T1511" s="38" t="str">
        <f>IF(R1511="","",VLOOKUP(R1511,CUSTOMS!$E$3:$N$2500,3,FALSE))</f>
        <v/>
      </c>
      <c r="U1511" s="39" t="str">
        <f t="shared" si="172"/>
        <v/>
      </c>
      <c r="V1511" s="39" t="str">
        <f>IF(R1511="","",VLOOKUP(R1511,CUSTOMS!$E$3:$N$2500,5,FALSE))</f>
        <v/>
      </c>
      <c r="W1511" s="40" t="str">
        <f>IF(R1511="","",VLOOKUP(R1511,CUSTOMS!$E$3:$N$2500,6,FALSE))</f>
        <v/>
      </c>
      <c r="X1511" s="40" t="str">
        <f t="shared" si="173"/>
        <v/>
      </c>
      <c r="Y1511" s="39" t="str">
        <f>IF(R1511="","",VLOOKUP(R1511,CUSTOMS!$E$3:$N$2500,8,FALSE))</f>
        <v/>
      </c>
      <c r="Z1511" s="39" t="str">
        <f>IF(R1511="","",VLOOKUP(R1511,CUSTOMS!$E$3:$N$2500,9,FALSE))</f>
        <v/>
      </c>
      <c r="AA1511" s="39" t="str">
        <f>IF(R1511="","",VLOOKUP(R1511,CUSTOMS!$E$3:$N$2500,10,FALSE))</f>
        <v/>
      </c>
      <c r="AB1511" s="40" t="str">
        <f>IF(R1511="","",VLOOKUP(G1511,WMS!$E$3:$T$2500,15,FALSE))</f>
        <v/>
      </c>
      <c r="AC1511" s="40" t="str">
        <f t="shared" si="174"/>
        <v/>
      </c>
      <c r="AD1511" s="37" t="str">
        <f>IF(S1511="","",VLOOKUP(S1511,海关监管条件!$A$1:$B$2000,2,FALSE))</f>
        <v/>
      </c>
    </row>
    <row r="1512" spans="7:30">
      <c r="G1512" s="22" t="str">
        <f t="shared" si="168"/>
        <v/>
      </c>
      <c r="H1512" s="23" t="str">
        <f>IF(G1512="","",VLOOKUP(G1512,WMS!$E$3:$Q$2500,7,FALSE))</f>
        <v/>
      </c>
      <c r="I1512" s="23" t="str">
        <f>IF(G1512="","",VLOOKUP(G1512,WMS!$E$3:$Q$2500,8,FALSE))</f>
        <v/>
      </c>
      <c r="J1512" s="23" t="str">
        <f>IF(G1512="","",VLOOKUP(G1512,WMS!$E$3:$Q$2500,13,FALSE))</f>
        <v/>
      </c>
      <c r="K1512" s="29" t="str">
        <f t="shared" si="169"/>
        <v/>
      </c>
      <c r="N1512" s="30" t="str">
        <f>IF(G1512="","",VLOOKUP(G1512,WMS!$E$3:$U$2500,17,0))</f>
        <v/>
      </c>
      <c r="O1512" s="31" t="str">
        <f t="shared" si="170"/>
        <v/>
      </c>
      <c r="P1512" s="31" t="str">
        <f t="shared" si="171"/>
        <v/>
      </c>
      <c r="Q1512" s="36" t="str">
        <f>IF(G1512="","",VLOOKUP(G1512,WMS!$E$3:$G$2500,2,FALSE))</f>
        <v/>
      </c>
      <c r="R1512" s="36" t="str">
        <f>IF(G1512="","",VLOOKUP(G1512,WMS!$E$3:$G$2500,3,FALSE))</f>
        <v/>
      </c>
      <c r="S1512" s="37" t="str">
        <f>IF(R1512="","",VLOOKUP(R1512,CUSTOMS!$E$3:$N$2500,2,FALSE))</f>
        <v/>
      </c>
      <c r="T1512" s="38" t="str">
        <f>IF(R1512="","",VLOOKUP(R1512,CUSTOMS!$E$3:$N$2500,3,FALSE))</f>
        <v/>
      </c>
      <c r="U1512" s="39" t="str">
        <f t="shared" si="172"/>
        <v/>
      </c>
      <c r="V1512" s="39" t="str">
        <f>IF(R1512="","",VLOOKUP(R1512,CUSTOMS!$E$3:$N$2500,5,FALSE))</f>
        <v/>
      </c>
      <c r="W1512" s="40" t="str">
        <f>IF(R1512="","",VLOOKUP(R1512,CUSTOMS!$E$3:$N$2500,6,FALSE))</f>
        <v/>
      </c>
      <c r="X1512" s="40" t="str">
        <f t="shared" si="173"/>
        <v/>
      </c>
      <c r="Y1512" s="39" t="str">
        <f>IF(R1512="","",VLOOKUP(R1512,CUSTOMS!$E$3:$N$2500,8,FALSE))</f>
        <v/>
      </c>
      <c r="Z1512" s="39" t="str">
        <f>IF(R1512="","",VLOOKUP(R1512,CUSTOMS!$E$3:$N$2500,9,FALSE))</f>
        <v/>
      </c>
      <c r="AA1512" s="39" t="str">
        <f>IF(R1512="","",VLOOKUP(R1512,CUSTOMS!$E$3:$N$2500,10,FALSE))</f>
        <v/>
      </c>
      <c r="AB1512" s="40" t="str">
        <f>IF(R1512="","",VLOOKUP(G1512,WMS!$E$3:$T$2500,15,FALSE))</f>
        <v/>
      </c>
      <c r="AC1512" s="40" t="str">
        <f t="shared" si="174"/>
        <v/>
      </c>
      <c r="AD1512" s="37" t="str">
        <f>IF(S1512="","",VLOOKUP(S1512,海关监管条件!$A$1:$B$2000,2,FALSE))</f>
        <v/>
      </c>
    </row>
    <row r="1513" spans="7:30">
      <c r="G1513" s="22" t="str">
        <f t="shared" si="168"/>
        <v/>
      </c>
      <c r="H1513" s="23" t="str">
        <f>IF(G1513="","",VLOOKUP(G1513,WMS!$E$3:$Q$2500,7,FALSE))</f>
        <v/>
      </c>
      <c r="I1513" s="23" t="str">
        <f>IF(G1513="","",VLOOKUP(G1513,WMS!$E$3:$Q$2500,8,FALSE))</f>
        <v/>
      </c>
      <c r="J1513" s="23" t="str">
        <f>IF(G1513="","",VLOOKUP(G1513,WMS!$E$3:$Q$2500,13,FALSE))</f>
        <v/>
      </c>
      <c r="K1513" s="29" t="str">
        <f t="shared" si="169"/>
        <v/>
      </c>
      <c r="N1513" s="30" t="str">
        <f>IF(G1513="","",VLOOKUP(G1513,WMS!$E$3:$U$2500,17,0))</f>
        <v/>
      </c>
      <c r="O1513" s="31" t="str">
        <f t="shared" si="170"/>
        <v/>
      </c>
      <c r="P1513" s="31" t="str">
        <f t="shared" si="171"/>
        <v/>
      </c>
      <c r="Q1513" s="36" t="str">
        <f>IF(G1513="","",VLOOKUP(G1513,WMS!$E$3:$G$2500,2,FALSE))</f>
        <v/>
      </c>
      <c r="R1513" s="36" t="str">
        <f>IF(G1513="","",VLOOKUP(G1513,WMS!$E$3:$G$2500,3,FALSE))</f>
        <v/>
      </c>
      <c r="S1513" s="37" t="str">
        <f>IF(R1513="","",VLOOKUP(R1513,CUSTOMS!$E$3:$N$2500,2,FALSE))</f>
        <v/>
      </c>
      <c r="T1513" s="38" t="str">
        <f>IF(R1513="","",VLOOKUP(R1513,CUSTOMS!$E$3:$N$2500,3,FALSE))</f>
        <v/>
      </c>
      <c r="U1513" s="39" t="str">
        <f t="shared" si="172"/>
        <v/>
      </c>
      <c r="V1513" s="39" t="str">
        <f>IF(R1513="","",VLOOKUP(R1513,CUSTOMS!$E$3:$N$2500,5,FALSE))</f>
        <v/>
      </c>
      <c r="W1513" s="40" t="str">
        <f>IF(R1513="","",VLOOKUP(R1513,CUSTOMS!$E$3:$N$2500,6,FALSE))</f>
        <v/>
      </c>
      <c r="X1513" s="40" t="str">
        <f t="shared" si="173"/>
        <v/>
      </c>
      <c r="Y1513" s="39" t="str">
        <f>IF(R1513="","",VLOOKUP(R1513,CUSTOMS!$E$3:$N$2500,8,FALSE))</f>
        <v/>
      </c>
      <c r="Z1513" s="39" t="str">
        <f>IF(R1513="","",VLOOKUP(R1513,CUSTOMS!$E$3:$N$2500,9,FALSE))</f>
        <v/>
      </c>
      <c r="AA1513" s="39" t="str">
        <f>IF(R1513="","",VLOOKUP(R1513,CUSTOMS!$E$3:$N$2500,10,FALSE))</f>
        <v/>
      </c>
      <c r="AB1513" s="40" t="str">
        <f>IF(R1513="","",VLOOKUP(G1513,WMS!$E$3:$T$2500,15,FALSE))</f>
        <v/>
      </c>
      <c r="AC1513" s="40" t="str">
        <f t="shared" si="174"/>
        <v/>
      </c>
      <c r="AD1513" s="37" t="str">
        <f>IF(S1513="","",VLOOKUP(S1513,海关监管条件!$A$1:$B$2000,2,FALSE))</f>
        <v/>
      </c>
    </row>
    <row r="1514" spans="7:30">
      <c r="G1514" s="22" t="str">
        <f t="shared" si="168"/>
        <v/>
      </c>
      <c r="H1514" s="23" t="str">
        <f>IF(G1514="","",VLOOKUP(G1514,WMS!$E$3:$Q$2500,7,FALSE))</f>
        <v/>
      </c>
      <c r="I1514" s="23" t="str">
        <f>IF(G1514="","",VLOOKUP(G1514,WMS!$E$3:$Q$2500,8,FALSE))</f>
        <v/>
      </c>
      <c r="J1514" s="23" t="str">
        <f>IF(G1514="","",VLOOKUP(G1514,WMS!$E$3:$Q$2500,13,FALSE))</f>
        <v/>
      </c>
      <c r="K1514" s="29" t="str">
        <f t="shared" si="169"/>
        <v/>
      </c>
      <c r="N1514" s="30" t="str">
        <f>IF(G1514="","",VLOOKUP(G1514,WMS!$E$3:$U$2500,17,0))</f>
        <v/>
      </c>
      <c r="O1514" s="31" t="str">
        <f t="shared" si="170"/>
        <v/>
      </c>
      <c r="P1514" s="31" t="str">
        <f t="shared" si="171"/>
        <v/>
      </c>
      <c r="Q1514" s="36" t="str">
        <f>IF(G1514="","",VLOOKUP(G1514,WMS!$E$3:$G$2500,2,FALSE))</f>
        <v/>
      </c>
      <c r="R1514" s="36" t="str">
        <f>IF(G1514="","",VLOOKUP(G1514,WMS!$E$3:$G$2500,3,FALSE))</f>
        <v/>
      </c>
      <c r="S1514" s="37" t="str">
        <f>IF(R1514="","",VLOOKUP(R1514,CUSTOMS!$E$3:$N$2500,2,FALSE))</f>
        <v/>
      </c>
      <c r="T1514" s="38" t="str">
        <f>IF(R1514="","",VLOOKUP(R1514,CUSTOMS!$E$3:$N$2500,3,FALSE))</f>
        <v/>
      </c>
      <c r="U1514" s="39" t="str">
        <f t="shared" si="172"/>
        <v/>
      </c>
      <c r="V1514" s="39" t="str">
        <f>IF(R1514="","",VLOOKUP(R1514,CUSTOMS!$E$3:$N$2500,5,FALSE))</f>
        <v/>
      </c>
      <c r="W1514" s="40" t="str">
        <f>IF(R1514="","",VLOOKUP(R1514,CUSTOMS!$E$3:$N$2500,6,FALSE))</f>
        <v/>
      </c>
      <c r="X1514" s="40" t="str">
        <f t="shared" si="173"/>
        <v/>
      </c>
      <c r="Y1514" s="39" t="str">
        <f>IF(R1514="","",VLOOKUP(R1514,CUSTOMS!$E$3:$N$2500,8,FALSE))</f>
        <v/>
      </c>
      <c r="Z1514" s="39" t="str">
        <f>IF(R1514="","",VLOOKUP(R1514,CUSTOMS!$E$3:$N$2500,9,FALSE))</f>
        <v/>
      </c>
      <c r="AA1514" s="39" t="str">
        <f>IF(R1514="","",VLOOKUP(R1514,CUSTOMS!$E$3:$N$2500,10,FALSE))</f>
        <v/>
      </c>
      <c r="AB1514" s="40" t="str">
        <f>IF(R1514="","",VLOOKUP(G1514,WMS!$E$3:$T$2500,15,FALSE))</f>
        <v/>
      </c>
      <c r="AC1514" s="40" t="str">
        <f t="shared" si="174"/>
        <v/>
      </c>
      <c r="AD1514" s="37" t="str">
        <f>IF(S1514="","",VLOOKUP(S1514,海关监管条件!$A$1:$B$2000,2,FALSE))</f>
        <v/>
      </c>
    </row>
    <row r="1515" spans="7:30">
      <c r="G1515" s="22" t="str">
        <f t="shared" si="168"/>
        <v/>
      </c>
      <c r="H1515" s="23" t="str">
        <f>IF(G1515="","",VLOOKUP(G1515,WMS!$E$3:$Q$2500,7,FALSE))</f>
        <v/>
      </c>
      <c r="I1515" s="23" t="str">
        <f>IF(G1515="","",VLOOKUP(G1515,WMS!$E$3:$Q$2500,8,FALSE))</f>
        <v/>
      </c>
      <c r="J1515" s="23" t="str">
        <f>IF(G1515="","",VLOOKUP(G1515,WMS!$E$3:$Q$2500,13,FALSE))</f>
        <v/>
      </c>
      <c r="K1515" s="29" t="str">
        <f t="shared" si="169"/>
        <v/>
      </c>
      <c r="N1515" s="30" t="str">
        <f>IF(G1515="","",VLOOKUP(G1515,WMS!$E$3:$U$2500,17,0))</f>
        <v/>
      </c>
      <c r="O1515" s="31" t="str">
        <f t="shared" si="170"/>
        <v/>
      </c>
      <c r="P1515" s="31" t="str">
        <f t="shared" si="171"/>
        <v/>
      </c>
      <c r="Q1515" s="36" t="str">
        <f>IF(G1515="","",VLOOKUP(G1515,WMS!$E$3:$G$2500,2,FALSE))</f>
        <v/>
      </c>
      <c r="R1515" s="36" t="str">
        <f>IF(G1515="","",VLOOKUP(G1515,WMS!$E$3:$G$2500,3,FALSE))</f>
        <v/>
      </c>
      <c r="S1515" s="37" t="str">
        <f>IF(R1515="","",VLOOKUP(R1515,CUSTOMS!$E$3:$N$2500,2,FALSE))</f>
        <v/>
      </c>
      <c r="T1515" s="38" t="str">
        <f>IF(R1515="","",VLOOKUP(R1515,CUSTOMS!$E$3:$N$2500,3,FALSE))</f>
        <v/>
      </c>
      <c r="U1515" s="39" t="str">
        <f t="shared" si="172"/>
        <v/>
      </c>
      <c r="V1515" s="39" t="str">
        <f>IF(R1515="","",VLOOKUP(R1515,CUSTOMS!$E$3:$N$2500,5,FALSE))</f>
        <v/>
      </c>
      <c r="W1515" s="40" t="str">
        <f>IF(R1515="","",VLOOKUP(R1515,CUSTOMS!$E$3:$N$2500,6,FALSE))</f>
        <v/>
      </c>
      <c r="X1515" s="40" t="str">
        <f t="shared" si="173"/>
        <v/>
      </c>
      <c r="Y1515" s="39" t="str">
        <f>IF(R1515="","",VLOOKUP(R1515,CUSTOMS!$E$3:$N$2500,8,FALSE))</f>
        <v/>
      </c>
      <c r="Z1515" s="39" t="str">
        <f>IF(R1515="","",VLOOKUP(R1515,CUSTOMS!$E$3:$N$2500,9,FALSE))</f>
        <v/>
      </c>
      <c r="AA1515" s="39" t="str">
        <f>IF(R1515="","",VLOOKUP(R1515,CUSTOMS!$E$3:$N$2500,10,FALSE))</f>
        <v/>
      </c>
      <c r="AB1515" s="40" t="str">
        <f>IF(R1515="","",VLOOKUP(G1515,WMS!$E$3:$T$2500,15,FALSE))</f>
        <v/>
      </c>
      <c r="AC1515" s="40" t="str">
        <f t="shared" si="174"/>
        <v/>
      </c>
      <c r="AD1515" s="37" t="str">
        <f>IF(S1515="","",VLOOKUP(S1515,海关监管条件!$A$1:$B$2000,2,FALSE))</f>
        <v/>
      </c>
    </row>
    <row r="1516" spans="7:30">
      <c r="G1516" s="22" t="str">
        <f t="shared" si="168"/>
        <v/>
      </c>
      <c r="H1516" s="23" t="str">
        <f>IF(G1516="","",VLOOKUP(G1516,WMS!$E$3:$Q$2500,7,FALSE))</f>
        <v/>
      </c>
      <c r="I1516" s="23" t="str">
        <f>IF(G1516="","",VLOOKUP(G1516,WMS!$E$3:$Q$2500,8,FALSE))</f>
        <v/>
      </c>
      <c r="J1516" s="23" t="str">
        <f>IF(G1516="","",VLOOKUP(G1516,WMS!$E$3:$Q$2500,13,FALSE))</f>
        <v/>
      </c>
      <c r="K1516" s="29" t="str">
        <f t="shared" si="169"/>
        <v/>
      </c>
      <c r="N1516" s="30" t="str">
        <f>IF(G1516="","",VLOOKUP(G1516,WMS!$E$3:$U$2500,17,0))</f>
        <v/>
      </c>
      <c r="O1516" s="31" t="str">
        <f t="shared" si="170"/>
        <v/>
      </c>
      <c r="P1516" s="31" t="str">
        <f t="shared" si="171"/>
        <v/>
      </c>
      <c r="Q1516" s="36" t="str">
        <f>IF(G1516="","",VLOOKUP(G1516,WMS!$E$3:$G$2500,2,FALSE))</f>
        <v/>
      </c>
      <c r="R1516" s="36" t="str">
        <f>IF(G1516="","",VLOOKUP(G1516,WMS!$E$3:$G$2500,3,FALSE))</f>
        <v/>
      </c>
      <c r="S1516" s="37" t="str">
        <f>IF(R1516="","",VLOOKUP(R1516,CUSTOMS!$E$3:$N$2500,2,FALSE))</f>
        <v/>
      </c>
      <c r="T1516" s="38" t="str">
        <f>IF(R1516="","",VLOOKUP(R1516,CUSTOMS!$E$3:$N$2500,3,FALSE))</f>
        <v/>
      </c>
      <c r="U1516" s="39" t="str">
        <f t="shared" si="172"/>
        <v/>
      </c>
      <c r="V1516" s="39" t="str">
        <f>IF(R1516="","",VLOOKUP(R1516,CUSTOMS!$E$3:$N$2500,5,FALSE))</f>
        <v/>
      </c>
      <c r="W1516" s="40" t="str">
        <f>IF(R1516="","",VLOOKUP(R1516,CUSTOMS!$E$3:$N$2500,6,FALSE))</f>
        <v/>
      </c>
      <c r="X1516" s="40" t="str">
        <f t="shared" si="173"/>
        <v/>
      </c>
      <c r="Y1516" s="39" t="str">
        <f>IF(R1516="","",VLOOKUP(R1516,CUSTOMS!$E$3:$N$2500,8,FALSE))</f>
        <v/>
      </c>
      <c r="Z1516" s="39" t="str">
        <f>IF(R1516="","",VLOOKUP(R1516,CUSTOMS!$E$3:$N$2500,9,FALSE))</f>
        <v/>
      </c>
      <c r="AA1516" s="39" t="str">
        <f>IF(R1516="","",VLOOKUP(R1516,CUSTOMS!$E$3:$N$2500,10,FALSE))</f>
        <v/>
      </c>
      <c r="AB1516" s="40" t="str">
        <f>IF(R1516="","",VLOOKUP(G1516,WMS!$E$3:$T$2500,15,FALSE))</f>
        <v/>
      </c>
      <c r="AC1516" s="40" t="str">
        <f t="shared" si="174"/>
        <v/>
      </c>
      <c r="AD1516" s="37" t="str">
        <f>IF(S1516="","",VLOOKUP(S1516,海关监管条件!$A$1:$B$2000,2,FALSE))</f>
        <v/>
      </c>
    </row>
    <row r="1517" spans="7:30">
      <c r="G1517" s="22" t="str">
        <f t="shared" si="168"/>
        <v/>
      </c>
      <c r="H1517" s="23" t="str">
        <f>IF(G1517="","",VLOOKUP(G1517,WMS!$E$3:$Q$2500,7,FALSE))</f>
        <v/>
      </c>
      <c r="I1517" s="23" t="str">
        <f>IF(G1517="","",VLOOKUP(G1517,WMS!$E$3:$Q$2500,8,FALSE))</f>
        <v/>
      </c>
      <c r="J1517" s="23" t="str">
        <f>IF(G1517="","",VLOOKUP(G1517,WMS!$E$3:$Q$2500,13,FALSE))</f>
        <v/>
      </c>
      <c r="K1517" s="29" t="str">
        <f t="shared" si="169"/>
        <v/>
      </c>
      <c r="N1517" s="30" t="str">
        <f>IF(G1517="","",VLOOKUP(G1517,WMS!$E$3:$U$2500,17,0))</f>
        <v/>
      </c>
      <c r="O1517" s="31" t="str">
        <f t="shared" si="170"/>
        <v/>
      </c>
      <c r="P1517" s="31" t="str">
        <f t="shared" si="171"/>
        <v/>
      </c>
      <c r="Q1517" s="36" t="str">
        <f>IF(G1517="","",VLOOKUP(G1517,WMS!$E$3:$G$2500,2,FALSE))</f>
        <v/>
      </c>
      <c r="R1517" s="36" t="str">
        <f>IF(G1517="","",VLOOKUP(G1517,WMS!$E$3:$G$2500,3,FALSE))</f>
        <v/>
      </c>
      <c r="S1517" s="37" t="str">
        <f>IF(R1517="","",VLOOKUP(R1517,CUSTOMS!$E$3:$N$2500,2,FALSE))</f>
        <v/>
      </c>
      <c r="T1517" s="38" t="str">
        <f>IF(R1517="","",VLOOKUP(R1517,CUSTOMS!$E$3:$N$2500,3,FALSE))</f>
        <v/>
      </c>
      <c r="U1517" s="39" t="str">
        <f t="shared" si="172"/>
        <v/>
      </c>
      <c r="V1517" s="39" t="str">
        <f>IF(R1517="","",VLOOKUP(R1517,CUSTOMS!$E$3:$N$2500,5,FALSE))</f>
        <v/>
      </c>
      <c r="W1517" s="40" t="str">
        <f>IF(R1517="","",VLOOKUP(R1517,CUSTOMS!$E$3:$N$2500,6,FALSE))</f>
        <v/>
      </c>
      <c r="X1517" s="40" t="str">
        <f t="shared" si="173"/>
        <v/>
      </c>
      <c r="Y1517" s="39" t="str">
        <f>IF(R1517="","",VLOOKUP(R1517,CUSTOMS!$E$3:$N$2500,8,FALSE))</f>
        <v/>
      </c>
      <c r="Z1517" s="39" t="str">
        <f>IF(R1517="","",VLOOKUP(R1517,CUSTOMS!$E$3:$N$2500,9,FALSE))</f>
        <v/>
      </c>
      <c r="AA1517" s="39" t="str">
        <f>IF(R1517="","",VLOOKUP(R1517,CUSTOMS!$E$3:$N$2500,10,FALSE))</f>
        <v/>
      </c>
      <c r="AB1517" s="40" t="str">
        <f>IF(R1517="","",VLOOKUP(G1517,WMS!$E$3:$T$2500,15,FALSE))</f>
        <v/>
      </c>
      <c r="AC1517" s="40" t="str">
        <f t="shared" si="174"/>
        <v/>
      </c>
      <c r="AD1517" s="37" t="str">
        <f>IF(S1517="","",VLOOKUP(S1517,海关监管条件!$A$1:$B$2000,2,FALSE))</f>
        <v/>
      </c>
    </row>
    <row r="1518" spans="7:30">
      <c r="G1518" s="22" t="str">
        <f t="shared" si="168"/>
        <v/>
      </c>
      <c r="H1518" s="23" t="str">
        <f>IF(G1518="","",VLOOKUP(G1518,WMS!$E$3:$Q$2500,7,FALSE))</f>
        <v/>
      </c>
      <c r="I1518" s="23" t="str">
        <f>IF(G1518="","",VLOOKUP(G1518,WMS!$E$3:$Q$2500,8,FALSE))</f>
        <v/>
      </c>
      <c r="J1518" s="23" t="str">
        <f>IF(G1518="","",VLOOKUP(G1518,WMS!$E$3:$Q$2500,13,FALSE))</f>
        <v/>
      </c>
      <c r="K1518" s="29" t="str">
        <f t="shared" si="169"/>
        <v/>
      </c>
      <c r="N1518" s="30" t="str">
        <f>IF(G1518="","",VLOOKUP(G1518,WMS!$E$3:$U$2500,17,0))</f>
        <v/>
      </c>
      <c r="O1518" s="31" t="str">
        <f t="shared" si="170"/>
        <v/>
      </c>
      <c r="P1518" s="31" t="str">
        <f t="shared" si="171"/>
        <v/>
      </c>
      <c r="Q1518" s="36" t="str">
        <f>IF(G1518="","",VLOOKUP(G1518,WMS!$E$3:$G$2500,2,FALSE))</f>
        <v/>
      </c>
      <c r="R1518" s="36" t="str">
        <f>IF(G1518="","",VLOOKUP(G1518,WMS!$E$3:$G$2500,3,FALSE))</f>
        <v/>
      </c>
      <c r="S1518" s="37" t="str">
        <f>IF(R1518="","",VLOOKUP(R1518,CUSTOMS!$E$3:$N$2500,2,FALSE))</f>
        <v/>
      </c>
      <c r="T1518" s="38" t="str">
        <f>IF(R1518="","",VLOOKUP(R1518,CUSTOMS!$E$3:$N$2500,3,FALSE))</f>
        <v/>
      </c>
      <c r="U1518" s="39" t="str">
        <f t="shared" si="172"/>
        <v/>
      </c>
      <c r="V1518" s="39" t="str">
        <f>IF(R1518="","",VLOOKUP(R1518,CUSTOMS!$E$3:$N$2500,5,FALSE))</f>
        <v/>
      </c>
      <c r="W1518" s="40" t="str">
        <f>IF(R1518="","",VLOOKUP(R1518,CUSTOMS!$E$3:$N$2500,6,FALSE))</f>
        <v/>
      </c>
      <c r="X1518" s="40" t="str">
        <f t="shared" si="173"/>
        <v/>
      </c>
      <c r="Y1518" s="39" t="str">
        <f>IF(R1518="","",VLOOKUP(R1518,CUSTOMS!$E$3:$N$2500,8,FALSE))</f>
        <v/>
      </c>
      <c r="Z1518" s="39" t="str">
        <f>IF(R1518="","",VLOOKUP(R1518,CUSTOMS!$E$3:$N$2500,9,FALSE))</f>
        <v/>
      </c>
      <c r="AA1518" s="39" t="str">
        <f>IF(R1518="","",VLOOKUP(R1518,CUSTOMS!$E$3:$N$2500,10,FALSE))</f>
        <v/>
      </c>
      <c r="AB1518" s="40" t="str">
        <f>IF(R1518="","",VLOOKUP(G1518,WMS!$E$3:$T$2500,15,FALSE))</f>
        <v/>
      </c>
      <c r="AC1518" s="40" t="str">
        <f t="shared" si="174"/>
        <v/>
      </c>
      <c r="AD1518" s="37" t="str">
        <f>IF(S1518="","",VLOOKUP(S1518,海关监管条件!$A$1:$B$2000,2,FALSE))</f>
        <v/>
      </c>
    </row>
    <row r="1519" spans="7:30">
      <c r="G1519" s="22" t="str">
        <f t="shared" si="168"/>
        <v/>
      </c>
      <c r="H1519" s="23" t="str">
        <f>IF(G1519="","",VLOOKUP(G1519,WMS!$E$3:$Q$2500,7,FALSE))</f>
        <v/>
      </c>
      <c r="I1519" s="23" t="str">
        <f>IF(G1519="","",VLOOKUP(G1519,WMS!$E$3:$Q$2500,8,FALSE))</f>
        <v/>
      </c>
      <c r="J1519" s="23" t="str">
        <f>IF(G1519="","",VLOOKUP(G1519,WMS!$E$3:$Q$2500,13,FALSE))</f>
        <v/>
      </c>
      <c r="K1519" s="29" t="str">
        <f t="shared" si="169"/>
        <v/>
      </c>
      <c r="N1519" s="30" t="str">
        <f>IF(G1519="","",VLOOKUP(G1519,WMS!$E$3:$U$2500,17,0))</f>
        <v/>
      </c>
      <c r="O1519" s="31" t="str">
        <f t="shared" si="170"/>
        <v/>
      </c>
      <c r="P1519" s="31" t="str">
        <f t="shared" si="171"/>
        <v/>
      </c>
      <c r="Q1519" s="36" t="str">
        <f>IF(G1519="","",VLOOKUP(G1519,WMS!$E$3:$G$2500,2,FALSE))</f>
        <v/>
      </c>
      <c r="R1519" s="36" t="str">
        <f>IF(G1519="","",VLOOKUP(G1519,WMS!$E$3:$G$2500,3,FALSE))</f>
        <v/>
      </c>
      <c r="S1519" s="37" t="str">
        <f>IF(R1519="","",VLOOKUP(R1519,CUSTOMS!$E$3:$N$2500,2,FALSE))</f>
        <v/>
      </c>
      <c r="T1519" s="38" t="str">
        <f>IF(R1519="","",VLOOKUP(R1519,CUSTOMS!$E$3:$N$2500,3,FALSE))</f>
        <v/>
      </c>
      <c r="U1519" s="39" t="str">
        <f t="shared" si="172"/>
        <v/>
      </c>
      <c r="V1519" s="39" t="str">
        <f>IF(R1519="","",VLOOKUP(R1519,CUSTOMS!$E$3:$N$2500,5,FALSE))</f>
        <v/>
      </c>
      <c r="W1519" s="40" t="str">
        <f>IF(R1519="","",VLOOKUP(R1519,CUSTOMS!$E$3:$N$2500,6,FALSE))</f>
        <v/>
      </c>
      <c r="X1519" s="40" t="str">
        <f t="shared" si="173"/>
        <v/>
      </c>
      <c r="Y1519" s="39" t="str">
        <f>IF(R1519="","",VLOOKUP(R1519,CUSTOMS!$E$3:$N$2500,8,FALSE))</f>
        <v/>
      </c>
      <c r="Z1519" s="39" t="str">
        <f>IF(R1519="","",VLOOKUP(R1519,CUSTOMS!$E$3:$N$2500,9,FALSE))</f>
        <v/>
      </c>
      <c r="AA1519" s="39" t="str">
        <f>IF(R1519="","",VLOOKUP(R1519,CUSTOMS!$E$3:$N$2500,10,FALSE))</f>
        <v/>
      </c>
      <c r="AB1519" s="40" t="str">
        <f>IF(R1519="","",VLOOKUP(G1519,WMS!$E$3:$T$2500,15,FALSE))</f>
        <v/>
      </c>
      <c r="AC1519" s="40" t="str">
        <f t="shared" si="174"/>
        <v/>
      </c>
      <c r="AD1519" s="37" t="str">
        <f>IF(S1519="","",VLOOKUP(S1519,海关监管条件!$A$1:$B$2000,2,FALSE))</f>
        <v/>
      </c>
    </row>
    <row r="1520" spans="7:30">
      <c r="G1520" s="22" t="str">
        <f t="shared" si="168"/>
        <v/>
      </c>
      <c r="H1520" s="23" t="str">
        <f>IF(G1520="","",VLOOKUP(G1520,WMS!$E$3:$Q$2500,7,FALSE))</f>
        <v/>
      </c>
      <c r="I1520" s="23" t="str">
        <f>IF(G1520="","",VLOOKUP(G1520,WMS!$E$3:$Q$2500,8,FALSE))</f>
        <v/>
      </c>
      <c r="J1520" s="23" t="str">
        <f>IF(G1520="","",VLOOKUP(G1520,WMS!$E$3:$Q$2500,13,FALSE))</f>
        <v/>
      </c>
      <c r="K1520" s="29" t="str">
        <f t="shared" si="169"/>
        <v/>
      </c>
      <c r="N1520" s="30" t="str">
        <f>IF(G1520="","",VLOOKUP(G1520,WMS!$E$3:$U$2500,17,0))</f>
        <v/>
      </c>
      <c r="O1520" s="31" t="str">
        <f t="shared" si="170"/>
        <v/>
      </c>
      <c r="P1520" s="31" t="str">
        <f t="shared" si="171"/>
        <v/>
      </c>
      <c r="Q1520" s="36" t="str">
        <f>IF(G1520="","",VLOOKUP(G1520,WMS!$E$3:$G$2500,2,FALSE))</f>
        <v/>
      </c>
      <c r="R1520" s="36" t="str">
        <f>IF(G1520="","",VLOOKUP(G1520,WMS!$E$3:$G$2500,3,FALSE))</f>
        <v/>
      </c>
      <c r="S1520" s="37" t="str">
        <f>IF(R1520="","",VLOOKUP(R1520,CUSTOMS!$E$3:$N$2500,2,FALSE))</f>
        <v/>
      </c>
      <c r="T1520" s="38" t="str">
        <f>IF(R1520="","",VLOOKUP(R1520,CUSTOMS!$E$3:$N$2500,3,FALSE))</f>
        <v/>
      </c>
      <c r="U1520" s="39" t="str">
        <f t="shared" si="172"/>
        <v/>
      </c>
      <c r="V1520" s="39" t="str">
        <f>IF(R1520="","",VLOOKUP(R1520,CUSTOMS!$E$3:$N$2500,5,FALSE))</f>
        <v/>
      </c>
      <c r="W1520" s="40" t="str">
        <f>IF(R1520="","",VLOOKUP(R1520,CUSTOMS!$E$3:$N$2500,6,FALSE))</f>
        <v/>
      </c>
      <c r="X1520" s="40" t="str">
        <f t="shared" si="173"/>
        <v/>
      </c>
      <c r="Y1520" s="39" t="str">
        <f>IF(R1520="","",VLOOKUP(R1520,CUSTOMS!$E$3:$N$2500,8,FALSE))</f>
        <v/>
      </c>
      <c r="Z1520" s="39" t="str">
        <f>IF(R1520="","",VLOOKUP(R1520,CUSTOMS!$E$3:$N$2500,9,FALSE))</f>
        <v/>
      </c>
      <c r="AA1520" s="39" t="str">
        <f>IF(R1520="","",VLOOKUP(R1520,CUSTOMS!$E$3:$N$2500,10,FALSE))</f>
        <v/>
      </c>
      <c r="AB1520" s="40" t="str">
        <f>IF(R1520="","",VLOOKUP(G1520,WMS!$E$3:$T$2500,15,FALSE))</f>
        <v/>
      </c>
      <c r="AC1520" s="40" t="str">
        <f t="shared" si="174"/>
        <v/>
      </c>
      <c r="AD1520" s="37" t="str">
        <f>IF(S1520="","",VLOOKUP(S1520,海关监管条件!$A$1:$B$2000,2,FALSE))</f>
        <v/>
      </c>
    </row>
    <row r="1521" spans="7:30">
      <c r="G1521" s="22" t="str">
        <f t="shared" si="168"/>
        <v/>
      </c>
      <c r="H1521" s="23" t="str">
        <f>IF(G1521="","",VLOOKUP(G1521,WMS!$E$3:$Q$2500,7,FALSE))</f>
        <v/>
      </c>
      <c r="I1521" s="23" t="str">
        <f>IF(G1521="","",VLOOKUP(G1521,WMS!$E$3:$Q$2500,8,FALSE))</f>
        <v/>
      </c>
      <c r="J1521" s="23" t="str">
        <f>IF(G1521="","",VLOOKUP(G1521,WMS!$E$3:$Q$2500,13,FALSE))</f>
        <v/>
      </c>
      <c r="K1521" s="29" t="str">
        <f t="shared" si="169"/>
        <v/>
      </c>
      <c r="N1521" s="30" t="str">
        <f>IF(G1521="","",VLOOKUP(G1521,WMS!$E$3:$U$2500,17,0))</f>
        <v/>
      </c>
      <c r="O1521" s="31" t="str">
        <f t="shared" si="170"/>
        <v/>
      </c>
      <c r="P1521" s="31" t="str">
        <f t="shared" si="171"/>
        <v/>
      </c>
      <c r="Q1521" s="36" t="str">
        <f>IF(G1521="","",VLOOKUP(G1521,WMS!$E$3:$G$2500,2,FALSE))</f>
        <v/>
      </c>
      <c r="R1521" s="36" t="str">
        <f>IF(G1521="","",VLOOKUP(G1521,WMS!$E$3:$G$2500,3,FALSE))</f>
        <v/>
      </c>
      <c r="S1521" s="37" t="str">
        <f>IF(R1521="","",VLOOKUP(R1521,CUSTOMS!$E$3:$N$2500,2,FALSE))</f>
        <v/>
      </c>
      <c r="T1521" s="38" t="str">
        <f>IF(R1521="","",VLOOKUP(R1521,CUSTOMS!$E$3:$N$2500,3,FALSE))</f>
        <v/>
      </c>
      <c r="U1521" s="39" t="str">
        <f t="shared" si="172"/>
        <v/>
      </c>
      <c r="V1521" s="39" t="str">
        <f>IF(R1521="","",VLOOKUP(R1521,CUSTOMS!$E$3:$N$2500,5,FALSE))</f>
        <v/>
      </c>
      <c r="W1521" s="40" t="str">
        <f>IF(R1521="","",VLOOKUP(R1521,CUSTOMS!$E$3:$N$2500,6,FALSE))</f>
        <v/>
      </c>
      <c r="X1521" s="40" t="str">
        <f t="shared" si="173"/>
        <v/>
      </c>
      <c r="Y1521" s="39" t="str">
        <f>IF(R1521="","",VLOOKUP(R1521,CUSTOMS!$E$3:$N$2500,8,FALSE))</f>
        <v/>
      </c>
      <c r="Z1521" s="39" t="str">
        <f>IF(R1521="","",VLOOKUP(R1521,CUSTOMS!$E$3:$N$2500,9,FALSE))</f>
        <v/>
      </c>
      <c r="AA1521" s="39" t="str">
        <f>IF(R1521="","",VLOOKUP(R1521,CUSTOMS!$E$3:$N$2500,10,FALSE))</f>
        <v/>
      </c>
      <c r="AB1521" s="40" t="str">
        <f>IF(R1521="","",VLOOKUP(G1521,WMS!$E$3:$T$2500,15,FALSE))</f>
        <v/>
      </c>
      <c r="AC1521" s="40" t="str">
        <f t="shared" si="174"/>
        <v/>
      </c>
      <c r="AD1521" s="37" t="str">
        <f>IF(S1521="","",VLOOKUP(S1521,海关监管条件!$A$1:$B$2000,2,FALSE))</f>
        <v/>
      </c>
    </row>
    <row r="1522" spans="7:30">
      <c r="G1522" s="22" t="str">
        <f t="shared" si="168"/>
        <v/>
      </c>
      <c r="H1522" s="23" t="str">
        <f>IF(G1522="","",VLOOKUP(G1522,WMS!$E$3:$Q$2500,7,FALSE))</f>
        <v/>
      </c>
      <c r="I1522" s="23" t="str">
        <f>IF(G1522="","",VLOOKUP(G1522,WMS!$E$3:$Q$2500,8,FALSE))</f>
        <v/>
      </c>
      <c r="J1522" s="23" t="str">
        <f>IF(G1522="","",VLOOKUP(G1522,WMS!$E$3:$Q$2500,13,FALSE))</f>
        <v/>
      </c>
      <c r="K1522" s="29" t="str">
        <f t="shared" si="169"/>
        <v/>
      </c>
      <c r="N1522" s="30" t="str">
        <f>IF(G1522="","",VLOOKUP(G1522,WMS!$E$3:$U$2500,17,0))</f>
        <v/>
      </c>
      <c r="O1522" s="31" t="str">
        <f t="shared" si="170"/>
        <v/>
      </c>
      <c r="P1522" s="31" t="str">
        <f t="shared" si="171"/>
        <v/>
      </c>
      <c r="Q1522" s="36" t="str">
        <f>IF(G1522="","",VLOOKUP(G1522,WMS!$E$3:$G$2500,2,FALSE))</f>
        <v/>
      </c>
      <c r="R1522" s="36" t="str">
        <f>IF(G1522="","",VLOOKUP(G1522,WMS!$E$3:$G$2500,3,FALSE))</f>
        <v/>
      </c>
      <c r="S1522" s="37" t="str">
        <f>IF(R1522="","",VLOOKUP(R1522,CUSTOMS!$E$3:$N$2500,2,FALSE))</f>
        <v/>
      </c>
      <c r="T1522" s="38" t="str">
        <f>IF(R1522="","",VLOOKUP(R1522,CUSTOMS!$E$3:$N$2500,3,FALSE))</f>
        <v/>
      </c>
      <c r="U1522" s="39" t="str">
        <f t="shared" si="172"/>
        <v/>
      </c>
      <c r="V1522" s="39" t="str">
        <f>IF(R1522="","",VLOOKUP(R1522,CUSTOMS!$E$3:$N$2500,5,FALSE))</f>
        <v/>
      </c>
      <c r="W1522" s="40" t="str">
        <f>IF(R1522="","",VLOOKUP(R1522,CUSTOMS!$E$3:$N$2500,6,FALSE))</f>
        <v/>
      </c>
      <c r="X1522" s="40" t="str">
        <f t="shared" si="173"/>
        <v/>
      </c>
      <c r="Y1522" s="39" t="str">
        <f>IF(R1522="","",VLOOKUP(R1522,CUSTOMS!$E$3:$N$2500,8,FALSE))</f>
        <v/>
      </c>
      <c r="Z1522" s="39" t="str">
        <f>IF(R1522="","",VLOOKUP(R1522,CUSTOMS!$E$3:$N$2500,9,FALSE))</f>
        <v/>
      </c>
      <c r="AA1522" s="39" t="str">
        <f>IF(R1522="","",VLOOKUP(R1522,CUSTOMS!$E$3:$N$2500,10,FALSE))</f>
        <v/>
      </c>
      <c r="AB1522" s="40" t="str">
        <f>IF(R1522="","",VLOOKUP(G1522,WMS!$E$3:$T$2500,15,FALSE))</f>
        <v/>
      </c>
      <c r="AC1522" s="40" t="str">
        <f t="shared" si="174"/>
        <v/>
      </c>
      <c r="AD1522" s="37" t="str">
        <f>IF(S1522="","",VLOOKUP(S1522,海关监管条件!$A$1:$B$2000,2,FALSE))</f>
        <v/>
      </c>
    </row>
    <row r="1523" spans="7:30">
      <c r="G1523" s="22" t="str">
        <f t="shared" si="168"/>
        <v/>
      </c>
      <c r="H1523" s="23" t="str">
        <f>IF(G1523="","",VLOOKUP(G1523,WMS!$E$3:$Q$2500,7,FALSE))</f>
        <v/>
      </c>
      <c r="I1523" s="23" t="str">
        <f>IF(G1523="","",VLOOKUP(G1523,WMS!$E$3:$Q$2500,8,FALSE))</f>
        <v/>
      </c>
      <c r="J1523" s="23" t="str">
        <f>IF(G1523="","",VLOOKUP(G1523,WMS!$E$3:$Q$2500,13,FALSE))</f>
        <v/>
      </c>
      <c r="K1523" s="29" t="str">
        <f t="shared" si="169"/>
        <v/>
      </c>
      <c r="N1523" s="30" t="str">
        <f>IF(G1523="","",VLOOKUP(G1523,WMS!$E$3:$U$2500,17,0))</f>
        <v/>
      </c>
      <c r="O1523" s="31" t="str">
        <f t="shared" si="170"/>
        <v/>
      </c>
      <c r="P1523" s="31" t="str">
        <f t="shared" si="171"/>
        <v/>
      </c>
      <c r="Q1523" s="36" t="str">
        <f>IF(G1523="","",VLOOKUP(G1523,WMS!$E$3:$G$2500,2,FALSE))</f>
        <v/>
      </c>
      <c r="R1523" s="36" t="str">
        <f>IF(G1523="","",VLOOKUP(G1523,WMS!$E$3:$G$2500,3,FALSE))</f>
        <v/>
      </c>
      <c r="S1523" s="37" t="str">
        <f>IF(R1523="","",VLOOKUP(R1523,CUSTOMS!$E$3:$N$2500,2,FALSE))</f>
        <v/>
      </c>
      <c r="T1523" s="38" t="str">
        <f>IF(R1523="","",VLOOKUP(R1523,CUSTOMS!$E$3:$N$2500,3,FALSE))</f>
        <v/>
      </c>
      <c r="U1523" s="39" t="str">
        <f t="shared" si="172"/>
        <v/>
      </c>
      <c r="V1523" s="39" t="str">
        <f>IF(R1523="","",VLOOKUP(R1523,CUSTOMS!$E$3:$N$2500,5,FALSE))</f>
        <v/>
      </c>
      <c r="W1523" s="40" t="str">
        <f>IF(R1523="","",VLOOKUP(R1523,CUSTOMS!$E$3:$N$2500,6,FALSE))</f>
        <v/>
      </c>
      <c r="X1523" s="40" t="str">
        <f t="shared" si="173"/>
        <v/>
      </c>
      <c r="Y1523" s="39" t="str">
        <f>IF(R1523="","",VLOOKUP(R1523,CUSTOMS!$E$3:$N$2500,8,FALSE))</f>
        <v/>
      </c>
      <c r="Z1523" s="39" t="str">
        <f>IF(R1523="","",VLOOKUP(R1523,CUSTOMS!$E$3:$N$2500,9,FALSE))</f>
        <v/>
      </c>
      <c r="AA1523" s="39" t="str">
        <f>IF(R1523="","",VLOOKUP(R1523,CUSTOMS!$E$3:$N$2500,10,FALSE))</f>
        <v/>
      </c>
      <c r="AB1523" s="40" t="str">
        <f>IF(R1523="","",VLOOKUP(G1523,WMS!$E$3:$T$2500,15,FALSE))</f>
        <v/>
      </c>
      <c r="AC1523" s="40" t="str">
        <f t="shared" si="174"/>
        <v/>
      </c>
      <c r="AD1523" s="37" t="str">
        <f>IF(S1523="","",VLOOKUP(S1523,海关监管条件!$A$1:$B$2000,2,FALSE))</f>
        <v/>
      </c>
    </row>
    <row r="1524" spans="7:30">
      <c r="G1524" s="22" t="str">
        <f t="shared" si="168"/>
        <v/>
      </c>
      <c r="H1524" s="23" t="str">
        <f>IF(G1524="","",VLOOKUP(G1524,WMS!$E$3:$Q$2500,7,FALSE))</f>
        <v/>
      </c>
      <c r="I1524" s="23" t="str">
        <f>IF(G1524="","",VLOOKUP(G1524,WMS!$E$3:$Q$2500,8,FALSE))</f>
        <v/>
      </c>
      <c r="J1524" s="23" t="str">
        <f>IF(G1524="","",VLOOKUP(G1524,WMS!$E$3:$Q$2500,13,FALSE))</f>
        <v/>
      </c>
      <c r="K1524" s="29" t="str">
        <f t="shared" si="169"/>
        <v/>
      </c>
      <c r="N1524" s="30" t="str">
        <f>IF(G1524="","",VLOOKUP(G1524,WMS!$E$3:$U$2500,17,0))</f>
        <v/>
      </c>
      <c r="O1524" s="31" t="str">
        <f t="shared" si="170"/>
        <v/>
      </c>
      <c r="P1524" s="31" t="str">
        <f t="shared" si="171"/>
        <v/>
      </c>
      <c r="Q1524" s="36" t="str">
        <f>IF(G1524="","",VLOOKUP(G1524,WMS!$E$3:$G$2500,2,FALSE))</f>
        <v/>
      </c>
      <c r="R1524" s="36" t="str">
        <f>IF(G1524="","",VLOOKUP(G1524,WMS!$E$3:$G$2500,3,FALSE))</f>
        <v/>
      </c>
      <c r="S1524" s="37" t="str">
        <f>IF(R1524="","",VLOOKUP(R1524,CUSTOMS!$E$3:$N$2500,2,FALSE))</f>
        <v/>
      </c>
      <c r="T1524" s="38" t="str">
        <f>IF(R1524="","",VLOOKUP(R1524,CUSTOMS!$E$3:$N$2500,3,FALSE))</f>
        <v/>
      </c>
      <c r="U1524" s="39" t="str">
        <f t="shared" si="172"/>
        <v/>
      </c>
      <c r="V1524" s="39" t="str">
        <f>IF(R1524="","",VLOOKUP(R1524,CUSTOMS!$E$3:$N$2500,5,FALSE))</f>
        <v/>
      </c>
      <c r="W1524" s="40" t="str">
        <f>IF(R1524="","",VLOOKUP(R1524,CUSTOMS!$E$3:$N$2500,6,FALSE))</f>
        <v/>
      </c>
      <c r="X1524" s="40" t="str">
        <f t="shared" si="173"/>
        <v/>
      </c>
      <c r="Y1524" s="39" t="str">
        <f>IF(R1524="","",VLOOKUP(R1524,CUSTOMS!$E$3:$N$2500,8,FALSE))</f>
        <v/>
      </c>
      <c r="Z1524" s="39" t="str">
        <f>IF(R1524="","",VLOOKUP(R1524,CUSTOMS!$E$3:$N$2500,9,FALSE))</f>
        <v/>
      </c>
      <c r="AA1524" s="39" t="str">
        <f>IF(R1524="","",VLOOKUP(R1524,CUSTOMS!$E$3:$N$2500,10,FALSE))</f>
        <v/>
      </c>
      <c r="AB1524" s="40" t="str">
        <f>IF(R1524="","",VLOOKUP(G1524,WMS!$E$3:$T$2500,15,FALSE))</f>
        <v/>
      </c>
      <c r="AC1524" s="40" t="str">
        <f t="shared" si="174"/>
        <v/>
      </c>
      <c r="AD1524" s="37" t="str">
        <f>IF(S1524="","",VLOOKUP(S1524,海关监管条件!$A$1:$B$2000,2,FALSE))</f>
        <v/>
      </c>
    </row>
    <row r="1525" spans="7:30">
      <c r="G1525" s="22" t="str">
        <f t="shared" si="168"/>
        <v/>
      </c>
      <c r="H1525" s="23" t="str">
        <f>IF(G1525="","",VLOOKUP(G1525,WMS!$E$3:$Q$2500,7,FALSE))</f>
        <v/>
      </c>
      <c r="I1525" s="23" t="str">
        <f>IF(G1525="","",VLOOKUP(G1525,WMS!$E$3:$Q$2500,8,FALSE))</f>
        <v/>
      </c>
      <c r="J1525" s="23" t="str">
        <f>IF(G1525="","",VLOOKUP(G1525,WMS!$E$3:$Q$2500,13,FALSE))</f>
        <v/>
      </c>
      <c r="K1525" s="29" t="str">
        <f t="shared" si="169"/>
        <v/>
      </c>
      <c r="N1525" s="30" t="str">
        <f>IF(G1525="","",VLOOKUP(G1525,WMS!$E$3:$U$2500,17,0))</f>
        <v/>
      </c>
      <c r="O1525" s="31" t="str">
        <f t="shared" si="170"/>
        <v/>
      </c>
      <c r="P1525" s="31" t="str">
        <f t="shared" si="171"/>
        <v/>
      </c>
      <c r="Q1525" s="36" t="str">
        <f>IF(G1525="","",VLOOKUP(G1525,WMS!$E$3:$G$2500,2,FALSE))</f>
        <v/>
      </c>
      <c r="R1525" s="36" t="str">
        <f>IF(G1525="","",VLOOKUP(G1525,WMS!$E$3:$G$2500,3,FALSE))</f>
        <v/>
      </c>
      <c r="S1525" s="37" t="str">
        <f>IF(R1525="","",VLOOKUP(R1525,CUSTOMS!$E$3:$N$2500,2,FALSE))</f>
        <v/>
      </c>
      <c r="T1525" s="38" t="str">
        <f>IF(R1525="","",VLOOKUP(R1525,CUSTOMS!$E$3:$N$2500,3,FALSE))</f>
        <v/>
      </c>
      <c r="U1525" s="39" t="str">
        <f t="shared" si="172"/>
        <v/>
      </c>
      <c r="V1525" s="39" t="str">
        <f>IF(R1525="","",VLOOKUP(R1525,CUSTOMS!$E$3:$N$2500,5,FALSE))</f>
        <v/>
      </c>
      <c r="W1525" s="40" t="str">
        <f>IF(R1525="","",VLOOKUP(R1525,CUSTOMS!$E$3:$N$2500,6,FALSE))</f>
        <v/>
      </c>
      <c r="X1525" s="40" t="str">
        <f t="shared" si="173"/>
        <v/>
      </c>
      <c r="Y1525" s="39" t="str">
        <f>IF(R1525="","",VLOOKUP(R1525,CUSTOMS!$E$3:$N$2500,8,FALSE))</f>
        <v/>
      </c>
      <c r="Z1525" s="39" t="str">
        <f>IF(R1525="","",VLOOKUP(R1525,CUSTOMS!$E$3:$N$2500,9,FALSE))</f>
        <v/>
      </c>
      <c r="AA1525" s="39" t="str">
        <f>IF(R1525="","",VLOOKUP(R1525,CUSTOMS!$E$3:$N$2500,10,FALSE))</f>
        <v/>
      </c>
      <c r="AB1525" s="40" t="str">
        <f>IF(R1525="","",VLOOKUP(G1525,WMS!$E$3:$T$2500,15,FALSE))</f>
        <v/>
      </c>
      <c r="AC1525" s="40" t="str">
        <f t="shared" si="174"/>
        <v/>
      </c>
      <c r="AD1525" s="37" t="str">
        <f>IF(S1525="","",VLOOKUP(S1525,海关监管条件!$A$1:$B$2000,2,FALSE))</f>
        <v/>
      </c>
    </row>
    <row r="1526" spans="7:30">
      <c r="G1526" s="22" t="str">
        <f t="shared" si="168"/>
        <v/>
      </c>
      <c r="H1526" s="23" t="str">
        <f>IF(G1526="","",VLOOKUP(G1526,WMS!$E$3:$Q$2500,7,FALSE))</f>
        <v/>
      </c>
      <c r="I1526" s="23" t="str">
        <f>IF(G1526="","",VLOOKUP(G1526,WMS!$E$3:$Q$2500,8,FALSE))</f>
        <v/>
      </c>
      <c r="J1526" s="23" t="str">
        <f>IF(G1526="","",VLOOKUP(G1526,WMS!$E$3:$Q$2500,13,FALSE))</f>
        <v/>
      </c>
      <c r="K1526" s="29" t="str">
        <f t="shared" si="169"/>
        <v/>
      </c>
      <c r="N1526" s="30" t="str">
        <f>IF(G1526="","",VLOOKUP(G1526,WMS!$E$3:$U$2500,17,0))</f>
        <v/>
      </c>
      <c r="O1526" s="31" t="str">
        <f t="shared" si="170"/>
        <v/>
      </c>
      <c r="P1526" s="31" t="str">
        <f t="shared" si="171"/>
        <v/>
      </c>
      <c r="Q1526" s="36" t="str">
        <f>IF(G1526="","",VLOOKUP(G1526,WMS!$E$3:$G$2500,2,FALSE))</f>
        <v/>
      </c>
      <c r="R1526" s="36" t="str">
        <f>IF(G1526="","",VLOOKUP(G1526,WMS!$E$3:$G$2500,3,FALSE))</f>
        <v/>
      </c>
      <c r="S1526" s="37" t="str">
        <f>IF(R1526="","",VLOOKUP(R1526,CUSTOMS!$E$3:$N$2500,2,FALSE))</f>
        <v/>
      </c>
      <c r="T1526" s="38" t="str">
        <f>IF(R1526="","",VLOOKUP(R1526,CUSTOMS!$E$3:$N$2500,3,FALSE))</f>
        <v/>
      </c>
      <c r="U1526" s="39" t="str">
        <f t="shared" si="172"/>
        <v/>
      </c>
      <c r="V1526" s="39" t="str">
        <f>IF(R1526="","",VLOOKUP(R1526,CUSTOMS!$E$3:$N$2500,5,FALSE))</f>
        <v/>
      </c>
      <c r="W1526" s="40" t="str">
        <f>IF(R1526="","",VLOOKUP(R1526,CUSTOMS!$E$3:$N$2500,6,FALSE))</f>
        <v/>
      </c>
      <c r="X1526" s="40" t="str">
        <f t="shared" si="173"/>
        <v/>
      </c>
      <c r="Y1526" s="39" t="str">
        <f>IF(R1526="","",VLOOKUP(R1526,CUSTOMS!$E$3:$N$2500,8,FALSE))</f>
        <v/>
      </c>
      <c r="Z1526" s="39" t="str">
        <f>IF(R1526="","",VLOOKUP(R1526,CUSTOMS!$E$3:$N$2500,9,FALSE))</f>
        <v/>
      </c>
      <c r="AA1526" s="39" t="str">
        <f>IF(R1526="","",VLOOKUP(R1526,CUSTOMS!$E$3:$N$2500,10,FALSE))</f>
        <v/>
      </c>
      <c r="AB1526" s="40" t="str">
        <f>IF(R1526="","",VLOOKUP(G1526,WMS!$E$3:$T$2500,15,FALSE))</f>
        <v/>
      </c>
      <c r="AC1526" s="40" t="str">
        <f t="shared" si="174"/>
        <v/>
      </c>
      <c r="AD1526" s="37" t="str">
        <f>IF(S1526="","",VLOOKUP(S1526,海关监管条件!$A$1:$B$2000,2,FALSE))</f>
        <v/>
      </c>
    </row>
    <row r="1527" spans="7:30">
      <c r="G1527" s="22" t="str">
        <f t="shared" si="168"/>
        <v/>
      </c>
      <c r="H1527" s="23" t="str">
        <f>IF(G1527="","",VLOOKUP(G1527,WMS!$E$3:$Q$2500,7,FALSE))</f>
        <v/>
      </c>
      <c r="I1527" s="23" t="str">
        <f>IF(G1527="","",VLOOKUP(G1527,WMS!$E$3:$Q$2500,8,FALSE))</f>
        <v/>
      </c>
      <c r="J1527" s="23" t="str">
        <f>IF(G1527="","",VLOOKUP(G1527,WMS!$E$3:$Q$2500,13,FALSE))</f>
        <v/>
      </c>
      <c r="K1527" s="29" t="str">
        <f t="shared" si="169"/>
        <v/>
      </c>
      <c r="N1527" s="30" t="str">
        <f>IF(G1527="","",VLOOKUP(G1527,WMS!$E$3:$U$2500,17,0))</f>
        <v/>
      </c>
      <c r="O1527" s="31" t="str">
        <f t="shared" si="170"/>
        <v/>
      </c>
      <c r="P1527" s="31" t="str">
        <f t="shared" si="171"/>
        <v/>
      </c>
      <c r="Q1527" s="36" t="str">
        <f>IF(G1527="","",VLOOKUP(G1527,WMS!$E$3:$G$2500,2,FALSE))</f>
        <v/>
      </c>
      <c r="R1527" s="36" t="str">
        <f>IF(G1527="","",VLOOKUP(G1527,WMS!$E$3:$G$2500,3,FALSE))</f>
        <v/>
      </c>
      <c r="S1527" s="37" t="str">
        <f>IF(R1527="","",VLOOKUP(R1527,CUSTOMS!$E$3:$N$2500,2,FALSE))</f>
        <v/>
      </c>
      <c r="T1527" s="38" t="str">
        <f>IF(R1527="","",VLOOKUP(R1527,CUSTOMS!$E$3:$N$2500,3,FALSE))</f>
        <v/>
      </c>
      <c r="U1527" s="39" t="str">
        <f t="shared" si="172"/>
        <v/>
      </c>
      <c r="V1527" s="39" t="str">
        <f>IF(R1527="","",VLOOKUP(R1527,CUSTOMS!$E$3:$N$2500,5,FALSE))</f>
        <v/>
      </c>
      <c r="W1527" s="40" t="str">
        <f>IF(R1527="","",VLOOKUP(R1527,CUSTOMS!$E$3:$N$2500,6,FALSE))</f>
        <v/>
      </c>
      <c r="X1527" s="40" t="str">
        <f t="shared" si="173"/>
        <v/>
      </c>
      <c r="Y1527" s="39" t="str">
        <f>IF(R1527="","",VLOOKUP(R1527,CUSTOMS!$E$3:$N$2500,8,FALSE))</f>
        <v/>
      </c>
      <c r="Z1527" s="39" t="str">
        <f>IF(R1527="","",VLOOKUP(R1527,CUSTOMS!$E$3:$N$2500,9,FALSE))</f>
        <v/>
      </c>
      <c r="AA1527" s="39" t="str">
        <f>IF(R1527="","",VLOOKUP(R1527,CUSTOMS!$E$3:$N$2500,10,FALSE))</f>
        <v/>
      </c>
      <c r="AB1527" s="40" t="str">
        <f>IF(R1527="","",VLOOKUP(G1527,WMS!$E$3:$T$2500,15,FALSE))</f>
        <v/>
      </c>
      <c r="AC1527" s="40" t="str">
        <f t="shared" si="174"/>
        <v/>
      </c>
      <c r="AD1527" s="37" t="str">
        <f>IF(S1527="","",VLOOKUP(S1527,海关监管条件!$A$1:$B$2000,2,FALSE))</f>
        <v/>
      </c>
    </row>
    <row r="1528" spans="7:30">
      <c r="G1528" s="22" t="str">
        <f t="shared" si="168"/>
        <v/>
      </c>
      <c r="H1528" s="23" t="str">
        <f>IF(G1528="","",VLOOKUP(G1528,WMS!$E$3:$Q$2500,7,FALSE))</f>
        <v/>
      </c>
      <c r="I1528" s="23" t="str">
        <f>IF(G1528="","",VLOOKUP(G1528,WMS!$E$3:$Q$2500,8,FALSE))</f>
        <v/>
      </c>
      <c r="J1528" s="23" t="str">
        <f>IF(G1528="","",VLOOKUP(G1528,WMS!$E$3:$Q$2500,13,FALSE))</f>
        <v/>
      </c>
      <c r="K1528" s="29" t="str">
        <f t="shared" si="169"/>
        <v/>
      </c>
      <c r="N1528" s="30" t="str">
        <f>IF(G1528="","",VLOOKUP(G1528,WMS!$E$3:$U$2500,17,0))</f>
        <v/>
      </c>
      <c r="O1528" s="31" t="str">
        <f t="shared" si="170"/>
        <v/>
      </c>
      <c r="P1528" s="31" t="str">
        <f t="shared" si="171"/>
        <v/>
      </c>
      <c r="Q1528" s="36" t="str">
        <f>IF(G1528="","",VLOOKUP(G1528,WMS!$E$3:$G$2500,2,FALSE))</f>
        <v/>
      </c>
      <c r="R1528" s="36" t="str">
        <f>IF(G1528="","",VLOOKUP(G1528,WMS!$E$3:$G$2500,3,FALSE))</f>
        <v/>
      </c>
      <c r="S1528" s="37" t="str">
        <f>IF(R1528="","",VLOOKUP(R1528,CUSTOMS!$E$3:$N$2500,2,FALSE))</f>
        <v/>
      </c>
      <c r="T1528" s="38" t="str">
        <f>IF(R1528="","",VLOOKUP(R1528,CUSTOMS!$E$3:$N$2500,3,FALSE))</f>
        <v/>
      </c>
      <c r="U1528" s="39" t="str">
        <f t="shared" si="172"/>
        <v/>
      </c>
      <c r="V1528" s="39" t="str">
        <f>IF(R1528="","",VLOOKUP(R1528,CUSTOMS!$E$3:$N$2500,5,FALSE))</f>
        <v/>
      </c>
      <c r="W1528" s="40" t="str">
        <f>IF(R1528="","",VLOOKUP(R1528,CUSTOMS!$E$3:$N$2500,6,FALSE))</f>
        <v/>
      </c>
      <c r="X1528" s="40" t="str">
        <f t="shared" si="173"/>
        <v/>
      </c>
      <c r="Y1528" s="39" t="str">
        <f>IF(R1528="","",VLOOKUP(R1528,CUSTOMS!$E$3:$N$2500,8,FALSE))</f>
        <v/>
      </c>
      <c r="Z1528" s="39" t="str">
        <f>IF(R1528="","",VLOOKUP(R1528,CUSTOMS!$E$3:$N$2500,9,FALSE))</f>
        <v/>
      </c>
      <c r="AA1528" s="39" t="str">
        <f>IF(R1528="","",VLOOKUP(R1528,CUSTOMS!$E$3:$N$2500,10,FALSE))</f>
        <v/>
      </c>
      <c r="AB1528" s="40" t="str">
        <f>IF(R1528="","",VLOOKUP(G1528,WMS!$E$3:$T$2500,15,FALSE))</f>
        <v/>
      </c>
      <c r="AC1528" s="40" t="str">
        <f t="shared" si="174"/>
        <v/>
      </c>
      <c r="AD1528" s="37" t="str">
        <f>IF(S1528="","",VLOOKUP(S1528,海关监管条件!$A$1:$B$2000,2,FALSE))</f>
        <v/>
      </c>
    </row>
    <row r="1529" spans="7:30">
      <c r="G1529" s="22" t="str">
        <f t="shared" si="168"/>
        <v/>
      </c>
      <c r="H1529" s="23" t="str">
        <f>IF(G1529="","",VLOOKUP(G1529,WMS!$E$3:$Q$2500,7,FALSE))</f>
        <v/>
      </c>
      <c r="I1529" s="23" t="str">
        <f>IF(G1529="","",VLOOKUP(G1529,WMS!$E$3:$Q$2500,8,FALSE))</f>
        <v/>
      </c>
      <c r="J1529" s="23" t="str">
        <f>IF(G1529="","",VLOOKUP(G1529,WMS!$E$3:$Q$2500,13,FALSE))</f>
        <v/>
      </c>
      <c r="K1529" s="29" t="str">
        <f t="shared" si="169"/>
        <v/>
      </c>
      <c r="N1529" s="30" t="str">
        <f>IF(G1529="","",VLOOKUP(G1529,WMS!$E$3:$U$2500,17,0))</f>
        <v/>
      </c>
      <c r="O1529" s="31" t="str">
        <f t="shared" si="170"/>
        <v/>
      </c>
      <c r="P1529" s="31" t="str">
        <f t="shared" si="171"/>
        <v/>
      </c>
      <c r="Q1529" s="36" t="str">
        <f>IF(G1529="","",VLOOKUP(G1529,WMS!$E$3:$G$2500,2,FALSE))</f>
        <v/>
      </c>
      <c r="R1529" s="36" t="str">
        <f>IF(G1529="","",VLOOKUP(G1529,WMS!$E$3:$G$2500,3,FALSE))</f>
        <v/>
      </c>
      <c r="S1529" s="37" t="str">
        <f>IF(R1529="","",VLOOKUP(R1529,CUSTOMS!$E$3:$N$2500,2,FALSE))</f>
        <v/>
      </c>
      <c r="T1529" s="38" t="str">
        <f>IF(R1529="","",VLOOKUP(R1529,CUSTOMS!$E$3:$N$2500,3,FALSE))</f>
        <v/>
      </c>
      <c r="U1529" s="39" t="str">
        <f t="shared" si="172"/>
        <v/>
      </c>
      <c r="V1529" s="39" t="str">
        <f>IF(R1529="","",VLOOKUP(R1529,CUSTOMS!$E$3:$N$2500,5,FALSE))</f>
        <v/>
      </c>
      <c r="W1529" s="40" t="str">
        <f>IF(R1529="","",VLOOKUP(R1529,CUSTOMS!$E$3:$N$2500,6,FALSE))</f>
        <v/>
      </c>
      <c r="X1529" s="40" t="str">
        <f t="shared" si="173"/>
        <v/>
      </c>
      <c r="Y1529" s="39" t="str">
        <f>IF(R1529="","",VLOOKUP(R1529,CUSTOMS!$E$3:$N$2500,8,FALSE))</f>
        <v/>
      </c>
      <c r="Z1529" s="39" t="str">
        <f>IF(R1529="","",VLOOKUP(R1529,CUSTOMS!$E$3:$N$2500,9,FALSE))</f>
        <v/>
      </c>
      <c r="AA1529" s="39" t="str">
        <f>IF(R1529="","",VLOOKUP(R1529,CUSTOMS!$E$3:$N$2500,10,FALSE))</f>
        <v/>
      </c>
      <c r="AB1529" s="40" t="str">
        <f>IF(R1529="","",VLOOKUP(G1529,WMS!$E$3:$T$2500,15,FALSE))</f>
        <v/>
      </c>
      <c r="AC1529" s="40" t="str">
        <f t="shared" si="174"/>
        <v/>
      </c>
      <c r="AD1529" s="37" t="str">
        <f>IF(S1529="","",VLOOKUP(S1529,海关监管条件!$A$1:$B$2000,2,FALSE))</f>
        <v/>
      </c>
    </row>
    <row r="1530" spans="7:30">
      <c r="G1530" s="22" t="str">
        <f t="shared" si="168"/>
        <v/>
      </c>
      <c r="H1530" s="23" t="str">
        <f>IF(G1530="","",VLOOKUP(G1530,WMS!$E$3:$Q$2500,7,FALSE))</f>
        <v/>
      </c>
      <c r="I1530" s="23" t="str">
        <f>IF(G1530="","",VLOOKUP(G1530,WMS!$E$3:$Q$2500,8,FALSE))</f>
        <v/>
      </c>
      <c r="J1530" s="23" t="str">
        <f>IF(G1530="","",VLOOKUP(G1530,WMS!$E$3:$Q$2500,13,FALSE))</f>
        <v/>
      </c>
      <c r="K1530" s="29" t="str">
        <f t="shared" si="169"/>
        <v/>
      </c>
      <c r="N1530" s="30" t="str">
        <f>IF(G1530="","",VLOOKUP(G1530,WMS!$E$3:$U$2500,17,0))</f>
        <v/>
      </c>
      <c r="O1530" s="31" t="str">
        <f t="shared" si="170"/>
        <v/>
      </c>
      <c r="P1530" s="31" t="str">
        <f t="shared" si="171"/>
        <v/>
      </c>
      <c r="Q1530" s="36" t="str">
        <f>IF(G1530="","",VLOOKUP(G1530,WMS!$E$3:$G$2500,2,FALSE))</f>
        <v/>
      </c>
      <c r="R1530" s="36" t="str">
        <f>IF(G1530="","",VLOOKUP(G1530,WMS!$E$3:$G$2500,3,FALSE))</f>
        <v/>
      </c>
      <c r="S1530" s="37" t="str">
        <f>IF(R1530="","",VLOOKUP(R1530,CUSTOMS!$E$3:$N$2500,2,FALSE))</f>
        <v/>
      </c>
      <c r="T1530" s="38" t="str">
        <f>IF(R1530="","",VLOOKUP(R1530,CUSTOMS!$E$3:$N$2500,3,FALSE))</f>
        <v/>
      </c>
      <c r="U1530" s="39" t="str">
        <f t="shared" si="172"/>
        <v/>
      </c>
      <c r="V1530" s="39" t="str">
        <f>IF(R1530="","",VLOOKUP(R1530,CUSTOMS!$E$3:$N$2500,5,FALSE))</f>
        <v/>
      </c>
      <c r="W1530" s="40" t="str">
        <f>IF(R1530="","",VLOOKUP(R1530,CUSTOMS!$E$3:$N$2500,6,FALSE))</f>
        <v/>
      </c>
      <c r="X1530" s="40" t="str">
        <f t="shared" si="173"/>
        <v/>
      </c>
      <c r="Y1530" s="39" t="str">
        <f>IF(R1530="","",VLOOKUP(R1530,CUSTOMS!$E$3:$N$2500,8,FALSE))</f>
        <v/>
      </c>
      <c r="Z1530" s="39" t="str">
        <f>IF(R1530="","",VLOOKUP(R1530,CUSTOMS!$E$3:$N$2500,9,FALSE))</f>
        <v/>
      </c>
      <c r="AA1530" s="39" t="str">
        <f>IF(R1530="","",VLOOKUP(R1530,CUSTOMS!$E$3:$N$2500,10,FALSE))</f>
        <v/>
      </c>
      <c r="AB1530" s="40" t="str">
        <f>IF(R1530="","",VLOOKUP(G1530,WMS!$E$3:$T$2500,15,FALSE))</f>
        <v/>
      </c>
      <c r="AC1530" s="40" t="str">
        <f t="shared" si="174"/>
        <v/>
      </c>
      <c r="AD1530" s="37" t="str">
        <f>IF(S1530="","",VLOOKUP(S1530,海关监管条件!$A$1:$B$2000,2,FALSE))</f>
        <v/>
      </c>
    </row>
    <row r="1531" spans="7:30">
      <c r="G1531" s="22" t="str">
        <f t="shared" si="168"/>
        <v/>
      </c>
      <c r="H1531" s="23" t="str">
        <f>IF(G1531="","",VLOOKUP(G1531,WMS!$E$3:$Q$2500,7,FALSE))</f>
        <v/>
      </c>
      <c r="I1531" s="23" t="str">
        <f>IF(G1531="","",VLOOKUP(G1531,WMS!$E$3:$Q$2500,8,FALSE))</f>
        <v/>
      </c>
      <c r="J1531" s="23" t="str">
        <f>IF(G1531="","",VLOOKUP(G1531,WMS!$E$3:$Q$2500,13,FALSE))</f>
        <v/>
      </c>
      <c r="K1531" s="29" t="str">
        <f t="shared" si="169"/>
        <v/>
      </c>
      <c r="N1531" s="30" t="str">
        <f>IF(G1531="","",VLOOKUP(G1531,WMS!$E$3:$U$2500,17,0))</f>
        <v/>
      </c>
      <c r="O1531" s="31" t="str">
        <f t="shared" si="170"/>
        <v/>
      </c>
      <c r="P1531" s="31" t="str">
        <f t="shared" si="171"/>
        <v/>
      </c>
      <c r="Q1531" s="36" t="str">
        <f>IF(G1531="","",VLOOKUP(G1531,WMS!$E$3:$G$2500,2,FALSE))</f>
        <v/>
      </c>
      <c r="R1531" s="36" t="str">
        <f>IF(G1531="","",VLOOKUP(G1531,WMS!$E$3:$G$2500,3,FALSE))</f>
        <v/>
      </c>
      <c r="S1531" s="37" t="str">
        <f>IF(R1531="","",VLOOKUP(R1531,CUSTOMS!$E$3:$N$2500,2,FALSE))</f>
        <v/>
      </c>
      <c r="T1531" s="38" t="str">
        <f>IF(R1531="","",VLOOKUP(R1531,CUSTOMS!$E$3:$N$2500,3,FALSE))</f>
        <v/>
      </c>
      <c r="U1531" s="39" t="str">
        <f t="shared" si="172"/>
        <v/>
      </c>
      <c r="V1531" s="39" t="str">
        <f>IF(R1531="","",VLOOKUP(R1531,CUSTOMS!$E$3:$N$2500,5,FALSE))</f>
        <v/>
      </c>
      <c r="W1531" s="40" t="str">
        <f>IF(R1531="","",VLOOKUP(R1531,CUSTOMS!$E$3:$N$2500,6,FALSE))</f>
        <v/>
      </c>
      <c r="X1531" s="40" t="str">
        <f t="shared" si="173"/>
        <v/>
      </c>
      <c r="Y1531" s="39" t="str">
        <f>IF(R1531="","",VLOOKUP(R1531,CUSTOMS!$E$3:$N$2500,8,FALSE))</f>
        <v/>
      </c>
      <c r="Z1531" s="39" t="str">
        <f>IF(R1531="","",VLOOKUP(R1531,CUSTOMS!$E$3:$N$2500,9,FALSE))</f>
        <v/>
      </c>
      <c r="AA1531" s="39" t="str">
        <f>IF(R1531="","",VLOOKUP(R1531,CUSTOMS!$E$3:$N$2500,10,FALSE))</f>
        <v/>
      </c>
      <c r="AB1531" s="40" t="str">
        <f>IF(R1531="","",VLOOKUP(G1531,WMS!$E$3:$T$2500,15,FALSE))</f>
        <v/>
      </c>
      <c r="AC1531" s="40" t="str">
        <f t="shared" si="174"/>
        <v/>
      </c>
      <c r="AD1531" s="37" t="str">
        <f>IF(S1531="","",VLOOKUP(S1531,海关监管条件!$A$1:$B$2000,2,FALSE))</f>
        <v/>
      </c>
    </row>
    <row r="1532" spans="7:30">
      <c r="G1532" s="22" t="str">
        <f t="shared" si="168"/>
        <v/>
      </c>
      <c r="H1532" s="23" t="str">
        <f>IF(G1532="","",VLOOKUP(G1532,WMS!$E$3:$Q$2500,7,FALSE))</f>
        <v/>
      </c>
      <c r="I1532" s="23" t="str">
        <f>IF(G1532="","",VLOOKUP(G1532,WMS!$E$3:$Q$2500,8,FALSE))</f>
        <v/>
      </c>
      <c r="J1532" s="23" t="str">
        <f>IF(G1532="","",VLOOKUP(G1532,WMS!$E$3:$Q$2500,13,FALSE))</f>
        <v/>
      </c>
      <c r="K1532" s="29" t="str">
        <f t="shared" si="169"/>
        <v/>
      </c>
      <c r="N1532" s="30" t="str">
        <f>IF(G1532="","",VLOOKUP(G1532,WMS!$E$3:$U$2500,17,0))</f>
        <v/>
      </c>
      <c r="O1532" s="31" t="str">
        <f t="shared" si="170"/>
        <v/>
      </c>
      <c r="P1532" s="31" t="str">
        <f t="shared" si="171"/>
        <v/>
      </c>
      <c r="Q1532" s="36" t="str">
        <f>IF(G1532="","",VLOOKUP(G1532,WMS!$E$3:$G$2500,2,FALSE))</f>
        <v/>
      </c>
      <c r="R1532" s="36" t="str">
        <f>IF(G1532="","",VLOOKUP(G1532,WMS!$E$3:$G$2500,3,FALSE))</f>
        <v/>
      </c>
      <c r="S1532" s="37" t="str">
        <f>IF(R1532="","",VLOOKUP(R1532,CUSTOMS!$E$3:$N$2500,2,FALSE))</f>
        <v/>
      </c>
      <c r="T1532" s="38" t="str">
        <f>IF(R1532="","",VLOOKUP(R1532,CUSTOMS!$E$3:$N$2500,3,FALSE))</f>
        <v/>
      </c>
      <c r="U1532" s="39" t="str">
        <f t="shared" si="172"/>
        <v/>
      </c>
      <c r="V1532" s="39" t="str">
        <f>IF(R1532="","",VLOOKUP(R1532,CUSTOMS!$E$3:$N$2500,5,FALSE))</f>
        <v/>
      </c>
      <c r="W1532" s="40" t="str">
        <f>IF(R1532="","",VLOOKUP(R1532,CUSTOMS!$E$3:$N$2500,6,FALSE))</f>
        <v/>
      </c>
      <c r="X1532" s="40" t="str">
        <f t="shared" si="173"/>
        <v/>
      </c>
      <c r="Y1532" s="39" t="str">
        <f>IF(R1532="","",VLOOKUP(R1532,CUSTOMS!$E$3:$N$2500,8,FALSE))</f>
        <v/>
      </c>
      <c r="Z1532" s="39" t="str">
        <f>IF(R1532="","",VLOOKUP(R1532,CUSTOMS!$E$3:$N$2500,9,FALSE))</f>
        <v/>
      </c>
      <c r="AA1532" s="39" t="str">
        <f>IF(R1532="","",VLOOKUP(R1532,CUSTOMS!$E$3:$N$2500,10,FALSE))</f>
        <v/>
      </c>
      <c r="AB1532" s="40" t="str">
        <f>IF(R1532="","",VLOOKUP(G1532,WMS!$E$3:$T$2500,15,FALSE))</f>
        <v/>
      </c>
      <c r="AC1532" s="40" t="str">
        <f t="shared" si="174"/>
        <v/>
      </c>
      <c r="AD1532" s="37" t="str">
        <f>IF(S1532="","",VLOOKUP(S1532,海关监管条件!$A$1:$B$2000,2,FALSE))</f>
        <v/>
      </c>
    </row>
    <row r="1533" spans="7:30">
      <c r="G1533" s="22" t="str">
        <f t="shared" si="168"/>
        <v/>
      </c>
      <c r="H1533" s="23" t="str">
        <f>IF(G1533="","",VLOOKUP(G1533,WMS!$E$3:$Q$2500,7,FALSE))</f>
        <v/>
      </c>
      <c r="I1533" s="23" t="str">
        <f>IF(G1533="","",VLOOKUP(G1533,WMS!$E$3:$Q$2500,8,FALSE))</f>
        <v/>
      </c>
      <c r="J1533" s="23" t="str">
        <f>IF(G1533="","",VLOOKUP(G1533,WMS!$E$3:$Q$2500,13,FALSE))</f>
        <v/>
      </c>
      <c r="K1533" s="29" t="str">
        <f t="shared" si="169"/>
        <v/>
      </c>
      <c r="N1533" s="30" t="str">
        <f>IF(G1533="","",VLOOKUP(G1533,WMS!$E$3:$U$2500,17,0))</f>
        <v/>
      </c>
      <c r="O1533" s="31" t="str">
        <f t="shared" si="170"/>
        <v/>
      </c>
      <c r="P1533" s="31" t="str">
        <f t="shared" si="171"/>
        <v/>
      </c>
      <c r="Q1533" s="36" t="str">
        <f>IF(G1533="","",VLOOKUP(G1533,WMS!$E$3:$G$2500,2,FALSE))</f>
        <v/>
      </c>
      <c r="R1533" s="36" t="str">
        <f>IF(G1533="","",VLOOKUP(G1533,WMS!$E$3:$G$2500,3,FALSE))</f>
        <v/>
      </c>
      <c r="S1533" s="37" t="str">
        <f>IF(R1533="","",VLOOKUP(R1533,CUSTOMS!$E$3:$N$2500,2,FALSE))</f>
        <v/>
      </c>
      <c r="T1533" s="38" t="str">
        <f>IF(R1533="","",VLOOKUP(R1533,CUSTOMS!$E$3:$N$2500,3,FALSE))</f>
        <v/>
      </c>
      <c r="U1533" s="39" t="str">
        <f t="shared" si="172"/>
        <v/>
      </c>
      <c r="V1533" s="39" t="str">
        <f>IF(R1533="","",VLOOKUP(R1533,CUSTOMS!$E$3:$N$2500,5,FALSE))</f>
        <v/>
      </c>
      <c r="W1533" s="40" t="str">
        <f>IF(R1533="","",VLOOKUP(R1533,CUSTOMS!$E$3:$N$2500,6,FALSE))</f>
        <v/>
      </c>
      <c r="X1533" s="40" t="str">
        <f t="shared" si="173"/>
        <v/>
      </c>
      <c r="Y1533" s="39" t="str">
        <f>IF(R1533="","",VLOOKUP(R1533,CUSTOMS!$E$3:$N$2500,8,FALSE))</f>
        <v/>
      </c>
      <c r="Z1533" s="39" t="str">
        <f>IF(R1533="","",VLOOKUP(R1533,CUSTOMS!$E$3:$N$2500,9,FALSE))</f>
        <v/>
      </c>
      <c r="AA1533" s="39" t="str">
        <f>IF(R1533="","",VLOOKUP(R1533,CUSTOMS!$E$3:$N$2500,10,FALSE))</f>
        <v/>
      </c>
      <c r="AB1533" s="40" t="str">
        <f>IF(R1533="","",VLOOKUP(G1533,WMS!$E$3:$T$2500,15,FALSE))</f>
        <v/>
      </c>
      <c r="AC1533" s="40" t="str">
        <f t="shared" si="174"/>
        <v/>
      </c>
      <c r="AD1533" s="37" t="str">
        <f>IF(S1533="","",VLOOKUP(S1533,海关监管条件!$A$1:$B$2000,2,FALSE))</f>
        <v/>
      </c>
    </row>
    <row r="1534" spans="7:30">
      <c r="G1534" s="22" t="str">
        <f t="shared" si="168"/>
        <v/>
      </c>
      <c r="H1534" s="23" t="str">
        <f>IF(G1534="","",VLOOKUP(G1534,WMS!$E$3:$Q$2500,7,FALSE))</f>
        <v/>
      </c>
      <c r="I1534" s="23" t="str">
        <f>IF(G1534="","",VLOOKUP(G1534,WMS!$E$3:$Q$2500,8,FALSE))</f>
        <v/>
      </c>
      <c r="J1534" s="23" t="str">
        <f>IF(G1534="","",VLOOKUP(G1534,WMS!$E$3:$Q$2500,13,FALSE))</f>
        <v/>
      </c>
      <c r="K1534" s="29" t="str">
        <f t="shared" si="169"/>
        <v/>
      </c>
      <c r="N1534" s="30" t="str">
        <f>IF(G1534="","",VLOOKUP(G1534,WMS!$E$3:$U$2500,17,0))</f>
        <v/>
      </c>
      <c r="O1534" s="31" t="str">
        <f t="shared" si="170"/>
        <v/>
      </c>
      <c r="P1534" s="31" t="str">
        <f t="shared" si="171"/>
        <v/>
      </c>
      <c r="Q1534" s="36" t="str">
        <f>IF(G1534="","",VLOOKUP(G1534,WMS!$E$3:$G$2500,2,FALSE))</f>
        <v/>
      </c>
      <c r="R1534" s="36" t="str">
        <f>IF(G1534="","",VLOOKUP(G1534,WMS!$E$3:$G$2500,3,FALSE))</f>
        <v/>
      </c>
      <c r="S1534" s="37" t="str">
        <f>IF(R1534="","",VLOOKUP(R1534,CUSTOMS!$E$3:$N$2500,2,FALSE))</f>
        <v/>
      </c>
      <c r="T1534" s="38" t="str">
        <f>IF(R1534="","",VLOOKUP(R1534,CUSTOMS!$E$3:$N$2500,3,FALSE))</f>
        <v/>
      </c>
      <c r="U1534" s="39" t="str">
        <f t="shared" si="172"/>
        <v/>
      </c>
      <c r="V1534" s="39" t="str">
        <f>IF(R1534="","",VLOOKUP(R1534,CUSTOMS!$E$3:$N$2500,5,FALSE))</f>
        <v/>
      </c>
      <c r="W1534" s="40" t="str">
        <f>IF(R1534="","",VLOOKUP(R1534,CUSTOMS!$E$3:$N$2500,6,FALSE))</f>
        <v/>
      </c>
      <c r="X1534" s="40" t="str">
        <f t="shared" si="173"/>
        <v/>
      </c>
      <c r="Y1534" s="39" t="str">
        <f>IF(R1534="","",VLOOKUP(R1534,CUSTOMS!$E$3:$N$2500,8,FALSE))</f>
        <v/>
      </c>
      <c r="Z1534" s="39" t="str">
        <f>IF(R1534="","",VLOOKUP(R1534,CUSTOMS!$E$3:$N$2500,9,FALSE))</f>
        <v/>
      </c>
      <c r="AA1534" s="39" t="str">
        <f>IF(R1534="","",VLOOKUP(R1534,CUSTOMS!$E$3:$N$2500,10,FALSE))</f>
        <v/>
      </c>
      <c r="AB1534" s="40" t="str">
        <f>IF(R1534="","",VLOOKUP(G1534,WMS!$E$3:$T$2500,15,FALSE))</f>
        <v/>
      </c>
      <c r="AC1534" s="40" t="str">
        <f t="shared" si="174"/>
        <v/>
      </c>
      <c r="AD1534" s="37" t="str">
        <f>IF(S1534="","",VLOOKUP(S1534,海关监管条件!$A$1:$B$2000,2,FALSE))</f>
        <v/>
      </c>
    </row>
    <row r="1535" spans="7:30">
      <c r="G1535" s="22" t="str">
        <f t="shared" si="168"/>
        <v/>
      </c>
      <c r="H1535" s="23" t="str">
        <f>IF(G1535="","",VLOOKUP(G1535,WMS!$E$3:$Q$2500,7,FALSE))</f>
        <v/>
      </c>
      <c r="I1535" s="23" t="str">
        <f>IF(G1535="","",VLOOKUP(G1535,WMS!$E$3:$Q$2500,8,FALSE))</f>
        <v/>
      </c>
      <c r="J1535" s="23" t="str">
        <f>IF(G1535="","",VLOOKUP(G1535,WMS!$E$3:$Q$2500,13,FALSE))</f>
        <v/>
      </c>
      <c r="K1535" s="29" t="str">
        <f t="shared" si="169"/>
        <v/>
      </c>
      <c r="N1535" s="30" t="str">
        <f>IF(G1535="","",VLOOKUP(G1535,WMS!$E$3:$U$2500,17,0))</f>
        <v/>
      </c>
      <c r="O1535" s="31" t="str">
        <f t="shared" si="170"/>
        <v/>
      </c>
      <c r="P1535" s="31" t="str">
        <f t="shared" si="171"/>
        <v/>
      </c>
      <c r="Q1535" s="36" t="str">
        <f>IF(G1535="","",VLOOKUP(G1535,WMS!$E$3:$G$2500,2,FALSE))</f>
        <v/>
      </c>
      <c r="R1535" s="36" t="str">
        <f>IF(G1535="","",VLOOKUP(G1535,WMS!$E$3:$G$2500,3,FALSE))</f>
        <v/>
      </c>
      <c r="S1535" s="37" t="str">
        <f>IF(R1535="","",VLOOKUP(R1535,CUSTOMS!$E$3:$N$2500,2,FALSE))</f>
        <v/>
      </c>
      <c r="T1535" s="38" t="str">
        <f>IF(R1535="","",VLOOKUP(R1535,CUSTOMS!$E$3:$N$2500,3,FALSE))</f>
        <v/>
      </c>
      <c r="U1535" s="39" t="str">
        <f t="shared" si="172"/>
        <v/>
      </c>
      <c r="V1535" s="39" t="str">
        <f>IF(R1535="","",VLOOKUP(R1535,CUSTOMS!$E$3:$N$2500,5,FALSE))</f>
        <v/>
      </c>
      <c r="W1535" s="40" t="str">
        <f>IF(R1535="","",VLOOKUP(R1535,CUSTOMS!$E$3:$N$2500,6,FALSE))</f>
        <v/>
      </c>
      <c r="X1535" s="40" t="str">
        <f t="shared" si="173"/>
        <v/>
      </c>
      <c r="Y1535" s="39" t="str">
        <f>IF(R1535="","",VLOOKUP(R1535,CUSTOMS!$E$3:$N$2500,8,FALSE))</f>
        <v/>
      </c>
      <c r="Z1535" s="39" t="str">
        <f>IF(R1535="","",VLOOKUP(R1535,CUSTOMS!$E$3:$N$2500,9,FALSE))</f>
        <v/>
      </c>
      <c r="AA1535" s="39" t="str">
        <f>IF(R1535="","",VLOOKUP(R1535,CUSTOMS!$E$3:$N$2500,10,FALSE))</f>
        <v/>
      </c>
      <c r="AB1535" s="40" t="str">
        <f>IF(R1535="","",VLOOKUP(G1535,WMS!$E$3:$T$2500,15,FALSE))</f>
        <v/>
      </c>
      <c r="AC1535" s="40" t="str">
        <f t="shared" si="174"/>
        <v/>
      </c>
      <c r="AD1535" s="37" t="str">
        <f>IF(S1535="","",VLOOKUP(S1535,海关监管条件!$A$1:$B$2000,2,FALSE))</f>
        <v/>
      </c>
    </row>
    <row r="1536" spans="7:30">
      <c r="G1536" s="22" t="str">
        <f t="shared" si="168"/>
        <v/>
      </c>
      <c r="H1536" s="23" t="str">
        <f>IF(G1536="","",VLOOKUP(G1536,WMS!$E$3:$Q$2500,7,FALSE))</f>
        <v/>
      </c>
      <c r="I1536" s="23" t="str">
        <f>IF(G1536="","",VLOOKUP(G1536,WMS!$E$3:$Q$2500,8,FALSE))</f>
        <v/>
      </c>
      <c r="J1536" s="23" t="str">
        <f>IF(G1536="","",VLOOKUP(G1536,WMS!$E$3:$Q$2500,13,FALSE))</f>
        <v/>
      </c>
      <c r="K1536" s="29" t="str">
        <f t="shared" si="169"/>
        <v/>
      </c>
      <c r="N1536" s="30" t="str">
        <f>IF(G1536="","",VLOOKUP(G1536,WMS!$E$3:$U$2500,17,0))</f>
        <v/>
      </c>
      <c r="O1536" s="31" t="str">
        <f t="shared" si="170"/>
        <v/>
      </c>
      <c r="P1536" s="31" t="str">
        <f t="shared" si="171"/>
        <v/>
      </c>
      <c r="Q1536" s="36" t="str">
        <f>IF(G1536="","",VLOOKUP(G1536,WMS!$E$3:$G$2500,2,FALSE))</f>
        <v/>
      </c>
      <c r="R1536" s="36" t="str">
        <f>IF(G1536="","",VLOOKUP(G1536,WMS!$E$3:$G$2500,3,FALSE))</f>
        <v/>
      </c>
      <c r="S1536" s="37" t="str">
        <f>IF(R1536="","",VLOOKUP(R1536,CUSTOMS!$E$3:$N$2500,2,FALSE))</f>
        <v/>
      </c>
      <c r="T1536" s="38" t="str">
        <f>IF(R1536="","",VLOOKUP(R1536,CUSTOMS!$E$3:$N$2500,3,FALSE))</f>
        <v/>
      </c>
      <c r="U1536" s="39" t="str">
        <f t="shared" si="172"/>
        <v/>
      </c>
      <c r="V1536" s="39" t="str">
        <f>IF(R1536="","",VLOOKUP(R1536,CUSTOMS!$E$3:$N$2500,5,FALSE))</f>
        <v/>
      </c>
      <c r="W1536" s="40" t="str">
        <f>IF(R1536="","",VLOOKUP(R1536,CUSTOMS!$E$3:$N$2500,6,FALSE))</f>
        <v/>
      </c>
      <c r="X1536" s="40" t="str">
        <f t="shared" si="173"/>
        <v/>
      </c>
      <c r="Y1536" s="39" t="str">
        <f>IF(R1536="","",VLOOKUP(R1536,CUSTOMS!$E$3:$N$2500,8,FALSE))</f>
        <v/>
      </c>
      <c r="Z1536" s="39" t="str">
        <f>IF(R1536="","",VLOOKUP(R1536,CUSTOMS!$E$3:$N$2500,9,FALSE))</f>
        <v/>
      </c>
      <c r="AA1536" s="39" t="str">
        <f>IF(R1536="","",VLOOKUP(R1536,CUSTOMS!$E$3:$N$2500,10,FALSE))</f>
        <v/>
      </c>
      <c r="AB1536" s="40" t="str">
        <f>IF(R1536="","",VLOOKUP(G1536,WMS!$E$3:$T$2500,15,FALSE))</f>
        <v/>
      </c>
      <c r="AC1536" s="40" t="str">
        <f t="shared" si="174"/>
        <v/>
      </c>
      <c r="AD1536" s="37" t="str">
        <f>IF(S1536="","",VLOOKUP(S1536,海关监管条件!$A$1:$B$2000,2,FALSE))</f>
        <v/>
      </c>
    </row>
    <row r="1537" spans="7:30">
      <c r="G1537" s="22" t="str">
        <f t="shared" si="168"/>
        <v/>
      </c>
      <c r="H1537" s="23" t="str">
        <f>IF(G1537="","",VLOOKUP(G1537,WMS!$E$3:$Q$2500,7,FALSE))</f>
        <v/>
      </c>
      <c r="I1537" s="23" t="str">
        <f>IF(G1537="","",VLOOKUP(G1537,WMS!$E$3:$Q$2500,8,FALSE))</f>
        <v/>
      </c>
      <c r="J1537" s="23" t="str">
        <f>IF(G1537="","",VLOOKUP(G1537,WMS!$E$3:$Q$2500,13,FALSE))</f>
        <v/>
      </c>
      <c r="K1537" s="29" t="str">
        <f t="shared" si="169"/>
        <v/>
      </c>
      <c r="N1537" s="30" t="str">
        <f>IF(G1537="","",VLOOKUP(G1537,WMS!$E$3:$U$2500,17,0))</f>
        <v/>
      </c>
      <c r="O1537" s="31" t="str">
        <f t="shared" si="170"/>
        <v/>
      </c>
      <c r="P1537" s="31" t="str">
        <f t="shared" si="171"/>
        <v/>
      </c>
      <c r="Q1537" s="36" t="str">
        <f>IF(G1537="","",VLOOKUP(G1537,WMS!$E$3:$G$2500,2,FALSE))</f>
        <v/>
      </c>
      <c r="R1537" s="36" t="str">
        <f>IF(G1537="","",VLOOKUP(G1537,WMS!$E$3:$G$2500,3,FALSE))</f>
        <v/>
      </c>
      <c r="S1537" s="37" t="str">
        <f>IF(R1537="","",VLOOKUP(R1537,CUSTOMS!$E$3:$N$2500,2,FALSE))</f>
        <v/>
      </c>
      <c r="T1537" s="38" t="str">
        <f>IF(R1537="","",VLOOKUP(R1537,CUSTOMS!$E$3:$N$2500,3,FALSE))</f>
        <v/>
      </c>
      <c r="U1537" s="39" t="str">
        <f t="shared" si="172"/>
        <v/>
      </c>
      <c r="V1537" s="39" t="str">
        <f>IF(R1537="","",VLOOKUP(R1537,CUSTOMS!$E$3:$N$2500,5,FALSE))</f>
        <v/>
      </c>
      <c r="W1537" s="40" t="str">
        <f>IF(R1537="","",VLOOKUP(R1537,CUSTOMS!$E$3:$N$2500,6,FALSE))</f>
        <v/>
      </c>
      <c r="X1537" s="40" t="str">
        <f t="shared" si="173"/>
        <v/>
      </c>
      <c r="Y1537" s="39" t="str">
        <f>IF(R1537="","",VLOOKUP(R1537,CUSTOMS!$E$3:$N$2500,8,FALSE))</f>
        <v/>
      </c>
      <c r="Z1537" s="39" t="str">
        <f>IF(R1537="","",VLOOKUP(R1537,CUSTOMS!$E$3:$N$2500,9,FALSE))</f>
        <v/>
      </c>
      <c r="AA1537" s="39" t="str">
        <f>IF(R1537="","",VLOOKUP(R1537,CUSTOMS!$E$3:$N$2500,10,FALSE))</f>
        <v/>
      </c>
      <c r="AB1537" s="40" t="str">
        <f>IF(R1537="","",VLOOKUP(G1537,WMS!$E$3:$T$2500,15,FALSE))</f>
        <v/>
      </c>
      <c r="AC1537" s="40" t="str">
        <f t="shared" si="174"/>
        <v/>
      </c>
      <c r="AD1537" s="37" t="str">
        <f>IF(S1537="","",VLOOKUP(S1537,海关监管条件!$A$1:$B$2000,2,FALSE))</f>
        <v/>
      </c>
    </row>
    <row r="1538" spans="7:30">
      <c r="G1538" s="22" t="str">
        <f t="shared" si="168"/>
        <v/>
      </c>
      <c r="H1538" s="23" t="str">
        <f>IF(G1538="","",VLOOKUP(G1538,WMS!$E$3:$Q$2500,7,FALSE))</f>
        <v/>
      </c>
      <c r="I1538" s="23" t="str">
        <f>IF(G1538="","",VLOOKUP(G1538,WMS!$E$3:$Q$2500,8,FALSE))</f>
        <v/>
      </c>
      <c r="J1538" s="23" t="str">
        <f>IF(G1538="","",VLOOKUP(G1538,WMS!$E$3:$Q$2500,13,FALSE))</f>
        <v/>
      </c>
      <c r="K1538" s="29" t="str">
        <f t="shared" si="169"/>
        <v/>
      </c>
      <c r="N1538" s="30" t="str">
        <f>IF(G1538="","",VLOOKUP(G1538,WMS!$E$3:$U$2500,17,0))</f>
        <v/>
      </c>
      <c r="O1538" s="31" t="str">
        <f t="shared" si="170"/>
        <v/>
      </c>
      <c r="P1538" s="31" t="str">
        <f t="shared" si="171"/>
        <v/>
      </c>
      <c r="Q1538" s="36" t="str">
        <f>IF(G1538="","",VLOOKUP(G1538,WMS!$E$3:$G$2500,2,FALSE))</f>
        <v/>
      </c>
      <c r="R1538" s="36" t="str">
        <f>IF(G1538="","",VLOOKUP(G1538,WMS!$E$3:$G$2500,3,FALSE))</f>
        <v/>
      </c>
      <c r="S1538" s="37" t="str">
        <f>IF(R1538="","",VLOOKUP(R1538,CUSTOMS!$E$3:$N$2500,2,FALSE))</f>
        <v/>
      </c>
      <c r="T1538" s="38" t="str">
        <f>IF(R1538="","",VLOOKUP(R1538,CUSTOMS!$E$3:$N$2500,3,FALSE))</f>
        <v/>
      </c>
      <c r="U1538" s="39" t="str">
        <f t="shared" si="172"/>
        <v/>
      </c>
      <c r="V1538" s="39" t="str">
        <f>IF(R1538="","",VLOOKUP(R1538,CUSTOMS!$E$3:$N$2500,5,FALSE))</f>
        <v/>
      </c>
      <c r="W1538" s="40" t="str">
        <f>IF(R1538="","",VLOOKUP(R1538,CUSTOMS!$E$3:$N$2500,6,FALSE))</f>
        <v/>
      </c>
      <c r="X1538" s="40" t="str">
        <f t="shared" si="173"/>
        <v/>
      </c>
      <c r="Y1538" s="39" t="str">
        <f>IF(R1538="","",VLOOKUP(R1538,CUSTOMS!$E$3:$N$2500,8,FALSE))</f>
        <v/>
      </c>
      <c r="Z1538" s="39" t="str">
        <f>IF(R1538="","",VLOOKUP(R1538,CUSTOMS!$E$3:$N$2500,9,FALSE))</f>
        <v/>
      </c>
      <c r="AA1538" s="39" t="str">
        <f>IF(R1538="","",VLOOKUP(R1538,CUSTOMS!$E$3:$N$2500,10,FALSE))</f>
        <v/>
      </c>
      <c r="AB1538" s="40" t="str">
        <f>IF(R1538="","",VLOOKUP(G1538,WMS!$E$3:$T$2500,15,FALSE))</f>
        <v/>
      </c>
      <c r="AC1538" s="40" t="str">
        <f t="shared" si="174"/>
        <v/>
      </c>
      <c r="AD1538" s="37" t="str">
        <f>IF(S1538="","",VLOOKUP(S1538,海关监管条件!$A$1:$B$2000,2,FALSE))</f>
        <v/>
      </c>
    </row>
    <row r="1539" spans="7:30">
      <c r="G1539" s="22" t="str">
        <f t="shared" si="168"/>
        <v/>
      </c>
      <c r="H1539" s="23" t="str">
        <f>IF(G1539="","",VLOOKUP(G1539,WMS!$E$3:$Q$2500,7,FALSE))</f>
        <v/>
      </c>
      <c r="I1539" s="23" t="str">
        <f>IF(G1539="","",VLOOKUP(G1539,WMS!$E$3:$Q$2500,8,FALSE))</f>
        <v/>
      </c>
      <c r="J1539" s="23" t="str">
        <f>IF(G1539="","",VLOOKUP(G1539,WMS!$E$3:$Q$2500,13,FALSE))</f>
        <v/>
      </c>
      <c r="K1539" s="29" t="str">
        <f t="shared" si="169"/>
        <v/>
      </c>
      <c r="N1539" s="30" t="str">
        <f>IF(G1539="","",VLOOKUP(G1539,WMS!$E$3:$U$2500,17,0))</f>
        <v/>
      </c>
      <c r="O1539" s="31" t="str">
        <f t="shared" si="170"/>
        <v/>
      </c>
      <c r="P1539" s="31" t="str">
        <f t="shared" si="171"/>
        <v/>
      </c>
      <c r="Q1539" s="36" t="str">
        <f>IF(G1539="","",VLOOKUP(G1539,WMS!$E$3:$G$2500,2,FALSE))</f>
        <v/>
      </c>
      <c r="R1539" s="36" t="str">
        <f>IF(G1539="","",VLOOKUP(G1539,WMS!$E$3:$G$2500,3,FALSE))</f>
        <v/>
      </c>
      <c r="S1539" s="37" t="str">
        <f>IF(R1539="","",VLOOKUP(R1539,CUSTOMS!$E$3:$N$2500,2,FALSE))</f>
        <v/>
      </c>
      <c r="T1539" s="38" t="str">
        <f>IF(R1539="","",VLOOKUP(R1539,CUSTOMS!$E$3:$N$2500,3,FALSE))</f>
        <v/>
      </c>
      <c r="U1539" s="39" t="str">
        <f t="shared" si="172"/>
        <v/>
      </c>
      <c r="V1539" s="39" t="str">
        <f>IF(R1539="","",VLOOKUP(R1539,CUSTOMS!$E$3:$N$2500,5,FALSE))</f>
        <v/>
      </c>
      <c r="W1539" s="40" t="str">
        <f>IF(R1539="","",VLOOKUP(R1539,CUSTOMS!$E$3:$N$2500,6,FALSE))</f>
        <v/>
      </c>
      <c r="X1539" s="40" t="str">
        <f t="shared" si="173"/>
        <v/>
      </c>
      <c r="Y1539" s="39" t="str">
        <f>IF(R1539="","",VLOOKUP(R1539,CUSTOMS!$E$3:$N$2500,8,FALSE))</f>
        <v/>
      </c>
      <c r="Z1539" s="39" t="str">
        <f>IF(R1539="","",VLOOKUP(R1539,CUSTOMS!$E$3:$N$2500,9,FALSE))</f>
        <v/>
      </c>
      <c r="AA1539" s="39" t="str">
        <f>IF(R1539="","",VLOOKUP(R1539,CUSTOMS!$E$3:$N$2500,10,FALSE))</f>
        <v/>
      </c>
      <c r="AB1539" s="40" t="str">
        <f>IF(R1539="","",VLOOKUP(G1539,WMS!$E$3:$T$2500,15,FALSE))</f>
        <v/>
      </c>
      <c r="AC1539" s="40" t="str">
        <f t="shared" si="174"/>
        <v/>
      </c>
      <c r="AD1539" s="37" t="str">
        <f>IF(S1539="","",VLOOKUP(S1539,海关监管条件!$A$1:$B$2000,2,FALSE))</f>
        <v/>
      </c>
    </row>
    <row r="1540" spans="7:30">
      <c r="G1540" s="22" t="str">
        <f t="shared" si="168"/>
        <v/>
      </c>
      <c r="H1540" s="23" t="str">
        <f>IF(G1540="","",VLOOKUP(G1540,WMS!$E$3:$Q$2500,7,FALSE))</f>
        <v/>
      </c>
      <c r="I1540" s="23" t="str">
        <f>IF(G1540="","",VLOOKUP(G1540,WMS!$E$3:$Q$2500,8,FALSE))</f>
        <v/>
      </c>
      <c r="J1540" s="23" t="str">
        <f>IF(G1540="","",VLOOKUP(G1540,WMS!$E$3:$Q$2500,13,FALSE))</f>
        <v/>
      </c>
      <c r="K1540" s="29" t="str">
        <f t="shared" si="169"/>
        <v/>
      </c>
      <c r="N1540" s="30" t="str">
        <f>IF(G1540="","",VLOOKUP(G1540,WMS!$E$3:$U$2500,17,0))</f>
        <v/>
      </c>
      <c r="O1540" s="31" t="str">
        <f t="shared" si="170"/>
        <v/>
      </c>
      <c r="P1540" s="31" t="str">
        <f t="shared" si="171"/>
        <v/>
      </c>
      <c r="Q1540" s="36" t="str">
        <f>IF(G1540="","",VLOOKUP(G1540,WMS!$E$3:$G$2500,2,FALSE))</f>
        <v/>
      </c>
      <c r="R1540" s="36" t="str">
        <f>IF(G1540="","",VLOOKUP(G1540,WMS!$E$3:$G$2500,3,FALSE))</f>
        <v/>
      </c>
      <c r="S1540" s="37" t="str">
        <f>IF(R1540="","",VLOOKUP(R1540,CUSTOMS!$E$3:$N$2500,2,FALSE))</f>
        <v/>
      </c>
      <c r="T1540" s="38" t="str">
        <f>IF(R1540="","",VLOOKUP(R1540,CUSTOMS!$E$3:$N$2500,3,FALSE))</f>
        <v/>
      </c>
      <c r="U1540" s="39" t="str">
        <f t="shared" si="172"/>
        <v/>
      </c>
      <c r="V1540" s="39" t="str">
        <f>IF(R1540="","",VLOOKUP(R1540,CUSTOMS!$E$3:$N$2500,5,FALSE))</f>
        <v/>
      </c>
      <c r="W1540" s="40" t="str">
        <f>IF(R1540="","",VLOOKUP(R1540,CUSTOMS!$E$3:$N$2500,6,FALSE))</f>
        <v/>
      </c>
      <c r="X1540" s="40" t="str">
        <f t="shared" si="173"/>
        <v/>
      </c>
      <c r="Y1540" s="39" t="str">
        <f>IF(R1540="","",VLOOKUP(R1540,CUSTOMS!$E$3:$N$2500,8,FALSE))</f>
        <v/>
      </c>
      <c r="Z1540" s="39" t="str">
        <f>IF(R1540="","",VLOOKUP(R1540,CUSTOMS!$E$3:$N$2500,9,FALSE))</f>
        <v/>
      </c>
      <c r="AA1540" s="39" t="str">
        <f>IF(R1540="","",VLOOKUP(R1540,CUSTOMS!$E$3:$N$2500,10,FALSE))</f>
        <v/>
      </c>
      <c r="AB1540" s="40" t="str">
        <f>IF(R1540="","",VLOOKUP(G1540,WMS!$E$3:$T$2500,15,FALSE))</f>
        <v/>
      </c>
      <c r="AC1540" s="40" t="str">
        <f t="shared" si="174"/>
        <v/>
      </c>
      <c r="AD1540" s="37" t="str">
        <f>IF(S1540="","",VLOOKUP(S1540,海关监管条件!$A$1:$B$2000,2,FALSE))</f>
        <v/>
      </c>
    </row>
    <row r="1541" spans="7:30">
      <c r="G1541" s="22" t="str">
        <f t="shared" si="168"/>
        <v/>
      </c>
      <c r="H1541" s="23" t="str">
        <f>IF(G1541="","",VLOOKUP(G1541,WMS!$E$3:$Q$2500,7,FALSE))</f>
        <v/>
      </c>
      <c r="I1541" s="23" t="str">
        <f>IF(G1541="","",VLOOKUP(G1541,WMS!$E$3:$Q$2500,8,FALSE))</f>
        <v/>
      </c>
      <c r="J1541" s="23" t="str">
        <f>IF(G1541="","",VLOOKUP(G1541,WMS!$E$3:$Q$2500,13,FALSE))</f>
        <v/>
      </c>
      <c r="K1541" s="29" t="str">
        <f t="shared" si="169"/>
        <v/>
      </c>
      <c r="N1541" s="30" t="str">
        <f>IF(G1541="","",VLOOKUP(G1541,WMS!$E$3:$U$2500,17,0))</f>
        <v/>
      </c>
      <c r="O1541" s="31" t="str">
        <f t="shared" si="170"/>
        <v/>
      </c>
      <c r="P1541" s="31" t="str">
        <f t="shared" si="171"/>
        <v/>
      </c>
      <c r="Q1541" s="36" t="str">
        <f>IF(G1541="","",VLOOKUP(G1541,WMS!$E$3:$G$2500,2,FALSE))</f>
        <v/>
      </c>
      <c r="R1541" s="36" t="str">
        <f>IF(G1541="","",VLOOKUP(G1541,WMS!$E$3:$G$2500,3,FALSE))</f>
        <v/>
      </c>
      <c r="S1541" s="37" t="str">
        <f>IF(R1541="","",VLOOKUP(R1541,CUSTOMS!$E$3:$N$2500,2,FALSE))</f>
        <v/>
      </c>
      <c r="T1541" s="38" t="str">
        <f>IF(R1541="","",VLOOKUP(R1541,CUSTOMS!$E$3:$N$2500,3,FALSE))</f>
        <v/>
      </c>
      <c r="U1541" s="39" t="str">
        <f t="shared" si="172"/>
        <v/>
      </c>
      <c r="V1541" s="39" t="str">
        <f>IF(R1541="","",VLOOKUP(R1541,CUSTOMS!$E$3:$N$2500,5,FALSE))</f>
        <v/>
      </c>
      <c r="W1541" s="40" t="str">
        <f>IF(R1541="","",VLOOKUP(R1541,CUSTOMS!$E$3:$N$2500,6,FALSE))</f>
        <v/>
      </c>
      <c r="X1541" s="40" t="str">
        <f t="shared" si="173"/>
        <v/>
      </c>
      <c r="Y1541" s="39" t="str">
        <f>IF(R1541="","",VLOOKUP(R1541,CUSTOMS!$E$3:$N$2500,8,FALSE))</f>
        <v/>
      </c>
      <c r="Z1541" s="39" t="str">
        <f>IF(R1541="","",VLOOKUP(R1541,CUSTOMS!$E$3:$N$2500,9,FALSE))</f>
        <v/>
      </c>
      <c r="AA1541" s="39" t="str">
        <f>IF(R1541="","",VLOOKUP(R1541,CUSTOMS!$E$3:$N$2500,10,FALSE))</f>
        <v/>
      </c>
      <c r="AB1541" s="40" t="str">
        <f>IF(R1541="","",VLOOKUP(G1541,WMS!$E$3:$T$2500,15,FALSE))</f>
        <v/>
      </c>
      <c r="AC1541" s="40" t="str">
        <f t="shared" si="174"/>
        <v/>
      </c>
      <c r="AD1541" s="37" t="str">
        <f>IF(S1541="","",VLOOKUP(S1541,海关监管条件!$A$1:$B$2000,2,FALSE))</f>
        <v/>
      </c>
    </row>
    <row r="1542" spans="7:30">
      <c r="G1542" s="22" t="str">
        <f t="shared" si="168"/>
        <v/>
      </c>
      <c r="H1542" s="23" t="str">
        <f>IF(G1542="","",VLOOKUP(G1542,WMS!$E$3:$Q$2500,7,FALSE))</f>
        <v/>
      </c>
      <c r="I1542" s="23" t="str">
        <f>IF(G1542="","",VLOOKUP(G1542,WMS!$E$3:$Q$2500,8,FALSE))</f>
        <v/>
      </c>
      <c r="J1542" s="23" t="str">
        <f>IF(G1542="","",VLOOKUP(G1542,WMS!$E$3:$Q$2500,13,FALSE))</f>
        <v/>
      </c>
      <c r="K1542" s="29" t="str">
        <f t="shared" si="169"/>
        <v/>
      </c>
      <c r="N1542" s="30" t="str">
        <f>IF(G1542="","",VLOOKUP(G1542,WMS!$E$3:$U$2500,17,0))</f>
        <v/>
      </c>
      <c r="O1542" s="31" t="str">
        <f t="shared" si="170"/>
        <v/>
      </c>
      <c r="P1542" s="31" t="str">
        <f t="shared" si="171"/>
        <v/>
      </c>
      <c r="Q1542" s="36" t="str">
        <f>IF(G1542="","",VLOOKUP(G1542,WMS!$E$3:$G$2500,2,FALSE))</f>
        <v/>
      </c>
      <c r="R1542" s="36" t="str">
        <f>IF(G1542="","",VLOOKUP(G1542,WMS!$E$3:$G$2500,3,FALSE))</f>
        <v/>
      </c>
      <c r="S1542" s="37" t="str">
        <f>IF(R1542="","",VLOOKUP(R1542,CUSTOMS!$E$3:$N$2500,2,FALSE))</f>
        <v/>
      </c>
      <c r="T1542" s="38" t="str">
        <f>IF(R1542="","",VLOOKUP(R1542,CUSTOMS!$E$3:$N$2500,3,FALSE))</f>
        <v/>
      </c>
      <c r="U1542" s="39" t="str">
        <f t="shared" si="172"/>
        <v/>
      </c>
      <c r="V1542" s="39" t="str">
        <f>IF(R1542="","",VLOOKUP(R1542,CUSTOMS!$E$3:$N$2500,5,FALSE))</f>
        <v/>
      </c>
      <c r="W1542" s="40" t="str">
        <f>IF(R1542="","",VLOOKUP(R1542,CUSTOMS!$E$3:$N$2500,6,FALSE))</f>
        <v/>
      </c>
      <c r="X1542" s="40" t="str">
        <f t="shared" si="173"/>
        <v/>
      </c>
      <c r="Y1542" s="39" t="str">
        <f>IF(R1542="","",VLOOKUP(R1542,CUSTOMS!$E$3:$N$2500,8,FALSE))</f>
        <v/>
      </c>
      <c r="Z1542" s="39" t="str">
        <f>IF(R1542="","",VLOOKUP(R1542,CUSTOMS!$E$3:$N$2500,9,FALSE))</f>
        <v/>
      </c>
      <c r="AA1542" s="39" t="str">
        <f>IF(R1542="","",VLOOKUP(R1542,CUSTOMS!$E$3:$N$2500,10,FALSE))</f>
        <v/>
      </c>
      <c r="AB1542" s="40" t="str">
        <f>IF(R1542="","",VLOOKUP(G1542,WMS!$E$3:$T$2500,15,FALSE))</f>
        <v/>
      </c>
      <c r="AC1542" s="40" t="str">
        <f t="shared" si="174"/>
        <v/>
      </c>
      <c r="AD1542" s="37" t="str">
        <f>IF(S1542="","",VLOOKUP(S1542,海关监管条件!$A$1:$B$2000,2,FALSE))</f>
        <v/>
      </c>
    </row>
    <row r="1543" spans="7:30">
      <c r="G1543" s="22" t="str">
        <f t="shared" si="168"/>
        <v/>
      </c>
      <c r="H1543" s="23" t="str">
        <f>IF(G1543="","",VLOOKUP(G1543,WMS!$E$3:$Q$2500,7,FALSE))</f>
        <v/>
      </c>
      <c r="I1543" s="23" t="str">
        <f>IF(G1543="","",VLOOKUP(G1543,WMS!$E$3:$Q$2500,8,FALSE))</f>
        <v/>
      </c>
      <c r="J1543" s="23" t="str">
        <f>IF(G1543="","",VLOOKUP(G1543,WMS!$E$3:$Q$2500,13,FALSE))</f>
        <v/>
      </c>
      <c r="K1543" s="29" t="str">
        <f t="shared" si="169"/>
        <v/>
      </c>
      <c r="N1543" s="30" t="str">
        <f>IF(G1543="","",VLOOKUP(G1543,WMS!$E$3:$U$2500,17,0))</f>
        <v/>
      </c>
      <c r="O1543" s="31" t="str">
        <f t="shared" si="170"/>
        <v/>
      </c>
      <c r="P1543" s="31" t="str">
        <f t="shared" si="171"/>
        <v/>
      </c>
      <c r="Q1543" s="36" t="str">
        <f>IF(G1543="","",VLOOKUP(G1543,WMS!$E$3:$G$2500,2,FALSE))</f>
        <v/>
      </c>
      <c r="R1543" s="36" t="str">
        <f>IF(G1543="","",VLOOKUP(G1543,WMS!$E$3:$G$2500,3,FALSE))</f>
        <v/>
      </c>
      <c r="S1543" s="37" t="str">
        <f>IF(R1543="","",VLOOKUP(R1543,CUSTOMS!$E$3:$N$2500,2,FALSE))</f>
        <v/>
      </c>
      <c r="T1543" s="38" t="str">
        <f>IF(R1543="","",VLOOKUP(R1543,CUSTOMS!$E$3:$N$2500,3,FALSE))</f>
        <v/>
      </c>
      <c r="U1543" s="39" t="str">
        <f t="shared" si="172"/>
        <v/>
      </c>
      <c r="V1543" s="39" t="str">
        <f>IF(R1543="","",VLOOKUP(R1543,CUSTOMS!$E$3:$N$2500,5,FALSE))</f>
        <v/>
      </c>
      <c r="W1543" s="40" t="str">
        <f>IF(R1543="","",VLOOKUP(R1543,CUSTOMS!$E$3:$N$2500,6,FALSE))</f>
        <v/>
      </c>
      <c r="X1543" s="40" t="str">
        <f t="shared" si="173"/>
        <v/>
      </c>
      <c r="Y1543" s="39" t="str">
        <f>IF(R1543="","",VLOOKUP(R1543,CUSTOMS!$E$3:$N$2500,8,FALSE))</f>
        <v/>
      </c>
      <c r="Z1543" s="39" t="str">
        <f>IF(R1543="","",VLOOKUP(R1543,CUSTOMS!$E$3:$N$2500,9,FALSE))</f>
        <v/>
      </c>
      <c r="AA1543" s="39" t="str">
        <f>IF(R1543="","",VLOOKUP(R1543,CUSTOMS!$E$3:$N$2500,10,FALSE))</f>
        <v/>
      </c>
      <c r="AB1543" s="40" t="str">
        <f>IF(R1543="","",VLOOKUP(G1543,WMS!$E$3:$T$2500,15,FALSE))</f>
        <v/>
      </c>
      <c r="AC1543" s="40" t="str">
        <f t="shared" si="174"/>
        <v/>
      </c>
      <c r="AD1543" s="37" t="str">
        <f>IF(S1543="","",VLOOKUP(S1543,海关监管条件!$A$1:$B$2000,2,FALSE))</f>
        <v/>
      </c>
    </row>
    <row r="1544" spans="7:30">
      <c r="G1544" s="22" t="str">
        <f t="shared" si="168"/>
        <v/>
      </c>
      <c r="H1544" s="23" t="str">
        <f>IF(G1544="","",VLOOKUP(G1544,WMS!$E$3:$Q$2500,7,FALSE))</f>
        <v/>
      </c>
      <c r="I1544" s="23" t="str">
        <f>IF(G1544="","",VLOOKUP(G1544,WMS!$E$3:$Q$2500,8,FALSE))</f>
        <v/>
      </c>
      <c r="J1544" s="23" t="str">
        <f>IF(G1544="","",VLOOKUP(G1544,WMS!$E$3:$Q$2500,13,FALSE))</f>
        <v/>
      </c>
      <c r="K1544" s="29" t="str">
        <f t="shared" si="169"/>
        <v/>
      </c>
      <c r="N1544" s="30" t="str">
        <f>IF(G1544="","",VLOOKUP(G1544,WMS!$E$3:$U$2500,17,0))</f>
        <v/>
      </c>
      <c r="O1544" s="31" t="str">
        <f t="shared" si="170"/>
        <v/>
      </c>
      <c r="P1544" s="31" t="str">
        <f t="shared" si="171"/>
        <v/>
      </c>
      <c r="Q1544" s="36" t="str">
        <f>IF(G1544="","",VLOOKUP(G1544,WMS!$E$3:$G$2500,2,FALSE))</f>
        <v/>
      </c>
      <c r="R1544" s="36" t="str">
        <f>IF(G1544="","",VLOOKUP(G1544,WMS!$E$3:$G$2500,3,FALSE))</f>
        <v/>
      </c>
      <c r="S1544" s="37" t="str">
        <f>IF(R1544="","",VLOOKUP(R1544,CUSTOMS!$E$3:$N$2500,2,FALSE))</f>
        <v/>
      </c>
      <c r="T1544" s="38" t="str">
        <f>IF(R1544="","",VLOOKUP(R1544,CUSTOMS!$E$3:$N$2500,3,FALSE))</f>
        <v/>
      </c>
      <c r="U1544" s="39" t="str">
        <f t="shared" si="172"/>
        <v/>
      </c>
      <c r="V1544" s="39" t="str">
        <f>IF(R1544="","",VLOOKUP(R1544,CUSTOMS!$E$3:$N$2500,5,FALSE))</f>
        <v/>
      </c>
      <c r="W1544" s="40" t="str">
        <f>IF(R1544="","",VLOOKUP(R1544,CUSTOMS!$E$3:$N$2500,6,FALSE))</f>
        <v/>
      </c>
      <c r="X1544" s="40" t="str">
        <f t="shared" si="173"/>
        <v/>
      </c>
      <c r="Y1544" s="39" t="str">
        <f>IF(R1544="","",VLOOKUP(R1544,CUSTOMS!$E$3:$N$2500,8,FALSE))</f>
        <v/>
      </c>
      <c r="Z1544" s="39" t="str">
        <f>IF(R1544="","",VLOOKUP(R1544,CUSTOMS!$E$3:$N$2500,9,FALSE))</f>
        <v/>
      </c>
      <c r="AA1544" s="39" t="str">
        <f>IF(R1544="","",VLOOKUP(R1544,CUSTOMS!$E$3:$N$2500,10,FALSE))</f>
        <v/>
      </c>
      <c r="AB1544" s="40" t="str">
        <f>IF(R1544="","",VLOOKUP(G1544,WMS!$E$3:$T$2500,15,FALSE))</f>
        <v/>
      </c>
      <c r="AC1544" s="40" t="str">
        <f t="shared" si="174"/>
        <v/>
      </c>
      <c r="AD1544" s="37" t="str">
        <f>IF(S1544="","",VLOOKUP(S1544,海关监管条件!$A$1:$B$2000,2,FALSE))</f>
        <v/>
      </c>
    </row>
    <row r="1545" spans="7:30">
      <c r="G1545" s="22" t="str">
        <f t="shared" si="168"/>
        <v/>
      </c>
      <c r="H1545" s="23" t="str">
        <f>IF(G1545="","",VLOOKUP(G1545,WMS!$E$3:$Q$2500,7,FALSE))</f>
        <v/>
      </c>
      <c r="I1545" s="23" t="str">
        <f>IF(G1545="","",VLOOKUP(G1545,WMS!$E$3:$Q$2500,8,FALSE))</f>
        <v/>
      </c>
      <c r="J1545" s="23" t="str">
        <f>IF(G1545="","",VLOOKUP(G1545,WMS!$E$3:$Q$2500,13,FALSE))</f>
        <v/>
      </c>
      <c r="K1545" s="29" t="str">
        <f t="shared" si="169"/>
        <v/>
      </c>
      <c r="N1545" s="30" t="str">
        <f>IF(G1545="","",VLOOKUP(G1545,WMS!$E$3:$U$2500,17,0))</f>
        <v/>
      </c>
      <c r="O1545" s="31" t="str">
        <f t="shared" si="170"/>
        <v/>
      </c>
      <c r="P1545" s="31" t="str">
        <f t="shared" si="171"/>
        <v/>
      </c>
      <c r="Q1545" s="36" t="str">
        <f>IF(G1545="","",VLOOKUP(G1545,WMS!$E$3:$G$2500,2,FALSE))</f>
        <v/>
      </c>
      <c r="R1545" s="36" t="str">
        <f>IF(G1545="","",VLOOKUP(G1545,WMS!$E$3:$G$2500,3,FALSE))</f>
        <v/>
      </c>
      <c r="S1545" s="37" t="str">
        <f>IF(R1545="","",VLOOKUP(R1545,CUSTOMS!$E$3:$N$2500,2,FALSE))</f>
        <v/>
      </c>
      <c r="T1545" s="38" t="str">
        <f>IF(R1545="","",VLOOKUP(R1545,CUSTOMS!$E$3:$N$2500,3,FALSE))</f>
        <v/>
      </c>
      <c r="U1545" s="39" t="str">
        <f t="shared" si="172"/>
        <v/>
      </c>
      <c r="V1545" s="39" t="str">
        <f>IF(R1545="","",VLOOKUP(R1545,CUSTOMS!$E$3:$N$2500,5,FALSE))</f>
        <v/>
      </c>
      <c r="W1545" s="40" t="str">
        <f>IF(R1545="","",VLOOKUP(R1545,CUSTOMS!$E$3:$N$2500,6,FALSE))</f>
        <v/>
      </c>
      <c r="X1545" s="40" t="str">
        <f t="shared" si="173"/>
        <v/>
      </c>
      <c r="Y1545" s="39" t="str">
        <f>IF(R1545="","",VLOOKUP(R1545,CUSTOMS!$E$3:$N$2500,8,FALSE))</f>
        <v/>
      </c>
      <c r="Z1545" s="39" t="str">
        <f>IF(R1545="","",VLOOKUP(R1545,CUSTOMS!$E$3:$N$2500,9,FALSE))</f>
        <v/>
      </c>
      <c r="AA1545" s="39" t="str">
        <f>IF(R1545="","",VLOOKUP(R1545,CUSTOMS!$E$3:$N$2500,10,FALSE))</f>
        <v/>
      </c>
      <c r="AB1545" s="40" t="str">
        <f>IF(R1545="","",VLOOKUP(G1545,WMS!$E$3:$T$2500,15,FALSE))</f>
        <v/>
      </c>
      <c r="AC1545" s="40" t="str">
        <f t="shared" si="174"/>
        <v/>
      </c>
      <c r="AD1545" s="37" t="str">
        <f>IF(S1545="","",VLOOKUP(S1545,海关监管条件!$A$1:$B$2000,2,FALSE))</f>
        <v/>
      </c>
    </row>
    <row r="1546" spans="7:30">
      <c r="G1546" s="22" t="str">
        <f t="shared" si="168"/>
        <v/>
      </c>
      <c r="H1546" s="23" t="str">
        <f>IF(G1546="","",VLOOKUP(G1546,WMS!$E$3:$Q$2500,7,FALSE))</f>
        <v/>
      </c>
      <c r="I1546" s="23" t="str">
        <f>IF(G1546="","",VLOOKUP(G1546,WMS!$E$3:$Q$2500,8,FALSE))</f>
        <v/>
      </c>
      <c r="J1546" s="23" t="str">
        <f>IF(G1546="","",VLOOKUP(G1546,WMS!$E$3:$Q$2500,13,FALSE))</f>
        <v/>
      </c>
      <c r="K1546" s="29" t="str">
        <f t="shared" si="169"/>
        <v/>
      </c>
      <c r="N1546" s="30" t="str">
        <f>IF(G1546="","",VLOOKUP(G1546,WMS!$E$3:$U$2500,17,0))</f>
        <v/>
      </c>
      <c r="O1546" s="31" t="str">
        <f t="shared" si="170"/>
        <v/>
      </c>
      <c r="P1546" s="31" t="str">
        <f t="shared" si="171"/>
        <v/>
      </c>
      <c r="Q1546" s="36" t="str">
        <f>IF(G1546="","",VLOOKUP(G1546,WMS!$E$3:$G$2500,2,FALSE))</f>
        <v/>
      </c>
      <c r="R1546" s="36" t="str">
        <f>IF(G1546="","",VLOOKUP(G1546,WMS!$E$3:$G$2500,3,FALSE))</f>
        <v/>
      </c>
      <c r="S1546" s="37" t="str">
        <f>IF(R1546="","",VLOOKUP(R1546,CUSTOMS!$E$3:$N$2500,2,FALSE))</f>
        <v/>
      </c>
      <c r="T1546" s="38" t="str">
        <f>IF(R1546="","",VLOOKUP(R1546,CUSTOMS!$E$3:$N$2500,3,FALSE))</f>
        <v/>
      </c>
      <c r="U1546" s="39" t="str">
        <f t="shared" si="172"/>
        <v/>
      </c>
      <c r="V1546" s="39" t="str">
        <f>IF(R1546="","",VLOOKUP(R1546,CUSTOMS!$E$3:$N$2500,5,FALSE))</f>
        <v/>
      </c>
      <c r="W1546" s="40" t="str">
        <f>IF(R1546="","",VLOOKUP(R1546,CUSTOMS!$E$3:$N$2500,6,FALSE))</f>
        <v/>
      </c>
      <c r="X1546" s="40" t="str">
        <f t="shared" si="173"/>
        <v/>
      </c>
      <c r="Y1546" s="39" t="str">
        <f>IF(R1546="","",VLOOKUP(R1546,CUSTOMS!$E$3:$N$2500,8,FALSE))</f>
        <v/>
      </c>
      <c r="Z1546" s="39" t="str">
        <f>IF(R1546="","",VLOOKUP(R1546,CUSTOMS!$E$3:$N$2500,9,FALSE))</f>
        <v/>
      </c>
      <c r="AA1546" s="39" t="str">
        <f>IF(R1546="","",VLOOKUP(R1546,CUSTOMS!$E$3:$N$2500,10,FALSE))</f>
        <v/>
      </c>
      <c r="AB1546" s="40" t="str">
        <f>IF(R1546="","",VLOOKUP(G1546,WMS!$E$3:$T$2500,15,FALSE))</f>
        <v/>
      </c>
      <c r="AC1546" s="40" t="str">
        <f t="shared" si="174"/>
        <v/>
      </c>
      <c r="AD1546" s="37" t="str">
        <f>IF(S1546="","",VLOOKUP(S1546,海关监管条件!$A$1:$B$2000,2,FALSE))</f>
        <v/>
      </c>
    </row>
    <row r="1547" spans="7:30">
      <c r="G1547" s="22" t="str">
        <f t="shared" si="168"/>
        <v/>
      </c>
      <c r="H1547" s="23" t="str">
        <f>IF(G1547="","",VLOOKUP(G1547,WMS!$E$3:$Q$2500,7,FALSE))</f>
        <v/>
      </c>
      <c r="I1547" s="23" t="str">
        <f>IF(G1547="","",VLOOKUP(G1547,WMS!$E$3:$Q$2500,8,FALSE))</f>
        <v/>
      </c>
      <c r="J1547" s="23" t="str">
        <f>IF(G1547="","",VLOOKUP(G1547,WMS!$E$3:$Q$2500,13,FALSE))</f>
        <v/>
      </c>
      <c r="K1547" s="29" t="str">
        <f t="shared" si="169"/>
        <v/>
      </c>
      <c r="N1547" s="30" t="str">
        <f>IF(G1547="","",VLOOKUP(G1547,WMS!$E$3:$U$2500,17,0))</f>
        <v/>
      </c>
      <c r="O1547" s="31" t="str">
        <f t="shared" si="170"/>
        <v/>
      </c>
      <c r="P1547" s="31" t="str">
        <f t="shared" si="171"/>
        <v/>
      </c>
      <c r="Q1547" s="36" t="str">
        <f>IF(G1547="","",VLOOKUP(G1547,WMS!$E$3:$G$2500,2,FALSE))</f>
        <v/>
      </c>
      <c r="R1547" s="36" t="str">
        <f>IF(G1547="","",VLOOKUP(G1547,WMS!$E$3:$G$2500,3,FALSE))</f>
        <v/>
      </c>
      <c r="S1547" s="37" t="str">
        <f>IF(R1547="","",VLOOKUP(R1547,CUSTOMS!$E$3:$N$2500,2,FALSE))</f>
        <v/>
      </c>
      <c r="T1547" s="38" t="str">
        <f>IF(R1547="","",VLOOKUP(R1547,CUSTOMS!$E$3:$N$2500,3,FALSE))</f>
        <v/>
      </c>
      <c r="U1547" s="39" t="str">
        <f t="shared" si="172"/>
        <v/>
      </c>
      <c r="V1547" s="39" t="str">
        <f>IF(R1547="","",VLOOKUP(R1547,CUSTOMS!$E$3:$N$2500,5,FALSE))</f>
        <v/>
      </c>
      <c r="W1547" s="40" t="str">
        <f>IF(R1547="","",VLOOKUP(R1547,CUSTOMS!$E$3:$N$2500,6,FALSE))</f>
        <v/>
      </c>
      <c r="X1547" s="40" t="str">
        <f t="shared" si="173"/>
        <v/>
      </c>
      <c r="Y1547" s="39" t="str">
        <f>IF(R1547="","",VLOOKUP(R1547,CUSTOMS!$E$3:$N$2500,8,FALSE))</f>
        <v/>
      </c>
      <c r="Z1547" s="39" t="str">
        <f>IF(R1547="","",VLOOKUP(R1547,CUSTOMS!$E$3:$N$2500,9,FALSE))</f>
        <v/>
      </c>
      <c r="AA1547" s="39" t="str">
        <f>IF(R1547="","",VLOOKUP(R1547,CUSTOMS!$E$3:$N$2500,10,FALSE))</f>
        <v/>
      </c>
      <c r="AB1547" s="40" t="str">
        <f>IF(R1547="","",VLOOKUP(G1547,WMS!$E$3:$T$2500,15,FALSE))</f>
        <v/>
      </c>
      <c r="AC1547" s="40" t="str">
        <f t="shared" si="174"/>
        <v/>
      </c>
      <c r="AD1547" s="37" t="str">
        <f>IF(S1547="","",VLOOKUP(S1547,海关监管条件!$A$1:$B$2000,2,FALSE))</f>
        <v/>
      </c>
    </row>
    <row r="1548" spans="7:30">
      <c r="G1548" s="22" t="str">
        <f t="shared" si="168"/>
        <v/>
      </c>
      <c r="H1548" s="23" t="str">
        <f>IF(G1548="","",VLOOKUP(G1548,WMS!$E$3:$Q$2500,7,FALSE))</f>
        <v/>
      </c>
      <c r="I1548" s="23" t="str">
        <f>IF(G1548="","",VLOOKUP(G1548,WMS!$E$3:$Q$2500,8,FALSE))</f>
        <v/>
      </c>
      <c r="J1548" s="23" t="str">
        <f>IF(G1548="","",VLOOKUP(G1548,WMS!$E$3:$Q$2500,13,FALSE))</f>
        <v/>
      </c>
      <c r="K1548" s="29" t="str">
        <f t="shared" si="169"/>
        <v/>
      </c>
      <c r="N1548" s="30" t="str">
        <f>IF(G1548="","",VLOOKUP(G1548,WMS!$E$3:$U$2500,17,0))</f>
        <v/>
      </c>
      <c r="O1548" s="31" t="str">
        <f t="shared" si="170"/>
        <v/>
      </c>
      <c r="P1548" s="31" t="str">
        <f t="shared" si="171"/>
        <v/>
      </c>
      <c r="Q1548" s="36" t="str">
        <f>IF(G1548="","",VLOOKUP(G1548,WMS!$E$3:$G$2500,2,FALSE))</f>
        <v/>
      </c>
      <c r="R1548" s="36" t="str">
        <f>IF(G1548="","",VLOOKUP(G1548,WMS!$E$3:$G$2500,3,FALSE))</f>
        <v/>
      </c>
      <c r="S1548" s="37" t="str">
        <f>IF(R1548="","",VLOOKUP(R1548,CUSTOMS!$E$3:$N$2500,2,FALSE))</f>
        <v/>
      </c>
      <c r="T1548" s="38" t="str">
        <f>IF(R1548="","",VLOOKUP(R1548,CUSTOMS!$E$3:$N$2500,3,FALSE))</f>
        <v/>
      </c>
      <c r="U1548" s="39" t="str">
        <f t="shared" si="172"/>
        <v/>
      </c>
      <c r="V1548" s="39" t="str">
        <f>IF(R1548="","",VLOOKUP(R1548,CUSTOMS!$E$3:$N$2500,5,FALSE))</f>
        <v/>
      </c>
      <c r="W1548" s="40" t="str">
        <f>IF(R1548="","",VLOOKUP(R1548,CUSTOMS!$E$3:$N$2500,6,FALSE))</f>
        <v/>
      </c>
      <c r="X1548" s="40" t="str">
        <f t="shared" si="173"/>
        <v/>
      </c>
      <c r="Y1548" s="39" t="str">
        <f>IF(R1548="","",VLOOKUP(R1548,CUSTOMS!$E$3:$N$2500,8,FALSE))</f>
        <v/>
      </c>
      <c r="Z1548" s="39" t="str">
        <f>IF(R1548="","",VLOOKUP(R1548,CUSTOMS!$E$3:$N$2500,9,FALSE))</f>
        <v/>
      </c>
      <c r="AA1548" s="39" t="str">
        <f>IF(R1548="","",VLOOKUP(R1548,CUSTOMS!$E$3:$N$2500,10,FALSE))</f>
        <v/>
      </c>
      <c r="AB1548" s="40" t="str">
        <f>IF(R1548="","",VLOOKUP(G1548,WMS!$E$3:$T$2500,15,FALSE))</f>
        <v/>
      </c>
      <c r="AC1548" s="40" t="str">
        <f t="shared" si="174"/>
        <v/>
      </c>
      <c r="AD1548" s="37" t="str">
        <f>IF(S1548="","",VLOOKUP(S1548,海关监管条件!$A$1:$B$2000,2,FALSE))</f>
        <v/>
      </c>
    </row>
    <row r="1549" spans="7:30">
      <c r="G1549" s="22" t="str">
        <f t="shared" si="168"/>
        <v/>
      </c>
      <c r="H1549" s="23" t="str">
        <f>IF(G1549="","",VLOOKUP(G1549,WMS!$E$3:$Q$2500,7,FALSE))</f>
        <v/>
      </c>
      <c r="I1549" s="23" t="str">
        <f>IF(G1549="","",VLOOKUP(G1549,WMS!$E$3:$Q$2500,8,FALSE))</f>
        <v/>
      </c>
      <c r="J1549" s="23" t="str">
        <f>IF(G1549="","",VLOOKUP(G1549,WMS!$E$3:$Q$2500,13,FALSE))</f>
        <v/>
      </c>
      <c r="K1549" s="29" t="str">
        <f t="shared" si="169"/>
        <v/>
      </c>
      <c r="N1549" s="30" t="str">
        <f>IF(G1549="","",VLOOKUP(G1549,WMS!$E$3:$U$2500,17,0))</f>
        <v/>
      </c>
      <c r="O1549" s="31" t="str">
        <f t="shared" si="170"/>
        <v/>
      </c>
      <c r="P1549" s="31" t="str">
        <f t="shared" si="171"/>
        <v/>
      </c>
      <c r="Q1549" s="36" t="str">
        <f>IF(G1549="","",VLOOKUP(G1549,WMS!$E$3:$G$2500,2,FALSE))</f>
        <v/>
      </c>
      <c r="R1549" s="36" t="str">
        <f>IF(G1549="","",VLOOKUP(G1549,WMS!$E$3:$G$2500,3,FALSE))</f>
        <v/>
      </c>
      <c r="S1549" s="37" t="str">
        <f>IF(R1549="","",VLOOKUP(R1549,CUSTOMS!$E$3:$N$2500,2,FALSE))</f>
        <v/>
      </c>
      <c r="T1549" s="38" t="str">
        <f>IF(R1549="","",VLOOKUP(R1549,CUSTOMS!$E$3:$N$2500,3,FALSE))</f>
        <v/>
      </c>
      <c r="U1549" s="39" t="str">
        <f t="shared" si="172"/>
        <v/>
      </c>
      <c r="V1549" s="39" t="str">
        <f>IF(R1549="","",VLOOKUP(R1549,CUSTOMS!$E$3:$N$2500,5,FALSE))</f>
        <v/>
      </c>
      <c r="W1549" s="40" t="str">
        <f>IF(R1549="","",VLOOKUP(R1549,CUSTOMS!$E$3:$N$2500,6,FALSE))</f>
        <v/>
      </c>
      <c r="X1549" s="40" t="str">
        <f t="shared" si="173"/>
        <v/>
      </c>
      <c r="Y1549" s="39" t="str">
        <f>IF(R1549="","",VLOOKUP(R1549,CUSTOMS!$E$3:$N$2500,8,FALSE))</f>
        <v/>
      </c>
      <c r="Z1549" s="39" t="str">
        <f>IF(R1549="","",VLOOKUP(R1549,CUSTOMS!$E$3:$N$2500,9,FALSE))</f>
        <v/>
      </c>
      <c r="AA1549" s="39" t="str">
        <f>IF(R1549="","",VLOOKUP(R1549,CUSTOMS!$E$3:$N$2500,10,FALSE))</f>
        <v/>
      </c>
      <c r="AB1549" s="40" t="str">
        <f>IF(R1549="","",VLOOKUP(G1549,WMS!$E$3:$T$2500,15,FALSE))</f>
        <v/>
      </c>
      <c r="AC1549" s="40" t="str">
        <f t="shared" si="174"/>
        <v/>
      </c>
      <c r="AD1549" s="37" t="str">
        <f>IF(S1549="","",VLOOKUP(S1549,海关监管条件!$A$1:$B$2000,2,FALSE))</f>
        <v/>
      </c>
    </row>
    <row r="1550" spans="7:30">
      <c r="G1550" s="22" t="str">
        <f t="shared" si="168"/>
        <v/>
      </c>
      <c r="H1550" s="23" t="str">
        <f>IF(G1550="","",VLOOKUP(G1550,WMS!$E$3:$Q$2500,7,FALSE))</f>
        <v/>
      </c>
      <c r="I1550" s="23" t="str">
        <f>IF(G1550="","",VLOOKUP(G1550,WMS!$E$3:$Q$2500,8,FALSE))</f>
        <v/>
      </c>
      <c r="J1550" s="23" t="str">
        <f>IF(G1550="","",VLOOKUP(G1550,WMS!$E$3:$Q$2500,13,FALSE))</f>
        <v/>
      </c>
      <c r="K1550" s="29" t="str">
        <f t="shared" si="169"/>
        <v/>
      </c>
      <c r="N1550" s="30" t="str">
        <f>IF(G1550="","",VLOOKUP(G1550,WMS!$E$3:$U$2500,17,0))</f>
        <v/>
      </c>
      <c r="O1550" s="31" t="str">
        <f t="shared" si="170"/>
        <v/>
      </c>
      <c r="P1550" s="31" t="str">
        <f t="shared" si="171"/>
        <v/>
      </c>
      <c r="Q1550" s="36" t="str">
        <f>IF(G1550="","",VLOOKUP(G1550,WMS!$E$3:$G$2500,2,FALSE))</f>
        <v/>
      </c>
      <c r="R1550" s="36" t="str">
        <f>IF(G1550="","",VLOOKUP(G1550,WMS!$E$3:$G$2500,3,FALSE))</f>
        <v/>
      </c>
      <c r="S1550" s="37" t="str">
        <f>IF(R1550="","",VLOOKUP(R1550,CUSTOMS!$E$3:$N$2500,2,FALSE))</f>
        <v/>
      </c>
      <c r="T1550" s="38" t="str">
        <f>IF(R1550="","",VLOOKUP(R1550,CUSTOMS!$E$3:$N$2500,3,FALSE))</f>
        <v/>
      </c>
      <c r="U1550" s="39" t="str">
        <f t="shared" si="172"/>
        <v/>
      </c>
      <c r="V1550" s="39" t="str">
        <f>IF(R1550="","",VLOOKUP(R1550,CUSTOMS!$E$3:$N$2500,5,FALSE))</f>
        <v/>
      </c>
      <c r="W1550" s="40" t="str">
        <f>IF(R1550="","",VLOOKUP(R1550,CUSTOMS!$E$3:$N$2500,6,FALSE))</f>
        <v/>
      </c>
      <c r="X1550" s="40" t="str">
        <f t="shared" si="173"/>
        <v/>
      </c>
      <c r="Y1550" s="39" t="str">
        <f>IF(R1550="","",VLOOKUP(R1550,CUSTOMS!$E$3:$N$2500,8,FALSE))</f>
        <v/>
      </c>
      <c r="Z1550" s="39" t="str">
        <f>IF(R1550="","",VLOOKUP(R1550,CUSTOMS!$E$3:$N$2500,9,FALSE))</f>
        <v/>
      </c>
      <c r="AA1550" s="39" t="str">
        <f>IF(R1550="","",VLOOKUP(R1550,CUSTOMS!$E$3:$N$2500,10,FALSE))</f>
        <v/>
      </c>
      <c r="AB1550" s="40" t="str">
        <f>IF(R1550="","",VLOOKUP(G1550,WMS!$E$3:$T$2500,15,FALSE))</f>
        <v/>
      </c>
      <c r="AC1550" s="40" t="str">
        <f t="shared" si="174"/>
        <v/>
      </c>
      <c r="AD1550" s="37" t="str">
        <f>IF(S1550="","",VLOOKUP(S1550,海关监管条件!$A$1:$B$2000,2,FALSE))</f>
        <v/>
      </c>
    </row>
    <row r="1551" spans="7:30">
      <c r="G1551" s="22" t="str">
        <f t="shared" si="168"/>
        <v/>
      </c>
      <c r="H1551" s="23" t="str">
        <f>IF(G1551="","",VLOOKUP(G1551,WMS!$E$3:$Q$2500,7,FALSE))</f>
        <v/>
      </c>
      <c r="I1551" s="23" t="str">
        <f>IF(G1551="","",VLOOKUP(G1551,WMS!$E$3:$Q$2500,8,FALSE))</f>
        <v/>
      </c>
      <c r="J1551" s="23" t="str">
        <f>IF(G1551="","",VLOOKUP(G1551,WMS!$E$3:$Q$2500,13,FALSE))</f>
        <v/>
      </c>
      <c r="K1551" s="29" t="str">
        <f t="shared" si="169"/>
        <v/>
      </c>
      <c r="N1551" s="30" t="str">
        <f>IF(G1551="","",VLOOKUP(G1551,WMS!$E$3:$U$2500,17,0))</f>
        <v/>
      </c>
      <c r="O1551" s="31" t="str">
        <f t="shared" si="170"/>
        <v/>
      </c>
      <c r="P1551" s="31" t="str">
        <f t="shared" si="171"/>
        <v/>
      </c>
      <c r="Q1551" s="36" t="str">
        <f>IF(G1551="","",VLOOKUP(G1551,WMS!$E$3:$G$2500,2,FALSE))</f>
        <v/>
      </c>
      <c r="R1551" s="36" t="str">
        <f>IF(G1551="","",VLOOKUP(G1551,WMS!$E$3:$G$2500,3,FALSE))</f>
        <v/>
      </c>
      <c r="S1551" s="37" t="str">
        <f>IF(R1551="","",VLOOKUP(R1551,CUSTOMS!$E$3:$N$2500,2,FALSE))</f>
        <v/>
      </c>
      <c r="T1551" s="38" t="str">
        <f>IF(R1551="","",VLOOKUP(R1551,CUSTOMS!$E$3:$N$2500,3,FALSE))</f>
        <v/>
      </c>
      <c r="U1551" s="39" t="str">
        <f t="shared" si="172"/>
        <v/>
      </c>
      <c r="V1551" s="39" t="str">
        <f>IF(R1551="","",VLOOKUP(R1551,CUSTOMS!$E$3:$N$2500,5,FALSE))</f>
        <v/>
      </c>
      <c r="W1551" s="40" t="str">
        <f>IF(R1551="","",VLOOKUP(R1551,CUSTOMS!$E$3:$N$2500,6,FALSE))</f>
        <v/>
      </c>
      <c r="X1551" s="40" t="str">
        <f t="shared" si="173"/>
        <v/>
      </c>
      <c r="Y1551" s="39" t="str">
        <f>IF(R1551="","",VLOOKUP(R1551,CUSTOMS!$E$3:$N$2500,8,FALSE))</f>
        <v/>
      </c>
      <c r="Z1551" s="39" t="str">
        <f>IF(R1551="","",VLOOKUP(R1551,CUSTOMS!$E$3:$N$2500,9,FALSE))</f>
        <v/>
      </c>
      <c r="AA1551" s="39" t="str">
        <f>IF(R1551="","",VLOOKUP(R1551,CUSTOMS!$E$3:$N$2500,10,FALSE))</f>
        <v/>
      </c>
      <c r="AB1551" s="40" t="str">
        <f>IF(R1551="","",VLOOKUP(G1551,WMS!$E$3:$T$2500,15,FALSE))</f>
        <v/>
      </c>
      <c r="AC1551" s="40" t="str">
        <f t="shared" si="174"/>
        <v/>
      </c>
      <c r="AD1551" s="37" t="str">
        <f>IF(S1551="","",VLOOKUP(S1551,海关监管条件!$A$1:$B$2000,2,FALSE))</f>
        <v/>
      </c>
    </row>
    <row r="1552" spans="7:30">
      <c r="G1552" s="22" t="str">
        <f t="shared" si="168"/>
        <v/>
      </c>
      <c r="H1552" s="23" t="str">
        <f>IF(G1552="","",VLOOKUP(G1552,WMS!$E$3:$Q$2500,7,FALSE))</f>
        <v/>
      </c>
      <c r="I1552" s="23" t="str">
        <f>IF(G1552="","",VLOOKUP(G1552,WMS!$E$3:$Q$2500,8,FALSE))</f>
        <v/>
      </c>
      <c r="J1552" s="23" t="str">
        <f>IF(G1552="","",VLOOKUP(G1552,WMS!$E$3:$Q$2500,13,FALSE))</f>
        <v/>
      </c>
      <c r="K1552" s="29" t="str">
        <f t="shared" si="169"/>
        <v/>
      </c>
      <c r="N1552" s="30" t="str">
        <f>IF(G1552="","",VLOOKUP(G1552,WMS!$E$3:$U$2500,17,0))</f>
        <v/>
      </c>
      <c r="O1552" s="31" t="str">
        <f t="shared" si="170"/>
        <v/>
      </c>
      <c r="P1552" s="31" t="str">
        <f t="shared" si="171"/>
        <v/>
      </c>
      <c r="Q1552" s="36" t="str">
        <f>IF(G1552="","",VLOOKUP(G1552,WMS!$E$3:$G$2500,2,FALSE))</f>
        <v/>
      </c>
      <c r="R1552" s="36" t="str">
        <f>IF(G1552="","",VLOOKUP(G1552,WMS!$E$3:$G$2500,3,FALSE))</f>
        <v/>
      </c>
      <c r="S1552" s="37" t="str">
        <f>IF(R1552="","",VLOOKUP(R1552,CUSTOMS!$E$3:$N$2500,2,FALSE))</f>
        <v/>
      </c>
      <c r="T1552" s="38" t="str">
        <f>IF(R1552="","",VLOOKUP(R1552,CUSTOMS!$E$3:$N$2500,3,FALSE))</f>
        <v/>
      </c>
      <c r="U1552" s="39" t="str">
        <f t="shared" si="172"/>
        <v/>
      </c>
      <c r="V1552" s="39" t="str">
        <f>IF(R1552="","",VLOOKUP(R1552,CUSTOMS!$E$3:$N$2500,5,FALSE))</f>
        <v/>
      </c>
      <c r="W1552" s="40" t="str">
        <f>IF(R1552="","",VLOOKUP(R1552,CUSTOMS!$E$3:$N$2500,6,FALSE))</f>
        <v/>
      </c>
      <c r="X1552" s="40" t="str">
        <f t="shared" si="173"/>
        <v/>
      </c>
      <c r="Y1552" s="39" t="str">
        <f>IF(R1552="","",VLOOKUP(R1552,CUSTOMS!$E$3:$N$2500,8,FALSE))</f>
        <v/>
      </c>
      <c r="Z1552" s="39" t="str">
        <f>IF(R1552="","",VLOOKUP(R1552,CUSTOMS!$E$3:$N$2500,9,FALSE))</f>
        <v/>
      </c>
      <c r="AA1552" s="39" t="str">
        <f>IF(R1552="","",VLOOKUP(R1552,CUSTOMS!$E$3:$N$2500,10,FALSE))</f>
        <v/>
      </c>
      <c r="AB1552" s="40" t="str">
        <f>IF(R1552="","",VLOOKUP(G1552,WMS!$E$3:$T$2500,15,FALSE))</f>
        <v/>
      </c>
      <c r="AC1552" s="40" t="str">
        <f t="shared" si="174"/>
        <v/>
      </c>
      <c r="AD1552" s="37" t="str">
        <f>IF(S1552="","",VLOOKUP(S1552,海关监管条件!$A$1:$B$2000,2,FALSE))</f>
        <v/>
      </c>
    </row>
    <row r="1553" spans="7:30">
      <c r="G1553" s="22" t="str">
        <f t="shared" si="168"/>
        <v/>
      </c>
      <c r="H1553" s="23" t="str">
        <f>IF(G1553="","",VLOOKUP(G1553,WMS!$E$3:$Q$2500,7,FALSE))</f>
        <v/>
      </c>
      <c r="I1553" s="23" t="str">
        <f>IF(G1553="","",VLOOKUP(G1553,WMS!$E$3:$Q$2500,8,FALSE))</f>
        <v/>
      </c>
      <c r="J1553" s="23" t="str">
        <f>IF(G1553="","",VLOOKUP(G1553,WMS!$E$3:$Q$2500,13,FALSE))</f>
        <v/>
      </c>
      <c r="K1553" s="29" t="str">
        <f t="shared" si="169"/>
        <v/>
      </c>
      <c r="N1553" s="30" t="str">
        <f>IF(G1553="","",VLOOKUP(G1553,WMS!$E$3:$U$2500,17,0))</f>
        <v/>
      </c>
      <c r="O1553" s="31" t="str">
        <f t="shared" si="170"/>
        <v/>
      </c>
      <c r="P1553" s="31" t="str">
        <f t="shared" si="171"/>
        <v/>
      </c>
      <c r="Q1553" s="36" t="str">
        <f>IF(G1553="","",VLOOKUP(G1553,WMS!$E$3:$G$2500,2,FALSE))</f>
        <v/>
      </c>
      <c r="R1553" s="36" t="str">
        <f>IF(G1553="","",VLOOKUP(G1553,WMS!$E$3:$G$2500,3,FALSE))</f>
        <v/>
      </c>
      <c r="S1553" s="37" t="str">
        <f>IF(R1553="","",VLOOKUP(R1553,CUSTOMS!$E$3:$N$2500,2,FALSE))</f>
        <v/>
      </c>
      <c r="T1553" s="38" t="str">
        <f>IF(R1553="","",VLOOKUP(R1553,CUSTOMS!$E$3:$N$2500,3,FALSE))</f>
        <v/>
      </c>
      <c r="U1553" s="39" t="str">
        <f t="shared" si="172"/>
        <v/>
      </c>
      <c r="V1553" s="39" t="str">
        <f>IF(R1553="","",VLOOKUP(R1553,CUSTOMS!$E$3:$N$2500,5,FALSE))</f>
        <v/>
      </c>
      <c r="W1553" s="40" t="str">
        <f>IF(R1553="","",VLOOKUP(R1553,CUSTOMS!$E$3:$N$2500,6,FALSE))</f>
        <v/>
      </c>
      <c r="X1553" s="40" t="str">
        <f t="shared" si="173"/>
        <v/>
      </c>
      <c r="Y1553" s="39" t="str">
        <f>IF(R1553="","",VLOOKUP(R1553,CUSTOMS!$E$3:$N$2500,8,FALSE))</f>
        <v/>
      </c>
      <c r="Z1553" s="39" t="str">
        <f>IF(R1553="","",VLOOKUP(R1553,CUSTOMS!$E$3:$N$2500,9,FALSE))</f>
        <v/>
      </c>
      <c r="AA1553" s="39" t="str">
        <f>IF(R1553="","",VLOOKUP(R1553,CUSTOMS!$E$3:$N$2500,10,FALSE))</f>
        <v/>
      </c>
      <c r="AB1553" s="40" t="str">
        <f>IF(R1553="","",VLOOKUP(G1553,WMS!$E$3:$T$2500,15,FALSE))</f>
        <v/>
      </c>
      <c r="AC1553" s="40" t="str">
        <f t="shared" si="174"/>
        <v/>
      </c>
      <c r="AD1553" s="37" t="str">
        <f>IF(S1553="","",VLOOKUP(S1553,海关监管条件!$A$1:$B$2000,2,FALSE))</f>
        <v/>
      </c>
    </row>
    <row r="1554" spans="7:30">
      <c r="G1554" s="22" t="str">
        <f t="shared" si="168"/>
        <v/>
      </c>
      <c r="H1554" s="23" t="str">
        <f>IF(G1554="","",VLOOKUP(G1554,WMS!$E$3:$Q$2500,7,FALSE))</f>
        <v/>
      </c>
      <c r="I1554" s="23" t="str">
        <f>IF(G1554="","",VLOOKUP(G1554,WMS!$E$3:$Q$2500,8,FALSE))</f>
        <v/>
      </c>
      <c r="J1554" s="23" t="str">
        <f>IF(G1554="","",VLOOKUP(G1554,WMS!$E$3:$Q$2500,13,FALSE))</f>
        <v/>
      </c>
      <c r="K1554" s="29" t="str">
        <f t="shared" si="169"/>
        <v/>
      </c>
      <c r="N1554" s="30" t="str">
        <f>IF(G1554="","",VLOOKUP(G1554,WMS!$E$3:$U$2500,17,0))</f>
        <v/>
      </c>
      <c r="O1554" s="31" t="str">
        <f t="shared" si="170"/>
        <v/>
      </c>
      <c r="P1554" s="31" t="str">
        <f t="shared" si="171"/>
        <v/>
      </c>
      <c r="Q1554" s="36" t="str">
        <f>IF(G1554="","",VLOOKUP(G1554,WMS!$E$3:$G$2500,2,FALSE))</f>
        <v/>
      </c>
      <c r="R1554" s="36" t="str">
        <f>IF(G1554="","",VLOOKUP(G1554,WMS!$E$3:$G$2500,3,FALSE))</f>
        <v/>
      </c>
      <c r="S1554" s="37" t="str">
        <f>IF(R1554="","",VLOOKUP(R1554,CUSTOMS!$E$3:$N$2500,2,FALSE))</f>
        <v/>
      </c>
      <c r="T1554" s="38" t="str">
        <f>IF(R1554="","",VLOOKUP(R1554,CUSTOMS!$E$3:$N$2500,3,FALSE))</f>
        <v/>
      </c>
      <c r="U1554" s="39" t="str">
        <f t="shared" si="172"/>
        <v/>
      </c>
      <c r="V1554" s="39" t="str">
        <f>IF(R1554="","",VLOOKUP(R1554,CUSTOMS!$E$3:$N$2500,5,FALSE))</f>
        <v/>
      </c>
      <c r="W1554" s="40" t="str">
        <f>IF(R1554="","",VLOOKUP(R1554,CUSTOMS!$E$3:$N$2500,6,FALSE))</f>
        <v/>
      </c>
      <c r="X1554" s="40" t="str">
        <f t="shared" si="173"/>
        <v/>
      </c>
      <c r="Y1554" s="39" t="str">
        <f>IF(R1554="","",VLOOKUP(R1554,CUSTOMS!$E$3:$N$2500,8,FALSE))</f>
        <v/>
      </c>
      <c r="Z1554" s="39" t="str">
        <f>IF(R1554="","",VLOOKUP(R1554,CUSTOMS!$E$3:$N$2500,9,FALSE))</f>
        <v/>
      </c>
      <c r="AA1554" s="39" t="str">
        <f>IF(R1554="","",VLOOKUP(R1554,CUSTOMS!$E$3:$N$2500,10,FALSE))</f>
        <v/>
      </c>
      <c r="AB1554" s="40" t="str">
        <f>IF(R1554="","",VLOOKUP(G1554,WMS!$E$3:$T$2500,15,FALSE))</f>
        <v/>
      </c>
      <c r="AC1554" s="40" t="str">
        <f t="shared" si="174"/>
        <v/>
      </c>
      <c r="AD1554" s="37" t="str">
        <f>IF(S1554="","",VLOOKUP(S1554,海关监管条件!$A$1:$B$2000,2,FALSE))</f>
        <v/>
      </c>
    </row>
    <row r="1555" spans="7:30">
      <c r="G1555" s="22" t="str">
        <f t="shared" si="168"/>
        <v/>
      </c>
      <c r="H1555" s="23" t="str">
        <f>IF(G1555="","",VLOOKUP(G1555,WMS!$E$3:$Q$2500,7,FALSE))</f>
        <v/>
      </c>
      <c r="I1555" s="23" t="str">
        <f>IF(G1555="","",VLOOKUP(G1555,WMS!$E$3:$Q$2500,8,FALSE))</f>
        <v/>
      </c>
      <c r="J1555" s="23" t="str">
        <f>IF(G1555="","",VLOOKUP(G1555,WMS!$E$3:$Q$2500,13,FALSE))</f>
        <v/>
      </c>
      <c r="K1555" s="29" t="str">
        <f t="shared" si="169"/>
        <v/>
      </c>
      <c r="N1555" s="30" t="str">
        <f>IF(G1555="","",VLOOKUP(G1555,WMS!$E$3:$U$2500,17,0))</f>
        <v/>
      </c>
      <c r="O1555" s="31" t="str">
        <f t="shared" si="170"/>
        <v/>
      </c>
      <c r="P1555" s="31" t="str">
        <f t="shared" si="171"/>
        <v/>
      </c>
      <c r="Q1555" s="36" t="str">
        <f>IF(G1555="","",VLOOKUP(G1555,WMS!$E$3:$G$2500,2,FALSE))</f>
        <v/>
      </c>
      <c r="R1555" s="36" t="str">
        <f>IF(G1555="","",VLOOKUP(G1555,WMS!$E$3:$G$2500,3,FALSE))</f>
        <v/>
      </c>
      <c r="S1555" s="37" t="str">
        <f>IF(R1555="","",VLOOKUP(R1555,CUSTOMS!$E$3:$N$2500,2,FALSE))</f>
        <v/>
      </c>
      <c r="T1555" s="38" t="str">
        <f>IF(R1555="","",VLOOKUP(R1555,CUSTOMS!$E$3:$N$2500,3,FALSE))</f>
        <v/>
      </c>
      <c r="U1555" s="39" t="str">
        <f t="shared" si="172"/>
        <v/>
      </c>
      <c r="V1555" s="39" t="str">
        <f>IF(R1555="","",VLOOKUP(R1555,CUSTOMS!$E$3:$N$2500,5,FALSE))</f>
        <v/>
      </c>
      <c r="W1555" s="40" t="str">
        <f>IF(R1555="","",VLOOKUP(R1555,CUSTOMS!$E$3:$N$2500,6,FALSE))</f>
        <v/>
      </c>
      <c r="X1555" s="40" t="str">
        <f t="shared" si="173"/>
        <v/>
      </c>
      <c r="Y1555" s="39" t="str">
        <f>IF(R1555="","",VLOOKUP(R1555,CUSTOMS!$E$3:$N$2500,8,FALSE))</f>
        <v/>
      </c>
      <c r="Z1555" s="39" t="str">
        <f>IF(R1555="","",VLOOKUP(R1555,CUSTOMS!$E$3:$N$2500,9,FALSE))</f>
        <v/>
      </c>
      <c r="AA1555" s="39" t="str">
        <f>IF(R1555="","",VLOOKUP(R1555,CUSTOMS!$E$3:$N$2500,10,FALSE))</f>
        <v/>
      </c>
      <c r="AB1555" s="40" t="str">
        <f>IF(R1555="","",VLOOKUP(G1555,WMS!$E$3:$T$2500,15,FALSE))</f>
        <v/>
      </c>
      <c r="AC1555" s="40" t="str">
        <f t="shared" si="174"/>
        <v/>
      </c>
      <c r="AD1555" s="37" t="str">
        <f>IF(S1555="","",VLOOKUP(S1555,海关监管条件!$A$1:$B$2000,2,FALSE))</f>
        <v/>
      </c>
    </row>
    <row r="1556" spans="7:30">
      <c r="G1556" s="22" t="str">
        <f t="shared" si="168"/>
        <v/>
      </c>
      <c r="H1556" s="23" t="str">
        <f>IF(G1556="","",VLOOKUP(G1556,WMS!$E$3:$Q$2500,7,FALSE))</f>
        <v/>
      </c>
      <c r="I1556" s="23" t="str">
        <f>IF(G1556="","",VLOOKUP(G1556,WMS!$E$3:$Q$2500,8,FALSE))</f>
        <v/>
      </c>
      <c r="J1556" s="23" t="str">
        <f>IF(G1556="","",VLOOKUP(G1556,WMS!$E$3:$Q$2500,13,FALSE))</f>
        <v/>
      </c>
      <c r="K1556" s="29" t="str">
        <f t="shared" si="169"/>
        <v/>
      </c>
      <c r="N1556" s="30" t="str">
        <f>IF(G1556="","",VLOOKUP(G1556,WMS!$E$3:$U$2500,17,0))</f>
        <v/>
      </c>
      <c r="O1556" s="31" t="str">
        <f t="shared" si="170"/>
        <v/>
      </c>
      <c r="P1556" s="31" t="str">
        <f t="shared" si="171"/>
        <v/>
      </c>
      <c r="Q1556" s="36" t="str">
        <f>IF(G1556="","",VLOOKUP(G1556,WMS!$E$3:$G$2500,2,FALSE))</f>
        <v/>
      </c>
      <c r="R1556" s="36" t="str">
        <f>IF(G1556="","",VLOOKUP(G1556,WMS!$E$3:$G$2500,3,FALSE))</f>
        <v/>
      </c>
      <c r="S1556" s="37" t="str">
        <f>IF(R1556="","",VLOOKUP(R1556,CUSTOMS!$E$3:$N$2500,2,FALSE))</f>
        <v/>
      </c>
      <c r="T1556" s="38" t="str">
        <f>IF(R1556="","",VLOOKUP(R1556,CUSTOMS!$E$3:$N$2500,3,FALSE))</f>
        <v/>
      </c>
      <c r="U1556" s="39" t="str">
        <f t="shared" si="172"/>
        <v/>
      </c>
      <c r="V1556" s="39" t="str">
        <f>IF(R1556="","",VLOOKUP(R1556,CUSTOMS!$E$3:$N$2500,5,FALSE))</f>
        <v/>
      </c>
      <c r="W1556" s="40" t="str">
        <f>IF(R1556="","",VLOOKUP(R1556,CUSTOMS!$E$3:$N$2500,6,FALSE))</f>
        <v/>
      </c>
      <c r="X1556" s="40" t="str">
        <f t="shared" si="173"/>
        <v/>
      </c>
      <c r="Y1556" s="39" t="str">
        <f>IF(R1556="","",VLOOKUP(R1556,CUSTOMS!$E$3:$N$2500,8,FALSE))</f>
        <v/>
      </c>
      <c r="Z1556" s="39" t="str">
        <f>IF(R1556="","",VLOOKUP(R1556,CUSTOMS!$E$3:$N$2500,9,FALSE))</f>
        <v/>
      </c>
      <c r="AA1556" s="39" t="str">
        <f>IF(R1556="","",VLOOKUP(R1556,CUSTOMS!$E$3:$N$2500,10,FALSE))</f>
        <v/>
      </c>
      <c r="AB1556" s="40" t="str">
        <f>IF(R1556="","",VLOOKUP(G1556,WMS!$E$3:$T$2500,15,FALSE))</f>
        <v/>
      </c>
      <c r="AC1556" s="40" t="str">
        <f t="shared" si="174"/>
        <v/>
      </c>
      <c r="AD1556" s="37" t="str">
        <f>IF(S1556="","",VLOOKUP(S1556,海关监管条件!$A$1:$B$2000,2,FALSE))</f>
        <v/>
      </c>
    </row>
    <row r="1557" spans="7:30">
      <c r="G1557" s="22" t="str">
        <f t="shared" si="168"/>
        <v/>
      </c>
      <c r="H1557" s="23" t="str">
        <f>IF(G1557="","",VLOOKUP(G1557,WMS!$E$3:$Q$2500,7,FALSE))</f>
        <v/>
      </c>
      <c r="I1557" s="23" t="str">
        <f>IF(G1557="","",VLOOKUP(G1557,WMS!$E$3:$Q$2500,8,FALSE))</f>
        <v/>
      </c>
      <c r="J1557" s="23" t="str">
        <f>IF(G1557="","",VLOOKUP(G1557,WMS!$E$3:$Q$2500,13,FALSE))</f>
        <v/>
      </c>
      <c r="K1557" s="29" t="str">
        <f t="shared" si="169"/>
        <v/>
      </c>
      <c r="N1557" s="30" t="str">
        <f>IF(G1557="","",VLOOKUP(G1557,WMS!$E$3:$U$2500,17,0))</f>
        <v/>
      </c>
      <c r="O1557" s="31" t="str">
        <f t="shared" si="170"/>
        <v/>
      </c>
      <c r="P1557" s="31" t="str">
        <f t="shared" si="171"/>
        <v/>
      </c>
      <c r="Q1557" s="36" t="str">
        <f>IF(G1557="","",VLOOKUP(G1557,WMS!$E$3:$G$2500,2,FALSE))</f>
        <v/>
      </c>
      <c r="R1557" s="36" t="str">
        <f>IF(G1557="","",VLOOKUP(G1557,WMS!$E$3:$G$2500,3,FALSE))</f>
        <v/>
      </c>
      <c r="S1557" s="37" t="str">
        <f>IF(R1557="","",VLOOKUP(R1557,CUSTOMS!$E$3:$N$2500,2,FALSE))</f>
        <v/>
      </c>
      <c r="T1557" s="38" t="str">
        <f>IF(R1557="","",VLOOKUP(R1557,CUSTOMS!$E$3:$N$2500,3,FALSE))</f>
        <v/>
      </c>
      <c r="U1557" s="39" t="str">
        <f t="shared" si="172"/>
        <v/>
      </c>
      <c r="V1557" s="39" t="str">
        <f>IF(R1557="","",VLOOKUP(R1557,CUSTOMS!$E$3:$N$2500,5,FALSE))</f>
        <v/>
      </c>
      <c r="W1557" s="40" t="str">
        <f>IF(R1557="","",VLOOKUP(R1557,CUSTOMS!$E$3:$N$2500,6,FALSE))</f>
        <v/>
      </c>
      <c r="X1557" s="40" t="str">
        <f t="shared" si="173"/>
        <v/>
      </c>
      <c r="Y1557" s="39" t="str">
        <f>IF(R1557="","",VLOOKUP(R1557,CUSTOMS!$E$3:$N$2500,8,FALSE))</f>
        <v/>
      </c>
      <c r="Z1557" s="39" t="str">
        <f>IF(R1557="","",VLOOKUP(R1557,CUSTOMS!$E$3:$N$2500,9,FALSE))</f>
        <v/>
      </c>
      <c r="AA1557" s="39" t="str">
        <f>IF(R1557="","",VLOOKUP(R1557,CUSTOMS!$E$3:$N$2500,10,FALSE))</f>
        <v/>
      </c>
      <c r="AB1557" s="40" t="str">
        <f>IF(R1557="","",VLOOKUP(G1557,WMS!$E$3:$T$2500,15,FALSE))</f>
        <v/>
      </c>
      <c r="AC1557" s="40" t="str">
        <f t="shared" si="174"/>
        <v/>
      </c>
      <c r="AD1557" s="37" t="str">
        <f>IF(S1557="","",VLOOKUP(S1557,海关监管条件!$A$1:$B$2000,2,FALSE))</f>
        <v/>
      </c>
    </row>
    <row r="1558" spans="7:30">
      <c r="G1558" s="22" t="str">
        <f t="shared" si="168"/>
        <v/>
      </c>
      <c r="H1558" s="23" t="str">
        <f>IF(G1558="","",VLOOKUP(G1558,WMS!$E$3:$Q$2500,7,FALSE))</f>
        <v/>
      </c>
      <c r="I1558" s="23" t="str">
        <f>IF(G1558="","",VLOOKUP(G1558,WMS!$E$3:$Q$2500,8,FALSE))</f>
        <v/>
      </c>
      <c r="J1558" s="23" t="str">
        <f>IF(G1558="","",VLOOKUP(G1558,WMS!$E$3:$Q$2500,13,FALSE))</f>
        <v/>
      </c>
      <c r="K1558" s="29" t="str">
        <f t="shared" si="169"/>
        <v/>
      </c>
      <c r="N1558" s="30" t="str">
        <f>IF(G1558="","",VLOOKUP(G1558,WMS!$E$3:$U$2500,17,0))</f>
        <v/>
      </c>
      <c r="O1558" s="31" t="str">
        <f t="shared" si="170"/>
        <v/>
      </c>
      <c r="P1558" s="31" t="str">
        <f t="shared" si="171"/>
        <v/>
      </c>
      <c r="Q1558" s="36" t="str">
        <f>IF(G1558="","",VLOOKUP(G1558,WMS!$E$3:$G$2500,2,FALSE))</f>
        <v/>
      </c>
      <c r="R1558" s="36" t="str">
        <f>IF(G1558="","",VLOOKUP(G1558,WMS!$E$3:$G$2500,3,FALSE))</f>
        <v/>
      </c>
      <c r="S1558" s="37" t="str">
        <f>IF(R1558="","",VLOOKUP(R1558,CUSTOMS!$E$3:$N$2500,2,FALSE))</f>
        <v/>
      </c>
      <c r="T1558" s="38" t="str">
        <f>IF(R1558="","",VLOOKUP(R1558,CUSTOMS!$E$3:$N$2500,3,FALSE))</f>
        <v/>
      </c>
      <c r="U1558" s="39" t="str">
        <f t="shared" si="172"/>
        <v/>
      </c>
      <c r="V1558" s="39" t="str">
        <f>IF(R1558="","",VLOOKUP(R1558,CUSTOMS!$E$3:$N$2500,5,FALSE))</f>
        <v/>
      </c>
      <c r="W1558" s="40" t="str">
        <f>IF(R1558="","",VLOOKUP(R1558,CUSTOMS!$E$3:$N$2500,6,FALSE))</f>
        <v/>
      </c>
      <c r="X1558" s="40" t="str">
        <f t="shared" si="173"/>
        <v/>
      </c>
      <c r="Y1558" s="39" t="str">
        <f>IF(R1558="","",VLOOKUP(R1558,CUSTOMS!$E$3:$N$2500,8,FALSE))</f>
        <v/>
      </c>
      <c r="Z1558" s="39" t="str">
        <f>IF(R1558="","",VLOOKUP(R1558,CUSTOMS!$E$3:$N$2500,9,FALSE))</f>
        <v/>
      </c>
      <c r="AA1558" s="39" t="str">
        <f>IF(R1558="","",VLOOKUP(R1558,CUSTOMS!$E$3:$N$2500,10,FALSE))</f>
        <v/>
      </c>
      <c r="AB1558" s="40" t="str">
        <f>IF(R1558="","",VLOOKUP(G1558,WMS!$E$3:$T$2500,15,FALSE))</f>
        <v/>
      </c>
      <c r="AC1558" s="40" t="str">
        <f t="shared" si="174"/>
        <v/>
      </c>
      <c r="AD1558" s="37" t="str">
        <f>IF(S1558="","",VLOOKUP(S1558,海关监管条件!$A$1:$B$2000,2,FALSE))</f>
        <v/>
      </c>
    </row>
    <row r="1559" spans="7:30">
      <c r="G1559" s="22" t="str">
        <f t="shared" si="168"/>
        <v/>
      </c>
      <c r="H1559" s="23" t="str">
        <f>IF(G1559="","",VLOOKUP(G1559,WMS!$E$3:$Q$2500,7,FALSE))</f>
        <v/>
      </c>
      <c r="I1559" s="23" t="str">
        <f>IF(G1559="","",VLOOKUP(G1559,WMS!$E$3:$Q$2500,8,FALSE))</f>
        <v/>
      </c>
      <c r="J1559" s="23" t="str">
        <f>IF(G1559="","",VLOOKUP(G1559,WMS!$E$3:$Q$2500,13,FALSE))</f>
        <v/>
      </c>
      <c r="K1559" s="29" t="str">
        <f t="shared" si="169"/>
        <v/>
      </c>
      <c r="N1559" s="30" t="str">
        <f>IF(G1559="","",VLOOKUP(G1559,WMS!$E$3:$U$2500,17,0))</f>
        <v/>
      </c>
      <c r="O1559" s="31" t="str">
        <f t="shared" si="170"/>
        <v/>
      </c>
      <c r="P1559" s="31" t="str">
        <f t="shared" si="171"/>
        <v/>
      </c>
      <c r="Q1559" s="36" t="str">
        <f>IF(G1559="","",VLOOKUP(G1559,WMS!$E$3:$G$2500,2,FALSE))</f>
        <v/>
      </c>
      <c r="R1559" s="36" t="str">
        <f>IF(G1559="","",VLOOKUP(G1559,WMS!$E$3:$G$2500,3,FALSE))</f>
        <v/>
      </c>
      <c r="S1559" s="37" t="str">
        <f>IF(R1559="","",VLOOKUP(R1559,CUSTOMS!$E$3:$N$2500,2,FALSE))</f>
        <v/>
      </c>
      <c r="T1559" s="38" t="str">
        <f>IF(R1559="","",VLOOKUP(R1559,CUSTOMS!$E$3:$N$2500,3,FALSE))</f>
        <v/>
      </c>
      <c r="U1559" s="39" t="str">
        <f t="shared" si="172"/>
        <v/>
      </c>
      <c r="V1559" s="39" t="str">
        <f>IF(R1559="","",VLOOKUP(R1559,CUSTOMS!$E$3:$N$2500,5,FALSE))</f>
        <v/>
      </c>
      <c r="W1559" s="40" t="str">
        <f>IF(R1559="","",VLOOKUP(R1559,CUSTOMS!$E$3:$N$2500,6,FALSE))</f>
        <v/>
      </c>
      <c r="X1559" s="40" t="str">
        <f t="shared" si="173"/>
        <v/>
      </c>
      <c r="Y1559" s="39" t="str">
        <f>IF(R1559="","",VLOOKUP(R1559,CUSTOMS!$E$3:$N$2500,8,FALSE))</f>
        <v/>
      </c>
      <c r="Z1559" s="39" t="str">
        <f>IF(R1559="","",VLOOKUP(R1559,CUSTOMS!$E$3:$N$2500,9,FALSE))</f>
        <v/>
      </c>
      <c r="AA1559" s="39" t="str">
        <f>IF(R1559="","",VLOOKUP(R1559,CUSTOMS!$E$3:$N$2500,10,FALSE))</f>
        <v/>
      </c>
      <c r="AB1559" s="40" t="str">
        <f>IF(R1559="","",VLOOKUP(G1559,WMS!$E$3:$T$2500,15,FALSE))</f>
        <v/>
      </c>
      <c r="AC1559" s="40" t="str">
        <f t="shared" si="174"/>
        <v/>
      </c>
      <c r="AD1559" s="37" t="str">
        <f>IF(S1559="","",VLOOKUP(S1559,海关监管条件!$A$1:$B$2000,2,FALSE))</f>
        <v/>
      </c>
    </row>
    <row r="1560" spans="7:30">
      <c r="G1560" s="22" t="str">
        <f t="shared" si="168"/>
        <v/>
      </c>
      <c r="H1560" s="23" t="str">
        <f>IF(G1560="","",VLOOKUP(G1560,WMS!$E$3:$Q$2500,7,FALSE))</f>
        <v/>
      </c>
      <c r="I1560" s="23" t="str">
        <f>IF(G1560="","",VLOOKUP(G1560,WMS!$E$3:$Q$2500,8,FALSE))</f>
        <v/>
      </c>
      <c r="J1560" s="23" t="str">
        <f>IF(G1560="","",VLOOKUP(G1560,WMS!$E$3:$Q$2500,13,FALSE))</f>
        <v/>
      </c>
      <c r="K1560" s="29" t="str">
        <f t="shared" si="169"/>
        <v/>
      </c>
      <c r="N1560" s="30" t="str">
        <f>IF(G1560="","",VLOOKUP(G1560,WMS!$E$3:$U$2500,17,0))</f>
        <v/>
      </c>
      <c r="O1560" s="31" t="str">
        <f t="shared" si="170"/>
        <v/>
      </c>
      <c r="P1560" s="31" t="str">
        <f t="shared" si="171"/>
        <v/>
      </c>
      <c r="Q1560" s="36" t="str">
        <f>IF(G1560="","",VLOOKUP(G1560,WMS!$E$3:$G$2500,2,FALSE))</f>
        <v/>
      </c>
      <c r="R1560" s="36" t="str">
        <f>IF(G1560="","",VLOOKUP(G1560,WMS!$E$3:$G$2500,3,FALSE))</f>
        <v/>
      </c>
      <c r="S1560" s="37" t="str">
        <f>IF(R1560="","",VLOOKUP(R1560,CUSTOMS!$E$3:$N$2500,2,FALSE))</f>
        <v/>
      </c>
      <c r="T1560" s="38" t="str">
        <f>IF(R1560="","",VLOOKUP(R1560,CUSTOMS!$E$3:$N$2500,3,FALSE))</f>
        <v/>
      </c>
      <c r="U1560" s="39" t="str">
        <f t="shared" si="172"/>
        <v/>
      </c>
      <c r="V1560" s="39" t="str">
        <f>IF(R1560="","",VLOOKUP(R1560,CUSTOMS!$E$3:$N$2500,5,FALSE))</f>
        <v/>
      </c>
      <c r="W1560" s="40" t="str">
        <f>IF(R1560="","",VLOOKUP(R1560,CUSTOMS!$E$3:$N$2500,6,FALSE))</f>
        <v/>
      </c>
      <c r="X1560" s="40" t="str">
        <f t="shared" si="173"/>
        <v/>
      </c>
      <c r="Y1560" s="39" t="str">
        <f>IF(R1560="","",VLOOKUP(R1560,CUSTOMS!$E$3:$N$2500,8,FALSE))</f>
        <v/>
      </c>
      <c r="Z1560" s="39" t="str">
        <f>IF(R1560="","",VLOOKUP(R1560,CUSTOMS!$E$3:$N$2500,9,FALSE))</f>
        <v/>
      </c>
      <c r="AA1560" s="39" t="str">
        <f>IF(R1560="","",VLOOKUP(R1560,CUSTOMS!$E$3:$N$2500,10,FALSE))</f>
        <v/>
      </c>
      <c r="AB1560" s="40" t="str">
        <f>IF(R1560="","",VLOOKUP(G1560,WMS!$E$3:$T$2500,15,FALSE))</f>
        <v/>
      </c>
      <c r="AC1560" s="40" t="str">
        <f t="shared" si="174"/>
        <v/>
      </c>
      <c r="AD1560" s="37" t="str">
        <f>IF(S1560="","",VLOOKUP(S1560,海关监管条件!$A$1:$B$2000,2,FALSE))</f>
        <v/>
      </c>
    </row>
    <row r="1561" spans="7:30">
      <c r="G1561" s="22" t="str">
        <f t="shared" si="168"/>
        <v/>
      </c>
      <c r="H1561" s="23" t="str">
        <f>IF(G1561="","",VLOOKUP(G1561,WMS!$E$3:$Q$2500,7,FALSE))</f>
        <v/>
      </c>
      <c r="I1561" s="23" t="str">
        <f>IF(G1561="","",VLOOKUP(G1561,WMS!$E$3:$Q$2500,8,FALSE))</f>
        <v/>
      </c>
      <c r="J1561" s="23" t="str">
        <f>IF(G1561="","",VLOOKUP(G1561,WMS!$E$3:$Q$2500,13,FALSE))</f>
        <v/>
      </c>
      <c r="K1561" s="29" t="str">
        <f t="shared" si="169"/>
        <v/>
      </c>
      <c r="N1561" s="30" t="str">
        <f>IF(G1561="","",VLOOKUP(G1561,WMS!$E$3:$U$2500,17,0))</f>
        <v/>
      </c>
      <c r="O1561" s="31" t="str">
        <f t="shared" si="170"/>
        <v/>
      </c>
      <c r="P1561" s="31" t="str">
        <f t="shared" si="171"/>
        <v/>
      </c>
      <c r="Q1561" s="36" t="str">
        <f>IF(G1561="","",VLOOKUP(G1561,WMS!$E$3:$G$2500,2,FALSE))</f>
        <v/>
      </c>
      <c r="R1561" s="36" t="str">
        <f>IF(G1561="","",VLOOKUP(G1561,WMS!$E$3:$G$2500,3,FALSE))</f>
        <v/>
      </c>
      <c r="S1561" s="37" t="str">
        <f>IF(R1561="","",VLOOKUP(R1561,CUSTOMS!$E$3:$N$2500,2,FALSE))</f>
        <v/>
      </c>
      <c r="T1561" s="38" t="str">
        <f>IF(R1561="","",VLOOKUP(R1561,CUSTOMS!$E$3:$N$2500,3,FALSE))</f>
        <v/>
      </c>
      <c r="U1561" s="39" t="str">
        <f t="shared" si="172"/>
        <v/>
      </c>
      <c r="V1561" s="39" t="str">
        <f>IF(R1561="","",VLOOKUP(R1561,CUSTOMS!$E$3:$N$2500,5,FALSE))</f>
        <v/>
      </c>
      <c r="W1561" s="40" t="str">
        <f>IF(R1561="","",VLOOKUP(R1561,CUSTOMS!$E$3:$N$2500,6,FALSE))</f>
        <v/>
      </c>
      <c r="X1561" s="40" t="str">
        <f t="shared" si="173"/>
        <v/>
      </c>
      <c r="Y1561" s="39" t="str">
        <f>IF(R1561="","",VLOOKUP(R1561,CUSTOMS!$E$3:$N$2500,8,FALSE))</f>
        <v/>
      </c>
      <c r="Z1561" s="39" t="str">
        <f>IF(R1561="","",VLOOKUP(R1561,CUSTOMS!$E$3:$N$2500,9,FALSE))</f>
        <v/>
      </c>
      <c r="AA1561" s="39" t="str">
        <f>IF(R1561="","",VLOOKUP(R1561,CUSTOMS!$E$3:$N$2500,10,FALSE))</f>
        <v/>
      </c>
      <c r="AB1561" s="40" t="str">
        <f>IF(R1561="","",VLOOKUP(G1561,WMS!$E$3:$T$2500,15,FALSE))</f>
        <v/>
      </c>
      <c r="AC1561" s="40" t="str">
        <f t="shared" si="174"/>
        <v/>
      </c>
      <c r="AD1561" s="37" t="str">
        <f>IF(S1561="","",VLOOKUP(S1561,海关监管条件!$A$1:$B$2000,2,FALSE))</f>
        <v/>
      </c>
    </row>
    <row r="1562" spans="7:30">
      <c r="G1562" s="22" t="str">
        <f t="shared" si="168"/>
        <v/>
      </c>
      <c r="H1562" s="23" t="str">
        <f>IF(G1562="","",VLOOKUP(G1562,WMS!$E$3:$Q$2500,7,FALSE))</f>
        <v/>
      </c>
      <c r="I1562" s="23" t="str">
        <f>IF(G1562="","",VLOOKUP(G1562,WMS!$E$3:$Q$2500,8,FALSE))</f>
        <v/>
      </c>
      <c r="J1562" s="23" t="str">
        <f>IF(G1562="","",VLOOKUP(G1562,WMS!$E$3:$Q$2500,13,FALSE))</f>
        <v/>
      </c>
      <c r="K1562" s="29" t="str">
        <f t="shared" si="169"/>
        <v/>
      </c>
      <c r="N1562" s="30" t="str">
        <f>IF(G1562="","",VLOOKUP(G1562,WMS!$E$3:$U$2500,17,0))</f>
        <v/>
      </c>
      <c r="O1562" s="31" t="str">
        <f t="shared" si="170"/>
        <v/>
      </c>
      <c r="P1562" s="31" t="str">
        <f t="shared" si="171"/>
        <v/>
      </c>
      <c r="Q1562" s="36" t="str">
        <f>IF(G1562="","",VLOOKUP(G1562,WMS!$E$3:$G$2500,2,FALSE))</f>
        <v/>
      </c>
      <c r="R1562" s="36" t="str">
        <f>IF(G1562="","",VLOOKUP(G1562,WMS!$E$3:$G$2500,3,FALSE))</f>
        <v/>
      </c>
      <c r="S1562" s="37" t="str">
        <f>IF(R1562="","",VLOOKUP(R1562,CUSTOMS!$E$3:$N$2500,2,FALSE))</f>
        <v/>
      </c>
      <c r="T1562" s="38" t="str">
        <f>IF(R1562="","",VLOOKUP(R1562,CUSTOMS!$E$3:$N$2500,3,FALSE))</f>
        <v/>
      </c>
      <c r="U1562" s="39" t="str">
        <f t="shared" si="172"/>
        <v/>
      </c>
      <c r="V1562" s="39" t="str">
        <f>IF(R1562="","",VLOOKUP(R1562,CUSTOMS!$E$3:$N$2500,5,FALSE))</f>
        <v/>
      </c>
      <c r="W1562" s="40" t="str">
        <f>IF(R1562="","",VLOOKUP(R1562,CUSTOMS!$E$3:$N$2500,6,FALSE))</f>
        <v/>
      </c>
      <c r="X1562" s="40" t="str">
        <f t="shared" si="173"/>
        <v/>
      </c>
      <c r="Y1562" s="39" t="str">
        <f>IF(R1562="","",VLOOKUP(R1562,CUSTOMS!$E$3:$N$2500,8,FALSE))</f>
        <v/>
      </c>
      <c r="Z1562" s="39" t="str">
        <f>IF(R1562="","",VLOOKUP(R1562,CUSTOMS!$E$3:$N$2500,9,FALSE))</f>
        <v/>
      </c>
      <c r="AA1562" s="39" t="str">
        <f>IF(R1562="","",VLOOKUP(R1562,CUSTOMS!$E$3:$N$2500,10,FALSE))</f>
        <v/>
      </c>
      <c r="AB1562" s="40" t="str">
        <f>IF(R1562="","",VLOOKUP(G1562,WMS!$E$3:$T$2500,15,FALSE))</f>
        <v/>
      </c>
      <c r="AC1562" s="40" t="str">
        <f t="shared" si="174"/>
        <v/>
      </c>
      <c r="AD1562" s="37" t="str">
        <f>IF(S1562="","",VLOOKUP(S1562,海关监管条件!$A$1:$B$2000,2,FALSE))</f>
        <v/>
      </c>
    </row>
    <row r="1563" spans="7:30">
      <c r="G1563" s="22" t="str">
        <f t="shared" si="168"/>
        <v/>
      </c>
      <c r="H1563" s="23" t="str">
        <f>IF(G1563="","",VLOOKUP(G1563,WMS!$E$3:$Q$2500,7,FALSE))</f>
        <v/>
      </c>
      <c r="I1563" s="23" t="str">
        <f>IF(G1563="","",VLOOKUP(G1563,WMS!$E$3:$Q$2500,8,FALSE))</f>
        <v/>
      </c>
      <c r="J1563" s="23" t="str">
        <f>IF(G1563="","",VLOOKUP(G1563,WMS!$E$3:$Q$2500,13,FALSE))</f>
        <v/>
      </c>
      <c r="K1563" s="29" t="str">
        <f t="shared" si="169"/>
        <v/>
      </c>
      <c r="N1563" s="30" t="str">
        <f>IF(G1563="","",VLOOKUP(G1563,WMS!$E$3:$U$2500,17,0))</f>
        <v/>
      </c>
      <c r="O1563" s="31" t="str">
        <f t="shared" si="170"/>
        <v/>
      </c>
      <c r="P1563" s="31" t="str">
        <f t="shared" si="171"/>
        <v/>
      </c>
      <c r="Q1563" s="36" t="str">
        <f>IF(G1563="","",VLOOKUP(G1563,WMS!$E$3:$G$2500,2,FALSE))</f>
        <v/>
      </c>
      <c r="R1563" s="36" t="str">
        <f>IF(G1563="","",VLOOKUP(G1563,WMS!$E$3:$G$2500,3,FALSE))</f>
        <v/>
      </c>
      <c r="S1563" s="37" t="str">
        <f>IF(R1563="","",VLOOKUP(R1563,CUSTOMS!$E$3:$N$2500,2,FALSE))</f>
        <v/>
      </c>
      <c r="T1563" s="38" t="str">
        <f>IF(R1563="","",VLOOKUP(R1563,CUSTOMS!$E$3:$N$2500,3,FALSE))</f>
        <v/>
      </c>
      <c r="U1563" s="39" t="str">
        <f t="shared" si="172"/>
        <v/>
      </c>
      <c r="V1563" s="39" t="str">
        <f>IF(R1563="","",VLOOKUP(R1563,CUSTOMS!$E$3:$N$2500,5,FALSE))</f>
        <v/>
      </c>
      <c r="W1563" s="40" t="str">
        <f>IF(R1563="","",VLOOKUP(R1563,CUSTOMS!$E$3:$N$2500,6,FALSE))</f>
        <v/>
      </c>
      <c r="X1563" s="40" t="str">
        <f t="shared" si="173"/>
        <v/>
      </c>
      <c r="Y1563" s="39" t="str">
        <f>IF(R1563="","",VLOOKUP(R1563,CUSTOMS!$E$3:$N$2500,8,FALSE))</f>
        <v/>
      </c>
      <c r="Z1563" s="39" t="str">
        <f>IF(R1563="","",VLOOKUP(R1563,CUSTOMS!$E$3:$N$2500,9,FALSE))</f>
        <v/>
      </c>
      <c r="AA1563" s="39" t="str">
        <f>IF(R1563="","",VLOOKUP(R1563,CUSTOMS!$E$3:$N$2500,10,FALSE))</f>
        <v/>
      </c>
      <c r="AB1563" s="40" t="str">
        <f>IF(R1563="","",VLOOKUP(G1563,WMS!$E$3:$T$2500,15,FALSE))</f>
        <v/>
      </c>
      <c r="AC1563" s="40" t="str">
        <f t="shared" si="174"/>
        <v/>
      </c>
      <c r="AD1563" s="37" t="str">
        <f>IF(S1563="","",VLOOKUP(S1563,海关监管条件!$A$1:$B$2000,2,FALSE))</f>
        <v/>
      </c>
    </row>
    <row r="1564" spans="7:30">
      <c r="G1564" s="22" t="str">
        <f t="shared" si="168"/>
        <v/>
      </c>
      <c r="H1564" s="23" t="str">
        <f>IF(G1564="","",VLOOKUP(G1564,WMS!$E$3:$Q$2500,7,FALSE))</f>
        <v/>
      </c>
      <c r="I1564" s="23" t="str">
        <f>IF(G1564="","",VLOOKUP(G1564,WMS!$E$3:$Q$2500,8,FALSE))</f>
        <v/>
      </c>
      <c r="J1564" s="23" t="str">
        <f>IF(G1564="","",VLOOKUP(G1564,WMS!$E$3:$Q$2500,13,FALSE))</f>
        <v/>
      </c>
      <c r="K1564" s="29" t="str">
        <f t="shared" si="169"/>
        <v/>
      </c>
      <c r="N1564" s="30" t="str">
        <f>IF(G1564="","",VLOOKUP(G1564,WMS!$E$3:$U$2500,17,0))</f>
        <v/>
      </c>
      <c r="O1564" s="31" t="str">
        <f t="shared" si="170"/>
        <v/>
      </c>
      <c r="P1564" s="31" t="str">
        <f t="shared" si="171"/>
        <v/>
      </c>
      <c r="Q1564" s="36" t="str">
        <f>IF(G1564="","",VLOOKUP(G1564,WMS!$E$3:$G$2500,2,FALSE))</f>
        <v/>
      </c>
      <c r="R1564" s="36" t="str">
        <f>IF(G1564="","",VLOOKUP(G1564,WMS!$E$3:$G$2500,3,FALSE))</f>
        <v/>
      </c>
      <c r="S1564" s="37" t="str">
        <f>IF(R1564="","",VLOOKUP(R1564,CUSTOMS!$E$3:$N$2500,2,FALSE))</f>
        <v/>
      </c>
      <c r="T1564" s="38" t="str">
        <f>IF(R1564="","",VLOOKUP(R1564,CUSTOMS!$E$3:$N$2500,3,FALSE))</f>
        <v/>
      </c>
      <c r="U1564" s="39" t="str">
        <f t="shared" si="172"/>
        <v/>
      </c>
      <c r="V1564" s="39" t="str">
        <f>IF(R1564="","",VLOOKUP(R1564,CUSTOMS!$E$3:$N$2500,5,FALSE))</f>
        <v/>
      </c>
      <c r="W1564" s="40" t="str">
        <f>IF(R1564="","",VLOOKUP(R1564,CUSTOMS!$E$3:$N$2500,6,FALSE))</f>
        <v/>
      </c>
      <c r="X1564" s="40" t="str">
        <f t="shared" si="173"/>
        <v/>
      </c>
      <c r="Y1564" s="39" t="str">
        <f>IF(R1564="","",VLOOKUP(R1564,CUSTOMS!$E$3:$N$2500,8,FALSE))</f>
        <v/>
      </c>
      <c r="Z1564" s="39" t="str">
        <f>IF(R1564="","",VLOOKUP(R1564,CUSTOMS!$E$3:$N$2500,9,FALSE))</f>
        <v/>
      </c>
      <c r="AA1564" s="39" t="str">
        <f>IF(R1564="","",VLOOKUP(R1564,CUSTOMS!$E$3:$N$2500,10,FALSE))</f>
        <v/>
      </c>
      <c r="AB1564" s="40" t="str">
        <f>IF(R1564="","",VLOOKUP(G1564,WMS!$E$3:$T$2500,15,FALSE))</f>
        <v/>
      </c>
      <c r="AC1564" s="40" t="str">
        <f t="shared" si="174"/>
        <v/>
      </c>
      <c r="AD1564" s="37" t="str">
        <f>IF(S1564="","",VLOOKUP(S1564,海关监管条件!$A$1:$B$2000,2,FALSE))</f>
        <v/>
      </c>
    </row>
    <row r="1565" spans="7:30">
      <c r="G1565" s="22" t="str">
        <f t="shared" si="168"/>
        <v/>
      </c>
      <c r="H1565" s="23" t="str">
        <f>IF(G1565="","",VLOOKUP(G1565,WMS!$E$3:$Q$2500,7,FALSE))</f>
        <v/>
      </c>
      <c r="I1565" s="23" t="str">
        <f>IF(G1565="","",VLOOKUP(G1565,WMS!$E$3:$Q$2500,8,FALSE))</f>
        <v/>
      </c>
      <c r="J1565" s="23" t="str">
        <f>IF(G1565="","",VLOOKUP(G1565,WMS!$E$3:$Q$2500,13,FALSE))</f>
        <v/>
      </c>
      <c r="K1565" s="29" t="str">
        <f t="shared" si="169"/>
        <v/>
      </c>
      <c r="N1565" s="30" t="str">
        <f>IF(G1565="","",VLOOKUP(G1565,WMS!$E$3:$U$2500,17,0))</f>
        <v/>
      </c>
      <c r="O1565" s="31" t="str">
        <f t="shared" si="170"/>
        <v/>
      </c>
      <c r="P1565" s="31" t="str">
        <f t="shared" si="171"/>
        <v/>
      </c>
      <c r="Q1565" s="36" t="str">
        <f>IF(G1565="","",VLOOKUP(G1565,WMS!$E$3:$G$2500,2,FALSE))</f>
        <v/>
      </c>
      <c r="R1565" s="36" t="str">
        <f>IF(G1565="","",VLOOKUP(G1565,WMS!$E$3:$G$2500,3,FALSE))</f>
        <v/>
      </c>
      <c r="S1565" s="37" t="str">
        <f>IF(R1565="","",VLOOKUP(R1565,CUSTOMS!$E$3:$N$2500,2,FALSE))</f>
        <v/>
      </c>
      <c r="T1565" s="38" t="str">
        <f>IF(R1565="","",VLOOKUP(R1565,CUSTOMS!$E$3:$N$2500,3,FALSE))</f>
        <v/>
      </c>
      <c r="U1565" s="39" t="str">
        <f t="shared" si="172"/>
        <v/>
      </c>
      <c r="V1565" s="39" t="str">
        <f>IF(R1565="","",VLOOKUP(R1565,CUSTOMS!$E$3:$N$2500,5,FALSE))</f>
        <v/>
      </c>
      <c r="W1565" s="40" t="str">
        <f>IF(R1565="","",VLOOKUP(R1565,CUSTOMS!$E$3:$N$2500,6,FALSE))</f>
        <v/>
      </c>
      <c r="X1565" s="40" t="str">
        <f t="shared" si="173"/>
        <v/>
      </c>
      <c r="Y1565" s="39" t="str">
        <f>IF(R1565="","",VLOOKUP(R1565,CUSTOMS!$E$3:$N$2500,8,FALSE))</f>
        <v/>
      </c>
      <c r="Z1565" s="39" t="str">
        <f>IF(R1565="","",VLOOKUP(R1565,CUSTOMS!$E$3:$N$2500,9,FALSE))</f>
        <v/>
      </c>
      <c r="AA1565" s="39" t="str">
        <f>IF(R1565="","",VLOOKUP(R1565,CUSTOMS!$E$3:$N$2500,10,FALSE))</f>
        <v/>
      </c>
      <c r="AB1565" s="40" t="str">
        <f>IF(R1565="","",VLOOKUP(G1565,WMS!$E$3:$T$2500,15,FALSE))</f>
        <v/>
      </c>
      <c r="AC1565" s="40" t="str">
        <f t="shared" si="174"/>
        <v/>
      </c>
      <c r="AD1565" s="37" t="str">
        <f>IF(S1565="","",VLOOKUP(S1565,海关监管条件!$A$1:$B$2000,2,FALSE))</f>
        <v/>
      </c>
    </row>
    <row r="1566" spans="7:30">
      <c r="G1566" s="22" t="str">
        <f t="shared" si="168"/>
        <v/>
      </c>
      <c r="H1566" s="23" t="str">
        <f>IF(G1566="","",VLOOKUP(G1566,WMS!$E$3:$Q$2500,7,FALSE))</f>
        <v/>
      </c>
      <c r="I1566" s="23" t="str">
        <f>IF(G1566="","",VLOOKUP(G1566,WMS!$E$3:$Q$2500,8,FALSE))</f>
        <v/>
      </c>
      <c r="J1566" s="23" t="str">
        <f>IF(G1566="","",VLOOKUP(G1566,WMS!$E$3:$Q$2500,13,FALSE))</f>
        <v/>
      </c>
      <c r="K1566" s="29" t="str">
        <f t="shared" si="169"/>
        <v/>
      </c>
      <c r="N1566" s="30" t="str">
        <f>IF(G1566="","",VLOOKUP(G1566,WMS!$E$3:$U$2500,17,0))</f>
        <v/>
      </c>
      <c r="O1566" s="31" t="str">
        <f t="shared" si="170"/>
        <v/>
      </c>
      <c r="P1566" s="31" t="str">
        <f t="shared" si="171"/>
        <v/>
      </c>
      <c r="Q1566" s="36" t="str">
        <f>IF(G1566="","",VLOOKUP(G1566,WMS!$E$3:$G$2500,2,FALSE))</f>
        <v/>
      </c>
      <c r="R1566" s="36" t="str">
        <f>IF(G1566="","",VLOOKUP(G1566,WMS!$E$3:$G$2500,3,FALSE))</f>
        <v/>
      </c>
      <c r="S1566" s="37" t="str">
        <f>IF(R1566="","",VLOOKUP(R1566,CUSTOMS!$E$3:$N$2500,2,FALSE))</f>
        <v/>
      </c>
      <c r="T1566" s="38" t="str">
        <f>IF(R1566="","",VLOOKUP(R1566,CUSTOMS!$E$3:$N$2500,3,FALSE))</f>
        <v/>
      </c>
      <c r="U1566" s="39" t="str">
        <f t="shared" si="172"/>
        <v/>
      </c>
      <c r="V1566" s="39" t="str">
        <f>IF(R1566="","",VLOOKUP(R1566,CUSTOMS!$E$3:$N$2500,5,FALSE))</f>
        <v/>
      </c>
      <c r="W1566" s="40" t="str">
        <f>IF(R1566="","",VLOOKUP(R1566,CUSTOMS!$E$3:$N$2500,6,FALSE))</f>
        <v/>
      </c>
      <c r="X1566" s="40" t="str">
        <f t="shared" si="173"/>
        <v/>
      </c>
      <c r="Y1566" s="39" t="str">
        <f>IF(R1566="","",VLOOKUP(R1566,CUSTOMS!$E$3:$N$2500,8,FALSE))</f>
        <v/>
      </c>
      <c r="Z1566" s="39" t="str">
        <f>IF(R1566="","",VLOOKUP(R1566,CUSTOMS!$E$3:$N$2500,9,FALSE))</f>
        <v/>
      </c>
      <c r="AA1566" s="39" t="str">
        <f>IF(R1566="","",VLOOKUP(R1566,CUSTOMS!$E$3:$N$2500,10,FALSE))</f>
        <v/>
      </c>
      <c r="AB1566" s="40" t="str">
        <f>IF(R1566="","",VLOOKUP(G1566,WMS!$E$3:$T$2500,15,FALSE))</f>
        <v/>
      </c>
      <c r="AC1566" s="40" t="str">
        <f t="shared" si="174"/>
        <v/>
      </c>
      <c r="AD1566" s="37" t="str">
        <f>IF(S1566="","",VLOOKUP(S1566,海关监管条件!$A$1:$B$2000,2,FALSE))</f>
        <v/>
      </c>
    </row>
    <row r="1567" spans="7:30">
      <c r="G1567" s="22" t="str">
        <f t="shared" si="168"/>
        <v/>
      </c>
      <c r="H1567" s="23" t="str">
        <f>IF(G1567="","",VLOOKUP(G1567,WMS!$E$3:$Q$2500,7,FALSE))</f>
        <v/>
      </c>
      <c r="I1567" s="23" t="str">
        <f>IF(G1567="","",VLOOKUP(G1567,WMS!$E$3:$Q$2500,8,FALSE))</f>
        <v/>
      </c>
      <c r="J1567" s="23" t="str">
        <f>IF(G1567="","",VLOOKUP(G1567,WMS!$E$3:$Q$2500,13,FALSE))</f>
        <v/>
      </c>
      <c r="K1567" s="29" t="str">
        <f t="shared" si="169"/>
        <v/>
      </c>
      <c r="N1567" s="30" t="str">
        <f>IF(G1567="","",VLOOKUP(G1567,WMS!$E$3:$U$2500,17,0))</f>
        <v/>
      </c>
      <c r="O1567" s="31" t="str">
        <f t="shared" si="170"/>
        <v/>
      </c>
      <c r="P1567" s="31" t="str">
        <f t="shared" si="171"/>
        <v/>
      </c>
      <c r="Q1567" s="36" t="str">
        <f>IF(G1567="","",VLOOKUP(G1567,WMS!$E$3:$G$2500,2,FALSE))</f>
        <v/>
      </c>
      <c r="R1567" s="36" t="str">
        <f>IF(G1567="","",VLOOKUP(G1567,WMS!$E$3:$G$2500,3,FALSE))</f>
        <v/>
      </c>
      <c r="S1567" s="37" t="str">
        <f>IF(R1567="","",VLOOKUP(R1567,CUSTOMS!$E$3:$N$2500,2,FALSE))</f>
        <v/>
      </c>
      <c r="T1567" s="38" t="str">
        <f>IF(R1567="","",VLOOKUP(R1567,CUSTOMS!$E$3:$N$2500,3,FALSE))</f>
        <v/>
      </c>
      <c r="U1567" s="39" t="str">
        <f t="shared" si="172"/>
        <v/>
      </c>
      <c r="V1567" s="39" t="str">
        <f>IF(R1567="","",VLOOKUP(R1567,CUSTOMS!$E$3:$N$2500,5,FALSE))</f>
        <v/>
      </c>
      <c r="W1567" s="40" t="str">
        <f>IF(R1567="","",VLOOKUP(R1567,CUSTOMS!$E$3:$N$2500,6,FALSE))</f>
        <v/>
      </c>
      <c r="X1567" s="40" t="str">
        <f t="shared" si="173"/>
        <v/>
      </c>
      <c r="Y1567" s="39" t="str">
        <f>IF(R1567="","",VLOOKUP(R1567,CUSTOMS!$E$3:$N$2500,8,FALSE))</f>
        <v/>
      </c>
      <c r="Z1567" s="39" t="str">
        <f>IF(R1567="","",VLOOKUP(R1567,CUSTOMS!$E$3:$N$2500,9,FALSE))</f>
        <v/>
      </c>
      <c r="AA1567" s="39" t="str">
        <f>IF(R1567="","",VLOOKUP(R1567,CUSTOMS!$E$3:$N$2500,10,FALSE))</f>
        <v/>
      </c>
      <c r="AB1567" s="40" t="str">
        <f>IF(R1567="","",VLOOKUP(G1567,WMS!$E$3:$T$2500,15,FALSE))</f>
        <v/>
      </c>
      <c r="AC1567" s="40" t="str">
        <f t="shared" si="174"/>
        <v/>
      </c>
      <c r="AD1567" s="37" t="str">
        <f>IF(S1567="","",VLOOKUP(S1567,海关监管条件!$A$1:$B$2000,2,FALSE))</f>
        <v/>
      </c>
    </row>
    <row r="1568" spans="7:30">
      <c r="G1568" s="22" t="str">
        <f t="shared" si="168"/>
        <v/>
      </c>
      <c r="H1568" s="23" t="str">
        <f>IF(G1568="","",VLOOKUP(G1568,WMS!$E$3:$Q$2500,7,FALSE))</f>
        <v/>
      </c>
      <c r="I1568" s="23" t="str">
        <f>IF(G1568="","",VLOOKUP(G1568,WMS!$E$3:$Q$2500,8,FALSE))</f>
        <v/>
      </c>
      <c r="J1568" s="23" t="str">
        <f>IF(G1568="","",VLOOKUP(G1568,WMS!$E$3:$Q$2500,13,FALSE))</f>
        <v/>
      </c>
      <c r="K1568" s="29" t="str">
        <f t="shared" si="169"/>
        <v/>
      </c>
      <c r="N1568" s="30" t="str">
        <f>IF(G1568="","",VLOOKUP(G1568,WMS!$E$3:$U$2500,17,0))</f>
        <v/>
      </c>
      <c r="O1568" s="31" t="str">
        <f t="shared" si="170"/>
        <v/>
      </c>
      <c r="P1568" s="31" t="str">
        <f t="shared" si="171"/>
        <v/>
      </c>
      <c r="Q1568" s="36" t="str">
        <f>IF(G1568="","",VLOOKUP(G1568,WMS!$E$3:$G$2500,2,FALSE))</f>
        <v/>
      </c>
      <c r="R1568" s="36" t="str">
        <f>IF(G1568="","",VLOOKUP(G1568,WMS!$E$3:$G$2500,3,FALSE))</f>
        <v/>
      </c>
      <c r="S1568" s="37" t="str">
        <f>IF(R1568="","",VLOOKUP(R1568,CUSTOMS!$E$3:$N$2500,2,FALSE))</f>
        <v/>
      </c>
      <c r="T1568" s="38" t="str">
        <f>IF(R1568="","",VLOOKUP(R1568,CUSTOMS!$E$3:$N$2500,3,FALSE))</f>
        <v/>
      </c>
      <c r="U1568" s="39" t="str">
        <f t="shared" si="172"/>
        <v/>
      </c>
      <c r="V1568" s="39" t="str">
        <f>IF(R1568="","",VLOOKUP(R1568,CUSTOMS!$E$3:$N$2500,5,FALSE))</f>
        <v/>
      </c>
      <c r="W1568" s="40" t="str">
        <f>IF(R1568="","",VLOOKUP(R1568,CUSTOMS!$E$3:$N$2500,6,FALSE))</f>
        <v/>
      </c>
      <c r="X1568" s="40" t="str">
        <f t="shared" si="173"/>
        <v/>
      </c>
      <c r="Y1568" s="39" t="str">
        <f>IF(R1568="","",VLOOKUP(R1568,CUSTOMS!$E$3:$N$2500,8,FALSE))</f>
        <v/>
      </c>
      <c r="Z1568" s="39" t="str">
        <f>IF(R1568="","",VLOOKUP(R1568,CUSTOMS!$E$3:$N$2500,9,FALSE))</f>
        <v/>
      </c>
      <c r="AA1568" s="39" t="str">
        <f>IF(R1568="","",VLOOKUP(R1568,CUSTOMS!$E$3:$N$2500,10,FALSE))</f>
        <v/>
      </c>
      <c r="AB1568" s="40" t="str">
        <f>IF(R1568="","",VLOOKUP(G1568,WMS!$E$3:$T$2500,15,FALSE))</f>
        <v/>
      </c>
      <c r="AC1568" s="40" t="str">
        <f t="shared" si="174"/>
        <v/>
      </c>
      <c r="AD1568" s="37" t="str">
        <f>IF(S1568="","",VLOOKUP(S1568,海关监管条件!$A$1:$B$2000,2,FALSE))</f>
        <v/>
      </c>
    </row>
    <row r="1569" spans="7:30">
      <c r="G1569" s="22" t="str">
        <f t="shared" ref="G1569:G1632" si="175">IF(F1569="","",D1569&amp;"/"&amp;E1569&amp;"/"&amp;F1569)</f>
        <v/>
      </c>
      <c r="H1569" s="23" t="str">
        <f>IF(G1569="","",VLOOKUP(G1569,WMS!$E$3:$Q$2500,7,FALSE))</f>
        <v/>
      </c>
      <c r="I1569" s="23" t="str">
        <f>IF(G1569="","",VLOOKUP(G1569,WMS!$E$3:$Q$2500,8,FALSE))</f>
        <v/>
      </c>
      <c r="J1569" s="23" t="str">
        <f>IF(G1569="","",VLOOKUP(G1569,WMS!$E$3:$Q$2500,13,FALSE))</f>
        <v/>
      </c>
      <c r="K1569" s="29" t="str">
        <f t="shared" ref="K1569:K1632" si="176">IF(M1569="","",EXACT(H1569,M1569/L1569))</f>
        <v/>
      </c>
      <c r="N1569" s="30" t="str">
        <f>IF(G1569="","",VLOOKUP(G1569,WMS!$E$3:$U$2500,17,0))</f>
        <v/>
      </c>
      <c r="O1569" s="31" t="str">
        <f t="shared" ref="O1569:O1632" si="177">IF(L1569="","",I1569*L1569)</f>
        <v/>
      </c>
      <c r="P1569" s="31" t="str">
        <f t="shared" ref="P1569:P1632" si="178">IF(L1569="","",J1569*L1569)</f>
        <v/>
      </c>
      <c r="Q1569" s="36" t="str">
        <f>IF(G1569="","",VLOOKUP(G1569,WMS!$E$3:$G$2500,2,FALSE))</f>
        <v/>
      </c>
      <c r="R1569" s="36" t="str">
        <f>IF(G1569="","",VLOOKUP(G1569,WMS!$E$3:$G$2500,3,FALSE))</f>
        <v/>
      </c>
      <c r="S1569" s="37" t="str">
        <f>IF(R1569="","",VLOOKUP(R1569,CUSTOMS!$E$3:$N$2500,2,FALSE))</f>
        <v/>
      </c>
      <c r="T1569" s="38" t="str">
        <f>IF(R1569="","",VLOOKUP(R1569,CUSTOMS!$E$3:$N$2500,3,FALSE))</f>
        <v/>
      </c>
      <c r="U1569" s="39" t="str">
        <f t="shared" ref="U1569:U1632" si="179">IF(V1569="","",IF(V1569="千克",M1569*AB1569,M1569))</f>
        <v/>
      </c>
      <c r="V1569" s="39" t="str">
        <f>IF(R1569="","",VLOOKUP(R1569,CUSTOMS!$E$3:$N$2500,5,FALSE))</f>
        <v/>
      </c>
      <c r="W1569" s="40" t="str">
        <f>IF(R1569="","",VLOOKUP(R1569,CUSTOMS!$E$3:$N$2500,6,FALSE))</f>
        <v/>
      </c>
      <c r="X1569" s="40" t="str">
        <f t="shared" ref="X1569:X1632" si="180">IF(W1569="","",U1569*W1569)</f>
        <v/>
      </c>
      <c r="Y1569" s="39" t="str">
        <f>IF(R1569="","",VLOOKUP(R1569,CUSTOMS!$E$3:$N$2500,8,FALSE))</f>
        <v/>
      </c>
      <c r="Z1569" s="39" t="str">
        <f>IF(R1569="","",VLOOKUP(R1569,CUSTOMS!$E$3:$N$2500,9,FALSE))</f>
        <v/>
      </c>
      <c r="AA1569" s="39" t="str">
        <f>IF(R1569="","",VLOOKUP(R1569,CUSTOMS!$E$3:$N$2500,10,FALSE))</f>
        <v/>
      </c>
      <c r="AB1569" s="40" t="str">
        <f>IF(R1569="","",VLOOKUP(G1569,WMS!$E$3:$T$2500,15,FALSE))</f>
        <v/>
      </c>
      <c r="AC1569" s="40" t="str">
        <f t="shared" ref="AC1569:AC1632" si="181">IF(AB1569="","",M1569*AB1569)</f>
        <v/>
      </c>
      <c r="AD1569" s="37" t="str">
        <f>IF(S1569="","",VLOOKUP(S1569,海关监管条件!$A$1:$B$2000,2,FALSE))</f>
        <v/>
      </c>
    </row>
    <row r="1570" spans="7:30">
      <c r="G1570" s="22" t="str">
        <f t="shared" si="175"/>
        <v/>
      </c>
      <c r="H1570" s="23" t="str">
        <f>IF(G1570="","",VLOOKUP(G1570,WMS!$E$3:$Q$2500,7,FALSE))</f>
        <v/>
      </c>
      <c r="I1570" s="23" t="str">
        <f>IF(G1570="","",VLOOKUP(G1570,WMS!$E$3:$Q$2500,8,FALSE))</f>
        <v/>
      </c>
      <c r="J1570" s="23" t="str">
        <f>IF(G1570="","",VLOOKUP(G1570,WMS!$E$3:$Q$2500,13,FALSE))</f>
        <v/>
      </c>
      <c r="K1570" s="29" t="str">
        <f t="shared" si="176"/>
        <v/>
      </c>
      <c r="N1570" s="30" t="str">
        <f>IF(G1570="","",VLOOKUP(G1570,WMS!$E$3:$U$2500,17,0))</f>
        <v/>
      </c>
      <c r="O1570" s="31" t="str">
        <f t="shared" si="177"/>
        <v/>
      </c>
      <c r="P1570" s="31" t="str">
        <f t="shared" si="178"/>
        <v/>
      </c>
      <c r="Q1570" s="36" t="str">
        <f>IF(G1570="","",VLOOKUP(G1570,WMS!$E$3:$G$2500,2,FALSE))</f>
        <v/>
      </c>
      <c r="R1570" s="36" t="str">
        <f>IF(G1570="","",VLOOKUP(G1570,WMS!$E$3:$G$2500,3,FALSE))</f>
        <v/>
      </c>
      <c r="S1570" s="37" t="str">
        <f>IF(R1570="","",VLOOKUP(R1570,CUSTOMS!$E$3:$N$2500,2,FALSE))</f>
        <v/>
      </c>
      <c r="T1570" s="38" t="str">
        <f>IF(R1570="","",VLOOKUP(R1570,CUSTOMS!$E$3:$N$2500,3,FALSE))</f>
        <v/>
      </c>
      <c r="U1570" s="39" t="str">
        <f t="shared" si="179"/>
        <v/>
      </c>
      <c r="V1570" s="39" t="str">
        <f>IF(R1570="","",VLOOKUP(R1570,CUSTOMS!$E$3:$N$2500,5,FALSE))</f>
        <v/>
      </c>
      <c r="W1570" s="40" t="str">
        <f>IF(R1570="","",VLOOKUP(R1570,CUSTOMS!$E$3:$N$2500,6,FALSE))</f>
        <v/>
      </c>
      <c r="X1570" s="40" t="str">
        <f t="shared" si="180"/>
        <v/>
      </c>
      <c r="Y1570" s="39" t="str">
        <f>IF(R1570="","",VLOOKUP(R1570,CUSTOMS!$E$3:$N$2500,8,FALSE))</f>
        <v/>
      </c>
      <c r="Z1570" s="39" t="str">
        <f>IF(R1570="","",VLOOKUP(R1570,CUSTOMS!$E$3:$N$2500,9,FALSE))</f>
        <v/>
      </c>
      <c r="AA1570" s="39" t="str">
        <f>IF(R1570="","",VLOOKUP(R1570,CUSTOMS!$E$3:$N$2500,10,FALSE))</f>
        <v/>
      </c>
      <c r="AB1570" s="40" t="str">
        <f>IF(R1570="","",VLOOKUP(G1570,WMS!$E$3:$T$2500,15,FALSE))</f>
        <v/>
      </c>
      <c r="AC1570" s="40" t="str">
        <f t="shared" si="181"/>
        <v/>
      </c>
      <c r="AD1570" s="37" t="str">
        <f>IF(S1570="","",VLOOKUP(S1570,海关监管条件!$A$1:$B$2000,2,FALSE))</f>
        <v/>
      </c>
    </row>
    <row r="1571" spans="7:30">
      <c r="G1571" s="22" t="str">
        <f t="shared" si="175"/>
        <v/>
      </c>
      <c r="H1571" s="23" t="str">
        <f>IF(G1571="","",VLOOKUP(G1571,WMS!$E$3:$Q$2500,7,FALSE))</f>
        <v/>
      </c>
      <c r="I1571" s="23" t="str">
        <f>IF(G1571="","",VLOOKUP(G1571,WMS!$E$3:$Q$2500,8,FALSE))</f>
        <v/>
      </c>
      <c r="J1571" s="23" t="str">
        <f>IF(G1571="","",VLOOKUP(G1571,WMS!$E$3:$Q$2500,13,FALSE))</f>
        <v/>
      </c>
      <c r="K1571" s="29" t="str">
        <f t="shared" si="176"/>
        <v/>
      </c>
      <c r="N1571" s="30" t="str">
        <f>IF(G1571="","",VLOOKUP(G1571,WMS!$E$3:$U$2500,17,0))</f>
        <v/>
      </c>
      <c r="O1571" s="31" t="str">
        <f t="shared" si="177"/>
        <v/>
      </c>
      <c r="P1571" s="31" t="str">
        <f t="shared" si="178"/>
        <v/>
      </c>
      <c r="Q1571" s="36" t="str">
        <f>IF(G1571="","",VLOOKUP(G1571,WMS!$E$3:$G$2500,2,FALSE))</f>
        <v/>
      </c>
      <c r="R1571" s="36" t="str">
        <f>IF(G1571="","",VLOOKUP(G1571,WMS!$E$3:$G$2500,3,FALSE))</f>
        <v/>
      </c>
      <c r="S1571" s="37" t="str">
        <f>IF(R1571="","",VLOOKUP(R1571,CUSTOMS!$E$3:$N$2500,2,FALSE))</f>
        <v/>
      </c>
      <c r="T1571" s="38" t="str">
        <f>IF(R1571="","",VLOOKUP(R1571,CUSTOMS!$E$3:$N$2500,3,FALSE))</f>
        <v/>
      </c>
      <c r="U1571" s="39" t="str">
        <f t="shared" si="179"/>
        <v/>
      </c>
      <c r="V1571" s="39" t="str">
        <f>IF(R1571="","",VLOOKUP(R1571,CUSTOMS!$E$3:$N$2500,5,FALSE))</f>
        <v/>
      </c>
      <c r="W1571" s="40" t="str">
        <f>IF(R1571="","",VLOOKUP(R1571,CUSTOMS!$E$3:$N$2500,6,FALSE))</f>
        <v/>
      </c>
      <c r="X1571" s="40" t="str">
        <f t="shared" si="180"/>
        <v/>
      </c>
      <c r="Y1571" s="39" t="str">
        <f>IF(R1571="","",VLOOKUP(R1571,CUSTOMS!$E$3:$N$2500,8,FALSE))</f>
        <v/>
      </c>
      <c r="Z1571" s="39" t="str">
        <f>IF(R1571="","",VLOOKUP(R1571,CUSTOMS!$E$3:$N$2500,9,FALSE))</f>
        <v/>
      </c>
      <c r="AA1571" s="39" t="str">
        <f>IF(R1571="","",VLOOKUP(R1571,CUSTOMS!$E$3:$N$2500,10,FALSE))</f>
        <v/>
      </c>
      <c r="AB1571" s="40" t="str">
        <f>IF(R1571="","",VLOOKUP(G1571,WMS!$E$3:$T$2500,15,FALSE))</f>
        <v/>
      </c>
      <c r="AC1571" s="40" t="str">
        <f t="shared" si="181"/>
        <v/>
      </c>
      <c r="AD1571" s="37" t="str">
        <f>IF(S1571="","",VLOOKUP(S1571,海关监管条件!$A$1:$B$2000,2,FALSE))</f>
        <v/>
      </c>
    </row>
    <row r="1572" spans="7:30">
      <c r="G1572" s="22" t="str">
        <f t="shared" si="175"/>
        <v/>
      </c>
      <c r="H1572" s="23" t="str">
        <f>IF(G1572="","",VLOOKUP(G1572,WMS!$E$3:$Q$2500,7,FALSE))</f>
        <v/>
      </c>
      <c r="I1572" s="23" t="str">
        <f>IF(G1572="","",VLOOKUP(G1572,WMS!$E$3:$Q$2500,8,FALSE))</f>
        <v/>
      </c>
      <c r="J1572" s="23" t="str">
        <f>IF(G1572="","",VLOOKUP(G1572,WMS!$E$3:$Q$2500,13,FALSE))</f>
        <v/>
      </c>
      <c r="K1572" s="29" t="str">
        <f t="shared" si="176"/>
        <v/>
      </c>
      <c r="N1572" s="30" t="str">
        <f>IF(G1572="","",VLOOKUP(G1572,WMS!$E$3:$U$2500,17,0))</f>
        <v/>
      </c>
      <c r="O1572" s="31" t="str">
        <f t="shared" si="177"/>
        <v/>
      </c>
      <c r="P1572" s="31" t="str">
        <f t="shared" si="178"/>
        <v/>
      </c>
      <c r="Q1572" s="36" t="str">
        <f>IF(G1572="","",VLOOKUP(G1572,WMS!$E$3:$G$2500,2,FALSE))</f>
        <v/>
      </c>
      <c r="R1572" s="36" t="str">
        <f>IF(G1572="","",VLOOKUP(G1572,WMS!$E$3:$G$2500,3,FALSE))</f>
        <v/>
      </c>
      <c r="S1572" s="37" t="str">
        <f>IF(R1572="","",VLOOKUP(R1572,CUSTOMS!$E$3:$N$2500,2,FALSE))</f>
        <v/>
      </c>
      <c r="T1572" s="38" t="str">
        <f>IF(R1572="","",VLOOKUP(R1572,CUSTOMS!$E$3:$N$2500,3,FALSE))</f>
        <v/>
      </c>
      <c r="U1572" s="39" t="str">
        <f t="shared" si="179"/>
        <v/>
      </c>
      <c r="V1572" s="39" t="str">
        <f>IF(R1572="","",VLOOKUP(R1572,CUSTOMS!$E$3:$N$2500,5,FALSE))</f>
        <v/>
      </c>
      <c r="W1572" s="40" t="str">
        <f>IF(R1572="","",VLOOKUP(R1572,CUSTOMS!$E$3:$N$2500,6,FALSE))</f>
        <v/>
      </c>
      <c r="X1572" s="40" t="str">
        <f t="shared" si="180"/>
        <v/>
      </c>
      <c r="Y1572" s="39" t="str">
        <f>IF(R1572="","",VLOOKUP(R1572,CUSTOMS!$E$3:$N$2500,8,FALSE))</f>
        <v/>
      </c>
      <c r="Z1572" s="39" t="str">
        <f>IF(R1572="","",VLOOKUP(R1572,CUSTOMS!$E$3:$N$2500,9,FALSE))</f>
        <v/>
      </c>
      <c r="AA1572" s="39" t="str">
        <f>IF(R1572="","",VLOOKUP(R1572,CUSTOMS!$E$3:$N$2500,10,FALSE))</f>
        <v/>
      </c>
      <c r="AB1572" s="40" t="str">
        <f>IF(R1572="","",VLOOKUP(G1572,WMS!$E$3:$T$2500,15,FALSE))</f>
        <v/>
      </c>
      <c r="AC1572" s="40" t="str">
        <f t="shared" si="181"/>
        <v/>
      </c>
      <c r="AD1572" s="37" t="str">
        <f>IF(S1572="","",VLOOKUP(S1572,海关监管条件!$A$1:$B$2000,2,FALSE))</f>
        <v/>
      </c>
    </row>
    <row r="1573" spans="7:30">
      <c r="G1573" s="22" t="str">
        <f t="shared" si="175"/>
        <v/>
      </c>
      <c r="H1573" s="23" t="str">
        <f>IF(G1573="","",VLOOKUP(G1573,WMS!$E$3:$Q$2500,7,FALSE))</f>
        <v/>
      </c>
      <c r="I1573" s="23" t="str">
        <f>IF(G1573="","",VLOOKUP(G1573,WMS!$E$3:$Q$2500,8,FALSE))</f>
        <v/>
      </c>
      <c r="J1573" s="23" t="str">
        <f>IF(G1573="","",VLOOKUP(G1573,WMS!$E$3:$Q$2500,13,FALSE))</f>
        <v/>
      </c>
      <c r="K1573" s="29" t="str">
        <f t="shared" si="176"/>
        <v/>
      </c>
      <c r="N1573" s="30" t="str">
        <f>IF(G1573="","",VLOOKUP(G1573,WMS!$E$3:$U$2500,17,0))</f>
        <v/>
      </c>
      <c r="O1573" s="31" t="str">
        <f t="shared" si="177"/>
        <v/>
      </c>
      <c r="P1573" s="31" t="str">
        <f t="shared" si="178"/>
        <v/>
      </c>
      <c r="Q1573" s="36" t="str">
        <f>IF(G1573="","",VLOOKUP(G1573,WMS!$E$3:$G$2500,2,FALSE))</f>
        <v/>
      </c>
      <c r="R1573" s="36" t="str">
        <f>IF(G1573="","",VLOOKUP(G1573,WMS!$E$3:$G$2500,3,FALSE))</f>
        <v/>
      </c>
      <c r="S1573" s="37" t="str">
        <f>IF(R1573="","",VLOOKUP(R1573,CUSTOMS!$E$3:$N$2500,2,FALSE))</f>
        <v/>
      </c>
      <c r="T1573" s="38" t="str">
        <f>IF(R1573="","",VLOOKUP(R1573,CUSTOMS!$E$3:$N$2500,3,FALSE))</f>
        <v/>
      </c>
      <c r="U1573" s="39" t="str">
        <f t="shared" si="179"/>
        <v/>
      </c>
      <c r="V1573" s="39" t="str">
        <f>IF(R1573="","",VLOOKUP(R1573,CUSTOMS!$E$3:$N$2500,5,FALSE))</f>
        <v/>
      </c>
      <c r="W1573" s="40" t="str">
        <f>IF(R1573="","",VLOOKUP(R1573,CUSTOMS!$E$3:$N$2500,6,FALSE))</f>
        <v/>
      </c>
      <c r="X1573" s="40" t="str">
        <f t="shared" si="180"/>
        <v/>
      </c>
      <c r="Y1573" s="39" t="str">
        <f>IF(R1573="","",VLOOKUP(R1573,CUSTOMS!$E$3:$N$2500,8,FALSE))</f>
        <v/>
      </c>
      <c r="Z1573" s="39" t="str">
        <f>IF(R1573="","",VLOOKUP(R1573,CUSTOMS!$E$3:$N$2500,9,FALSE))</f>
        <v/>
      </c>
      <c r="AA1573" s="39" t="str">
        <f>IF(R1573="","",VLOOKUP(R1573,CUSTOMS!$E$3:$N$2500,10,FALSE))</f>
        <v/>
      </c>
      <c r="AB1573" s="40" t="str">
        <f>IF(R1573="","",VLOOKUP(G1573,WMS!$E$3:$T$2500,15,FALSE))</f>
        <v/>
      </c>
      <c r="AC1573" s="40" t="str">
        <f t="shared" si="181"/>
        <v/>
      </c>
      <c r="AD1573" s="37" t="str">
        <f>IF(S1573="","",VLOOKUP(S1573,海关监管条件!$A$1:$B$2000,2,FALSE))</f>
        <v/>
      </c>
    </row>
    <row r="1574" spans="7:30">
      <c r="G1574" s="22" t="str">
        <f t="shared" si="175"/>
        <v/>
      </c>
      <c r="H1574" s="23" t="str">
        <f>IF(G1574="","",VLOOKUP(G1574,WMS!$E$3:$Q$2500,7,FALSE))</f>
        <v/>
      </c>
      <c r="I1574" s="23" t="str">
        <f>IF(G1574="","",VLOOKUP(G1574,WMS!$E$3:$Q$2500,8,FALSE))</f>
        <v/>
      </c>
      <c r="J1574" s="23" t="str">
        <f>IF(G1574="","",VLOOKUP(G1574,WMS!$E$3:$Q$2500,13,FALSE))</f>
        <v/>
      </c>
      <c r="K1574" s="29" t="str">
        <f t="shared" si="176"/>
        <v/>
      </c>
      <c r="N1574" s="30" t="str">
        <f>IF(G1574="","",VLOOKUP(G1574,WMS!$E$3:$U$2500,17,0))</f>
        <v/>
      </c>
      <c r="O1574" s="31" t="str">
        <f t="shared" si="177"/>
        <v/>
      </c>
      <c r="P1574" s="31" t="str">
        <f t="shared" si="178"/>
        <v/>
      </c>
      <c r="Q1574" s="36" t="str">
        <f>IF(G1574="","",VLOOKUP(G1574,WMS!$E$3:$G$2500,2,FALSE))</f>
        <v/>
      </c>
      <c r="R1574" s="36" t="str">
        <f>IF(G1574="","",VLOOKUP(G1574,WMS!$E$3:$G$2500,3,FALSE))</f>
        <v/>
      </c>
      <c r="S1574" s="37" t="str">
        <f>IF(R1574="","",VLOOKUP(R1574,CUSTOMS!$E$3:$N$2500,2,FALSE))</f>
        <v/>
      </c>
      <c r="T1574" s="38" t="str">
        <f>IF(R1574="","",VLOOKUP(R1574,CUSTOMS!$E$3:$N$2500,3,FALSE))</f>
        <v/>
      </c>
      <c r="U1574" s="39" t="str">
        <f t="shared" si="179"/>
        <v/>
      </c>
      <c r="V1574" s="39" t="str">
        <f>IF(R1574="","",VLOOKUP(R1574,CUSTOMS!$E$3:$N$2500,5,FALSE))</f>
        <v/>
      </c>
      <c r="W1574" s="40" t="str">
        <f>IF(R1574="","",VLOOKUP(R1574,CUSTOMS!$E$3:$N$2500,6,FALSE))</f>
        <v/>
      </c>
      <c r="X1574" s="40" t="str">
        <f t="shared" si="180"/>
        <v/>
      </c>
      <c r="Y1574" s="39" t="str">
        <f>IF(R1574="","",VLOOKUP(R1574,CUSTOMS!$E$3:$N$2500,8,FALSE))</f>
        <v/>
      </c>
      <c r="Z1574" s="39" t="str">
        <f>IF(R1574="","",VLOOKUP(R1574,CUSTOMS!$E$3:$N$2500,9,FALSE))</f>
        <v/>
      </c>
      <c r="AA1574" s="39" t="str">
        <f>IF(R1574="","",VLOOKUP(R1574,CUSTOMS!$E$3:$N$2500,10,FALSE))</f>
        <v/>
      </c>
      <c r="AB1574" s="40" t="str">
        <f>IF(R1574="","",VLOOKUP(G1574,WMS!$E$3:$T$2500,15,FALSE))</f>
        <v/>
      </c>
      <c r="AC1574" s="40" t="str">
        <f t="shared" si="181"/>
        <v/>
      </c>
      <c r="AD1574" s="37" t="str">
        <f>IF(S1574="","",VLOOKUP(S1574,海关监管条件!$A$1:$B$2000,2,FALSE))</f>
        <v/>
      </c>
    </row>
    <row r="1575" spans="7:30">
      <c r="G1575" s="22" t="str">
        <f t="shared" si="175"/>
        <v/>
      </c>
      <c r="H1575" s="23" t="str">
        <f>IF(G1575="","",VLOOKUP(G1575,WMS!$E$3:$Q$2500,7,FALSE))</f>
        <v/>
      </c>
      <c r="I1575" s="23" t="str">
        <f>IF(G1575="","",VLOOKUP(G1575,WMS!$E$3:$Q$2500,8,FALSE))</f>
        <v/>
      </c>
      <c r="J1575" s="23" t="str">
        <f>IF(G1575="","",VLOOKUP(G1575,WMS!$E$3:$Q$2500,13,FALSE))</f>
        <v/>
      </c>
      <c r="K1575" s="29" t="str">
        <f t="shared" si="176"/>
        <v/>
      </c>
      <c r="N1575" s="30" t="str">
        <f>IF(G1575="","",VLOOKUP(G1575,WMS!$E$3:$U$2500,17,0))</f>
        <v/>
      </c>
      <c r="O1575" s="31" t="str">
        <f t="shared" si="177"/>
        <v/>
      </c>
      <c r="P1575" s="31" t="str">
        <f t="shared" si="178"/>
        <v/>
      </c>
      <c r="Q1575" s="36" t="str">
        <f>IF(G1575="","",VLOOKUP(G1575,WMS!$E$3:$G$2500,2,FALSE))</f>
        <v/>
      </c>
      <c r="R1575" s="36" t="str">
        <f>IF(G1575="","",VLOOKUP(G1575,WMS!$E$3:$G$2500,3,FALSE))</f>
        <v/>
      </c>
      <c r="S1575" s="37" t="str">
        <f>IF(R1575="","",VLOOKUP(R1575,CUSTOMS!$E$3:$N$2500,2,FALSE))</f>
        <v/>
      </c>
      <c r="T1575" s="38" t="str">
        <f>IF(R1575="","",VLOOKUP(R1575,CUSTOMS!$E$3:$N$2500,3,FALSE))</f>
        <v/>
      </c>
      <c r="U1575" s="39" t="str">
        <f t="shared" si="179"/>
        <v/>
      </c>
      <c r="V1575" s="39" t="str">
        <f>IF(R1575="","",VLOOKUP(R1575,CUSTOMS!$E$3:$N$2500,5,FALSE))</f>
        <v/>
      </c>
      <c r="W1575" s="40" t="str">
        <f>IF(R1575="","",VLOOKUP(R1575,CUSTOMS!$E$3:$N$2500,6,FALSE))</f>
        <v/>
      </c>
      <c r="X1575" s="40" t="str">
        <f t="shared" si="180"/>
        <v/>
      </c>
      <c r="Y1575" s="39" t="str">
        <f>IF(R1575="","",VLOOKUP(R1575,CUSTOMS!$E$3:$N$2500,8,FALSE))</f>
        <v/>
      </c>
      <c r="Z1575" s="39" t="str">
        <f>IF(R1575="","",VLOOKUP(R1575,CUSTOMS!$E$3:$N$2500,9,FALSE))</f>
        <v/>
      </c>
      <c r="AA1575" s="39" t="str">
        <f>IF(R1575="","",VLOOKUP(R1575,CUSTOMS!$E$3:$N$2500,10,FALSE))</f>
        <v/>
      </c>
      <c r="AB1575" s="40" t="str">
        <f>IF(R1575="","",VLOOKUP(G1575,WMS!$E$3:$T$2500,15,FALSE))</f>
        <v/>
      </c>
      <c r="AC1575" s="40" t="str">
        <f t="shared" si="181"/>
        <v/>
      </c>
      <c r="AD1575" s="37" t="str">
        <f>IF(S1575="","",VLOOKUP(S1575,海关监管条件!$A$1:$B$2000,2,FALSE))</f>
        <v/>
      </c>
    </row>
    <row r="1576" spans="7:30">
      <c r="G1576" s="22" t="str">
        <f t="shared" si="175"/>
        <v/>
      </c>
      <c r="H1576" s="23" t="str">
        <f>IF(G1576="","",VLOOKUP(G1576,WMS!$E$3:$Q$2500,7,FALSE))</f>
        <v/>
      </c>
      <c r="I1576" s="23" t="str">
        <f>IF(G1576="","",VLOOKUP(G1576,WMS!$E$3:$Q$2500,8,FALSE))</f>
        <v/>
      </c>
      <c r="J1576" s="23" t="str">
        <f>IF(G1576="","",VLOOKUP(G1576,WMS!$E$3:$Q$2500,13,FALSE))</f>
        <v/>
      </c>
      <c r="K1576" s="29" t="str">
        <f t="shared" si="176"/>
        <v/>
      </c>
      <c r="N1576" s="30" t="str">
        <f>IF(G1576="","",VLOOKUP(G1576,WMS!$E$3:$U$2500,17,0))</f>
        <v/>
      </c>
      <c r="O1576" s="31" t="str">
        <f t="shared" si="177"/>
        <v/>
      </c>
      <c r="P1576" s="31" t="str">
        <f t="shared" si="178"/>
        <v/>
      </c>
      <c r="Q1576" s="36" t="str">
        <f>IF(G1576="","",VLOOKUP(G1576,WMS!$E$3:$G$2500,2,FALSE))</f>
        <v/>
      </c>
      <c r="R1576" s="36" t="str">
        <f>IF(G1576="","",VLOOKUP(G1576,WMS!$E$3:$G$2500,3,FALSE))</f>
        <v/>
      </c>
      <c r="S1576" s="37" t="str">
        <f>IF(R1576="","",VLOOKUP(R1576,CUSTOMS!$E$3:$N$2500,2,FALSE))</f>
        <v/>
      </c>
      <c r="T1576" s="38" t="str">
        <f>IF(R1576="","",VLOOKUP(R1576,CUSTOMS!$E$3:$N$2500,3,FALSE))</f>
        <v/>
      </c>
      <c r="U1576" s="39" t="str">
        <f t="shared" si="179"/>
        <v/>
      </c>
      <c r="V1576" s="39" t="str">
        <f>IF(R1576="","",VLOOKUP(R1576,CUSTOMS!$E$3:$N$2500,5,FALSE))</f>
        <v/>
      </c>
      <c r="W1576" s="40" t="str">
        <f>IF(R1576="","",VLOOKUP(R1576,CUSTOMS!$E$3:$N$2500,6,FALSE))</f>
        <v/>
      </c>
      <c r="X1576" s="40" t="str">
        <f t="shared" si="180"/>
        <v/>
      </c>
      <c r="Y1576" s="39" t="str">
        <f>IF(R1576="","",VLOOKUP(R1576,CUSTOMS!$E$3:$N$2500,8,FALSE))</f>
        <v/>
      </c>
      <c r="Z1576" s="39" t="str">
        <f>IF(R1576="","",VLOOKUP(R1576,CUSTOMS!$E$3:$N$2500,9,FALSE))</f>
        <v/>
      </c>
      <c r="AA1576" s="39" t="str">
        <f>IF(R1576="","",VLOOKUP(R1576,CUSTOMS!$E$3:$N$2500,10,FALSE))</f>
        <v/>
      </c>
      <c r="AB1576" s="40" t="str">
        <f>IF(R1576="","",VLOOKUP(G1576,WMS!$E$3:$T$2500,15,FALSE))</f>
        <v/>
      </c>
      <c r="AC1576" s="40" t="str">
        <f t="shared" si="181"/>
        <v/>
      </c>
      <c r="AD1576" s="37" t="str">
        <f>IF(S1576="","",VLOOKUP(S1576,海关监管条件!$A$1:$B$2000,2,FALSE))</f>
        <v/>
      </c>
    </row>
    <row r="1577" spans="7:30">
      <c r="G1577" s="22" t="str">
        <f t="shared" si="175"/>
        <v/>
      </c>
      <c r="H1577" s="23" t="str">
        <f>IF(G1577="","",VLOOKUP(G1577,WMS!$E$3:$Q$2500,7,FALSE))</f>
        <v/>
      </c>
      <c r="I1577" s="23" t="str">
        <f>IF(G1577="","",VLOOKUP(G1577,WMS!$E$3:$Q$2500,8,FALSE))</f>
        <v/>
      </c>
      <c r="J1577" s="23" t="str">
        <f>IF(G1577="","",VLOOKUP(G1577,WMS!$E$3:$Q$2500,13,FALSE))</f>
        <v/>
      </c>
      <c r="K1577" s="29" t="str">
        <f t="shared" si="176"/>
        <v/>
      </c>
      <c r="N1577" s="30" t="str">
        <f>IF(G1577="","",VLOOKUP(G1577,WMS!$E$3:$U$2500,17,0))</f>
        <v/>
      </c>
      <c r="O1577" s="31" t="str">
        <f t="shared" si="177"/>
        <v/>
      </c>
      <c r="P1577" s="31" t="str">
        <f t="shared" si="178"/>
        <v/>
      </c>
      <c r="Q1577" s="36" t="str">
        <f>IF(G1577="","",VLOOKUP(G1577,WMS!$E$3:$G$2500,2,FALSE))</f>
        <v/>
      </c>
      <c r="R1577" s="36" t="str">
        <f>IF(G1577="","",VLOOKUP(G1577,WMS!$E$3:$G$2500,3,FALSE))</f>
        <v/>
      </c>
      <c r="S1577" s="37" t="str">
        <f>IF(R1577="","",VLOOKUP(R1577,CUSTOMS!$E$3:$N$2500,2,FALSE))</f>
        <v/>
      </c>
      <c r="T1577" s="38" t="str">
        <f>IF(R1577="","",VLOOKUP(R1577,CUSTOMS!$E$3:$N$2500,3,FALSE))</f>
        <v/>
      </c>
      <c r="U1577" s="39" t="str">
        <f t="shared" si="179"/>
        <v/>
      </c>
      <c r="V1577" s="39" t="str">
        <f>IF(R1577="","",VLOOKUP(R1577,CUSTOMS!$E$3:$N$2500,5,FALSE))</f>
        <v/>
      </c>
      <c r="W1577" s="40" t="str">
        <f>IF(R1577="","",VLOOKUP(R1577,CUSTOMS!$E$3:$N$2500,6,FALSE))</f>
        <v/>
      </c>
      <c r="X1577" s="40" t="str">
        <f t="shared" si="180"/>
        <v/>
      </c>
      <c r="Y1577" s="39" t="str">
        <f>IF(R1577="","",VLOOKUP(R1577,CUSTOMS!$E$3:$N$2500,8,FALSE))</f>
        <v/>
      </c>
      <c r="Z1577" s="39" t="str">
        <f>IF(R1577="","",VLOOKUP(R1577,CUSTOMS!$E$3:$N$2500,9,FALSE))</f>
        <v/>
      </c>
      <c r="AA1577" s="39" t="str">
        <f>IF(R1577="","",VLOOKUP(R1577,CUSTOMS!$E$3:$N$2500,10,FALSE))</f>
        <v/>
      </c>
      <c r="AB1577" s="40" t="str">
        <f>IF(R1577="","",VLOOKUP(G1577,WMS!$E$3:$T$2500,15,FALSE))</f>
        <v/>
      </c>
      <c r="AC1577" s="40" t="str">
        <f t="shared" si="181"/>
        <v/>
      </c>
      <c r="AD1577" s="37" t="str">
        <f>IF(S1577="","",VLOOKUP(S1577,海关监管条件!$A$1:$B$2000,2,FALSE))</f>
        <v/>
      </c>
    </row>
    <row r="1578" spans="7:30">
      <c r="G1578" s="22" t="str">
        <f t="shared" si="175"/>
        <v/>
      </c>
      <c r="H1578" s="23" t="str">
        <f>IF(G1578="","",VLOOKUP(G1578,WMS!$E$3:$Q$2500,7,FALSE))</f>
        <v/>
      </c>
      <c r="I1578" s="23" t="str">
        <f>IF(G1578="","",VLOOKUP(G1578,WMS!$E$3:$Q$2500,8,FALSE))</f>
        <v/>
      </c>
      <c r="J1578" s="23" t="str">
        <f>IF(G1578="","",VLOOKUP(G1578,WMS!$E$3:$Q$2500,13,FALSE))</f>
        <v/>
      </c>
      <c r="K1578" s="29" t="str">
        <f t="shared" si="176"/>
        <v/>
      </c>
      <c r="N1578" s="30" t="str">
        <f>IF(G1578="","",VLOOKUP(G1578,WMS!$E$3:$U$2500,17,0))</f>
        <v/>
      </c>
      <c r="O1578" s="31" t="str">
        <f t="shared" si="177"/>
        <v/>
      </c>
      <c r="P1578" s="31" t="str">
        <f t="shared" si="178"/>
        <v/>
      </c>
      <c r="Q1578" s="36" t="str">
        <f>IF(G1578="","",VLOOKUP(G1578,WMS!$E$3:$G$2500,2,FALSE))</f>
        <v/>
      </c>
      <c r="R1578" s="36" t="str">
        <f>IF(G1578="","",VLOOKUP(G1578,WMS!$E$3:$G$2500,3,FALSE))</f>
        <v/>
      </c>
      <c r="S1578" s="37" t="str">
        <f>IF(R1578="","",VLOOKUP(R1578,CUSTOMS!$E$3:$N$2500,2,FALSE))</f>
        <v/>
      </c>
      <c r="T1578" s="38" t="str">
        <f>IF(R1578="","",VLOOKUP(R1578,CUSTOMS!$E$3:$N$2500,3,FALSE))</f>
        <v/>
      </c>
      <c r="U1578" s="39" t="str">
        <f t="shared" si="179"/>
        <v/>
      </c>
      <c r="V1578" s="39" t="str">
        <f>IF(R1578="","",VLOOKUP(R1578,CUSTOMS!$E$3:$N$2500,5,FALSE))</f>
        <v/>
      </c>
      <c r="W1578" s="40" t="str">
        <f>IF(R1578="","",VLOOKUP(R1578,CUSTOMS!$E$3:$N$2500,6,FALSE))</f>
        <v/>
      </c>
      <c r="X1578" s="40" t="str">
        <f t="shared" si="180"/>
        <v/>
      </c>
      <c r="Y1578" s="39" t="str">
        <f>IF(R1578="","",VLOOKUP(R1578,CUSTOMS!$E$3:$N$2500,8,FALSE))</f>
        <v/>
      </c>
      <c r="Z1578" s="39" t="str">
        <f>IF(R1578="","",VLOOKUP(R1578,CUSTOMS!$E$3:$N$2500,9,FALSE))</f>
        <v/>
      </c>
      <c r="AA1578" s="39" t="str">
        <f>IF(R1578="","",VLOOKUP(R1578,CUSTOMS!$E$3:$N$2500,10,FALSE))</f>
        <v/>
      </c>
      <c r="AB1578" s="40" t="str">
        <f>IF(R1578="","",VLOOKUP(G1578,WMS!$E$3:$T$2500,15,FALSE))</f>
        <v/>
      </c>
      <c r="AC1578" s="40" t="str">
        <f t="shared" si="181"/>
        <v/>
      </c>
      <c r="AD1578" s="37" t="str">
        <f>IF(S1578="","",VLOOKUP(S1578,海关监管条件!$A$1:$B$2000,2,FALSE))</f>
        <v/>
      </c>
    </row>
    <row r="1579" spans="7:30">
      <c r="G1579" s="22" t="str">
        <f t="shared" si="175"/>
        <v/>
      </c>
      <c r="H1579" s="23" t="str">
        <f>IF(G1579="","",VLOOKUP(G1579,WMS!$E$3:$Q$2500,7,FALSE))</f>
        <v/>
      </c>
      <c r="I1579" s="23" t="str">
        <f>IF(G1579="","",VLOOKUP(G1579,WMS!$E$3:$Q$2500,8,FALSE))</f>
        <v/>
      </c>
      <c r="J1579" s="23" t="str">
        <f>IF(G1579="","",VLOOKUP(G1579,WMS!$E$3:$Q$2500,13,FALSE))</f>
        <v/>
      </c>
      <c r="K1579" s="29" t="str">
        <f t="shared" si="176"/>
        <v/>
      </c>
      <c r="N1579" s="30" t="str">
        <f>IF(G1579="","",VLOOKUP(G1579,WMS!$E$3:$U$2500,17,0))</f>
        <v/>
      </c>
      <c r="O1579" s="31" t="str">
        <f t="shared" si="177"/>
        <v/>
      </c>
      <c r="P1579" s="31" t="str">
        <f t="shared" si="178"/>
        <v/>
      </c>
      <c r="Q1579" s="36" t="str">
        <f>IF(G1579="","",VLOOKUP(G1579,WMS!$E$3:$G$2500,2,FALSE))</f>
        <v/>
      </c>
      <c r="R1579" s="36" t="str">
        <f>IF(G1579="","",VLOOKUP(G1579,WMS!$E$3:$G$2500,3,FALSE))</f>
        <v/>
      </c>
      <c r="S1579" s="37" t="str">
        <f>IF(R1579="","",VLOOKUP(R1579,CUSTOMS!$E$3:$N$2500,2,FALSE))</f>
        <v/>
      </c>
      <c r="T1579" s="38" t="str">
        <f>IF(R1579="","",VLOOKUP(R1579,CUSTOMS!$E$3:$N$2500,3,FALSE))</f>
        <v/>
      </c>
      <c r="U1579" s="39" t="str">
        <f t="shared" si="179"/>
        <v/>
      </c>
      <c r="V1579" s="39" t="str">
        <f>IF(R1579="","",VLOOKUP(R1579,CUSTOMS!$E$3:$N$2500,5,FALSE))</f>
        <v/>
      </c>
      <c r="W1579" s="40" t="str">
        <f>IF(R1579="","",VLOOKUP(R1579,CUSTOMS!$E$3:$N$2500,6,FALSE))</f>
        <v/>
      </c>
      <c r="X1579" s="40" t="str">
        <f t="shared" si="180"/>
        <v/>
      </c>
      <c r="Y1579" s="39" t="str">
        <f>IF(R1579="","",VLOOKUP(R1579,CUSTOMS!$E$3:$N$2500,8,FALSE))</f>
        <v/>
      </c>
      <c r="Z1579" s="39" t="str">
        <f>IF(R1579="","",VLOOKUP(R1579,CUSTOMS!$E$3:$N$2500,9,FALSE))</f>
        <v/>
      </c>
      <c r="AA1579" s="39" t="str">
        <f>IF(R1579="","",VLOOKUP(R1579,CUSTOMS!$E$3:$N$2500,10,FALSE))</f>
        <v/>
      </c>
      <c r="AB1579" s="40" t="str">
        <f>IF(R1579="","",VLOOKUP(G1579,WMS!$E$3:$T$2500,15,FALSE))</f>
        <v/>
      </c>
      <c r="AC1579" s="40" t="str">
        <f t="shared" si="181"/>
        <v/>
      </c>
      <c r="AD1579" s="37" t="str">
        <f>IF(S1579="","",VLOOKUP(S1579,海关监管条件!$A$1:$B$2000,2,FALSE))</f>
        <v/>
      </c>
    </row>
    <row r="1580" spans="7:30">
      <c r="G1580" s="22" t="str">
        <f t="shared" si="175"/>
        <v/>
      </c>
      <c r="H1580" s="23" t="str">
        <f>IF(G1580="","",VLOOKUP(G1580,WMS!$E$3:$Q$2500,7,FALSE))</f>
        <v/>
      </c>
      <c r="I1580" s="23" t="str">
        <f>IF(G1580="","",VLOOKUP(G1580,WMS!$E$3:$Q$2500,8,FALSE))</f>
        <v/>
      </c>
      <c r="J1580" s="23" t="str">
        <f>IF(G1580="","",VLOOKUP(G1580,WMS!$E$3:$Q$2500,13,FALSE))</f>
        <v/>
      </c>
      <c r="K1580" s="29" t="str">
        <f t="shared" si="176"/>
        <v/>
      </c>
      <c r="N1580" s="30" t="str">
        <f>IF(G1580="","",VLOOKUP(G1580,WMS!$E$3:$U$2500,17,0))</f>
        <v/>
      </c>
      <c r="O1580" s="31" t="str">
        <f t="shared" si="177"/>
        <v/>
      </c>
      <c r="P1580" s="31" t="str">
        <f t="shared" si="178"/>
        <v/>
      </c>
      <c r="Q1580" s="36" t="str">
        <f>IF(G1580="","",VLOOKUP(G1580,WMS!$E$3:$G$2500,2,FALSE))</f>
        <v/>
      </c>
      <c r="R1580" s="36" t="str">
        <f>IF(G1580="","",VLOOKUP(G1580,WMS!$E$3:$G$2500,3,FALSE))</f>
        <v/>
      </c>
      <c r="S1580" s="37" t="str">
        <f>IF(R1580="","",VLOOKUP(R1580,CUSTOMS!$E$3:$N$2500,2,FALSE))</f>
        <v/>
      </c>
      <c r="T1580" s="38" t="str">
        <f>IF(R1580="","",VLOOKUP(R1580,CUSTOMS!$E$3:$N$2500,3,FALSE))</f>
        <v/>
      </c>
      <c r="U1580" s="39" t="str">
        <f t="shared" si="179"/>
        <v/>
      </c>
      <c r="V1580" s="39" t="str">
        <f>IF(R1580="","",VLOOKUP(R1580,CUSTOMS!$E$3:$N$2500,5,FALSE))</f>
        <v/>
      </c>
      <c r="W1580" s="40" t="str">
        <f>IF(R1580="","",VLOOKUP(R1580,CUSTOMS!$E$3:$N$2500,6,FALSE))</f>
        <v/>
      </c>
      <c r="X1580" s="40" t="str">
        <f t="shared" si="180"/>
        <v/>
      </c>
      <c r="Y1580" s="39" t="str">
        <f>IF(R1580="","",VLOOKUP(R1580,CUSTOMS!$E$3:$N$2500,8,FALSE))</f>
        <v/>
      </c>
      <c r="Z1580" s="39" t="str">
        <f>IF(R1580="","",VLOOKUP(R1580,CUSTOMS!$E$3:$N$2500,9,FALSE))</f>
        <v/>
      </c>
      <c r="AA1580" s="39" t="str">
        <f>IF(R1580="","",VLOOKUP(R1580,CUSTOMS!$E$3:$N$2500,10,FALSE))</f>
        <v/>
      </c>
      <c r="AB1580" s="40" t="str">
        <f>IF(R1580="","",VLOOKUP(G1580,WMS!$E$3:$T$2500,15,FALSE))</f>
        <v/>
      </c>
      <c r="AC1580" s="40" t="str">
        <f t="shared" si="181"/>
        <v/>
      </c>
      <c r="AD1580" s="37" t="str">
        <f>IF(S1580="","",VLOOKUP(S1580,海关监管条件!$A$1:$B$2000,2,FALSE))</f>
        <v/>
      </c>
    </row>
    <row r="1581" spans="7:30">
      <c r="G1581" s="22" t="str">
        <f t="shared" si="175"/>
        <v/>
      </c>
      <c r="H1581" s="23" t="str">
        <f>IF(G1581="","",VLOOKUP(G1581,WMS!$E$3:$Q$2500,7,FALSE))</f>
        <v/>
      </c>
      <c r="I1581" s="23" t="str">
        <f>IF(G1581="","",VLOOKUP(G1581,WMS!$E$3:$Q$2500,8,FALSE))</f>
        <v/>
      </c>
      <c r="J1581" s="23" t="str">
        <f>IF(G1581="","",VLOOKUP(G1581,WMS!$E$3:$Q$2500,13,FALSE))</f>
        <v/>
      </c>
      <c r="K1581" s="29" t="str">
        <f t="shared" si="176"/>
        <v/>
      </c>
      <c r="N1581" s="30" t="str">
        <f>IF(G1581="","",VLOOKUP(G1581,WMS!$E$3:$U$2500,17,0))</f>
        <v/>
      </c>
      <c r="O1581" s="31" t="str">
        <f t="shared" si="177"/>
        <v/>
      </c>
      <c r="P1581" s="31" t="str">
        <f t="shared" si="178"/>
        <v/>
      </c>
      <c r="Q1581" s="36" t="str">
        <f>IF(G1581="","",VLOOKUP(G1581,WMS!$E$3:$G$2500,2,FALSE))</f>
        <v/>
      </c>
      <c r="R1581" s="36" t="str">
        <f>IF(G1581="","",VLOOKUP(G1581,WMS!$E$3:$G$2500,3,FALSE))</f>
        <v/>
      </c>
      <c r="S1581" s="37" t="str">
        <f>IF(R1581="","",VLOOKUP(R1581,CUSTOMS!$E$3:$N$2500,2,FALSE))</f>
        <v/>
      </c>
      <c r="T1581" s="38" t="str">
        <f>IF(R1581="","",VLOOKUP(R1581,CUSTOMS!$E$3:$N$2500,3,FALSE))</f>
        <v/>
      </c>
      <c r="U1581" s="39" t="str">
        <f t="shared" si="179"/>
        <v/>
      </c>
      <c r="V1581" s="39" t="str">
        <f>IF(R1581="","",VLOOKUP(R1581,CUSTOMS!$E$3:$N$2500,5,FALSE))</f>
        <v/>
      </c>
      <c r="W1581" s="40" t="str">
        <f>IF(R1581="","",VLOOKUP(R1581,CUSTOMS!$E$3:$N$2500,6,FALSE))</f>
        <v/>
      </c>
      <c r="X1581" s="40" t="str">
        <f t="shared" si="180"/>
        <v/>
      </c>
      <c r="Y1581" s="39" t="str">
        <f>IF(R1581="","",VLOOKUP(R1581,CUSTOMS!$E$3:$N$2500,8,FALSE))</f>
        <v/>
      </c>
      <c r="Z1581" s="39" t="str">
        <f>IF(R1581="","",VLOOKUP(R1581,CUSTOMS!$E$3:$N$2500,9,FALSE))</f>
        <v/>
      </c>
      <c r="AA1581" s="39" t="str">
        <f>IF(R1581="","",VLOOKUP(R1581,CUSTOMS!$E$3:$N$2500,10,FALSE))</f>
        <v/>
      </c>
      <c r="AB1581" s="40" t="str">
        <f>IF(R1581="","",VLOOKUP(G1581,WMS!$E$3:$T$2500,15,FALSE))</f>
        <v/>
      </c>
      <c r="AC1581" s="40" t="str">
        <f t="shared" si="181"/>
        <v/>
      </c>
      <c r="AD1581" s="37" t="str">
        <f>IF(S1581="","",VLOOKUP(S1581,海关监管条件!$A$1:$B$2000,2,FALSE))</f>
        <v/>
      </c>
    </row>
    <row r="1582" spans="7:30">
      <c r="G1582" s="22" t="str">
        <f t="shared" si="175"/>
        <v/>
      </c>
      <c r="H1582" s="23" t="str">
        <f>IF(G1582="","",VLOOKUP(G1582,WMS!$E$3:$Q$2500,7,FALSE))</f>
        <v/>
      </c>
      <c r="I1582" s="23" t="str">
        <f>IF(G1582="","",VLOOKUP(G1582,WMS!$E$3:$Q$2500,8,FALSE))</f>
        <v/>
      </c>
      <c r="J1582" s="23" t="str">
        <f>IF(G1582="","",VLOOKUP(G1582,WMS!$E$3:$Q$2500,13,FALSE))</f>
        <v/>
      </c>
      <c r="K1582" s="29" t="str">
        <f t="shared" si="176"/>
        <v/>
      </c>
      <c r="N1582" s="30" t="str">
        <f>IF(G1582="","",VLOOKUP(G1582,WMS!$E$3:$U$2500,17,0))</f>
        <v/>
      </c>
      <c r="O1582" s="31" t="str">
        <f t="shared" si="177"/>
        <v/>
      </c>
      <c r="P1582" s="31" t="str">
        <f t="shared" si="178"/>
        <v/>
      </c>
      <c r="Q1582" s="36" t="str">
        <f>IF(G1582="","",VLOOKUP(G1582,WMS!$E$3:$G$2500,2,FALSE))</f>
        <v/>
      </c>
      <c r="R1582" s="36" t="str">
        <f>IF(G1582="","",VLOOKUP(G1582,WMS!$E$3:$G$2500,3,FALSE))</f>
        <v/>
      </c>
      <c r="S1582" s="37" t="str">
        <f>IF(R1582="","",VLOOKUP(R1582,CUSTOMS!$E$3:$N$2500,2,FALSE))</f>
        <v/>
      </c>
      <c r="T1582" s="38" t="str">
        <f>IF(R1582="","",VLOOKUP(R1582,CUSTOMS!$E$3:$N$2500,3,FALSE))</f>
        <v/>
      </c>
      <c r="U1582" s="39" t="str">
        <f t="shared" si="179"/>
        <v/>
      </c>
      <c r="V1582" s="39" t="str">
        <f>IF(R1582="","",VLOOKUP(R1582,CUSTOMS!$E$3:$N$2500,5,FALSE))</f>
        <v/>
      </c>
      <c r="W1582" s="40" t="str">
        <f>IF(R1582="","",VLOOKUP(R1582,CUSTOMS!$E$3:$N$2500,6,FALSE))</f>
        <v/>
      </c>
      <c r="X1582" s="40" t="str">
        <f t="shared" si="180"/>
        <v/>
      </c>
      <c r="Y1582" s="39" t="str">
        <f>IF(R1582="","",VLOOKUP(R1582,CUSTOMS!$E$3:$N$2500,8,FALSE))</f>
        <v/>
      </c>
      <c r="Z1582" s="39" t="str">
        <f>IF(R1582="","",VLOOKUP(R1582,CUSTOMS!$E$3:$N$2500,9,FALSE))</f>
        <v/>
      </c>
      <c r="AA1582" s="39" t="str">
        <f>IF(R1582="","",VLOOKUP(R1582,CUSTOMS!$E$3:$N$2500,10,FALSE))</f>
        <v/>
      </c>
      <c r="AB1582" s="40" t="str">
        <f>IF(R1582="","",VLOOKUP(G1582,WMS!$E$3:$T$2500,15,FALSE))</f>
        <v/>
      </c>
      <c r="AC1582" s="40" t="str">
        <f t="shared" si="181"/>
        <v/>
      </c>
      <c r="AD1582" s="37" t="str">
        <f>IF(S1582="","",VLOOKUP(S1582,海关监管条件!$A$1:$B$2000,2,FALSE))</f>
        <v/>
      </c>
    </row>
    <row r="1583" spans="7:30">
      <c r="G1583" s="22" t="str">
        <f t="shared" si="175"/>
        <v/>
      </c>
      <c r="H1583" s="23" t="str">
        <f>IF(G1583="","",VLOOKUP(G1583,WMS!$E$3:$Q$2500,7,FALSE))</f>
        <v/>
      </c>
      <c r="I1583" s="23" t="str">
        <f>IF(G1583="","",VLOOKUP(G1583,WMS!$E$3:$Q$2500,8,FALSE))</f>
        <v/>
      </c>
      <c r="J1583" s="23" t="str">
        <f>IF(G1583="","",VLOOKUP(G1583,WMS!$E$3:$Q$2500,13,FALSE))</f>
        <v/>
      </c>
      <c r="K1583" s="29" t="str">
        <f t="shared" si="176"/>
        <v/>
      </c>
      <c r="N1583" s="30" t="str">
        <f>IF(G1583="","",VLOOKUP(G1583,WMS!$E$3:$U$2500,17,0))</f>
        <v/>
      </c>
      <c r="O1583" s="31" t="str">
        <f t="shared" si="177"/>
        <v/>
      </c>
      <c r="P1583" s="31" t="str">
        <f t="shared" si="178"/>
        <v/>
      </c>
      <c r="Q1583" s="36" t="str">
        <f>IF(G1583="","",VLOOKUP(G1583,WMS!$E$3:$G$2500,2,FALSE))</f>
        <v/>
      </c>
      <c r="R1583" s="36" t="str">
        <f>IF(G1583="","",VLOOKUP(G1583,WMS!$E$3:$G$2500,3,FALSE))</f>
        <v/>
      </c>
      <c r="S1583" s="37" t="str">
        <f>IF(R1583="","",VLOOKUP(R1583,CUSTOMS!$E$3:$N$2500,2,FALSE))</f>
        <v/>
      </c>
      <c r="T1583" s="38" t="str">
        <f>IF(R1583="","",VLOOKUP(R1583,CUSTOMS!$E$3:$N$2500,3,FALSE))</f>
        <v/>
      </c>
      <c r="U1583" s="39" t="str">
        <f t="shared" si="179"/>
        <v/>
      </c>
      <c r="V1583" s="39" t="str">
        <f>IF(R1583="","",VLOOKUP(R1583,CUSTOMS!$E$3:$N$2500,5,FALSE))</f>
        <v/>
      </c>
      <c r="W1583" s="40" t="str">
        <f>IF(R1583="","",VLOOKUP(R1583,CUSTOMS!$E$3:$N$2500,6,FALSE))</f>
        <v/>
      </c>
      <c r="X1583" s="40" t="str">
        <f t="shared" si="180"/>
        <v/>
      </c>
      <c r="Y1583" s="39" t="str">
        <f>IF(R1583="","",VLOOKUP(R1583,CUSTOMS!$E$3:$N$2500,8,FALSE))</f>
        <v/>
      </c>
      <c r="Z1583" s="39" t="str">
        <f>IF(R1583="","",VLOOKUP(R1583,CUSTOMS!$E$3:$N$2500,9,FALSE))</f>
        <v/>
      </c>
      <c r="AA1583" s="39" t="str">
        <f>IF(R1583="","",VLOOKUP(R1583,CUSTOMS!$E$3:$N$2500,10,FALSE))</f>
        <v/>
      </c>
      <c r="AB1583" s="40" t="str">
        <f>IF(R1583="","",VLOOKUP(G1583,WMS!$E$3:$T$2500,15,FALSE))</f>
        <v/>
      </c>
      <c r="AC1583" s="40" t="str">
        <f t="shared" si="181"/>
        <v/>
      </c>
      <c r="AD1583" s="37" t="str">
        <f>IF(S1583="","",VLOOKUP(S1583,海关监管条件!$A$1:$B$2000,2,FALSE))</f>
        <v/>
      </c>
    </row>
    <row r="1584" spans="7:30">
      <c r="G1584" s="22" t="str">
        <f t="shared" si="175"/>
        <v/>
      </c>
      <c r="H1584" s="23" t="str">
        <f>IF(G1584="","",VLOOKUP(G1584,WMS!$E$3:$Q$2500,7,FALSE))</f>
        <v/>
      </c>
      <c r="I1584" s="23" t="str">
        <f>IF(G1584="","",VLOOKUP(G1584,WMS!$E$3:$Q$2500,8,FALSE))</f>
        <v/>
      </c>
      <c r="J1584" s="23" t="str">
        <f>IF(G1584="","",VLOOKUP(G1584,WMS!$E$3:$Q$2500,13,FALSE))</f>
        <v/>
      </c>
      <c r="K1584" s="29" t="str">
        <f t="shared" si="176"/>
        <v/>
      </c>
      <c r="N1584" s="30" t="str">
        <f>IF(G1584="","",VLOOKUP(G1584,WMS!$E$3:$U$2500,17,0))</f>
        <v/>
      </c>
      <c r="O1584" s="31" t="str">
        <f t="shared" si="177"/>
        <v/>
      </c>
      <c r="P1584" s="31" t="str">
        <f t="shared" si="178"/>
        <v/>
      </c>
      <c r="Q1584" s="36" t="str">
        <f>IF(G1584="","",VLOOKUP(G1584,WMS!$E$3:$G$2500,2,FALSE))</f>
        <v/>
      </c>
      <c r="R1584" s="36" t="str">
        <f>IF(G1584="","",VLOOKUP(G1584,WMS!$E$3:$G$2500,3,FALSE))</f>
        <v/>
      </c>
      <c r="S1584" s="37" t="str">
        <f>IF(R1584="","",VLOOKUP(R1584,CUSTOMS!$E$3:$N$2500,2,FALSE))</f>
        <v/>
      </c>
      <c r="T1584" s="38" t="str">
        <f>IF(R1584="","",VLOOKUP(R1584,CUSTOMS!$E$3:$N$2500,3,FALSE))</f>
        <v/>
      </c>
      <c r="U1584" s="39" t="str">
        <f t="shared" si="179"/>
        <v/>
      </c>
      <c r="V1584" s="39" t="str">
        <f>IF(R1584="","",VLOOKUP(R1584,CUSTOMS!$E$3:$N$2500,5,FALSE))</f>
        <v/>
      </c>
      <c r="W1584" s="40" t="str">
        <f>IF(R1584="","",VLOOKUP(R1584,CUSTOMS!$E$3:$N$2500,6,FALSE))</f>
        <v/>
      </c>
      <c r="X1584" s="40" t="str">
        <f t="shared" si="180"/>
        <v/>
      </c>
      <c r="Y1584" s="39" t="str">
        <f>IF(R1584="","",VLOOKUP(R1584,CUSTOMS!$E$3:$N$2500,8,FALSE))</f>
        <v/>
      </c>
      <c r="Z1584" s="39" t="str">
        <f>IF(R1584="","",VLOOKUP(R1584,CUSTOMS!$E$3:$N$2500,9,FALSE))</f>
        <v/>
      </c>
      <c r="AA1584" s="39" t="str">
        <f>IF(R1584="","",VLOOKUP(R1584,CUSTOMS!$E$3:$N$2500,10,FALSE))</f>
        <v/>
      </c>
      <c r="AB1584" s="40" t="str">
        <f>IF(R1584="","",VLOOKUP(G1584,WMS!$E$3:$T$2500,15,FALSE))</f>
        <v/>
      </c>
      <c r="AC1584" s="40" t="str">
        <f t="shared" si="181"/>
        <v/>
      </c>
      <c r="AD1584" s="37" t="str">
        <f>IF(S1584="","",VLOOKUP(S1584,海关监管条件!$A$1:$B$2000,2,FALSE))</f>
        <v/>
      </c>
    </row>
    <row r="1585" spans="7:30">
      <c r="G1585" s="22" t="str">
        <f t="shared" si="175"/>
        <v/>
      </c>
      <c r="H1585" s="23" t="str">
        <f>IF(G1585="","",VLOOKUP(G1585,WMS!$E$3:$Q$2500,7,FALSE))</f>
        <v/>
      </c>
      <c r="I1585" s="23" t="str">
        <f>IF(G1585="","",VLOOKUP(G1585,WMS!$E$3:$Q$2500,8,FALSE))</f>
        <v/>
      </c>
      <c r="J1585" s="23" t="str">
        <f>IF(G1585="","",VLOOKUP(G1585,WMS!$E$3:$Q$2500,13,FALSE))</f>
        <v/>
      </c>
      <c r="K1585" s="29" t="str">
        <f t="shared" si="176"/>
        <v/>
      </c>
      <c r="N1585" s="30" t="str">
        <f>IF(G1585="","",VLOOKUP(G1585,WMS!$E$3:$U$2500,17,0))</f>
        <v/>
      </c>
      <c r="O1585" s="31" t="str">
        <f t="shared" si="177"/>
        <v/>
      </c>
      <c r="P1585" s="31" t="str">
        <f t="shared" si="178"/>
        <v/>
      </c>
      <c r="Q1585" s="36" t="str">
        <f>IF(G1585="","",VLOOKUP(G1585,WMS!$E$3:$G$2500,2,FALSE))</f>
        <v/>
      </c>
      <c r="R1585" s="36" t="str">
        <f>IF(G1585="","",VLOOKUP(G1585,WMS!$E$3:$G$2500,3,FALSE))</f>
        <v/>
      </c>
      <c r="S1585" s="37" t="str">
        <f>IF(R1585="","",VLOOKUP(R1585,CUSTOMS!$E$3:$N$2500,2,FALSE))</f>
        <v/>
      </c>
      <c r="T1585" s="38" t="str">
        <f>IF(R1585="","",VLOOKUP(R1585,CUSTOMS!$E$3:$N$2500,3,FALSE))</f>
        <v/>
      </c>
      <c r="U1585" s="39" t="str">
        <f t="shared" si="179"/>
        <v/>
      </c>
      <c r="V1585" s="39" t="str">
        <f>IF(R1585="","",VLOOKUP(R1585,CUSTOMS!$E$3:$N$2500,5,FALSE))</f>
        <v/>
      </c>
      <c r="W1585" s="40" t="str">
        <f>IF(R1585="","",VLOOKUP(R1585,CUSTOMS!$E$3:$N$2500,6,FALSE))</f>
        <v/>
      </c>
      <c r="X1585" s="40" t="str">
        <f t="shared" si="180"/>
        <v/>
      </c>
      <c r="Y1585" s="39" t="str">
        <f>IF(R1585="","",VLOOKUP(R1585,CUSTOMS!$E$3:$N$2500,8,FALSE))</f>
        <v/>
      </c>
      <c r="Z1585" s="39" t="str">
        <f>IF(R1585="","",VLOOKUP(R1585,CUSTOMS!$E$3:$N$2500,9,FALSE))</f>
        <v/>
      </c>
      <c r="AA1585" s="39" t="str">
        <f>IF(R1585="","",VLOOKUP(R1585,CUSTOMS!$E$3:$N$2500,10,FALSE))</f>
        <v/>
      </c>
      <c r="AB1585" s="40" t="str">
        <f>IF(R1585="","",VLOOKUP(G1585,WMS!$E$3:$T$2500,15,FALSE))</f>
        <v/>
      </c>
      <c r="AC1585" s="40" t="str">
        <f t="shared" si="181"/>
        <v/>
      </c>
      <c r="AD1585" s="37" t="str">
        <f>IF(S1585="","",VLOOKUP(S1585,海关监管条件!$A$1:$B$2000,2,FALSE))</f>
        <v/>
      </c>
    </row>
    <row r="1586" spans="7:30">
      <c r="G1586" s="22" t="str">
        <f t="shared" si="175"/>
        <v/>
      </c>
      <c r="H1586" s="23" t="str">
        <f>IF(G1586="","",VLOOKUP(G1586,WMS!$E$3:$Q$2500,7,FALSE))</f>
        <v/>
      </c>
      <c r="I1586" s="23" t="str">
        <f>IF(G1586="","",VLOOKUP(G1586,WMS!$E$3:$Q$2500,8,FALSE))</f>
        <v/>
      </c>
      <c r="J1586" s="23" t="str">
        <f>IF(G1586="","",VLOOKUP(G1586,WMS!$E$3:$Q$2500,13,FALSE))</f>
        <v/>
      </c>
      <c r="K1586" s="29" t="str">
        <f t="shared" si="176"/>
        <v/>
      </c>
      <c r="N1586" s="30" t="str">
        <f>IF(G1586="","",VLOOKUP(G1586,WMS!$E$3:$U$2500,17,0))</f>
        <v/>
      </c>
      <c r="O1586" s="31" t="str">
        <f t="shared" si="177"/>
        <v/>
      </c>
      <c r="P1586" s="31" t="str">
        <f t="shared" si="178"/>
        <v/>
      </c>
      <c r="Q1586" s="36" t="str">
        <f>IF(G1586="","",VLOOKUP(G1586,WMS!$E$3:$G$2500,2,FALSE))</f>
        <v/>
      </c>
      <c r="R1586" s="36" t="str">
        <f>IF(G1586="","",VLOOKUP(G1586,WMS!$E$3:$G$2500,3,FALSE))</f>
        <v/>
      </c>
      <c r="S1586" s="37" t="str">
        <f>IF(R1586="","",VLOOKUP(R1586,CUSTOMS!$E$3:$N$2500,2,FALSE))</f>
        <v/>
      </c>
      <c r="T1586" s="38" t="str">
        <f>IF(R1586="","",VLOOKUP(R1586,CUSTOMS!$E$3:$N$2500,3,FALSE))</f>
        <v/>
      </c>
      <c r="U1586" s="39" t="str">
        <f t="shared" si="179"/>
        <v/>
      </c>
      <c r="V1586" s="39" t="str">
        <f>IF(R1586="","",VLOOKUP(R1586,CUSTOMS!$E$3:$N$2500,5,FALSE))</f>
        <v/>
      </c>
      <c r="W1586" s="40" t="str">
        <f>IF(R1586="","",VLOOKUP(R1586,CUSTOMS!$E$3:$N$2500,6,FALSE))</f>
        <v/>
      </c>
      <c r="X1586" s="40" t="str">
        <f t="shared" si="180"/>
        <v/>
      </c>
      <c r="Y1586" s="39" t="str">
        <f>IF(R1586="","",VLOOKUP(R1586,CUSTOMS!$E$3:$N$2500,8,FALSE))</f>
        <v/>
      </c>
      <c r="Z1586" s="39" t="str">
        <f>IF(R1586="","",VLOOKUP(R1586,CUSTOMS!$E$3:$N$2500,9,FALSE))</f>
        <v/>
      </c>
      <c r="AA1586" s="39" t="str">
        <f>IF(R1586="","",VLOOKUP(R1586,CUSTOMS!$E$3:$N$2500,10,FALSE))</f>
        <v/>
      </c>
      <c r="AB1586" s="40" t="str">
        <f>IF(R1586="","",VLOOKUP(G1586,WMS!$E$3:$T$2500,15,FALSE))</f>
        <v/>
      </c>
      <c r="AC1586" s="40" t="str">
        <f t="shared" si="181"/>
        <v/>
      </c>
      <c r="AD1586" s="37" t="str">
        <f>IF(S1586="","",VLOOKUP(S1586,海关监管条件!$A$1:$B$2000,2,FALSE))</f>
        <v/>
      </c>
    </row>
    <row r="1587" spans="7:30">
      <c r="G1587" s="22" t="str">
        <f t="shared" si="175"/>
        <v/>
      </c>
      <c r="H1587" s="23" t="str">
        <f>IF(G1587="","",VLOOKUP(G1587,WMS!$E$3:$Q$2500,7,FALSE))</f>
        <v/>
      </c>
      <c r="I1587" s="23" t="str">
        <f>IF(G1587="","",VLOOKUP(G1587,WMS!$E$3:$Q$2500,8,FALSE))</f>
        <v/>
      </c>
      <c r="J1587" s="23" t="str">
        <f>IF(G1587="","",VLOOKUP(G1587,WMS!$E$3:$Q$2500,13,FALSE))</f>
        <v/>
      </c>
      <c r="K1587" s="29" t="str">
        <f t="shared" si="176"/>
        <v/>
      </c>
      <c r="N1587" s="30" t="str">
        <f>IF(G1587="","",VLOOKUP(G1587,WMS!$E$3:$U$2500,17,0))</f>
        <v/>
      </c>
      <c r="O1587" s="31" t="str">
        <f t="shared" si="177"/>
        <v/>
      </c>
      <c r="P1587" s="31" t="str">
        <f t="shared" si="178"/>
        <v/>
      </c>
      <c r="Q1587" s="36" t="str">
        <f>IF(G1587="","",VLOOKUP(G1587,WMS!$E$3:$G$2500,2,FALSE))</f>
        <v/>
      </c>
      <c r="R1587" s="36" t="str">
        <f>IF(G1587="","",VLOOKUP(G1587,WMS!$E$3:$G$2500,3,FALSE))</f>
        <v/>
      </c>
      <c r="S1587" s="37" t="str">
        <f>IF(R1587="","",VLOOKUP(R1587,CUSTOMS!$E$3:$N$2500,2,FALSE))</f>
        <v/>
      </c>
      <c r="T1587" s="38" t="str">
        <f>IF(R1587="","",VLOOKUP(R1587,CUSTOMS!$E$3:$N$2500,3,FALSE))</f>
        <v/>
      </c>
      <c r="U1587" s="39" t="str">
        <f t="shared" si="179"/>
        <v/>
      </c>
      <c r="V1587" s="39" t="str">
        <f>IF(R1587="","",VLOOKUP(R1587,CUSTOMS!$E$3:$N$2500,5,FALSE))</f>
        <v/>
      </c>
      <c r="W1587" s="40" t="str">
        <f>IF(R1587="","",VLOOKUP(R1587,CUSTOMS!$E$3:$N$2500,6,FALSE))</f>
        <v/>
      </c>
      <c r="X1587" s="40" t="str">
        <f t="shared" si="180"/>
        <v/>
      </c>
      <c r="Y1587" s="39" t="str">
        <f>IF(R1587="","",VLOOKUP(R1587,CUSTOMS!$E$3:$N$2500,8,FALSE))</f>
        <v/>
      </c>
      <c r="Z1587" s="39" t="str">
        <f>IF(R1587="","",VLOOKUP(R1587,CUSTOMS!$E$3:$N$2500,9,FALSE))</f>
        <v/>
      </c>
      <c r="AA1587" s="39" t="str">
        <f>IF(R1587="","",VLOOKUP(R1587,CUSTOMS!$E$3:$N$2500,10,FALSE))</f>
        <v/>
      </c>
      <c r="AB1587" s="40" t="str">
        <f>IF(R1587="","",VLOOKUP(G1587,WMS!$E$3:$T$2500,15,FALSE))</f>
        <v/>
      </c>
      <c r="AC1587" s="40" t="str">
        <f t="shared" si="181"/>
        <v/>
      </c>
      <c r="AD1587" s="37" t="str">
        <f>IF(S1587="","",VLOOKUP(S1587,海关监管条件!$A$1:$B$2000,2,FALSE))</f>
        <v/>
      </c>
    </row>
    <row r="1588" spans="7:30">
      <c r="G1588" s="22" t="str">
        <f t="shared" si="175"/>
        <v/>
      </c>
      <c r="H1588" s="23" t="str">
        <f>IF(G1588="","",VLOOKUP(G1588,WMS!$E$3:$Q$2500,7,FALSE))</f>
        <v/>
      </c>
      <c r="I1588" s="23" t="str">
        <f>IF(G1588="","",VLOOKUP(G1588,WMS!$E$3:$Q$2500,8,FALSE))</f>
        <v/>
      </c>
      <c r="J1588" s="23" t="str">
        <f>IF(G1588="","",VLOOKUP(G1588,WMS!$E$3:$Q$2500,13,FALSE))</f>
        <v/>
      </c>
      <c r="K1588" s="29" t="str">
        <f t="shared" si="176"/>
        <v/>
      </c>
      <c r="N1588" s="30" t="str">
        <f>IF(G1588="","",VLOOKUP(G1588,WMS!$E$3:$U$2500,17,0))</f>
        <v/>
      </c>
      <c r="O1588" s="31" t="str">
        <f t="shared" si="177"/>
        <v/>
      </c>
      <c r="P1588" s="31" t="str">
        <f t="shared" si="178"/>
        <v/>
      </c>
      <c r="Q1588" s="36" t="str">
        <f>IF(G1588="","",VLOOKUP(G1588,WMS!$E$3:$G$2500,2,FALSE))</f>
        <v/>
      </c>
      <c r="R1588" s="36" t="str">
        <f>IF(G1588="","",VLOOKUP(G1588,WMS!$E$3:$G$2500,3,FALSE))</f>
        <v/>
      </c>
      <c r="S1588" s="37" t="str">
        <f>IF(R1588="","",VLOOKUP(R1588,CUSTOMS!$E$3:$N$2500,2,FALSE))</f>
        <v/>
      </c>
      <c r="T1588" s="38" t="str">
        <f>IF(R1588="","",VLOOKUP(R1588,CUSTOMS!$E$3:$N$2500,3,FALSE))</f>
        <v/>
      </c>
      <c r="U1588" s="39" t="str">
        <f t="shared" si="179"/>
        <v/>
      </c>
      <c r="V1588" s="39" t="str">
        <f>IF(R1588="","",VLOOKUP(R1588,CUSTOMS!$E$3:$N$2500,5,FALSE))</f>
        <v/>
      </c>
      <c r="W1588" s="40" t="str">
        <f>IF(R1588="","",VLOOKUP(R1588,CUSTOMS!$E$3:$N$2500,6,FALSE))</f>
        <v/>
      </c>
      <c r="X1588" s="40" t="str">
        <f t="shared" si="180"/>
        <v/>
      </c>
      <c r="Y1588" s="39" t="str">
        <f>IF(R1588="","",VLOOKUP(R1588,CUSTOMS!$E$3:$N$2500,8,FALSE))</f>
        <v/>
      </c>
      <c r="Z1588" s="39" t="str">
        <f>IF(R1588="","",VLOOKUP(R1588,CUSTOMS!$E$3:$N$2500,9,FALSE))</f>
        <v/>
      </c>
      <c r="AA1588" s="39" t="str">
        <f>IF(R1588="","",VLOOKUP(R1588,CUSTOMS!$E$3:$N$2500,10,FALSE))</f>
        <v/>
      </c>
      <c r="AB1588" s="40" t="str">
        <f>IF(R1588="","",VLOOKUP(G1588,WMS!$E$3:$T$2500,15,FALSE))</f>
        <v/>
      </c>
      <c r="AC1588" s="40" t="str">
        <f t="shared" si="181"/>
        <v/>
      </c>
      <c r="AD1588" s="37" t="str">
        <f>IF(S1588="","",VLOOKUP(S1588,海关监管条件!$A$1:$B$2000,2,FALSE))</f>
        <v/>
      </c>
    </row>
    <row r="1589" spans="7:30">
      <c r="G1589" s="22" t="str">
        <f t="shared" si="175"/>
        <v/>
      </c>
      <c r="H1589" s="23" t="str">
        <f>IF(G1589="","",VLOOKUP(G1589,WMS!$E$3:$Q$2500,7,FALSE))</f>
        <v/>
      </c>
      <c r="I1589" s="23" t="str">
        <f>IF(G1589="","",VLOOKUP(G1589,WMS!$E$3:$Q$2500,8,FALSE))</f>
        <v/>
      </c>
      <c r="J1589" s="23" t="str">
        <f>IF(G1589="","",VLOOKUP(G1589,WMS!$E$3:$Q$2500,13,FALSE))</f>
        <v/>
      </c>
      <c r="K1589" s="29" t="str">
        <f t="shared" si="176"/>
        <v/>
      </c>
      <c r="N1589" s="30" t="str">
        <f>IF(G1589="","",VLOOKUP(G1589,WMS!$E$3:$U$2500,17,0))</f>
        <v/>
      </c>
      <c r="O1589" s="31" t="str">
        <f t="shared" si="177"/>
        <v/>
      </c>
      <c r="P1589" s="31" t="str">
        <f t="shared" si="178"/>
        <v/>
      </c>
      <c r="Q1589" s="36" t="str">
        <f>IF(G1589="","",VLOOKUP(G1589,WMS!$E$3:$G$2500,2,FALSE))</f>
        <v/>
      </c>
      <c r="R1589" s="36" t="str">
        <f>IF(G1589="","",VLOOKUP(G1589,WMS!$E$3:$G$2500,3,FALSE))</f>
        <v/>
      </c>
      <c r="S1589" s="37" t="str">
        <f>IF(R1589="","",VLOOKUP(R1589,CUSTOMS!$E$3:$N$2500,2,FALSE))</f>
        <v/>
      </c>
      <c r="T1589" s="38" t="str">
        <f>IF(R1589="","",VLOOKUP(R1589,CUSTOMS!$E$3:$N$2500,3,FALSE))</f>
        <v/>
      </c>
      <c r="U1589" s="39" t="str">
        <f t="shared" si="179"/>
        <v/>
      </c>
      <c r="V1589" s="39" t="str">
        <f>IF(R1589="","",VLOOKUP(R1589,CUSTOMS!$E$3:$N$2500,5,FALSE))</f>
        <v/>
      </c>
      <c r="W1589" s="40" t="str">
        <f>IF(R1589="","",VLOOKUP(R1589,CUSTOMS!$E$3:$N$2500,6,FALSE))</f>
        <v/>
      </c>
      <c r="X1589" s="40" t="str">
        <f t="shared" si="180"/>
        <v/>
      </c>
      <c r="Y1589" s="39" t="str">
        <f>IF(R1589="","",VLOOKUP(R1589,CUSTOMS!$E$3:$N$2500,8,FALSE))</f>
        <v/>
      </c>
      <c r="Z1589" s="39" t="str">
        <f>IF(R1589="","",VLOOKUP(R1589,CUSTOMS!$E$3:$N$2500,9,FALSE))</f>
        <v/>
      </c>
      <c r="AA1589" s="39" t="str">
        <f>IF(R1589="","",VLOOKUP(R1589,CUSTOMS!$E$3:$N$2500,10,FALSE))</f>
        <v/>
      </c>
      <c r="AB1589" s="40" t="str">
        <f>IF(R1589="","",VLOOKUP(G1589,WMS!$E$3:$T$2500,15,FALSE))</f>
        <v/>
      </c>
      <c r="AC1589" s="40" t="str">
        <f t="shared" si="181"/>
        <v/>
      </c>
      <c r="AD1589" s="37" t="str">
        <f>IF(S1589="","",VLOOKUP(S1589,海关监管条件!$A$1:$B$2000,2,FALSE))</f>
        <v/>
      </c>
    </row>
    <row r="1590" spans="7:30">
      <c r="G1590" s="22" t="str">
        <f t="shared" si="175"/>
        <v/>
      </c>
      <c r="H1590" s="23" t="str">
        <f>IF(G1590="","",VLOOKUP(G1590,WMS!$E$3:$Q$2500,7,FALSE))</f>
        <v/>
      </c>
      <c r="I1590" s="23" t="str">
        <f>IF(G1590="","",VLOOKUP(G1590,WMS!$E$3:$Q$2500,8,FALSE))</f>
        <v/>
      </c>
      <c r="J1590" s="23" t="str">
        <f>IF(G1590="","",VLOOKUP(G1590,WMS!$E$3:$Q$2500,13,FALSE))</f>
        <v/>
      </c>
      <c r="K1590" s="29" t="str">
        <f t="shared" si="176"/>
        <v/>
      </c>
      <c r="N1590" s="30" t="str">
        <f>IF(G1590="","",VLOOKUP(G1590,WMS!$E$3:$U$2500,17,0))</f>
        <v/>
      </c>
      <c r="O1590" s="31" t="str">
        <f t="shared" si="177"/>
        <v/>
      </c>
      <c r="P1590" s="31" t="str">
        <f t="shared" si="178"/>
        <v/>
      </c>
      <c r="Q1590" s="36" t="str">
        <f>IF(G1590="","",VLOOKUP(G1590,WMS!$E$3:$G$2500,2,FALSE))</f>
        <v/>
      </c>
      <c r="R1590" s="36" t="str">
        <f>IF(G1590="","",VLOOKUP(G1590,WMS!$E$3:$G$2500,3,FALSE))</f>
        <v/>
      </c>
      <c r="S1590" s="37" t="str">
        <f>IF(R1590="","",VLOOKUP(R1590,CUSTOMS!$E$3:$N$2500,2,FALSE))</f>
        <v/>
      </c>
      <c r="T1590" s="38" t="str">
        <f>IF(R1590="","",VLOOKUP(R1590,CUSTOMS!$E$3:$N$2500,3,FALSE))</f>
        <v/>
      </c>
      <c r="U1590" s="39" t="str">
        <f t="shared" si="179"/>
        <v/>
      </c>
      <c r="V1590" s="39" t="str">
        <f>IF(R1590="","",VLOOKUP(R1590,CUSTOMS!$E$3:$N$2500,5,FALSE))</f>
        <v/>
      </c>
      <c r="W1590" s="40" t="str">
        <f>IF(R1590="","",VLOOKUP(R1590,CUSTOMS!$E$3:$N$2500,6,FALSE))</f>
        <v/>
      </c>
      <c r="X1590" s="40" t="str">
        <f t="shared" si="180"/>
        <v/>
      </c>
      <c r="Y1590" s="39" t="str">
        <f>IF(R1590="","",VLOOKUP(R1590,CUSTOMS!$E$3:$N$2500,8,FALSE))</f>
        <v/>
      </c>
      <c r="Z1590" s="39" t="str">
        <f>IF(R1590="","",VLOOKUP(R1590,CUSTOMS!$E$3:$N$2500,9,FALSE))</f>
        <v/>
      </c>
      <c r="AA1590" s="39" t="str">
        <f>IF(R1590="","",VLOOKUP(R1590,CUSTOMS!$E$3:$N$2500,10,FALSE))</f>
        <v/>
      </c>
      <c r="AB1590" s="40" t="str">
        <f>IF(R1590="","",VLOOKUP(G1590,WMS!$E$3:$T$2500,15,FALSE))</f>
        <v/>
      </c>
      <c r="AC1590" s="40" t="str">
        <f t="shared" si="181"/>
        <v/>
      </c>
      <c r="AD1590" s="37" t="str">
        <f>IF(S1590="","",VLOOKUP(S1590,海关监管条件!$A$1:$B$2000,2,FALSE))</f>
        <v/>
      </c>
    </row>
    <row r="1591" spans="7:30">
      <c r="G1591" s="22" t="str">
        <f t="shared" si="175"/>
        <v/>
      </c>
      <c r="H1591" s="23" t="str">
        <f>IF(G1591="","",VLOOKUP(G1591,WMS!$E$3:$Q$2500,7,FALSE))</f>
        <v/>
      </c>
      <c r="I1591" s="23" t="str">
        <f>IF(G1591="","",VLOOKUP(G1591,WMS!$E$3:$Q$2500,8,FALSE))</f>
        <v/>
      </c>
      <c r="J1591" s="23" t="str">
        <f>IF(G1591="","",VLOOKUP(G1591,WMS!$E$3:$Q$2500,13,FALSE))</f>
        <v/>
      </c>
      <c r="K1591" s="29" t="str">
        <f t="shared" si="176"/>
        <v/>
      </c>
      <c r="N1591" s="30" t="str">
        <f>IF(G1591="","",VLOOKUP(G1591,WMS!$E$3:$U$2500,17,0))</f>
        <v/>
      </c>
      <c r="O1591" s="31" t="str">
        <f t="shared" si="177"/>
        <v/>
      </c>
      <c r="P1591" s="31" t="str">
        <f t="shared" si="178"/>
        <v/>
      </c>
      <c r="Q1591" s="36" t="str">
        <f>IF(G1591="","",VLOOKUP(G1591,WMS!$E$3:$G$2500,2,FALSE))</f>
        <v/>
      </c>
      <c r="R1591" s="36" t="str">
        <f>IF(G1591="","",VLOOKUP(G1591,WMS!$E$3:$G$2500,3,FALSE))</f>
        <v/>
      </c>
      <c r="S1591" s="37" t="str">
        <f>IF(R1591="","",VLOOKUP(R1591,CUSTOMS!$E$3:$N$2500,2,FALSE))</f>
        <v/>
      </c>
      <c r="T1591" s="38" t="str">
        <f>IF(R1591="","",VLOOKUP(R1591,CUSTOMS!$E$3:$N$2500,3,FALSE))</f>
        <v/>
      </c>
      <c r="U1591" s="39" t="str">
        <f t="shared" si="179"/>
        <v/>
      </c>
      <c r="V1591" s="39" t="str">
        <f>IF(R1591="","",VLOOKUP(R1591,CUSTOMS!$E$3:$N$2500,5,FALSE))</f>
        <v/>
      </c>
      <c r="W1591" s="40" t="str">
        <f>IF(R1591="","",VLOOKUP(R1591,CUSTOMS!$E$3:$N$2500,6,FALSE))</f>
        <v/>
      </c>
      <c r="X1591" s="40" t="str">
        <f t="shared" si="180"/>
        <v/>
      </c>
      <c r="Y1591" s="39" t="str">
        <f>IF(R1591="","",VLOOKUP(R1591,CUSTOMS!$E$3:$N$2500,8,FALSE))</f>
        <v/>
      </c>
      <c r="Z1591" s="39" t="str">
        <f>IF(R1591="","",VLOOKUP(R1591,CUSTOMS!$E$3:$N$2500,9,FALSE))</f>
        <v/>
      </c>
      <c r="AA1591" s="39" t="str">
        <f>IF(R1591="","",VLOOKUP(R1591,CUSTOMS!$E$3:$N$2500,10,FALSE))</f>
        <v/>
      </c>
      <c r="AB1591" s="40" t="str">
        <f>IF(R1591="","",VLOOKUP(G1591,WMS!$E$3:$T$2500,15,FALSE))</f>
        <v/>
      </c>
      <c r="AC1591" s="40" t="str">
        <f t="shared" si="181"/>
        <v/>
      </c>
      <c r="AD1591" s="37" t="str">
        <f>IF(S1591="","",VLOOKUP(S1591,海关监管条件!$A$1:$B$2000,2,FALSE))</f>
        <v/>
      </c>
    </row>
    <row r="1592" spans="7:30">
      <c r="G1592" s="22" t="str">
        <f t="shared" si="175"/>
        <v/>
      </c>
      <c r="H1592" s="23" t="str">
        <f>IF(G1592="","",VLOOKUP(G1592,WMS!$E$3:$Q$2500,7,FALSE))</f>
        <v/>
      </c>
      <c r="I1592" s="23" t="str">
        <f>IF(G1592="","",VLOOKUP(G1592,WMS!$E$3:$Q$2500,8,FALSE))</f>
        <v/>
      </c>
      <c r="J1592" s="23" t="str">
        <f>IF(G1592="","",VLOOKUP(G1592,WMS!$E$3:$Q$2500,13,FALSE))</f>
        <v/>
      </c>
      <c r="K1592" s="29" t="str">
        <f t="shared" si="176"/>
        <v/>
      </c>
      <c r="N1592" s="30" t="str">
        <f>IF(G1592="","",VLOOKUP(G1592,WMS!$E$3:$U$2500,17,0))</f>
        <v/>
      </c>
      <c r="O1592" s="31" t="str">
        <f t="shared" si="177"/>
        <v/>
      </c>
      <c r="P1592" s="31" t="str">
        <f t="shared" si="178"/>
        <v/>
      </c>
      <c r="Q1592" s="36" t="str">
        <f>IF(G1592="","",VLOOKUP(G1592,WMS!$E$3:$G$2500,2,FALSE))</f>
        <v/>
      </c>
      <c r="R1592" s="36" t="str">
        <f>IF(G1592="","",VLOOKUP(G1592,WMS!$E$3:$G$2500,3,FALSE))</f>
        <v/>
      </c>
      <c r="S1592" s="37" t="str">
        <f>IF(R1592="","",VLOOKUP(R1592,CUSTOMS!$E$3:$N$2500,2,FALSE))</f>
        <v/>
      </c>
      <c r="T1592" s="38" t="str">
        <f>IF(R1592="","",VLOOKUP(R1592,CUSTOMS!$E$3:$N$2500,3,FALSE))</f>
        <v/>
      </c>
      <c r="U1592" s="39" t="str">
        <f t="shared" si="179"/>
        <v/>
      </c>
      <c r="V1592" s="39" t="str">
        <f>IF(R1592="","",VLOOKUP(R1592,CUSTOMS!$E$3:$N$2500,5,FALSE))</f>
        <v/>
      </c>
      <c r="W1592" s="40" t="str">
        <f>IF(R1592="","",VLOOKUP(R1592,CUSTOMS!$E$3:$N$2500,6,FALSE))</f>
        <v/>
      </c>
      <c r="X1592" s="40" t="str">
        <f t="shared" si="180"/>
        <v/>
      </c>
      <c r="Y1592" s="39" t="str">
        <f>IF(R1592="","",VLOOKUP(R1592,CUSTOMS!$E$3:$N$2500,8,FALSE))</f>
        <v/>
      </c>
      <c r="Z1592" s="39" t="str">
        <f>IF(R1592="","",VLOOKUP(R1592,CUSTOMS!$E$3:$N$2500,9,FALSE))</f>
        <v/>
      </c>
      <c r="AA1592" s="39" t="str">
        <f>IF(R1592="","",VLOOKUP(R1592,CUSTOMS!$E$3:$N$2500,10,FALSE))</f>
        <v/>
      </c>
      <c r="AB1592" s="40" t="str">
        <f>IF(R1592="","",VLOOKUP(G1592,WMS!$E$3:$T$2500,15,FALSE))</f>
        <v/>
      </c>
      <c r="AC1592" s="40" t="str">
        <f t="shared" si="181"/>
        <v/>
      </c>
      <c r="AD1592" s="37" t="str">
        <f>IF(S1592="","",VLOOKUP(S1592,海关监管条件!$A$1:$B$2000,2,FALSE))</f>
        <v/>
      </c>
    </row>
    <row r="1593" spans="7:30">
      <c r="G1593" s="22" t="str">
        <f t="shared" si="175"/>
        <v/>
      </c>
      <c r="H1593" s="23" t="str">
        <f>IF(G1593="","",VLOOKUP(G1593,WMS!$E$3:$Q$2500,7,FALSE))</f>
        <v/>
      </c>
      <c r="I1593" s="23" t="str">
        <f>IF(G1593="","",VLOOKUP(G1593,WMS!$E$3:$Q$2500,8,FALSE))</f>
        <v/>
      </c>
      <c r="J1593" s="23" t="str">
        <f>IF(G1593="","",VLOOKUP(G1593,WMS!$E$3:$Q$2500,13,FALSE))</f>
        <v/>
      </c>
      <c r="K1593" s="29" t="str">
        <f t="shared" si="176"/>
        <v/>
      </c>
      <c r="N1593" s="30" t="str">
        <f>IF(G1593="","",VLOOKUP(G1593,WMS!$E$3:$U$2500,17,0))</f>
        <v/>
      </c>
      <c r="O1593" s="31" t="str">
        <f t="shared" si="177"/>
        <v/>
      </c>
      <c r="P1593" s="31" t="str">
        <f t="shared" si="178"/>
        <v/>
      </c>
      <c r="Q1593" s="36" t="str">
        <f>IF(G1593="","",VLOOKUP(G1593,WMS!$E$3:$G$2500,2,FALSE))</f>
        <v/>
      </c>
      <c r="R1593" s="36" t="str">
        <f>IF(G1593="","",VLOOKUP(G1593,WMS!$E$3:$G$2500,3,FALSE))</f>
        <v/>
      </c>
      <c r="S1593" s="37" t="str">
        <f>IF(R1593="","",VLOOKUP(R1593,CUSTOMS!$E$3:$N$2500,2,FALSE))</f>
        <v/>
      </c>
      <c r="T1593" s="38" t="str">
        <f>IF(R1593="","",VLOOKUP(R1593,CUSTOMS!$E$3:$N$2500,3,FALSE))</f>
        <v/>
      </c>
      <c r="U1593" s="39" t="str">
        <f t="shared" si="179"/>
        <v/>
      </c>
      <c r="V1593" s="39" t="str">
        <f>IF(R1593="","",VLOOKUP(R1593,CUSTOMS!$E$3:$N$2500,5,FALSE))</f>
        <v/>
      </c>
      <c r="W1593" s="40" t="str">
        <f>IF(R1593="","",VLOOKUP(R1593,CUSTOMS!$E$3:$N$2500,6,FALSE))</f>
        <v/>
      </c>
      <c r="X1593" s="40" t="str">
        <f t="shared" si="180"/>
        <v/>
      </c>
      <c r="Y1593" s="39" t="str">
        <f>IF(R1593="","",VLOOKUP(R1593,CUSTOMS!$E$3:$N$2500,8,FALSE))</f>
        <v/>
      </c>
      <c r="Z1593" s="39" t="str">
        <f>IF(R1593="","",VLOOKUP(R1593,CUSTOMS!$E$3:$N$2500,9,FALSE))</f>
        <v/>
      </c>
      <c r="AA1593" s="39" t="str">
        <f>IF(R1593="","",VLOOKUP(R1593,CUSTOMS!$E$3:$N$2500,10,FALSE))</f>
        <v/>
      </c>
      <c r="AB1593" s="40" t="str">
        <f>IF(R1593="","",VLOOKUP(G1593,WMS!$E$3:$T$2500,15,FALSE))</f>
        <v/>
      </c>
      <c r="AC1593" s="40" t="str">
        <f t="shared" si="181"/>
        <v/>
      </c>
      <c r="AD1593" s="37" t="str">
        <f>IF(S1593="","",VLOOKUP(S1593,海关监管条件!$A$1:$B$2000,2,FALSE))</f>
        <v/>
      </c>
    </row>
    <row r="1594" spans="7:30">
      <c r="G1594" s="22" t="str">
        <f t="shared" si="175"/>
        <v/>
      </c>
      <c r="H1594" s="23" t="str">
        <f>IF(G1594="","",VLOOKUP(G1594,WMS!$E$3:$Q$2500,7,FALSE))</f>
        <v/>
      </c>
      <c r="I1594" s="23" t="str">
        <f>IF(G1594="","",VLOOKUP(G1594,WMS!$E$3:$Q$2500,8,FALSE))</f>
        <v/>
      </c>
      <c r="J1594" s="23" t="str">
        <f>IF(G1594="","",VLOOKUP(G1594,WMS!$E$3:$Q$2500,13,FALSE))</f>
        <v/>
      </c>
      <c r="K1594" s="29" t="str">
        <f t="shared" si="176"/>
        <v/>
      </c>
      <c r="N1594" s="30" t="str">
        <f>IF(G1594="","",VLOOKUP(G1594,WMS!$E$3:$U$2500,17,0))</f>
        <v/>
      </c>
      <c r="O1594" s="31" t="str">
        <f t="shared" si="177"/>
        <v/>
      </c>
      <c r="P1594" s="31" t="str">
        <f t="shared" si="178"/>
        <v/>
      </c>
      <c r="Q1594" s="36" t="str">
        <f>IF(G1594="","",VLOOKUP(G1594,WMS!$E$3:$G$2500,2,FALSE))</f>
        <v/>
      </c>
      <c r="R1594" s="36" t="str">
        <f>IF(G1594="","",VLOOKUP(G1594,WMS!$E$3:$G$2500,3,FALSE))</f>
        <v/>
      </c>
      <c r="S1594" s="37" t="str">
        <f>IF(R1594="","",VLOOKUP(R1594,CUSTOMS!$E$3:$N$2500,2,FALSE))</f>
        <v/>
      </c>
      <c r="T1594" s="38" t="str">
        <f>IF(R1594="","",VLOOKUP(R1594,CUSTOMS!$E$3:$N$2500,3,FALSE))</f>
        <v/>
      </c>
      <c r="U1594" s="39" t="str">
        <f t="shared" si="179"/>
        <v/>
      </c>
      <c r="V1594" s="39" t="str">
        <f>IF(R1594="","",VLOOKUP(R1594,CUSTOMS!$E$3:$N$2500,5,FALSE))</f>
        <v/>
      </c>
      <c r="W1594" s="40" t="str">
        <f>IF(R1594="","",VLOOKUP(R1594,CUSTOMS!$E$3:$N$2500,6,FALSE))</f>
        <v/>
      </c>
      <c r="X1594" s="40" t="str">
        <f t="shared" si="180"/>
        <v/>
      </c>
      <c r="Y1594" s="39" t="str">
        <f>IF(R1594="","",VLOOKUP(R1594,CUSTOMS!$E$3:$N$2500,8,FALSE))</f>
        <v/>
      </c>
      <c r="Z1594" s="39" t="str">
        <f>IF(R1594="","",VLOOKUP(R1594,CUSTOMS!$E$3:$N$2500,9,FALSE))</f>
        <v/>
      </c>
      <c r="AA1594" s="39" t="str">
        <f>IF(R1594="","",VLOOKUP(R1594,CUSTOMS!$E$3:$N$2500,10,FALSE))</f>
        <v/>
      </c>
      <c r="AB1594" s="40" t="str">
        <f>IF(R1594="","",VLOOKUP(G1594,WMS!$E$3:$T$2500,15,FALSE))</f>
        <v/>
      </c>
      <c r="AC1594" s="40" t="str">
        <f t="shared" si="181"/>
        <v/>
      </c>
      <c r="AD1594" s="37" t="str">
        <f>IF(S1594="","",VLOOKUP(S1594,海关监管条件!$A$1:$B$2000,2,FALSE))</f>
        <v/>
      </c>
    </row>
    <row r="1595" spans="7:30">
      <c r="G1595" s="22" t="str">
        <f t="shared" si="175"/>
        <v/>
      </c>
      <c r="H1595" s="23" t="str">
        <f>IF(G1595="","",VLOOKUP(G1595,WMS!$E$3:$Q$2500,7,FALSE))</f>
        <v/>
      </c>
      <c r="I1595" s="23" t="str">
        <f>IF(G1595="","",VLOOKUP(G1595,WMS!$E$3:$Q$2500,8,FALSE))</f>
        <v/>
      </c>
      <c r="J1595" s="23" t="str">
        <f>IF(G1595="","",VLOOKUP(G1595,WMS!$E$3:$Q$2500,13,FALSE))</f>
        <v/>
      </c>
      <c r="K1595" s="29" t="str">
        <f t="shared" si="176"/>
        <v/>
      </c>
      <c r="N1595" s="30" t="str">
        <f>IF(G1595="","",VLOOKUP(G1595,WMS!$E$3:$U$2500,17,0))</f>
        <v/>
      </c>
      <c r="O1595" s="31" t="str">
        <f t="shared" si="177"/>
        <v/>
      </c>
      <c r="P1595" s="31" t="str">
        <f t="shared" si="178"/>
        <v/>
      </c>
      <c r="Q1595" s="36" t="str">
        <f>IF(G1595="","",VLOOKUP(G1595,WMS!$E$3:$G$2500,2,FALSE))</f>
        <v/>
      </c>
      <c r="R1595" s="36" t="str">
        <f>IF(G1595="","",VLOOKUP(G1595,WMS!$E$3:$G$2500,3,FALSE))</f>
        <v/>
      </c>
      <c r="S1595" s="37" t="str">
        <f>IF(R1595="","",VLOOKUP(R1595,CUSTOMS!$E$3:$N$2500,2,FALSE))</f>
        <v/>
      </c>
      <c r="T1595" s="38" t="str">
        <f>IF(R1595="","",VLOOKUP(R1595,CUSTOMS!$E$3:$N$2500,3,FALSE))</f>
        <v/>
      </c>
      <c r="U1595" s="39" t="str">
        <f t="shared" si="179"/>
        <v/>
      </c>
      <c r="V1595" s="39" t="str">
        <f>IF(R1595="","",VLOOKUP(R1595,CUSTOMS!$E$3:$N$2500,5,FALSE))</f>
        <v/>
      </c>
      <c r="W1595" s="40" t="str">
        <f>IF(R1595="","",VLOOKUP(R1595,CUSTOMS!$E$3:$N$2500,6,FALSE))</f>
        <v/>
      </c>
      <c r="X1595" s="40" t="str">
        <f t="shared" si="180"/>
        <v/>
      </c>
      <c r="Y1595" s="39" t="str">
        <f>IF(R1595="","",VLOOKUP(R1595,CUSTOMS!$E$3:$N$2500,8,FALSE))</f>
        <v/>
      </c>
      <c r="Z1595" s="39" t="str">
        <f>IF(R1595="","",VLOOKUP(R1595,CUSTOMS!$E$3:$N$2500,9,FALSE))</f>
        <v/>
      </c>
      <c r="AA1595" s="39" t="str">
        <f>IF(R1595="","",VLOOKUP(R1595,CUSTOMS!$E$3:$N$2500,10,FALSE))</f>
        <v/>
      </c>
      <c r="AB1595" s="40" t="str">
        <f>IF(R1595="","",VLOOKUP(G1595,WMS!$E$3:$T$2500,15,FALSE))</f>
        <v/>
      </c>
      <c r="AC1595" s="40" t="str">
        <f t="shared" si="181"/>
        <v/>
      </c>
      <c r="AD1595" s="37" t="str">
        <f>IF(S1595="","",VLOOKUP(S1595,海关监管条件!$A$1:$B$2000,2,FALSE))</f>
        <v/>
      </c>
    </row>
    <row r="1596" spans="7:30">
      <c r="G1596" s="22" t="str">
        <f t="shared" si="175"/>
        <v/>
      </c>
      <c r="H1596" s="23" t="str">
        <f>IF(G1596="","",VLOOKUP(G1596,WMS!$E$3:$Q$2500,7,FALSE))</f>
        <v/>
      </c>
      <c r="I1596" s="23" t="str">
        <f>IF(G1596="","",VLOOKUP(G1596,WMS!$E$3:$Q$2500,8,FALSE))</f>
        <v/>
      </c>
      <c r="J1596" s="23" t="str">
        <f>IF(G1596="","",VLOOKUP(G1596,WMS!$E$3:$Q$2500,13,FALSE))</f>
        <v/>
      </c>
      <c r="K1596" s="29" t="str">
        <f t="shared" si="176"/>
        <v/>
      </c>
      <c r="N1596" s="30" t="str">
        <f>IF(G1596="","",VLOOKUP(G1596,WMS!$E$3:$U$2500,17,0))</f>
        <v/>
      </c>
      <c r="O1596" s="31" t="str">
        <f t="shared" si="177"/>
        <v/>
      </c>
      <c r="P1596" s="31" t="str">
        <f t="shared" si="178"/>
        <v/>
      </c>
      <c r="Q1596" s="36" t="str">
        <f>IF(G1596="","",VLOOKUP(G1596,WMS!$E$3:$G$2500,2,FALSE))</f>
        <v/>
      </c>
      <c r="R1596" s="36" t="str">
        <f>IF(G1596="","",VLOOKUP(G1596,WMS!$E$3:$G$2500,3,FALSE))</f>
        <v/>
      </c>
      <c r="S1596" s="37" t="str">
        <f>IF(R1596="","",VLOOKUP(R1596,CUSTOMS!$E$3:$N$2500,2,FALSE))</f>
        <v/>
      </c>
      <c r="T1596" s="38" t="str">
        <f>IF(R1596="","",VLOOKUP(R1596,CUSTOMS!$E$3:$N$2500,3,FALSE))</f>
        <v/>
      </c>
      <c r="U1596" s="39" t="str">
        <f t="shared" si="179"/>
        <v/>
      </c>
      <c r="V1596" s="39" t="str">
        <f>IF(R1596="","",VLOOKUP(R1596,CUSTOMS!$E$3:$N$2500,5,FALSE))</f>
        <v/>
      </c>
      <c r="W1596" s="40" t="str">
        <f>IF(R1596="","",VLOOKUP(R1596,CUSTOMS!$E$3:$N$2500,6,FALSE))</f>
        <v/>
      </c>
      <c r="X1596" s="40" t="str">
        <f t="shared" si="180"/>
        <v/>
      </c>
      <c r="Y1596" s="39" t="str">
        <f>IF(R1596="","",VLOOKUP(R1596,CUSTOMS!$E$3:$N$2500,8,FALSE))</f>
        <v/>
      </c>
      <c r="Z1596" s="39" t="str">
        <f>IF(R1596="","",VLOOKUP(R1596,CUSTOMS!$E$3:$N$2500,9,FALSE))</f>
        <v/>
      </c>
      <c r="AA1596" s="39" t="str">
        <f>IF(R1596="","",VLOOKUP(R1596,CUSTOMS!$E$3:$N$2500,10,FALSE))</f>
        <v/>
      </c>
      <c r="AB1596" s="40" t="str">
        <f>IF(R1596="","",VLOOKUP(G1596,WMS!$E$3:$T$2500,15,FALSE))</f>
        <v/>
      </c>
      <c r="AC1596" s="40" t="str">
        <f t="shared" si="181"/>
        <v/>
      </c>
      <c r="AD1596" s="37" t="str">
        <f>IF(S1596="","",VLOOKUP(S1596,海关监管条件!$A$1:$B$2000,2,FALSE))</f>
        <v/>
      </c>
    </row>
    <row r="1597" spans="7:30">
      <c r="G1597" s="22" t="str">
        <f t="shared" si="175"/>
        <v/>
      </c>
      <c r="H1597" s="23" t="str">
        <f>IF(G1597="","",VLOOKUP(G1597,WMS!$E$3:$Q$2500,7,FALSE))</f>
        <v/>
      </c>
      <c r="I1597" s="23" t="str">
        <f>IF(G1597="","",VLOOKUP(G1597,WMS!$E$3:$Q$2500,8,FALSE))</f>
        <v/>
      </c>
      <c r="J1597" s="23" t="str">
        <f>IF(G1597="","",VLOOKUP(G1597,WMS!$E$3:$Q$2500,13,FALSE))</f>
        <v/>
      </c>
      <c r="K1597" s="29" t="str">
        <f t="shared" si="176"/>
        <v/>
      </c>
      <c r="N1597" s="30" t="str">
        <f>IF(G1597="","",VLOOKUP(G1597,WMS!$E$3:$U$2500,17,0))</f>
        <v/>
      </c>
      <c r="O1597" s="31" t="str">
        <f t="shared" si="177"/>
        <v/>
      </c>
      <c r="P1597" s="31" t="str">
        <f t="shared" si="178"/>
        <v/>
      </c>
      <c r="Q1597" s="36" t="str">
        <f>IF(G1597="","",VLOOKUP(G1597,WMS!$E$3:$G$2500,2,FALSE))</f>
        <v/>
      </c>
      <c r="R1597" s="36" t="str">
        <f>IF(G1597="","",VLOOKUP(G1597,WMS!$E$3:$G$2500,3,FALSE))</f>
        <v/>
      </c>
      <c r="S1597" s="37" t="str">
        <f>IF(R1597="","",VLOOKUP(R1597,CUSTOMS!$E$3:$N$2500,2,FALSE))</f>
        <v/>
      </c>
      <c r="T1597" s="38" t="str">
        <f>IF(R1597="","",VLOOKUP(R1597,CUSTOMS!$E$3:$N$2500,3,FALSE))</f>
        <v/>
      </c>
      <c r="U1597" s="39" t="str">
        <f t="shared" si="179"/>
        <v/>
      </c>
      <c r="V1597" s="39" t="str">
        <f>IF(R1597="","",VLOOKUP(R1597,CUSTOMS!$E$3:$N$2500,5,FALSE))</f>
        <v/>
      </c>
      <c r="W1597" s="40" t="str">
        <f>IF(R1597="","",VLOOKUP(R1597,CUSTOMS!$E$3:$N$2500,6,FALSE))</f>
        <v/>
      </c>
      <c r="X1597" s="40" t="str">
        <f t="shared" si="180"/>
        <v/>
      </c>
      <c r="Y1597" s="39" t="str">
        <f>IF(R1597="","",VLOOKUP(R1597,CUSTOMS!$E$3:$N$2500,8,FALSE))</f>
        <v/>
      </c>
      <c r="Z1597" s="39" t="str">
        <f>IF(R1597="","",VLOOKUP(R1597,CUSTOMS!$E$3:$N$2500,9,FALSE))</f>
        <v/>
      </c>
      <c r="AA1597" s="39" t="str">
        <f>IF(R1597="","",VLOOKUP(R1597,CUSTOMS!$E$3:$N$2500,10,FALSE))</f>
        <v/>
      </c>
      <c r="AB1597" s="40" t="str">
        <f>IF(R1597="","",VLOOKUP(G1597,WMS!$E$3:$T$2500,15,FALSE))</f>
        <v/>
      </c>
      <c r="AC1597" s="40" t="str">
        <f t="shared" si="181"/>
        <v/>
      </c>
      <c r="AD1597" s="37" t="str">
        <f>IF(S1597="","",VLOOKUP(S1597,海关监管条件!$A$1:$B$2000,2,FALSE))</f>
        <v/>
      </c>
    </row>
    <row r="1598" spans="7:30">
      <c r="G1598" s="22" t="str">
        <f t="shared" si="175"/>
        <v/>
      </c>
      <c r="H1598" s="23" t="str">
        <f>IF(G1598="","",VLOOKUP(G1598,WMS!$E$3:$Q$2500,7,FALSE))</f>
        <v/>
      </c>
      <c r="I1598" s="23" t="str">
        <f>IF(G1598="","",VLOOKUP(G1598,WMS!$E$3:$Q$2500,8,FALSE))</f>
        <v/>
      </c>
      <c r="J1598" s="23" t="str">
        <f>IF(G1598="","",VLOOKUP(G1598,WMS!$E$3:$Q$2500,13,FALSE))</f>
        <v/>
      </c>
      <c r="K1598" s="29" t="str">
        <f t="shared" si="176"/>
        <v/>
      </c>
      <c r="N1598" s="30" t="str">
        <f>IF(G1598="","",VLOOKUP(G1598,WMS!$E$3:$U$2500,17,0))</f>
        <v/>
      </c>
      <c r="O1598" s="31" t="str">
        <f t="shared" si="177"/>
        <v/>
      </c>
      <c r="P1598" s="31" t="str">
        <f t="shared" si="178"/>
        <v/>
      </c>
      <c r="Q1598" s="36" t="str">
        <f>IF(G1598="","",VLOOKUP(G1598,WMS!$E$3:$G$2500,2,FALSE))</f>
        <v/>
      </c>
      <c r="R1598" s="36" t="str">
        <f>IF(G1598="","",VLOOKUP(G1598,WMS!$E$3:$G$2500,3,FALSE))</f>
        <v/>
      </c>
      <c r="S1598" s="37" t="str">
        <f>IF(R1598="","",VLOOKUP(R1598,CUSTOMS!$E$3:$N$2500,2,FALSE))</f>
        <v/>
      </c>
      <c r="T1598" s="38" t="str">
        <f>IF(R1598="","",VLOOKUP(R1598,CUSTOMS!$E$3:$N$2500,3,FALSE))</f>
        <v/>
      </c>
      <c r="U1598" s="39" t="str">
        <f t="shared" si="179"/>
        <v/>
      </c>
      <c r="V1598" s="39" t="str">
        <f>IF(R1598="","",VLOOKUP(R1598,CUSTOMS!$E$3:$N$2500,5,FALSE))</f>
        <v/>
      </c>
      <c r="W1598" s="40" t="str">
        <f>IF(R1598="","",VLOOKUP(R1598,CUSTOMS!$E$3:$N$2500,6,FALSE))</f>
        <v/>
      </c>
      <c r="X1598" s="40" t="str">
        <f t="shared" si="180"/>
        <v/>
      </c>
      <c r="Y1598" s="39" t="str">
        <f>IF(R1598="","",VLOOKUP(R1598,CUSTOMS!$E$3:$N$2500,8,FALSE))</f>
        <v/>
      </c>
      <c r="Z1598" s="39" t="str">
        <f>IF(R1598="","",VLOOKUP(R1598,CUSTOMS!$E$3:$N$2500,9,FALSE))</f>
        <v/>
      </c>
      <c r="AA1598" s="39" t="str">
        <f>IF(R1598="","",VLOOKUP(R1598,CUSTOMS!$E$3:$N$2500,10,FALSE))</f>
        <v/>
      </c>
      <c r="AB1598" s="40" t="str">
        <f>IF(R1598="","",VLOOKUP(G1598,WMS!$E$3:$T$2500,15,FALSE))</f>
        <v/>
      </c>
      <c r="AC1598" s="40" t="str">
        <f t="shared" si="181"/>
        <v/>
      </c>
      <c r="AD1598" s="37" t="str">
        <f>IF(S1598="","",VLOOKUP(S1598,海关监管条件!$A$1:$B$2000,2,FALSE))</f>
        <v/>
      </c>
    </row>
    <row r="1599" spans="7:30">
      <c r="G1599" s="22" t="str">
        <f t="shared" si="175"/>
        <v/>
      </c>
      <c r="H1599" s="23" t="str">
        <f>IF(G1599="","",VLOOKUP(G1599,WMS!$E$3:$Q$2500,7,FALSE))</f>
        <v/>
      </c>
      <c r="I1599" s="23" t="str">
        <f>IF(G1599="","",VLOOKUP(G1599,WMS!$E$3:$Q$2500,8,FALSE))</f>
        <v/>
      </c>
      <c r="J1599" s="23" t="str">
        <f>IF(G1599="","",VLOOKUP(G1599,WMS!$E$3:$Q$2500,13,FALSE))</f>
        <v/>
      </c>
      <c r="K1599" s="29" t="str">
        <f t="shared" si="176"/>
        <v/>
      </c>
      <c r="N1599" s="30" t="str">
        <f>IF(G1599="","",VLOOKUP(G1599,WMS!$E$3:$U$2500,17,0))</f>
        <v/>
      </c>
      <c r="O1599" s="31" t="str">
        <f t="shared" si="177"/>
        <v/>
      </c>
      <c r="P1599" s="31" t="str">
        <f t="shared" si="178"/>
        <v/>
      </c>
      <c r="Q1599" s="36" t="str">
        <f>IF(G1599="","",VLOOKUP(G1599,WMS!$E$3:$G$2500,2,FALSE))</f>
        <v/>
      </c>
      <c r="R1599" s="36" t="str">
        <f>IF(G1599="","",VLOOKUP(G1599,WMS!$E$3:$G$2500,3,FALSE))</f>
        <v/>
      </c>
      <c r="S1599" s="37" t="str">
        <f>IF(R1599="","",VLOOKUP(R1599,CUSTOMS!$E$3:$N$2500,2,FALSE))</f>
        <v/>
      </c>
      <c r="T1599" s="38" t="str">
        <f>IF(R1599="","",VLOOKUP(R1599,CUSTOMS!$E$3:$N$2500,3,FALSE))</f>
        <v/>
      </c>
      <c r="U1599" s="39" t="str">
        <f t="shared" si="179"/>
        <v/>
      </c>
      <c r="V1599" s="39" t="str">
        <f>IF(R1599="","",VLOOKUP(R1599,CUSTOMS!$E$3:$N$2500,5,FALSE))</f>
        <v/>
      </c>
      <c r="W1599" s="40" t="str">
        <f>IF(R1599="","",VLOOKUP(R1599,CUSTOMS!$E$3:$N$2500,6,FALSE))</f>
        <v/>
      </c>
      <c r="X1599" s="40" t="str">
        <f t="shared" si="180"/>
        <v/>
      </c>
      <c r="Y1599" s="39" t="str">
        <f>IF(R1599="","",VLOOKUP(R1599,CUSTOMS!$E$3:$N$2500,8,FALSE))</f>
        <v/>
      </c>
      <c r="Z1599" s="39" t="str">
        <f>IF(R1599="","",VLOOKUP(R1599,CUSTOMS!$E$3:$N$2500,9,FALSE))</f>
        <v/>
      </c>
      <c r="AA1599" s="39" t="str">
        <f>IF(R1599="","",VLOOKUP(R1599,CUSTOMS!$E$3:$N$2500,10,FALSE))</f>
        <v/>
      </c>
      <c r="AB1599" s="40" t="str">
        <f>IF(R1599="","",VLOOKUP(G1599,WMS!$E$3:$T$2500,15,FALSE))</f>
        <v/>
      </c>
      <c r="AC1599" s="40" t="str">
        <f t="shared" si="181"/>
        <v/>
      </c>
      <c r="AD1599" s="37" t="str">
        <f>IF(S1599="","",VLOOKUP(S1599,海关监管条件!$A$1:$B$2000,2,FALSE))</f>
        <v/>
      </c>
    </row>
    <row r="1600" spans="7:30">
      <c r="G1600" s="22" t="str">
        <f t="shared" si="175"/>
        <v/>
      </c>
      <c r="H1600" s="23" t="str">
        <f>IF(G1600="","",VLOOKUP(G1600,WMS!$E$3:$Q$2500,7,FALSE))</f>
        <v/>
      </c>
      <c r="I1600" s="23" t="str">
        <f>IF(G1600="","",VLOOKUP(G1600,WMS!$E$3:$Q$2500,8,FALSE))</f>
        <v/>
      </c>
      <c r="J1600" s="23" t="str">
        <f>IF(G1600="","",VLOOKUP(G1600,WMS!$E$3:$Q$2500,13,FALSE))</f>
        <v/>
      </c>
      <c r="K1600" s="29" t="str">
        <f t="shared" si="176"/>
        <v/>
      </c>
      <c r="N1600" s="30" t="str">
        <f>IF(G1600="","",VLOOKUP(G1600,WMS!$E$3:$U$2500,17,0))</f>
        <v/>
      </c>
      <c r="O1600" s="31" t="str">
        <f t="shared" si="177"/>
        <v/>
      </c>
      <c r="P1600" s="31" t="str">
        <f t="shared" si="178"/>
        <v/>
      </c>
      <c r="Q1600" s="36" t="str">
        <f>IF(G1600="","",VLOOKUP(G1600,WMS!$E$3:$G$2500,2,FALSE))</f>
        <v/>
      </c>
      <c r="R1600" s="36" t="str">
        <f>IF(G1600="","",VLOOKUP(G1600,WMS!$E$3:$G$2500,3,FALSE))</f>
        <v/>
      </c>
      <c r="S1600" s="37" t="str">
        <f>IF(R1600="","",VLOOKUP(R1600,CUSTOMS!$E$3:$N$2500,2,FALSE))</f>
        <v/>
      </c>
      <c r="T1600" s="38" t="str">
        <f>IF(R1600="","",VLOOKUP(R1600,CUSTOMS!$E$3:$N$2500,3,FALSE))</f>
        <v/>
      </c>
      <c r="U1600" s="39" t="str">
        <f t="shared" si="179"/>
        <v/>
      </c>
      <c r="V1600" s="39" t="str">
        <f>IF(R1600="","",VLOOKUP(R1600,CUSTOMS!$E$3:$N$2500,5,FALSE))</f>
        <v/>
      </c>
      <c r="W1600" s="40" t="str">
        <f>IF(R1600="","",VLOOKUP(R1600,CUSTOMS!$E$3:$N$2500,6,FALSE))</f>
        <v/>
      </c>
      <c r="X1600" s="40" t="str">
        <f t="shared" si="180"/>
        <v/>
      </c>
      <c r="Y1600" s="39" t="str">
        <f>IF(R1600="","",VLOOKUP(R1600,CUSTOMS!$E$3:$N$2500,8,FALSE))</f>
        <v/>
      </c>
      <c r="Z1600" s="39" t="str">
        <f>IF(R1600="","",VLOOKUP(R1600,CUSTOMS!$E$3:$N$2500,9,FALSE))</f>
        <v/>
      </c>
      <c r="AA1600" s="39" t="str">
        <f>IF(R1600="","",VLOOKUP(R1600,CUSTOMS!$E$3:$N$2500,10,FALSE))</f>
        <v/>
      </c>
      <c r="AB1600" s="40" t="str">
        <f>IF(R1600="","",VLOOKUP(G1600,WMS!$E$3:$T$2500,15,FALSE))</f>
        <v/>
      </c>
      <c r="AC1600" s="40" t="str">
        <f t="shared" si="181"/>
        <v/>
      </c>
      <c r="AD1600" s="37" t="str">
        <f>IF(S1600="","",VLOOKUP(S1600,海关监管条件!$A$1:$B$2000,2,FALSE))</f>
        <v/>
      </c>
    </row>
    <row r="1601" spans="7:30">
      <c r="G1601" s="22" t="str">
        <f t="shared" si="175"/>
        <v/>
      </c>
      <c r="H1601" s="23" t="str">
        <f>IF(G1601="","",VLOOKUP(G1601,WMS!$E$3:$Q$2500,7,FALSE))</f>
        <v/>
      </c>
      <c r="I1601" s="23" t="str">
        <f>IF(G1601="","",VLOOKUP(G1601,WMS!$E$3:$Q$2500,8,FALSE))</f>
        <v/>
      </c>
      <c r="J1601" s="23" t="str">
        <f>IF(G1601="","",VLOOKUP(G1601,WMS!$E$3:$Q$2500,13,FALSE))</f>
        <v/>
      </c>
      <c r="K1601" s="29" t="str">
        <f t="shared" si="176"/>
        <v/>
      </c>
      <c r="N1601" s="30" t="str">
        <f>IF(G1601="","",VLOOKUP(G1601,WMS!$E$3:$U$2500,17,0))</f>
        <v/>
      </c>
      <c r="O1601" s="31" t="str">
        <f t="shared" si="177"/>
        <v/>
      </c>
      <c r="P1601" s="31" t="str">
        <f t="shared" si="178"/>
        <v/>
      </c>
      <c r="Q1601" s="36" t="str">
        <f>IF(G1601="","",VLOOKUP(G1601,WMS!$E$3:$G$2500,2,FALSE))</f>
        <v/>
      </c>
      <c r="R1601" s="36" t="str">
        <f>IF(G1601="","",VLOOKUP(G1601,WMS!$E$3:$G$2500,3,FALSE))</f>
        <v/>
      </c>
      <c r="S1601" s="37" t="str">
        <f>IF(R1601="","",VLOOKUP(R1601,CUSTOMS!$E$3:$N$2500,2,FALSE))</f>
        <v/>
      </c>
      <c r="T1601" s="38" t="str">
        <f>IF(R1601="","",VLOOKUP(R1601,CUSTOMS!$E$3:$N$2500,3,FALSE))</f>
        <v/>
      </c>
      <c r="U1601" s="39" t="str">
        <f t="shared" si="179"/>
        <v/>
      </c>
      <c r="V1601" s="39" t="str">
        <f>IF(R1601="","",VLOOKUP(R1601,CUSTOMS!$E$3:$N$2500,5,FALSE))</f>
        <v/>
      </c>
      <c r="W1601" s="40" t="str">
        <f>IF(R1601="","",VLOOKUP(R1601,CUSTOMS!$E$3:$N$2500,6,FALSE))</f>
        <v/>
      </c>
      <c r="X1601" s="40" t="str">
        <f t="shared" si="180"/>
        <v/>
      </c>
      <c r="Y1601" s="39" t="str">
        <f>IF(R1601="","",VLOOKUP(R1601,CUSTOMS!$E$3:$N$2500,8,FALSE))</f>
        <v/>
      </c>
      <c r="Z1601" s="39" t="str">
        <f>IF(R1601="","",VLOOKUP(R1601,CUSTOMS!$E$3:$N$2500,9,FALSE))</f>
        <v/>
      </c>
      <c r="AA1601" s="39" t="str">
        <f>IF(R1601="","",VLOOKUP(R1601,CUSTOMS!$E$3:$N$2500,10,FALSE))</f>
        <v/>
      </c>
      <c r="AB1601" s="40" t="str">
        <f>IF(R1601="","",VLOOKUP(G1601,WMS!$E$3:$T$2500,15,FALSE))</f>
        <v/>
      </c>
      <c r="AC1601" s="40" t="str">
        <f t="shared" si="181"/>
        <v/>
      </c>
      <c r="AD1601" s="37" t="str">
        <f>IF(S1601="","",VLOOKUP(S1601,海关监管条件!$A$1:$B$2000,2,FALSE))</f>
        <v/>
      </c>
    </row>
    <row r="1602" spans="7:30">
      <c r="G1602" s="22" t="str">
        <f t="shared" si="175"/>
        <v/>
      </c>
      <c r="H1602" s="23" t="str">
        <f>IF(G1602="","",VLOOKUP(G1602,WMS!$E$3:$Q$2500,7,FALSE))</f>
        <v/>
      </c>
      <c r="I1602" s="23" t="str">
        <f>IF(G1602="","",VLOOKUP(G1602,WMS!$E$3:$Q$2500,8,FALSE))</f>
        <v/>
      </c>
      <c r="J1602" s="23" t="str">
        <f>IF(G1602="","",VLOOKUP(G1602,WMS!$E$3:$Q$2500,13,FALSE))</f>
        <v/>
      </c>
      <c r="K1602" s="29" t="str">
        <f t="shared" si="176"/>
        <v/>
      </c>
      <c r="N1602" s="30" t="str">
        <f>IF(G1602="","",VLOOKUP(G1602,WMS!$E$3:$U$2500,17,0))</f>
        <v/>
      </c>
      <c r="O1602" s="31" t="str">
        <f t="shared" si="177"/>
        <v/>
      </c>
      <c r="P1602" s="31" t="str">
        <f t="shared" si="178"/>
        <v/>
      </c>
      <c r="Q1602" s="36" t="str">
        <f>IF(G1602="","",VLOOKUP(G1602,WMS!$E$3:$G$2500,2,FALSE))</f>
        <v/>
      </c>
      <c r="R1602" s="36" t="str">
        <f>IF(G1602="","",VLOOKUP(G1602,WMS!$E$3:$G$2500,3,FALSE))</f>
        <v/>
      </c>
      <c r="S1602" s="37" t="str">
        <f>IF(R1602="","",VLOOKUP(R1602,CUSTOMS!$E$3:$N$2500,2,FALSE))</f>
        <v/>
      </c>
      <c r="T1602" s="38" t="str">
        <f>IF(R1602="","",VLOOKUP(R1602,CUSTOMS!$E$3:$N$2500,3,FALSE))</f>
        <v/>
      </c>
      <c r="U1602" s="39" t="str">
        <f t="shared" si="179"/>
        <v/>
      </c>
      <c r="V1602" s="39" t="str">
        <f>IF(R1602="","",VLOOKUP(R1602,CUSTOMS!$E$3:$N$2500,5,FALSE))</f>
        <v/>
      </c>
      <c r="W1602" s="40" t="str">
        <f>IF(R1602="","",VLOOKUP(R1602,CUSTOMS!$E$3:$N$2500,6,FALSE))</f>
        <v/>
      </c>
      <c r="X1602" s="40" t="str">
        <f t="shared" si="180"/>
        <v/>
      </c>
      <c r="Y1602" s="39" t="str">
        <f>IF(R1602="","",VLOOKUP(R1602,CUSTOMS!$E$3:$N$2500,8,FALSE))</f>
        <v/>
      </c>
      <c r="Z1602" s="39" t="str">
        <f>IF(R1602="","",VLOOKUP(R1602,CUSTOMS!$E$3:$N$2500,9,FALSE))</f>
        <v/>
      </c>
      <c r="AA1602" s="39" t="str">
        <f>IF(R1602="","",VLOOKUP(R1602,CUSTOMS!$E$3:$N$2500,10,FALSE))</f>
        <v/>
      </c>
      <c r="AB1602" s="40" t="str">
        <f>IF(R1602="","",VLOOKUP(G1602,WMS!$E$3:$T$2500,15,FALSE))</f>
        <v/>
      </c>
      <c r="AC1602" s="40" t="str">
        <f t="shared" si="181"/>
        <v/>
      </c>
      <c r="AD1602" s="37" t="str">
        <f>IF(S1602="","",VLOOKUP(S1602,海关监管条件!$A$1:$B$2000,2,FALSE))</f>
        <v/>
      </c>
    </row>
    <row r="1603" spans="7:30">
      <c r="G1603" s="22" t="str">
        <f t="shared" si="175"/>
        <v/>
      </c>
      <c r="H1603" s="23" t="str">
        <f>IF(G1603="","",VLOOKUP(G1603,WMS!$E$3:$Q$2500,7,FALSE))</f>
        <v/>
      </c>
      <c r="I1603" s="23" t="str">
        <f>IF(G1603="","",VLOOKUP(G1603,WMS!$E$3:$Q$2500,8,FALSE))</f>
        <v/>
      </c>
      <c r="J1603" s="23" t="str">
        <f>IF(G1603="","",VLOOKUP(G1603,WMS!$E$3:$Q$2500,13,FALSE))</f>
        <v/>
      </c>
      <c r="K1603" s="29" t="str">
        <f t="shared" si="176"/>
        <v/>
      </c>
      <c r="N1603" s="30" t="str">
        <f>IF(G1603="","",VLOOKUP(G1603,WMS!$E$3:$U$2500,17,0))</f>
        <v/>
      </c>
      <c r="O1603" s="31" t="str">
        <f t="shared" si="177"/>
        <v/>
      </c>
      <c r="P1603" s="31" t="str">
        <f t="shared" si="178"/>
        <v/>
      </c>
      <c r="Q1603" s="36" t="str">
        <f>IF(G1603="","",VLOOKUP(G1603,WMS!$E$3:$G$2500,2,FALSE))</f>
        <v/>
      </c>
      <c r="R1603" s="36" t="str">
        <f>IF(G1603="","",VLOOKUP(G1603,WMS!$E$3:$G$2500,3,FALSE))</f>
        <v/>
      </c>
      <c r="S1603" s="37" t="str">
        <f>IF(R1603="","",VLOOKUP(R1603,CUSTOMS!$E$3:$N$2500,2,FALSE))</f>
        <v/>
      </c>
      <c r="T1603" s="38" t="str">
        <f>IF(R1603="","",VLOOKUP(R1603,CUSTOMS!$E$3:$N$2500,3,FALSE))</f>
        <v/>
      </c>
      <c r="U1603" s="39" t="str">
        <f t="shared" si="179"/>
        <v/>
      </c>
      <c r="V1603" s="39" t="str">
        <f>IF(R1603="","",VLOOKUP(R1603,CUSTOMS!$E$3:$N$2500,5,FALSE))</f>
        <v/>
      </c>
      <c r="W1603" s="40" t="str">
        <f>IF(R1603="","",VLOOKUP(R1603,CUSTOMS!$E$3:$N$2500,6,FALSE))</f>
        <v/>
      </c>
      <c r="X1603" s="40" t="str">
        <f t="shared" si="180"/>
        <v/>
      </c>
      <c r="Y1603" s="39" t="str">
        <f>IF(R1603="","",VLOOKUP(R1603,CUSTOMS!$E$3:$N$2500,8,FALSE))</f>
        <v/>
      </c>
      <c r="Z1603" s="39" t="str">
        <f>IF(R1603="","",VLOOKUP(R1603,CUSTOMS!$E$3:$N$2500,9,FALSE))</f>
        <v/>
      </c>
      <c r="AA1603" s="39" t="str">
        <f>IF(R1603="","",VLOOKUP(R1603,CUSTOMS!$E$3:$N$2500,10,FALSE))</f>
        <v/>
      </c>
      <c r="AB1603" s="40" t="str">
        <f>IF(R1603="","",VLOOKUP(G1603,WMS!$E$3:$T$2500,15,FALSE))</f>
        <v/>
      </c>
      <c r="AC1603" s="40" t="str">
        <f t="shared" si="181"/>
        <v/>
      </c>
      <c r="AD1603" s="37" t="str">
        <f>IF(S1603="","",VLOOKUP(S1603,海关监管条件!$A$1:$B$2000,2,FALSE))</f>
        <v/>
      </c>
    </row>
    <row r="1604" spans="7:30">
      <c r="G1604" s="22" t="str">
        <f t="shared" si="175"/>
        <v/>
      </c>
      <c r="H1604" s="23" t="str">
        <f>IF(G1604="","",VLOOKUP(G1604,WMS!$E$3:$Q$2500,7,FALSE))</f>
        <v/>
      </c>
      <c r="I1604" s="23" t="str">
        <f>IF(G1604="","",VLOOKUP(G1604,WMS!$E$3:$Q$2500,8,FALSE))</f>
        <v/>
      </c>
      <c r="J1604" s="23" t="str">
        <f>IF(G1604="","",VLOOKUP(G1604,WMS!$E$3:$Q$2500,13,FALSE))</f>
        <v/>
      </c>
      <c r="K1604" s="29" t="str">
        <f t="shared" si="176"/>
        <v/>
      </c>
      <c r="N1604" s="30" t="str">
        <f>IF(G1604="","",VLOOKUP(G1604,WMS!$E$3:$U$2500,17,0))</f>
        <v/>
      </c>
      <c r="O1604" s="31" t="str">
        <f t="shared" si="177"/>
        <v/>
      </c>
      <c r="P1604" s="31" t="str">
        <f t="shared" si="178"/>
        <v/>
      </c>
      <c r="Q1604" s="36" t="str">
        <f>IF(G1604="","",VLOOKUP(G1604,WMS!$E$3:$G$2500,2,FALSE))</f>
        <v/>
      </c>
      <c r="R1604" s="36" t="str">
        <f>IF(G1604="","",VLOOKUP(G1604,WMS!$E$3:$G$2500,3,FALSE))</f>
        <v/>
      </c>
      <c r="S1604" s="37" t="str">
        <f>IF(R1604="","",VLOOKUP(R1604,CUSTOMS!$E$3:$N$2500,2,FALSE))</f>
        <v/>
      </c>
      <c r="T1604" s="38" t="str">
        <f>IF(R1604="","",VLOOKUP(R1604,CUSTOMS!$E$3:$N$2500,3,FALSE))</f>
        <v/>
      </c>
      <c r="U1604" s="39" t="str">
        <f t="shared" si="179"/>
        <v/>
      </c>
      <c r="V1604" s="39" t="str">
        <f>IF(R1604="","",VLOOKUP(R1604,CUSTOMS!$E$3:$N$2500,5,FALSE))</f>
        <v/>
      </c>
      <c r="W1604" s="40" t="str">
        <f>IF(R1604="","",VLOOKUP(R1604,CUSTOMS!$E$3:$N$2500,6,FALSE))</f>
        <v/>
      </c>
      <c r="X1604" s="40" t="str">
        <f t="shared" si="180"/>
        <v/>
      </c>
      <c r="Y1604" s="39" t="str">
        <f>IF(R1604="","",VLOOKUP(R1604,CUSTOMS!$E$3:$N$2500,8,FALSE))</f>
        <v/>
      </c>
      <c r="Z1604" s="39" t="str">
        <f>IF(R1604="","",VLOOKUP(R1604,CUSTOMS!$E$3:$N$2500,9,FALSE))</f>
        <v/>
      </c>
      <c r="AA1604" s="39" t="str">
        <f>IF(R1604="","",VLOOKUP(R1604,CUSTOMS!$E$3:$N$2500,10,FALSE))</f>
        <v/>
      </c>
      <c r="AB1604" s="40" t="str">
        <f>IF(R1604="","",VLOOKUP(G1604,WMS!$E$3:$T$2500,15,FALSE))</f>
        <v/>
      </c>
      <c r="AC1604" s="40" t="str">
        <f t="shared" si="181"/>
        <v/>
      </c>
      <c r="AD1604" s="37" t="str">
        <f>IF(S1604="","",VLOOKUP(S1604,海关监管条件!$A$1:$B$2000,2,FALSE))</f>
        <v/>
      </c>
    </row>
    <row r="1605" spans="7:30">
      <c r="G1605" s="22" t="str">
        <f t="shared" si="175"/>
        <v/>
      </c>
      <c r="H1605" s="23" t="str">
        <f>IF(G1605="","",VLOOKUP(G1605,WMS!$E$3:$Q$2500,7,FALSE))</f>
        <v/>
      </c>
      <c r="I1605" s="23" t="str">
        <f>IF(G1605="","",VLOOKUP(G1605,WMS!$E$3:$Q$2500,8,FALSE))</f>
        <v/>
      </c>
      <c r="J1605" s="23" t="str">
        <f>IF(G1605="","",VLOOKUP(G1605,WMS!$E$3:$Q$2500,13,FALSE))</f>
        <v/>
      </c>
      <c r="K1605" s="29" t="str">
        <f t="shared" si="176"/>
        <v/>
      </c>
      <c r="N1605" s="30" t="str">
        <f>IF(G1605="","",VLOOKUP(G1605,WMS!$E$3:$U$2500,17,0))</f>
        <v/>
      </c>
      <c r="O1605" s="31" t="str">
        <f t="shared" si="177"/>
        <v/>
      </c>
      <c r="P1605" s="31" t="str">
        <f t="shared" si="178"/>
        <v/>
      </c>
      <c r="Q1605" s="36" t="str">
        <f>IF(G1605="","",VLOOKUP(G1605,WMS!$E$3:$G$2500,2,FALSE))</f>
        <v/>
      </c>
      <c r="R1605" s="36" t="str">
        <f>IF(G1605="","",VLOOKUP(G1605,WMS!$E$3:$G$2500,3,FALSE))</f>
        <v/>
      </c>
      <c r="S1605" s="37" t="str">
        <f>IF(R1605="","",VLOOKUP(R1605,CUSTOMS!$E$3:$N$2500,2,FALSE))</f>
        <v/>
      </c>
      <c r="T1605" s="38" t="str">
        <f>IF(R1605="","",VLOOKUP(R1605,CUSTOMS!$E$3:$N$2500,3,FALSE))</f>
        <v/>
      </c>
      <c r="U1605" s="39" t="str">
        <f t="shared" si="179"/>
        <v/>
      </c>
      <c r="V1605" s="39" t="str">
        <f>IF(R1605="","",VLOOKUP(R1605,CUSTOMS!$E$3:$N$2500,5,FALSE))</f>
        <v/>
      </c>
      <c r="W1605" s="40" t="str">
        <f>IF(R1605="","",VLOOKUP(R1605,CUSTOMS!$E$3:$N$2500,6,FALSE))</f>
        <v/>
      </c>
      <c r="X1605" s="40" t="str">
        <f t="shared" si="180"/>
        <v/>
      </c>
      <c r="Y1605" s="39" t="str">
        <f>IF(R1605="","",VLOOKUP(R1605,CUSTOMS!$E$3:$N$2500,8,FALSE))</f>
        <v/>
      </c>
      <c r="Z1605" s="39" t="str">
        <f>IF(R1605="","",VLOOKUP(R1605,CUSTOMS!$E$3:$N$2500,9,FALSE))</f>
        <v/>
      </c>
      <c r="AA1605" s="39" t="str">
        <f>IF(R1605="","",VLOOKUP(R1605,CUSTOMS!$E$3:$N$2500,10,FALSE))</f>
        <v/>
      </c>
      <c r="AB1605" s="40" t="str">
        <f>IF(R1605="","",VLOOKUP(G1605,WMS!$E$3:$T$2500,15,FALSE))</f>
        <v/>
      </c>
      <c r="AC1605" s="40" t="str">
        <f t="shared" si="181"/>
        <v/>
      </c>
      <c r="AD1605" s="37" t="str">
        <f>IF(S1605="","",VLOOKUP(S1605,海关监管条件!$A$1:$B$2000,2,FALSE))</f>
        <v/>
      </c>
    </row>
    <row r="1606" spans="7:30">
      <c r="G1606" s="22" t="str">
        <f t="shared" si="175"/>
        <v/>
      </c>
      <c r="H1606" s="23" t="str">
        <f>IF(G1606="","",VLOOKUP(G1606,WMS!$E$3:$Q$2500,7,FALSE))</f>
        <v/>
      </c>
      <c r="I1606" s="23" t="str">
        <f>IF(G1606="","",VLOOKUP(G1606,WMS!$E$3:$Q$2500,8,FALSE))</f>
        <v/>
      </c>
      <c r="J1606" s="23" t="str">
        <f>IF(G1606="","",VLOOKUP(G1606,WMS!$E$3:$Q$2500,13,FALSE))</f>
        <v/>
      </c>
      <c r="K1606" s="29" t="str">
        <f t="shared" si="176"/>
        <v/>
      </c>
      <c r="N1606" s="30" t="str">
        <f>IF(G1606="","",VLOOKUP(G1606,WMS!$E$3:$U$2500,17,0))</f>
        <v/>
      </c>
      <c r="O1606" s="31" t="str">
        <f t="shared" si="177"/>
        <v/>
      </c>
      <c r="P1606" s="31" t="str">
        <f t="shared" si="178"/>
        <v/>
      </c>
      <c r="Q1606" s="36" t="str">
        <f>IF(G1606="","",VLOOKUP(G1606,WMS!$E$3:$G$2500,2,FALSE))</f>
        <v/>
      </c>
      <c r="R1606" s="36" t="str">
        <f>IF(G1606="","",VLOOKUP(G1606,WMS!$E$3:$G$2500,3,FALSE))</f>
        <v/>
      </c>
      <c r="S1606" s="37" t="str">
        <f>IF(R1606="","",VLOOKUP(R1606,CUSTOMS!$E$3:$N$2500,2,FALSE))</f>
        <v/>
      </c>
      <c r="T1606" s="38" t="str">
        <f>IF(R1606="","",VLOOKUP(R1606,CUSTOMS!$E$3:$N$2500,3,FALSE))</f>
        <v/>
      </c>
      <c r="U1606" s="39" t="str">
        <f t="shared" si="179"/>
        <v/>
      </c>
      <c r="V1606" s="39" t="str">
        <f>IF(R1606="","",VLOOKUP(R1606,CUSTOMS!$E$3:$N$2500,5,FALSE))</f>
        <v/>
      </c>
      <c r="W1606" s="40" t="str">
        <f>IF(R1606="","",VLOOKUP(R1606,CUSTOMS!$E$3:$N$2500,6,FALSE))</f>
        <v/>
      </c>
      <c r="X1606" s="40" t="str">
        <f t="shared" si="180"/>
        <v/>
      </c>
      <c r="Y1606" s="39" t="str">
        <f>IF(R1606="","",VLOOKUP(R1606,CUSTOMS!$E$3:$N$2500,8,FALSE))</f>
        <v/>
      </c>
      <c r="Z1606" s="39" t="str">
        <f>IF(R1606="","",VLOOKUP(R1606,CUSTOMS!$E$3:$N$2500,9,FALSE))</f>
        <v/>
      </c>
      <c r="AA1606" s="39" t="str">
        <f>IF(R1606="","",VLOOKUP(R1606,CUSTOMS!$E$3:$N$2500,10,FALSE))</f>
        <v/>
      </c>
      <c r="AB1606" s="40" t="str">
        <f>IF(R1606="","",VLOOKUP(G1606,WMS!$E$3:$T$2500,15,FALSE))</f>
        <v/>
      </c>
      <c r="AC1606" s="40" t="str">
        <f t="shared" si="181"/>
        <v/>
      </c>
      <c r="AD1606" s="37" t="str">
        <f>IF(S1606="","",VLOOKUP(S1606,海关监管条件!$A$1:$B$2000,2,FALSE))</f>
        <v/>
      </c>
    </row>
    <row r="1607" spans="7:30">
      <c r="G1607" s="22" t="str">
        <f t="shared" si="175"/>
        <v/>
      </c>
      <c r="H1607" s="23" t="str">
        <f>IF(G1607="","",VLOOKUP(G1607,WMS!$E$3:$Q$2500,7,FALSE))</f>
        <v/>
      </c>
      <c r="I1607" s="23" t="str">
        <f>IF(G1607="","",VLOOKUP(G1607,WMS!$E$3:$Q$2500,8,FALSE))</f>
        <v/>
      </c>
      <c r="J1607" s="23" t="str">
        <f>IF(G1607="","",VLOOKUP(G1607,WMS!$E$3:$Q$2500,13,FALSE))</f>
        <v/>
      </c>
      <c r="K1607" s="29" t="str">
        <f t="shared" si="176"/>
        <v/>
      </c>
      <c r="N1607" s="30" t="str">
        <f>IF(G1607="","",VLOOKUP(G1607,WMS!$E$3:$U$2500,17,0))</f>
        <v/>
      </c>
      <c r="O1607" s="31" t="str">
        <f t="shared" si="177"/>
        <v/>
      </c>
      <c r="P1607" s="31" t="str">
        <f t="shared" si="178"/>
        <v/>
      </c>
      <c r="Q1607" s="36" t="str">
        <f>IF(G1607="","",VLOOKUP(G1607,WMS!$E$3:$G$2500,2,FALSE))</f>
        <v/>
      </c>
      <c r="R1607" s="36" t="str">
        <f>IF(G1607="","",VLOOKUP(G1607,WMS!$E$3:$G$2500,3,FALSE))</f>
        <v/>
      </c>
      <c r="S1607" s="37" t="str">
        <f>IF(R1607="","",VLOOKUP(R1607,CUSTOMS!$E$3:$N$2500,2,FALSE))</f>
        <v/>
      </c>
      <c r="T1607" s="38" t="str">
        <f>IF(R1607="","",VLOOKUP(R1607,CUSTOMS!$E$3:$N$2500,3,FALSE))</f>
        <v/>
      </c>
      <c r="U1607" s="39" t="str">
        <f t="shared" si="179"/>
        <v/>
      </c>
      <c r="V1607" s="39" t="str">
        <f>IF(R1607="","",VLOOKUP(R1607,CUSTOMS!$E$3:$N$2500,5,FALSE))</f>
        <v/>
      </c>
      <c r="W1607" s="40" t="str">
        <f>IF(R1607="","",VLOOKUP(R1607,CUSTOMS!$E$3:$N$2500,6,FALSE))</f>
        <v/>
      </c>
      <c r="X1607" s="40" t="str">
        <f t="shared" si="180"/>
        <v/>
      </c>
      <c r="Y1607" s="39" t="str">
        <f>IF(R1607="","",VLOOKUP(R1607,CUSTOMS!$E$3:$N$2500,8,FALSE))</f>
        <v/>
      </c>
      <c r="Z1607" s="39" t="str">
        <f>IF(R1607="","",VLOOKUP(R1607,CUSTOMS!$E$3:$N$2500,9,FALSE))</f>
        <v/>
      </c>
      <c r="AA1607" s="39" t="str">
        <f>IF(R1607="","",VLOOKUP(R1607,CUSTOMS!$E$3:$N$2500,10,FALSE))</f>
        <v/>
      </c>
      <c r="AB1607" s="40" t="str">
        <f>IF(R1607="","",VLOOKUP(G1607,WMS!$E$3:$T$2500,15,FALSE))</f>
        <v/>
      </c>
      <c r="AC1607" s="40" t="str">
        <f t="shared" si="181"/>
        <v/>
      </c>
      <c r="AD1607" s="37" t="str">
        <f>IF(S1607="","",VLOOKUP(S1607,海关监管条件!$A$1:$B$2000,2,FALSE))</f>
        <v/>
      </c>
    </row>
    <row r="1608" spans="7:30">
      <c r="G1608" s="22" t="str">
        <f t="shared" si="175"/>
        <v/>
      </c>
      <c r="H1608" s="23" t="str">
        <f>IF(G1608="","",VLOOKUP(G1608,WMS!$E$3:$Q$2500,7,FALSE))</f>
        <v/>
      </c>
      <c r="I1608" s="23" t="str">
        <f>IF(G1608="","",VLOOKUP(G1608,WMS!$E$3:$Q$2500,8,FALSE))</f>
        <v/>
      </c>
      <c r="J1608" s="23" t="str">
        <f>IF(G1608="","",VLOOKUP(G1608,WMS!$E$3:$Q$2500,13,FALSE))</f>
        <v/>
      </c>
      <c r="K1608" s="29" t="str">
        <f t="shared" si="176"/>
        <v/>
      </c>
      <c r="N1608" s="30" t="str">
        <f>IF(G1608="","",VLOOKUP(G1608,WMS!$E$3:$U$2500,17,0))</f>
        <v/>
      </c>
      <c r="O1608" s="31" t="str">
        <f t="shared" si="177"/>
        <v/>
      </c>
      <c r="P1608" s="31" t="str">
        <f t="shared" si="178"/>
        <v/>
      </c>
      <c r="Q1608" s="36" t="str">
        <f>IF(G1608="","",VLOOKUP(G1608,WMS!$E$3:$G$2500,2,FALSE))</f>
        <v/>
      </c>
      <c r="R1608" s="36" t="str">
        <f>IF(G1608="","",VLOOKUP(G1608,WMS!$E$3:$G$2500,3,FALSE))</f>
        <v/>
      </c>
      <c r="S1608" s="37" t="str">
        <f>IF(R1608="","",VLOOKUP(R1608,CUSTOMS!$E$3:$N$2500,2,FALSE))</f>
        <v/>
      </c>
      <c r="T1608" s="38" t="str">
        <f>IF(R1608="","",VLOOKUP(R1608,CUSTOMS!$E$3:$N$2500,3,FALSE))</f>
        <v/>
      </c>
      <c r="U1608" s="39" t="str">
        <f t="shared" si="179"/>
        <v/>
      </c>
      <c r="V1608" s="39" t="str">
        <f>IF(R1608="","",VLOOKUP(R1608,CUSTOMS!$E$3:$N$2500,5,FALSE))</f>
        <v/>
      </c>
      <c r="W1608" s="40" t="str">
        <f>IF(R1608="","",VLOOKUP(R1608,CUSTOMS!$E$3:$N$2500,6,FALSE))</f>
        <v/>
      </c>
      <c r="X1608" s="40" t="str">
        <f t="shared" si="180"/>
        <v/>
      </c>
      <c r="Y1608" s="39" t="str">
        <f>IF(R1608="","",VLOOKUP(R1608,CUSTOMS!$E$3:$N$2500,8,FALSE))</f>
        <v/>
      </c>
      <c r="Z1608" s="39" t="str">
        <f>IF(R1608="","",VLOOKUP(R1608,CUSTOMS!$E$3:$N$2500,9,FALSE))</f>
        <v/>
      </c>
      <c r="AA1608" s="39" t="str">
        <f>IF(R1608="","",VLOOKUP(R1608,CUSTOMS!$E$3:$N$2500,10,FALSE))</f>
        <v/>
      </c>
      <c r="AB1608" s="40" t="str">
        <f>IF(R1608="","",VLOOKUP(G1608,WMS!$E$3:$T$2500,15,FALSE))</f>
        <v/>
      </c>
      <c r="AC1608" s="40" t="str">
        <f t="shared" si="181"/>
        <v/>
      </c>
      <c r="AD1608" s="37" t="str">
        <f>IF(S1608="","",VLOOKUP(S1608,海关监管条件!$A$1:$B$2000,2,FALSE))</f>
        <v/>
      </c>
    </row>
    <row r="1609" spans="7:30">
      <c r="G1609" s="22" t="str">
        <f t="shared" si="175"/>
        <v/>
      </c>
      <c r="H1609" s="23" t="str">
        <f>IF(G1609="","",VLOOKUP(G1609,WMS!$E$3:$Q$2500,7,FALSE))</f>
        <v/>
      </c>
      <c r="I1609" s="23" t="str">
        <f>IF(G1609="","",VLOOKUP(G1609,WMS!$E$3:$Q$2500,8,FALSE))</f>
        <v/>
      </c>
      <c r="J1609" s="23" t="str">
        <f>IF(G1609="","",VLOOKUP(G1609,WMS!$E$3:$Q$2500,13,FALSE))</f>
        <v/>
      </c>
      <c r="K1609" s="29" t="str">
        <f t="shared" si="176"/>
        <v/>
      </c>
      <c r="N1609" s="30" t="str">
        <f>IF(G1609="","",VLOOKUP(G1609,WMS!$E$3:$U$2500,17,0))</f>
        <v/>
      </c>
      <c r="O1609" s="31" t="str">
        <f t="shared" si="177"/>
        <v/>
      </c>
      <c r="P1609" s="31" t="str">
        <f t="shared" si="178"/>
        <v/>
      </c>
      <c r="Q1609" s="36" t="str">
        <f>IF(G1609="","",VLOOKUP(G1609,WMS!$E$3:$G$2500,2,FALSE))</f>
        <v/>
      </c>
      <c r="R1609" s="36" t="str">
        <f>IF(G1609="","",VLOOKUP(G1609,WMS!$E$3:$G$2500,3,FALSE))</f>
        <v/>
      </c>
      <c r="S1609" s="37" t="str">
        <f>IF(R1609="","",VLOOKUP(R1609,CUSTOMS!$E$3:$N$2500,2,FALSE))</f>
        <v/>
      </c>
      <c r="T1609" s="38" t="str">
        <f>IF(R1609="","",VLOOKUP(R1609,CUSTOMS!$E$3:$N$2500,3,FALSE))</f>
        <v/>
      </c>
      <c r="U1609" s="39" t="str">
        <f t="shared" si="179"/>
        <v/>
      </c>
      <c r="V1609" s="39" t="str">
        <f>IF(R1609="","",VLOOKUP(R1609,CUSTOMS!$E$3:$N$2500,5,FALSE))</f>
        <v/>
      </c>
      <c r="W1609" s="40" t="str">
        <f>IF(R1609="","",VLOOKUP(R1609,CUSTOMS!$E$3:$N$2500,6,FALSE))</f>
        <v/>
      </c>
      <c r="X1609" s="40" t="str">
        <f t="shared" si="180"/>
        <v/>
      </c>
      <c r="Y1609" s="39" t="str">
        <f>IF(R1609="","",VLOOKUP(R1609,CUSTOMS!$E$3:$N$2500,8,FALSE))</f>
        <v/>
      </c>
      <c r="Z1609" s="39" t="str">
        <f>IF(R1609="","",VLOOKUP(R1609,CUSTOMS!$E$3:$N$2500,9,FALSE))</f>
        <v/>
      </c>
      <c r="AA1609" s="39" t="str">
        <f>IF(R1609="","",VLOOKUP(R1609,CUSTOMS!$E$3:$N$2500,10,FALSE))</f>
        <v/>
      </c>
      <c r="AB1609" s="40" t="str">
        <f>IF(R1609="","",VLOOKUP(G1609,WMS!$E$3:$T$2500,15,FALSE))</f>
        <v/>
      </c>
      <c r="AC1609" s="40" t="str">
        <f t="shared" si="181"/>
        <v/>
      </c>
      <c r="AD1609" s="37" t="str">
        <f>IF(S1609="","",VLOOKUP(S1609,海关监管条件!$A$1:$B$2000,2,FALSE))</f>
        <v/>
      </c>
    </row>
    <row r="1610" spans="7:30">
      <c r="G1610" s="22" t="str">
        <f t="shared" si="175"/>
        <v/>
      </c>
      <c r="H1610" s="23" t="str">
        <f>IF(G1610="","",VLOOKUP(G1610,WMS!$E$3:$Q$2500,7,FALSE))</f>
        <v/>
      </c>
      <c r="I1610" s="23" t="str">
        <f>IF(G1610="","",VLOOKUP(G1610,WMS!$E$3:$Q$2500,8,FALSE))</f>
        <v/>
      </c>
      <c r="J1610" s="23" t="str">
        <f>IF(G1610="","",VLOOKUP(G1610,WMS!$E$3:$Q$2500,13,FALSE))</f>
        <v/>
      </c>
      <c r="K1610" s="29" t="str">
        <f t="shared" si="176"/>
        <v/>
      </c>
      <c r="N1610" s="30" t="str">
        <f>IF(G1610="","",VLOOKUP(G1610,WMS!$E$3:$U$2500,17,0))</f>
        <v/>
      </c>
      <c r="O1610" s="31" t="str">
        <f t="shared" si="177"/>
        <v/>
      </c>
      <c r="P1610" s="31" t="str">
        <f t="shared" si="178"/>
        <v/>
      </c>
      <c r="Q1610" s="36" t="str">
        <f>IF(G1610="","",VLOOKUP(G1610,WMS!$E$3:$G$2500,2,FALSE))</f>
        <v/>
      </c>
      <c r="R1610" s="36" t="str">
        <f>IF(G1610="","",VLOOKUP(G1610,WMS!$E$3:$G$2500,3,FALSE))</f>
        <v/>
      </c>
      <c r="S1610" s="37" t="str">
        <f>IF(R1610="","",VLOOKUP(R1610,CUSTOMS!$E$3:$N$2500,2,FALSE))</f>
        <v/>
      </c>
      <c r="T1610" s="38" t="str">
        <f>IF(R1610="","",VLOOKUP(R1610,CUSTOMS!$E$3:$N$2500,3,FALSE))</f>
        <v/>
      </c>
      <c r="U1610" s="39" t="str">
        <f t="shared" si="179"/>
        <v/>
      </c>
      <c r="V1610" s="39" t="str">
        <f>IF(R1610="","",VLOOKUP(R1610,CUSTOMS!$E$3:$N$2500,5,FALSE))</f>
        <v/>
      </c>
      <c r="W1610" s="40" t="str">
        <f>IF(R1610="","",VLOOKUP(R1610,CUSTOMS!$E$3:$N$2500,6,FALSE))</f>
        <v/>
      </c>
      <c r="X1610" s="40" t="str">
        <f t="shared" si="180"/>
        <v/>
      </c>
      <c r="Y1610" s="39" t="str">
        <f>IF(R1610="","",VLOOKUP(R1610,CUSTOMS!$E$3:$N$2500,8,FALSE))</f>
        <v/>
      </c>
      <c r="Z1610" s="39" t="str">
        <f>IF(R1610="","",VLOOKUP(R1610,CUSTOMS!$E$3:$N$2500,9,FALSE))</f>
        <v/>
      </c>
      <c r="AA1610" s="39" t="str">
        <f>IF(R1610="","",VLOOKUP(R1610,CUSTOMS!$E$3:$N$2500,10,FALSE))</f>
        <v/>
      </c>
      <c r="AB1610" s="40" t="str">
        <f>IF(R1610="","",VLOOKUP(G1610,WMS!$E$3:$T$2500,15,FALSE))</f>
        <v/>
      </c>
      <c r="AC1610" s="40" t="str">
        <f t="shared" si="181"/>
        <v/>
      </c>
      <c r="AD1610" s="37" t="str">
        <f>IF(S1610="","",VLOOKUP(S1610,海关监管条件!$A$1:$B$2000,2,FALSE))</f>
        <v/>
      </c>
    </row>
    <row r="1611" spans="7:30">
      <c r="G1611" s="22" t="str">
        <f t="shared" si="175"/>
        <v/>
      </c>
      <c r="H1611" s="23" t="str">
        <f>IF(G1611="","",VLOOKUP(G1611,WMS!$E$3:$Q$2500,7,FALSE))</f>
        <v/>
      </c>
      <c r="I1611" s="23" t="str">
        <f>IF(G1611="","",VLOOKUP(G1611,WMS!$E$3:$Q$2500,8,FALSE))</f>
        <v/>
      </c>
      <c r="J1611" s="23" t="str">
        <f>IF(G1611="","",VLOOKUP(G1611,WMS!$E$3:$Q$2500,13,FALSE))</f>
        <v/>
      </c>
      <c r="K1611" s="29" t="str">
        <f t="shared" si="176"/>
        <v/>
      </c>
      <c r="N1611" s="30" t="str">
        <f>IF(G1611="","",VLOOKUP(G1611,WMS!$E$3:$U$2500,17,0))</f>
        <v/>
      </c>
      <c r="O1611" s="31" t="str">
        <f t="shared" si="177"/>
        <v/>
      </c>
      <c r="P1611" s="31" t="str">
        <f t="shared" si="178"/>
        <v/>
      </c>
      <c r="Q1611" s="36" t="str">
        <f>IF(G1611="","",VLOOKUP(G1611,WMS!$E$3:$G$2500,2,FALSE))</f>
        <v/>
      </c>
      <c r="R1611" s="36" t="str">
        <f>IF(G1611="","",VLOOKUP(G1611,WMS!$E$3:$G$2500,3,FALSE))</f>
        <v/>
      </c>
      <c r="S1611" s="37" t="str">
        <f>IF(R1611="","",VLOOKUP(R1611,CUSTOMS!$E$3:$N$2500,2,FALSE))</f>
        <v/>
      </c>
      <c r="T1611" s="38" t="str">
        <f>IF(R1611="","",VLOOKUP(R1611,CUSTOMS!$E$3:$N$2500,3,FALSE))</f>
        <v/>
      </c>
      <c r="U1611" s="39" t="str">
        <f t="shared" si="179"/>
        <v/>
      </c>
      <c r="V1611" s="39" t="str">
        <f>IF(R1611="","",VLOOKUP(R1611,CUSTOMS!$E$3:$N$2500,5,FALSE))</f>
        <v/>
      </c>
      <c r="W1611" s="40" t="str">
        <f>IF(R1611="","",VLOOKUP(R1611,CUSTOMS!$E$3:$N$2500,6,FALSE))</f>
        <v/>
      </c>
      <c r="X1611" s="40" t="str">
        <f t="shared" si="180"/>
        <v/>
      </c>
      <c r="Y1611" s="39" t="str">
        <f>IF(R1611="","",VLOOKUP(R1611,CUSTOMS!$E$3:$N$2500,8,FALSE))</f>
        <v/>
      </c>
      <c r="Z1611" s="39" t="str">
        <f>IF(R1611="","",VLOOKUP(R1611,CUSTOMS!$E$3:$N$2500,9,FALSE))</f>
        <v/>
      </c>
      <c r="AA1611" s="39" t="str">
        <f>IF(R1611="","",VLOOKUP(R1611,CUSTOMS!$E$3:$N$2500,10,FALSE))</f>
        <v/>
      </c>
      <c r="AB1611" s="40" t="str">
        <f>IF(R1611="","",VLOOKUP(G1611,WMS!$E$3:$T$2500,15,FALSE))</f>
        <v/>
      </c>
      <c r="AC1611" s="40" t="str">
        <f t="shared" si="181"/>
        <v/>
      </c>
      <c r="AD1611" s="37" t="str">
        <f>IF(S1611="","",VLOOKUP(S1611,海关监管条件!$A$1:$B$2000,2,FALSE))</f>
        <v/>
      </c>
    </row>
    <row r="1612" spans="7:30">
      <c r="G1612" s="22" t="str">
        <f t="shared" si="175"/>
        <v/>
      </c>
      <c r="H1612" s="23" t="str">
        <f>IF(G1612="","",VLOOKUP(G1612,WMS!$E$3:$Q$2500,7,FALSE))</f>
        <v/>
      </c>
      <c r="I1612" s="23" t="str">
        <f>IF(G1612="","",VLOOKUP(G1612,WMS!$E$3:$Q$2500,8,FALSE))</f>
        <v/>
      </c>
      <c r="J1612" s="23" t="str">
        <f>IF(G1612="","",VLOOKUP(G1612,WMS!$E$3:$Q$2500,13,FALSE))</f>
        <v/>
      </c>
      <c r="K1612" s="29" t="str">
        <f t="shared" si="176"/>
        <v/>
      </c>
      <c r="N1612" s="30" t="str">
        <f>IF(G1612="","",VLOOKUP(G1612,WMS!$E$3:$U$2500,17,0))</f>
        <v/>
      </c>
      <c r="O1612" s="31" t="str">
        <f t="shared" si="177"/>
        <v/>
      </c>
      <c r="P1612" s="31" t="str">
        <f t="shared" si="178"/>
        <v/>
      </c>
      <c r="Q1612" s="36" t="str">
        <f>IF(G1612="","",VLOOKUP(G1612,WMS!$E$3:$G$2500,2,FALSE))</f>
        <v/>
      </c>
      <c r="R1612" s="36" t="str">
        <f>IF(G1612="","",VLOOKUP(G1612,WMS!$E$3:$G$2500,3,FALSE))</f>
        <v/>
      </c>
      <c r="S1612" s="37" t="str">
        <f>IF(R1612="","",VLOOKUP(R1612,CUSTOMS!$E$3:$N$2500,2,FALSE))</f>
        <v/>
      </c>
      <c r="T1612" s="38" t="str">
        <f>IF(R1612="","",VLOOKUP(R1612,CUSTOMS!$E$3:$N$2500,3,FALSE))</f>
        <v/>
      </c>
      <c r="U1612" s="39" t="str">
        <f t="shared" si="179"/>
        <v/>
      </c>
      <c r="V1612" s="39" t="str">
        <f>IF(R1612="","",VLOOKUP(R1612,CUSTOMS!$E$3:$N$2500,5,FALSE))</f>
        <v/>
      </c>
      <c r="W1612" s="40" t="str">
        <f>IF(R1612="","",VLOOKUP(R1612,CUSTOMS!$E$3:$N$2500,6,FALSE))</f>
        <v/>
      </c>
      <c r="X1612" s="40" t="str">
        <f t="shared" si="180"/>
        <v/>
      </c>
      <c r="Y1612" s="39" t="str">
        <f>IF(R1612="","",VLOOKUP(R1612,CUSTOMS!$E$3:$N$2500,8,FALSE))</f>
        <v/>
      </c>
      <c r="Z1612" s="39" t="str">
        <f>IF(R1612="","",VLOOKUP(R1612,CUSTOMS!$E$3:$N$2500,9,FALSE))</f>
        <v/>
      </c>
      <c r="AA1612" s="39" t="str">
        <f>IF(R1612="","",VLOOKUP(R1612,CUSTOMS!$E$3:$N$2500,10,FALSE))</f>
        <v/>
      </c>
      <c r="AB1612" s="40" t="str">
        <f>IF(R1612="","",VLOOKUP(G1612,WMS!$E$3:$T$2500,15,FALSE))</f>
        <v/>
      </c>
      <c r="AC1612" s="40" t="str">
        <f t="shared" si="181"/>
        <v/>
      </c>
      <c r="AD1612" s="37" t="str">
        <f>IF(S1612="","",VLOOKUP(S1612,海关监管条件!$A$1:$B$2000,2,FALSE))</f>
        <v/>
      </c>
    </row>
    <row r="1613" spans="7:30">
      <c r="G1613" s="22" t="str">
        <f t="shared" si="175"/>
        <v/>
      </c>
      <c r="H1613" s="23" t="str">
        <f>IF(G1613="","",VLOOKUP(G1613,WMS!$E$3:$Q$2500,7,FALSE))</f>
        <v/>
      </c>
      <c r="I1613" s="23" t="str">
        <f>IF(G1613="","",VLOOKUP(G1613,WMS!$E$3:$Q$2500,8,FALSE))</f>
        <v/>
      </c>
      <c r="J1613" s="23" t="str">
        <f>IF(G1613="","",VLOOKUP(G1613,WMS!$E$3:$Q$2500,13,FALSE))</f>
        <v/>
      </c>
      <c r="K1613" s="29" t="str">
        <f t="shared" si="176"/>
        <v/>
      </c>
      <c r="N1613" s="30" t="str">
        <f>IF(G1613="","",VLOOKUP(G1613,WMS!$E$3:$U$2500,17,0))</f>
        <v/>
      </c>
      <c r="O1613" s="31" t="str">
        <f t="shared" si="177"/>
        <v/>
      </c>
      <c r="P1613" s="31" t="str">
        <f t="shared" si="178"/>
        <v/>
      </c>
      <c r="Q1613" s="36" t="str">
        <f>IF(G1613="","",VLOOKUP(G1613,WMS!$E$3:$G$2500,2,FALSE))</f>
        <v/>
      </c>
      <c r="R1613" s="36" t="str">
        <f>IF(G1613="","",VLOOKUP(G1613,WMS!$E$3:$G$2500,3,FALSE))</f>
        <v/>
      </c>
      <c r="S1613" s="37" t="str">
        <f>IF(R1613="","",VLOOKUP(R1613,CUSTOMS!$E$3:$N$2500,2,FALSE))</f>
        <v/>
      </c>
      <c r="T1613" s="38" t="str">
        <f>IF(R1613="","",VLOOKUP(R1613,CUSTOMS!$E$3:$N$2500,3,FALSE))</f>
        <v/>
      </c>
      <c r="U1613" s="39" t="str">
        <f t="shared" si="179"/>
        <v/>
      </c>
      <c r="V1613" s="39" t="str">
        <f>IF(R1613="","",VLOOKUP(R1613,CUSTOMS!$E$3:$N$2500,5,FALSE))</f>
        <v/>
      </c>
      <c r="W1613" s="40" t="str">
        <f>IF(R1613="","",VLOOKUP(R1613,CUSTOMS!$E$3:$N$2500,6,FALSE))</f>
        <v/>
      </c>
      <c r="X1613" s="40" t="str">
        <f t="shared" si="180"/>
        <v/>
      </c>
      <c r="Y1613" s="39" t="str">
        <f>IF(R1613="","",VLOOKUP(R1613,CUSTOMS!$E$3:$N$2500,8,FALSE))</f>
        <v/>
      </c>
      <c r="Z1613" s="39" t="str">
        <f>IF(R1613="","",VLOOKUP(R1613,CUSTOMS!$E$3:$N$2500,9,FALSE))</f>
        <v/>
      </c>
      <c r="AA1613" s="39" t="str">
        <f>IF(R1613="","",VLOOKUP(R1613,CUSTOMS!$E$3:$N$2500,10,FALSE))</f>
        <v/>
      </c>
      <c r="AB1613" s="40" t="str">
        <f>IF(R1613="","",VLOOKUP(G1613,WMS!$E$3:$T$2500,15,FALSE))</f>
        <v/>
      </c>
      <c r="AC1613" s="40" t="str">
        <f t="shared" si="181"/>
        <v/>
      </c>
      <c r="AD1613" s="37" t="str">
        <f>IF(S1613="","",VLOOKUP(S1613,海关监管条件!$A$1:$B$2000,2,FALSE))</f>
        <v/>
      </c>
    </row>
    <row r="1614" spans="7:30">
      <c r="G1614" s="22" t="str">
        <f t="shared" si="175"/>
        <v/>
      </c>
      <c r="H1614" s="23" t="str">
        <f>IF(G1614="","",VLOOKUP(G1614,WMS!$E$3:$Q$2500,7,FALSE))</f>
        <v/>
      </c>
      <c r="I1614" s="23" t="str">
        <f>IF(G1614="","",VLOOKUP(G1614,WMS!$E$3:$Q$2500,8,FALSE))</f>
        <v/>
      </c>
      <c r="J1614" s="23" t="str">
        <f>IF(G1614="","",VLOOKUP(G1614,WMS!$E$3:$Q$2500,13,FALSE))</f>
        <v/>
      </c>
      <c r="K1614" s="29" t="str">
        <f t="shared" si="176"/>
        <v/>
      </c>
      <c r="N1614" s="30" t="str">
        <f>IF(G1614="","",VLOOKUP(G1614,WMS!$E$3:$U$2500,17,0))</f>
        <v/>
      </c>
      <c r="O1614" s="31" t="str">
        <f t="shared" si="177"/>
        <v/>
      </c>
      <c r="P1614" s="31" t="str">
        <f t="shared" si="178"/>
        <v/>
      </c>
      <c r="Q1614" s="36" t="str">
        <f>IF(G1614="","",VLOOKUP(G1614,WMS!$E$3:$G$2500,2,FALSE))</f>
        <v/>
      </c>
      <c r="R1614" s="36" t="str">
        <f>IF(G1614="","",VLOOKUP(G1614,WMS!$E$3:$G$2500,3,FALSE))</f>
        <v/>
      </c>
      <c r="S1614" s="37" t="str">
        <f>IF(R1614="","",VLOOKUP(R1614,CUSTOMS!$E$3:$N$2500,2,FALSE))</f>
        <v/>
      </c>
      <c r="T1614" s="38" t="str">
        <f>IF(R1614="","",VLOOKUP(R1614,CUSTOMS!$E$3:$N$2500,3,FALSE))</f>
        <v/>
      </c>
      <c r="U1614" s="39" t="str">
        <f t="shared" si="179"/>
        <v/>
      </c>
      <c r="V1614" s="39" t="str">
        <f>IF(R1614="","",VLOOKUP(R1614,CUSTOMS!$E$3:$N$2500,5,FALSE))</f>
        <v/>
      </c>
      <c r="W1614" s="40" t="str">
        <f>IF(R1614="","",VLOOKUP(R1614,CUSTOMS!$E$3:$N$2500,6,FALSE))</f>
        <v/>
      </c>
      <c r="X1614" s="40" t="str">
        <f t="shared" si="180"/>
        <v/>
      </c>
      <c r="Y1614" s="39" t="str">
        <f>IF(R1614="","",VLOOKUP(R1614,CUSTOMS!$E$3:$N$2500,8,FALSE))</f>
        <v/>
      </c>
      <c r="Z1614" s="39" t="str">
        <f>IF(R1614="","",VLOOKUP(R1614,CUSTOMS!$E$3:$N$2500,9,FALSE))</f>
        <v/>
      </c>
      <c r="AA1614" s="39" t="str">
        <f>IF(R1614="","",VLOOKUP(R1614,CUSTOMS!$E$3:$N$2500,10,FALSE))</f>
        <v/>
      </c>
      <c r="AB1614" s="40" t="str">
        <f>IF(R1614="","",VLOOKUP(G1614,WMS!$E$3:$T$2500,15,FALSE))</f>
        <v/>
      </c>
      <c r="AC1614" s="40" t="str">
        <f t="shared" si="181"/>
        <v/>
      </c>
      <c r="AD1614" s="37" t="str">
        <f>IF(S1614="","",VLOOKUP(S1614,海关监管条件!$A$1:$B$2000,2,FALSE))</f>
        <v/>
      </c>
    </row>
    <row r="1615" spans="7:30">
      <c r="G1615" s="22" t="str">
        <f t="shared" si="175"/>
        <v/>
      </c>
      <c r="H1615" s="23" t="str">
        <f>IF(G1615="","",VLOOKUP(G1615,WMS!$E$3:$Q$2500,7,FALSE))</f>
        <v/>
      </c>
      <c r="I1615" s="23" t="str">
        <f>IF(G1615="","",VLOOKUP(G1615,WMS!$E$3:$Q$2500,8,FALSE))</f>
        <v/>
      </c>
      <c r="J1615" s="23" t="str">
        <f>IF(G1615="","",VLOOKUP(G1615,WMS!$E$3:$Q$2500,13,FALSE))</f>
        <v/>
      </c>
      <c r="K1615" s="29" t="str">
        <f t="shared" si="176"/>
        <v/>
      </c>
      <c r="N1615" s="30" t="str">
        <f>IF(G1615="","",VLOOKUP(G1615,WMS!$E$3:$U$2500,17,0))</f>
        <v/>
      </c>
      <c r="O1615" s="31" t="str">
        <f t="shared" si="177"/>
        <v/>
      </c>
      <c r="P1615" s="31" t="str">
        <f t="shared" si="178"/>
        <v/>
      </c>
      <c r="Q1615" s="36" t="str">
        <f>IF(G1615="","",VLOOKUP(G1615,WMS!$E$3:$G$2500,2,FALSE))</f>
        <v/>
      </c>
      <c r="R1615" s="36" t="str">
        <f>IF(G1615="","",VLOOKUP(G1615,WMS!$E$3:$G$2500,3,FALSE))</f>
        <v/>
      </c>
      <c r="S1615" s="37" t="str">
        <f>IF(R1615="","",VLOOKUP(R1615,CUSTOMS!$E$3:$N$2500,2,FALSE))</f>
        <v/>
      </c>
      <c r="T1615" s="38" t="str">
        <f>IF(R1615="","",VLOOKUP(R1615,CUSTOMS!$E$3:$N$2500,3,FALSE))</f>
        <v/>
      </c>
      <c r="U1615" s="39" t="str">
        <f t="shared" si="179"/>
        <v/>
      </c>
      <c r="V1615" s="39" t="str">
        <f>IF(R1615="","",VLOOKUP(R1615,CUSTOMS!$E$3:$N$2500,5,FALSE))</f>
        <v/>
      </c>
      <c r="W1615" s="40" t="str">
        <f>IF(R1615="","",VLOOKUP(R1615,CUSTOMS!$E$3:$N$2500,6,FALSE))</f>
        <v/>
      </c>
      <c r="X1615" s="40" t="str">
        <f t="shared" si="180"/>
        <v/>
      </c>
      <c r="Y1615" s="39" t="str">
        <f>IF(R1615="","",VLOOKUP(R1615,CUSTOMS!$E$3:$N$2500,8,FALSE))</f>
        <v/>
      </c>
      <c r="Z1615" s="39" t="str">
        <f>IF(R1615="","",VLOOKUP(R1615,CUSTOMS!$E$3:$N$2500,9,FALSE))</f>
        <v/>
      </c>
      <c r="AA1615" s="39" t="str">
        <f>IF(R1615="","",VLOOKUP(R1615,CUSTOMS!$E$3:$N$2500,10,FALSE))</f>
        <v/>
      </c>
      <c r="AB1615" s="40" t="str">
        <f>IF(R1615="","",VLOOKUP(G1615,WMS!$E$3:$T$2500,15,FALSE))</f>
        <v/>
      </c>
      <c r="AC1615" s="40" t="str">
        <f t="shared" si="181"/>
        <v/>
      </c>
      <c r="AD1615" s="37" t="str">
        <f>IF(S1615="","",VLOOKUP(S1615,海关监管条件!$A$1:$B$2000,2,FALSE))</f>
        <v/>
      </c>
    </row>
    <row r="1616" spans="7:30">
      <c r="G1616" s="22" t="str">
        <f t="shared" si="175"/>
        <v/>
      </c>
      <c r="H1616" s="23" t="str">
        <f>IF(G1616="","",VLOOKUP(G1616,WMS!$E$3:$Q$2500,7,FALSE))</f>
        <v/>
      </c>
      <c r="I1616" s="23" t="str">
        <f>IF(G1616="","",VLOOKUP(G1616,WMS!$E$3:$Q$2500,8,FALSE))</f>
        <v/>
      </c>
      <c r="J1616" s="23" t="str">
        <f>IF(G1616="","",VLOOKUP(G1616,WMS!$E$3:$Q$2500,13,FALSE))</f>
        <v/>
      </c>
      <c r="K1616" s="29" t="str">
        <f t="shared" si="176"/>
        <v/>
      </c>
      <c r="N1616" s="30" t="str">
        <f>IF(G1616="","",VLOOKUP(G1616,WMS!$E$3:$U$2500,17,0))</f>
        <v/>
      </c>
      <c r="O1616" s="31" t="str">
        <f t="shared" si="177"/>
        <v/>
      </c>
      <c r="P1616" s="31" t="str">
        <f t="shared" si="178"/>
        <v/>
      </c>
      <c r="Q1616" s="36" t="str">
        <f>IF(G1616="","",VLOOKUP(G1616,WMS!$E$3:$G$2500,2,FALSE))</f>
        <v/>
      </c>
      <c r="R1616" s="36" t="str">
        <f>IF(G1616="","",VLOOKUP(G1616,WMS!$E$3:$G$2500,3,FALSE))</f>
        <v/>
      </c>
      <c r="S1616" s="37" t="str">
        <f>IF(R1616="","",VLOOKUP(R1616,CUSTOMS!$E$3:$N$2500,2,FALSE))</f>
        <v/>
      </c>
      <c r="T1616" s="38" t="str">
        <f>IF(R1616="","",VLOOKUP(R1616,CUSTOMS!$E$3:$N$2500,3,FALSE))</f>
        <v/>
      </c>
      <c r="U1616" s="39" t="str">
        <f t="shared" si="179"/>
        <v/>
      </c>
      <c r="V1616" s="39" t="str">
        <f>IF(R1616="","",VLOOKUP(R1616,CUSTOMS!$E$3:$N$2500,5,FALSE))</f>
        <v/>
      </c>
      <c r="W1616" s="40" t="str">
        <f>IF(R1616="","",VLOOKUP(R1616,CUSTOMS!$E$3:$N$2500,6,FALSE))</f>
        <v/>
      </c>
      <c r="X1616" s="40" t="str">
        <f t="shared" si="180"/>
        <v/>
      </c>
      <c r="Y1616" s="39" t="str">
        <f>IF(R1616="","",VLOOKUP(R1616,CUSTOMS!$E$3:$N$2500,8,FALSE))</f>
        <v/>
      </c>
      <c r="Z1616" s="39" t="str">
        <f>IF(R1616="","",VLOOKUP(R1616,CUSTOMS!$E$3:$N$2500,9,FALSE))</f>
        <v/>
      </c>
      <c r="AA1616" s="39" t="str">
        <f>IF(R1616="","",VLOOKUP(R1616,CUSTOMS!$E$3:$N$2500,10,FALSE))</f>
        <v/>
      </c>
      <c r="AB1616" s="40" t="str">
        <f>IF(R1616="","",VLOOKUP(G1616,WMS!$E$3:$T$2500,15,FALSE))</f>
        <v/>
      </c>
      <c r="AC1616" s="40" t="str">
        <f t="shared" si="181"/>
        <v/>
      </c>
      <c r="AD1616" s="37" t="str">
        <f>IF(S1616="","",VLOOKUP(S1616,海关监管条件!$A$1:$B$2000,2,FALSE))</f>
        <v/>
      </c>
    </row>
    <row r="1617" spans="7:30">
      <c r="G1617" s="22" t="str">
        <f t="shared" si="175"/>
        <v/>
      </c>
      <c r="H1617" s="23" t="str">
        <f>IF(G1617="","",VLOOKUP(G1617,WMS!$E$3:$Q$2500,7,FALSE))</f>
        <v/>
      </c>
      <c r="I1617" s="23" t="str">
        <f>IF(G1617="","",VLOOKUP(G1617,WMS!$E$3:$Q$2500,8,FALSE))</f>
        <v/>
      </c>
      <c r="J1617" s="23" t="str">
        <f>IF(G1617="","",VLOOKUP(G1617,WMS!$E$3:$Q$2500,13,FALSE))</f>
        <v/>
      </c>
      <c r="K1617" s="29" t="str">
        <f t="shared" si="176"/>
        <v/>
      </c>
      <c r="N1617" s="30" t="str">
        <f>IF(G1617="","",VLOOKUP(G1617,WMS!$E$3:$U$2500,17,0))</f>
        <v/>
      </c>
      <c r="O1617" s="31" t="str">
        <f t="shared" si="177"/>
        <v/>
      </c>
      <c r="P1617" s="31" t="str">
        <f t="shared" si="178"/>
        <v/>
      </c>
      <c r="Q1617" s="36" t="str">
        <f>IF(G1617="","",VLOOKUP(G1617,WMS!$E$3:$G$2500,2,FALSE))</f>
        <v/>
      </c>
      <c r="R1617" s="36" t="str">
        <f>IF(G1617="","",VLOOKUP(G1617,WMS!$E$3:$G$2500,3,FALSE))</f>
        <v/>
      </c>
      <c r="S1617" s="37" t="str">
        <f>IF(R1617="","",VLOOKUP(R1617,CUSTOMS!$E$3:$N$2500,2,FALSE))</f>
        <v/>
      </c>
      <c r="T1617" s="38" t="str">
        <f>IF(R1617="","",VLOOKUP(R1617,CUSTOMS!$E$3:$N$2500,3,FALSE))</f>
        <v/>
      </c>
      <c r="U1617" s="39" t="str">
        <f t="shared" si="179"/>
        <v/>
      </c>
      <c r="V1617" s="39" t="str">
        <f>IF(R1617="","",VLOOKUP(R1617,CUSTOMS!$E$3:$N$2500,5,FALSE))</f>
        <v/>
      </c>
      <c r="W1617" s="40" t="str">
        <f>IF(R1617="","",VLOOKUP(R1617,CUSTOMS!$E$3:$N$2500,6,FALSE))</f>
        <v/>
      </c>
      <c r="X1617" s="40" t="str">
        <f t="shared" si="180"/>
        <v/>
      </c>
      <c r="Y1617" s="39" t="str">
        <f>IF(R1617="","",VLOOKUP(R1617,CUSTOMS!$E$3:$N$2500,8,FALSE))</f>
        <v/>
      </c>
      <c r="Z1617" s="39" t="str">
        <f>IF(R1617="","",VLOOKUP(R1617,CUSTOMS!$E$3:$N$2500,9,FALSE))</f>
        <v/>
      </c>
      <c r="AA1617" s="39" t="str">
        <f>IF(R1617="","",VLOOKUP(R1617,CUSTOMS!$E$3:$N$2500,10,FALSE))</f>
        <v/>
      </c>
      <c r="AB1617" s="40" t="str">
        <f>IF(R1617="","",VLOOKUP(G1617,WMS!$E$3:$T$2500,15,FALSE))</f>
        <v/>
      </c>
      <c r="AC1617" s="40" t="str">
        <f t="shared" si="181"/>
        <v/>
      </c>
      <c r="AD1617" s="37" t="str">
        <f>IF(S1617="","",VLOOKUP(S1617,海关监管条件!$A$1:$B$2000,2,FALSE))</f>
        <v/>
      </c>
    </row>
    <row r="1618" spans="7:30">
      <c r="G1618" s="22" t="str">
        <f t="shared" si="175"/>
        <v/>
      </c>
      <c r="H1618" s="23" t="str">
        <f>IF(G1618="","",VLOOKUP(G1618,WMS!$E$3:$Q$2500,7,FALSE))</f>
        <v/>
      </c>
      <c r="I1618" s="23" t="str">
        <f>IF(G1618="","",VLOOKUP(G1618,WMS!$E$3:$Q$2500,8,FALSE))</f>
        <v/>
      </c>
      <c r="J1618" s="23" t="str">
        <f>IF(G1618="","",VLOOKUP(G1618,WMS!$E$3:$Q$2500,13,FALSE))</f>
        <v/>
      </c>
      <c r="K1618" s="29" t="str">
        <f t="shared" si="176"/>
        <v/>
      </c>
      <c r="N1618" s="30" t="str">
        <f>IF(G1618="","",VLOOKUP(G1618,WMS!$E$3:$U$2500,17,0))</f>
        <v/>
      </c>
      <c r="O1618" s="31" t="str">
        <f t="shared" si="177"/>
        <v/>
      </c>
      <c r="P1618" s="31" t="str">
        <f t="shared" si="178"/>
        <v/>
      </c>
      <c r="Q1618" s="36" t="str">
        <f>IF(G1618="","",VLOOKUP(G1618,WMS!$E$3:$G$2500,2,FALSE))</f>
        <v/>
      </c>
      <c r="R1618" s="36" t="str">
        <f>IF(G1618="","",VLOOKUP(G1618,WMS!$E$3:$G$2500,3,FALSE))</f>
        <v/>
      </c>
      <c r="S1618" s="37" t="str">
        <f>IF(R1618="","",VLOOKUP(R1618,CUSTOMS!$E$3:$N$2500,2,FALSE))</f>
        <v/>
      </c>
      <c r="T1618" s="38" t="str">
        <f>IF(R1618="","",VLOOKUP(R1618,CUSTOMS!$E$3:$N$2500,3,FALSE))</f>
        <v/>
      </c>
      <c r="U1618" s="39" t="str">
        <f t="shared" si="179"/>
        <v/>
      </c>
      <c r="V1618" s="39" t="str">
        <f>IF(R1618="","",VLOOKUP(R1618,CUSTOMS!$E$3:$N$2500,5,FALSE))</f>
        <v/>
      </c>
      <c r="W1618" s="40" t="str">
        <f>IF(R1618="","",VLOOKUP(R1618,CUSTOMS!$E$3:$N$2500,6,FALSE))</f>
        <v/>
      </c>
      <c r="X1618" s="40" t="str">
        <f t="shared" si="180"/>
        <v/>
      </c>
      <c r="Y1618" s="39" t="str">
        <f>IF(R1618="","",VLOOKUP(R1618,CUSTOMS!$E$3:$N$2500,8,FALSE))</f>
        <v/>
      </c>
      <c r="Z1618" s="39" t="str">
        <f>IF(R1618="","",VLOOKUP(R1618,CUSTOMS!$E$3:$N$2500,9,FALSE))</f>
        <v/>
      </c>
      <c r="AA1618" s="39" t="str">
        <f>IF(R1618="","",VLOOKUP(R1618,CUSTOMS!$E$3:$N$2500,10,FALSE))</f>
        <v/>
      </c>
      <c r="AB1618" s="40" t="str">
        <f>IF(R1618="","",VLOOKUP(G1618,WMS!$E$3:$T$2500,15,FALSE))</f>
        <v/>
      </c>
      <c r="AC1618" s="40" t="str">
        <f t="shared" si="181"/>
        <v/>
      </c>
      <c r="AD1618" s="37" t="str">
        <f>IF(S1618="","",VLOOKUP(S1618,海关监管条件!$A$1:$B$2000,2,FALSE))</f>
        <v/>
      </c>
    </row>
    <row r="1619" spans="7:30">
      <c r="G1619" s="22" t="str">
        <f t="shared" si="175"/>
        <v/>
      </c>
      <c r="H1619" s="23" t="str">
        <f>IF(G1619="","",VLOOKUP(G1619,WMS!$E$3:$Q$2500,7,FALSE))</f>
        <v/>
      </c>
      <c r="I1619" s="23" t="str">
        <f>IF(G1619="","",VLOOKUP(G1619,WMS!$E$3:$Q$2500,8,FALSE))</f>
        <v/>
      </c>
      <c r="J1619" s="23" t="str">
        <f>IF(G1619="","",VLOOKUP(G1619,WMS!$E$3:$Q$2500,13,FALSE))</f>
        <v/>
      </c>
      <c r="K1619" s="29" t="str">
        <f t="shared" si="176"/>
        <v/>
      </c>
      <c r="N1619" s="30" t="str">
        <f>IF(G1619="","",VLOOKUP(G1619,WMS!$E$3:$U$2500,17,0))</f>
        <v/>
      </c>
      <c r="O1619" s="31" t="str">
        <f t="shared" si="177"/>
        <v/>
      </c>
      <c r="P1619" s="31" t="str">
        <f t="shared" si="178"/>
        <v/>
      </c>
      <c r="Q1619" s="36" t="str">
        <f>IF(G1619="","",VLOOKUP(G1619,WMS!$E$3:$G$2500,2,FALSE))</f>
        <v/>
      </c>
      <c r="R1619" s="36" t="str">
        <f>IF(G1619="","",VLOOKUP(G1619,WMS!$E$3:$G$2500,3,FALSE))</f>
        <v/>
      </c>
      <c r="S1619" s="37" t="str">
        <f>IF(R1619="","",VLOOKUP(R1619,CUSTOMS!$E$3:$N$2500,2,FALSE))</f>
        <v/>
      </c>
      <c r="T1619" s="38" t="str">
        <f>IF(R1619="","",VLOOKUP(R1619,CUSTOMS!$E$3:$N$2500,3,FALSE))</f>
        <v/>
      </c>
      <c r="U1619" s="39" t="str">
        <f t="shared" si="179"/>
        <v/>
      </c>
      <c r="V1619" s="39" t="str">
        <f>IF(R1619="","",VLOOKUP(R1619,CUSTOMS!$E$3:$N$2500,5,FALSE))</f>
        <v/>
      </c>
      <c r="W1619" s="40" t="str">
        <f>IF(R1619="","",VLOOKUP(R1619,CUSTOMS!$E$3:$N$2500,6,FALSE))</f>
        <v/>
      </c>
      <c r="X1619" s="40" t="str">
        <f t="shared" si="180"/>
        <v/>
      </c>
      <c r="Y1619" s="39" t="str">
        <f>IF(R1619="","",VLOOKUP(R1619,CUSTOMS!$E$3:$N$2500,8,FALSE))</f>
        <v/>
      </c>
      <c r="Z1619" s="39" t="str">
        <f>IF(R1619="","",VLOOKUP(R1619,CUSTOMS!$E$3:$N$2500,9,FALSE))</f>
        <v/>
      </c>
      <c r="AA1619" s="39" t="str">
        <f>IF(R1619="","",VLOOKUP(R1619,CUSTOMS!$E$3:$N$2500,10,FALSE))</f>
        <v/>
      </c>
      <c r="AB1619" s="40" t="str">
        <f>IF(R1619="","",VLOOKUP(G1619,WMS!$E$3:$T$2500,15,FALSE))</f>
        <v/>
      </c>
      <c r="AC1619" s="40" t="str">
        <f t="shared" si="181"/>
        <v/>
      </c>
      <c r="AD1619" s="37" t="str">
        <f>IF(S1619="","",VLOOKUP(S1619,海关监管条件!$A$1:$B$2000,2,FALSE))</f>
        <v/>
      </c>
    </row>
    <row r="1620" spans="7:30">
      <c r="G1620" s="22" t="str">
        <f t="shared" si="175"/>
        <v/>
      </c>
      <c r="H1620" s="23" t="str">
        <f>IF(G1620="","",VLOOKUP(G1620,WMS!$E$3:$Q$2500,7,FALSE))</f>
        <v/>
      </c>
      <c r="I1620" s="23" t="str">
        <f>IF(G1620="","",VLOOKUP(G1620,WMS!$E$3:$Q$2500,8,FALSE))</f>
        <v/>
      </c>
      <c r="J1620" s="23" t="str">
        <f>IF(G1620="","",VLOOKUP(G1620,WMS!$E$3:$Q$2500,13,FALSE))</f>
        <v/>
      </c>
      <c r="K1620" s="29" t="str">
        <f t="shared" si="176"/>
        <v/>
      </c>
      <c r="N1620" s="30" t="str">
        <f>IF(G1620="","",VLOOKUP(G1620,WMS!$E$3:$U$2500,17,0))</f>
        <v/>
      </c>
      <c r="O1620" s="31" t="str">
        <f t="shared" si="177"/>
        <v/>
      </c>
      <c r="P1620" s="31" t="str">
        <f t="shared" si="178"/>
        <v/>
      </c>
      <c r="Q1620" s="36" t="str">
        <f>IF(G1620="","",VLOOKUP(G1620,WMS!$E$3:$G$2500,2,FALSE))</f>
        <v/>
      </c>
      <c r="R1620" s="36" t="str">
        <f>IF(G1620="","",VLOOKUP(G1620,WMS!$E$3:$G$2500,3,FALSE))</f>
        <v/>
      </c>
      <c r="S1620" s="37" t="str">
        <f>IF(R1620="","",VLOOKUP(R1620,CUSTOMS!$E$3:$N$2500,2,FALSE))</f>
        <v/>
      </c>
      <c r="T1620" s="38" t="str">
        <f>IF(R1620="","",VLOOKUP(R1620,CUSTOMS!$E$3:$N$2500,3,FALSE))</f>
        <v/>
      </c>
      <c r="U1620" s="39" t="str">
        <f t="shared" si="179"/>
        <v/>
      </c>
      <c r="V1620" s="39" t="str">
        <f>IF(R1620="","",VLOOKUP(R1620,CUSTOMS!$E$3:$N$2500,5,FALSE))</f>
        <v/>
      </c>
      <c r="W1620" s="40" t="str">
        <f>IF(R1620="","",VLOOKUP(R1620,CUSTOMS!$E$3:$N$2500,6,FALSE))</f>
        <v/>
      </c>
      <c r="X1620" s="40" t="str">
        <f t="shared" si="180"/>
        <v/>
      </c>
      <c r="Y1620" s="39" t="str">
        <f>IF(R1620="","",VLOOKUP(R1620,CUSTOMS!$E$3:$N$2500,8,FALSE))</f>
        <v/>
      </c>
      <c r="Z1620" s="39" t="str">
        <f>IF(R1620="","",VLOOKUP(R1620,CUSTOMS!$E$3:$N$2500,9,FALSE))</f>
        <v/>
      </c>
      <c r="AA1620" s="39" t="str">
        <f>IF(R1620="","",VLOOKUP(R1620,CUSTOMS!$E$3:$N$2500,10,FALSE))</f>
        <v/>
      </c>
      <c r="AB1620" s="40" t="str">
        <f>IF(R1620="","",VLOOKUP(G1620,WMS!$E$3:$T$2500,15,FALSE))</f>
        <v/>
      </c>
      <c r="AC1620" s="40" t="str">
        <f t="shared" si="181"/>
        <v/>
      </c>
      <c r="AD1620" s="37" t="str">
        <f>IF(S1620="","",VLOOKUP(S1620,海关监管条件!$A$1:$B$2000,2,FALSE))</f>
        <v/>
      </c>
    </row>
    <row r="1621" spans="7:30">
      <c r="G1621" s="22" t="str">
        <f t="shared" si="175"/>
        <v/>
      </c>
      <c r="H1621" s="23" t="str">
        <f>IF(G1621="","",VLOOKUP(G1621,WMS!$E$3:$Q$2500,7,FALSE))</f>
        <v/>
      </c>
      <c r="I1621" s="23" t="str">
        <f>IF(G1621="","",VLOOKUP(G1621,WMS!$E$3:$Q$2500,8,FALSE))</f>
        <v/>
      </c>
      <c r="J1621" s="23" t="str">
        <f>IF(G1621="","",VLOOKUP(G1621,WMS!$E$3:$Q$2500,13,FALSE))</f>
        <v/>
      </c>
      <c r="K1621" s="29" t="str">
        <f t="shared" si="176"/>
        <v/>
      </c>
      <c r="N1621" s="30" t="str">
        <f>IF(G1621="","",VLOOKUP(G1621,WMS!$E$3:$U$2500,17,0))</f>
        <v/>
      </c>
      <c r="O1621" s="31" t="str">
        <f t="shared" si="177"/>
        <v/>
      </c>
      <c r="P1621" s="31" t="str">
        <f t="shared" si="178"/>
        <v/>
      </c>
      <c r="Q1621" s="36" t="str">
        <f>IF(G1621="","",VLOOKUP(G1621,WMS!$E$3:$G$2500,2,FALSE))</f>
        <v/>
      </c>
      <c r="R1621" s="36" t="str">
        <f>IF(G1621="","",VLOOKUP(G1621,WMS!$E$3:$G$2500,3,FALSE))</f>
        <v/>
      </c>
      <c r="S1621" s="37" t="str">
        <f>IF(R1621="","",VLOOKUP(R1621,CUSTOMS!$E$3:$N$2500,2,FALSE))</f>
        <v/>
      </c>
      <c r="T1621" s="38" t="str">
        <f>IF(R1621="","",VLOOKUP(R1621,CUSTOMS!$E$3:$N$2500,3,FALSE))</f>
        <v/>
      </c>
      <c r="U1621" s="39" t="str">
        <f t="shared" si="179"/>
        <v/>
      </c>
      <c r="V1621" s="39" t="str">
        <f>IF(R1621="","",VLOOKUP(R1621,CUSTOMS!$E$3:$N$2500,5,FALSE))</f>
        <v/>
      </c>
      <c r="W1621" s="40" t="str">
        <f>IF(R1621="","",VLOOKUP(R1621,CUSTOMS!$E$3:$N$2500,6,FALSE))</f>
        <v/>
      </c>
      <c r="X1621" s="40" t="str">
        <f t="shared" si="180"/>
        <v/>
      </c>
      <c r="Y1621" s="39" t="str">
        <f>IF(R1621="","",VLOOKUP(R1621,CUSTOMS!$E$3:$N$2500,8,FALSE))</f>
        <v/>
      </c>
      <c r="Z1621" s="39" t="str">
        <f>IF(R1621="","",VLOOKUP(R1621,CUSTOMS!$E$3:$N$2500,9,FALSE))</f>
        <v/>
      </c>
      <c r="AA1621" s="39" t="str">
        <f>IF(R1621="","",VLOOKUP(R1621,CUSTOMS!$E$3:$N$2500,10,FALSE))</f>
        <v/>
      </c>
      <c r="AB1621" s="40" t="str">
        <f>IF(R1621="","",VLOOKUP(G1621,WMS!$E$3:$T$2500,15,FALSE))</f>
        <v/>
      </c>
      <c r="AC1621" s="40" t="str">
        <f t="shared" si="181"/>
        <v/>
      </c>
      <c r="AD1621" s="37" t="str">
        <f>IF(S1621="","",VLOOKUP(S1621,海关监管条件!$A$1:$B$2000,2,FALSE))</f>
        <v/>
      </c>
    </row>
    <row r="1622" spans="7:30">
      <c r="G1622" s="22" t="str">
        <f t="shared" si="175"/>
        <v/>
      </c>
      <c r="H1622" s="23" t="str">
        <f>IF(G1622="","",VLOOKUP(G1622,WMS!$E$3:$Q$2500,7,FALSE))</f>
        <v/>
      </c>
      <c r="I1622" s="23" t="str">
        <f>IF(G1622="","",VLOOKUP(G1622,WMS!$E$3:$Q$2500,8,FALSE))</f>
        <v/>
      </c>
      <c r="J1622" s="23" t="str">
        <f>IF(G1622="","",VLOOKUP(G1622,WMS!$E$3:$Q$2500,13,FALSE))</f>
        <v/>
      </c>
      <c r="K1622" s="29" t="str">
        <f t="shared" si="176"/>
        <v/>
      </c>
      <c r="N1622" s="30" t="str">
        <f>IF(G1622="","",VLOOKUP(G1622,WMS!$E$3:$U$2500,17,0))</f>
        <v/>
      </c>
      <c r="O1622" s="31" t="str">
        <f t="shared" si="177"/>
        <v/>
      </c>
      <c r="P1622" s="31" t="str">
        <f t="shared" si="178"/>
        <v/>
      </c>
      <c r="Q1622" s="36" t="str">
        <f>IF(G1622="","",VLOOKUP(G1622,WMS!$E$3:$G$2500,2,FALSE))</f>
        <v/>
      </c>
      <c r="R1622" s="36" t="str">
        <f>IF(G1622="","",VLOOKUP(G1622,WMS!$E$3:$G$2500,3,FALSE))</f>
        <v/>
      </c>
      <c r="S1622" s="37" t="str">
        <f>IF(R1622="","",VLOOKUP(R1622,CUSTOMS!$E$3:$N$2500,2,FALSE))</f>
        <v/>
      </c>
      <c r="T1622" s="38" t="str">
        <f>IF(R1622="","",VLOOKUP(R1622,CUSTOMS!$E$3:$N$2500,3,FALSE))</f>
        <v/>
      </c>
      <c r="U1622" s="39" t="str">
        <f t="shared" si="179"/>
        <v/>
      </c>
      <c r="V1622" s="39" t="str">
        <f>IF(R1622="","",VLOOKUP(R1622,CUSTOMS!$E$3:$N$2500,5,FALSE))</f>
        <v/>
      </c>
      <c r="W1622" s="40" t="str">
        <f>IF(R1622="","",VLOOKUP(R1622,CUSTOMS!$E$3:$N$2500,6,FALSE))</f>
        <v/>
      </c>
      <c r="X1622" s="40" t="str">
        <f t="shared" si="180"/>
        <v/>
      </c>
      <c r="Y1622" s="39" t="str">
        <f>IF(R1622="","",VLOOKUP(R1622,CUSTOMS!$E$3:$N$2500,8,FALSE))</f>
        <v/>
      </c>
      <c r="Z1622" s="39" t="str">
        <f>IF(R1622="","",VLOOKUP(R1622,CUSTOMS!$E$3:$N$2500,9,FALSE))</f>
        <v/>
      </c>
      <c r="AA1622" s="39" t="str">
        <f>IF(R1622="","",VLOOKUP(R1622,CUSTOMS!$E$3:$N$2500,10,FALSE))</f>
        <v/>
      </c>
      <c r="AB1622" s="40" t="str">
        <f>IF(R1622="","",VLOOKUP(G1622,WMS!$E$3:$T$2500,15,FALSE))</f>
        <v/>
      </c>
      <c r="AC1622" s="40" t="str">
        <f t="shared" si="181"/>
        <v/>
      </c>
      <c r="AD1622" s="37" t="str">
        <f>IF(S1622="","",VLOOKUP(S1622,海关监管条件!$A$1:$B$2000,2,FALSE))</f>
        <v/>
      </c>
    </row>
    <row r="1623" spans="7:30">
      <c r="G1623" s="22" t="str">
        <f t="shared" si="175"/>
        <v/>
      </c>
      <c r="H1623" s="23" t="str">
        <f>IF(G1623="","",VLOOKUP(G1623,WMS!$E$3:$Q$2500,7,FALSE))</f>
        <v/>
      </c>
      <c r="I1623" s="23" t="str">
        <f>IF(G1623="","",VLOOKUP(G1623,WMS!$E$3:$Q$2500,8,FALSE))</f>
        <v/>
      </c>
      <c r="J1623" s="23" t="str">
        <f>IF(G1623="","",VLOOKUP(G1623,WMS!$E$3:$Q$2500,13,FALSE))</f>
        <v/>
      </c>
      <c r="K1623" s="29" t="str">
        <f t="shared" si="176"/>
        <v/>
      </c>
      <c r="N1623" s="30" t="str">
        <f>IF(G1623="","",VLOOKUP(G1623,WMS!$E$3:$U$2500,17,0))</f>
        <v/>
      </c>
      <c r="O1623" s="31" t="str">
        <f t="shared" si="177"/>
        <v/>
      </c>
      <c r="P1623" s="31" t="str">
        <f t="shared" si="178"/>
        <v/>
      </c>
      <c r="Q1623" s="36" t="str">
        <f>IF(G1623="","",VLOOKUP(G1623,WMS!$E$3:$G$2500,2,FALSE))</f>
        <v/>
      </c>
      <c r="R1623" s="36" t="str">
        <f>IF(G1623="","",VLOOKUP(G1623,WMS!$E$3:$G$2500,3,FALSE))</f>
        <v/>
      </c>
      <c r="S1623" s="37" t="str">
        <f>IF(R1623="","",VLOOKUP(R1623,CUSTOMS!$E$3:$N$2500,2,FALSE))</f>
        <v/>
      </c>
      <c r="T1623" s="38" t="str">
        <f>IF(R1623="","",VLOOKUP(R1623,CUSTOMS!$E$3:$N$2500,3,FALSE))</f>
        <v/>
      </c>
      <c r="U1623" s="39" t="str">
        <f t="shared" si="179"/>
        <v/>
      </c>
      <c r="V1623" s="39" t="str">
        <f>IF(R1623="","",VLOOKUP(R1623,CUSTOMS!$E$3:$N$2500,5,FALSE))</f>
        <v/>
      </c>
      <c r="W1623" s="40" t="str">
        <f>IF(R1623="","",VLOOKUP(R1623,CUSTOMS!$E$3:$N$2500,6,FALSE))</f>
        <v/>
      </c>
      <c r="X1623" s="40" t="str">
        <f t="shared" si="180"/>
        <v/>
      </c>
      <c r="Y1623" s="39" t="str">
        <f>IF(R1623="","",VLOOKUP(R1623,CUSTOMS!$E$3:$N$2500,8,FALSE))</f>
        <v/>
      </c>
      <c r="Z1623" s="39" t="str">
        <f>IF(R1623="","",VLOOKUP(R1623,CUSTOMS!$E$3:$N$2500,9,FALSE))</f>
        <v/>
      </c>
      <c r="AA1623" s="39" t="str">
        <f>IF(R1623="","",VLOOKUP(R1623,CUSTOMS!$E$3:$N$2500,10,FALSE))</f>
        <v/>
      </c>
      <c r="AB1623" s="40" t="str">
        <f>IF(R1623="","",VLOOKUP(G1623,WMS!$E$3:$T$2500,15,FALSE))</f>
        <v/>
      </c>
      <c r="AC1623" s="40" t="str">
        <f t="shared" si="181"/>
        <v/>
      </c>
      <c r="AD1623" s="37" t="str">
        <f>IF(S1623="","",VLOOKUP(S1623,海关监管条件!$A$1:$B$2000,2,FALSE))</f>
        <v/>
      </c>
    </row>
    <row r="1624" spans="7:30">
      <c r="G1624" s="22" t="str">
        <f t="shared" si="175"/>
        <v/>
      </c>
      <c r="H1624" s="23" t="str">
        <f>IF(G1624="","",VLOOKUP(G1624,WMS!$E$3:$Q$2500,7,FALSE))</f>
        <v/>
      </c>
      <c r="I1624" s="23" t="str">
        <f>IF(G1624="","",VLOOKUP(G1624,WMS!$E$3:$Q$2500,8,FALSE))</f>
        <v/>
      </c>
      <c r="J1624" s="23" t="str">
        <f>IF(G1624="","",VLOOKUP(G1624,WMS!$E$3:$Q$2500,13,FALSE))</f>
        <v/>
      </c>
      <c r="K1624" s="29" t="str">
        <f t="shared" si="176"/>
        <v/>
      </c>
      <c r="N1624" s="30" t="str">
        <f>IF(G1624="","",VLOOKUP(G1624,WMS!$E$3:$U$2500,17,0))</f>
        <v/>
      </c>
      <c r="O1624" s="31" t="str">
        <f t="shared" si="177"/>
        <v/>
      </c>
      <c r="P1624" s="31" t="str">
        <f t="shared" si="178"/>
        <v/>
      </c>
      <c r="Q1624" s="36" t="str">
        <f>IF(G1624="","",VLOOKUP(G1624,WMS!$E$3:$G$2500,2,FALSE))</f>
        <v/>
      </c>
      <c r="R1624" s="36" t="str">
        <f>IF(G1624="","",VLOOKUP(G1624,WMS!$E$3:$G$2500,3,FALSE))</f>
        <v/>
      </c>
      <c r="S1624" s="37" t="str">
        <f>IF(R1624="","",VLOOKUP(R1624,CUSTOMS!$E$3:$N$2500,2,FALSE))</f>
        <v/>
      </c>
      <c r="T1624" s="38" t="str">
        <f>IF(R1624="","",VLOOKUP(R1624,CUSTOMS!$E$3:$N$2500,3,FALSE))</f>
        <v/>
      </c>
      <c r="U1624" s="39" t="str">
        <f t="shared" si="179"/>
        <v/>
      </c>
      <c r="V1624" s="39" t="str">
        <f>IF(R1624="","",VLOOKUP(R1624,CUSTOMS!$E$3:$N$2500,5,FALSE))</f>
        <v/>
      </c>
      <c r="W1624" s="40" t="str">
        <f>IF(R1624="","",VLOOKUP(R1624,CUSTOMS!$E$3:$N$2500,6,FALSE))</f>
        <v/>
      </c>
      <c r="X1624" s="40" t="str">
        <f t="shared" si="180"/>
        <v/>
      </c>
      <c r="Y1624" s="39" t="str">
        <f>IF(R1624="","",VLOOKUP(R1624,CUSTOMS!$E$3:$N$2500,8,FALSE))</f>
        <v/>
      </c>
      <c r="Z1624" s="39" t="str">
        <f>IF(R1624="","",VLOOKUP(R1624,CUSTOMS!$E$3:$N$2500,9,FALSE))</f>
        <v/>
      </c>
      <c r="AA1624" s="39" t="str">
        <f>IF(R1624="","",VLOOKUP(R1624,CUSTOMS!$E$3:$N$2500,10,FALSE))</f>
        <v/>
      </c>
      <c r="AB1624" s="40" t="str">
        <f>IF(R1624="","",VLOOKUP(G1624,WMS!$E$3:$T$2500,15,FALSE))</f>
        <v/>
      </c>
      <c r="AC1624" s="40" t="str">
        <f t="shared" si="181"/>
        <v/>
      </c>
      <c r="AD1624" s="37" t="str">
        <f>IF(S1624="","",VLOOKUP(S1624,海关监管条件!$A$1:$B$2000,2,FALSE))</f>
        <v/>
      </c>
    </row>
    <row r="1625" spans="7:30">
      <c r="G1625" s="22" t="str">
        <f t="shared" si="175"/>
        <v/>
      </c>
      <c r="H1625" s="23" t="str">
        <f>IF(G1625="","",VLOOKUP(G1625,WMS!$E$3:$Q$2500,7,FALSE))</f>
        <v/>
      </c>
      <c r="I1625" s="23" t="str">
        <f>IF(G1625="","",VLOOKUP(G1625,WMS!$E$3:$Q$2500,8,FALSE))</f>
        <v/>
      </c>
      <c r="J1625" s="23" t="str">
        <f>IF(G1625="","",VLOOKUP(G1625,WMS!$E$3:$Q$2500,13,FALSE))</f>
        <v/>
      </c>
      <c r="K1625" s="29" t="str">
        <f t="shared" si="176"/>
        <v/>
      </c>
      <c r="N1625" s="30" t="str">
        <f>IF(G1625="","",VLOOKUP(G1625,WMS!$E$3:$U$2500,17,0))</f>
        <v/>
      </c>
      <c r="O1625" s="31" t="str">
        <f t="shared" si="177"/>
        <v/>
      </c>
      <c r="P1625" s="31" t="str">
        <f t="shared" si="178"/>
        <v/>
      </c>
      <c r="Q1625" s="36" t="str">
        <f>IF(G1625="","",VLOOKUP(G1625,WMS!$E$3:$G$2500,2,FALSE))</f>
        <v/>
      </c>
      <c r="R1625" s="36" t="str">
        <f>IF(G1625="","",VLOOKUP(G1625,WMS!$E$3:$G$2500,3,FALSE))</f>
        <v/>
      </c>
      <c r="S1625" s="37" t="str">
        <f>IF(R1625="","",VLOOKUP(R1625,CUSTOMS!$E$3:$N$2500,2,FALSE))</f>
        <v/>
      </c>
      <c r="T1625" s="38" t="str">
        <f>IF(R1625="","",VLOOKUP(R1625,CUSTOMS!$E$3:$N$2500,3,FALSE))</f>
        <v/>
      </c>
      <c r="U1625" s="39" t="str">
        <f t="shared" si="179"/>
        <v/>
      </c>
      <c r="V1625" s="39" t="str">
        <f>IF(R1625="","",VLOOKUP(R1625,CUSTOMS!$E$3:$N$2500,5,FALSE))</f>
        <v/>
      </c>
      <c r="W1625" s="40" t="str">
        <f>IF(R1625="","",VLOOKUP(R1625,CUSTOMS!$E$3:$N$2500,6,FALSE))</f>
        <v/>
      </c>
      <c r="X1625" s="40" t="str">
        <f t="shared" si="180"/>
        <v/>
      </c>
      <c r="Y1625" s="39" t="str">
        <f>IF(R1625="","",VLOOKUP(R1625,CUSTOMS!$E$3:$N$2500,8,FALSE))</f>
        <v/>
      </c>
      <c r="Z1625" s="39" t="str">
        <f>IF(R1625="","",VLOOKUP(R1625,CUSTOMS!$E$3:$N$2500,9,FALSE))</f>
        <v/>
      </c>
      <c r="AA1625" s="39" t="str">
        <f>IF(R1625="","",VLOOKUP(R1625,CUSTOMS!$E$3:$N$2500,10,FALSE))</f>
        <v/>
      </c>
      <c r="AB1625" s="40" t="str">
        <f>IF(R1625="","",VLOOKUP(G1625,WMS!$E$3:$T$2500,15,FALSE))</f>
        <v/>
      </c>
      <c r="AC1625" s="40" t="str">
        <f t="shared" si="181"/>
        <v/>
      </c>
      <c r="AD1625" s="37" t="str">
        <f>IF(S1625="","",VLOOKUP(S1625,海关监管条件!$A$1:$B$2000,2,FALSE))</f>
        <v/>
      </c>
    </row>
    <row r="1626" spans="7:30">
      <c r="G1626" s="22" t="str">
        <f t="shared" si="175"/>
        <v/>
      </c>
      <c r="H1626" s="23" t="str">
        <f>IF(G1626="","",VLOOKUP(G1626,WMS!$E$3:$Q$2500,7,FALSE))</f>
        <v/>
      </c>
      <c r="I1626" s="23" t="str">
        <f>IF(G1626="","",VLOOKUP(G1626,WMS!$E$3:$Q$2500,8,FALSE))</f>
        <v/>
      </c>
      <c r="J1626" s="23" t="str">
        <f>IF(G1626="","",VLOOKUP(G1626,WMS!$E$3:$Q$2500,13,FALSE))</f>
        <v/>
      </c>
      <c r="K1626" s="29" t="str">
        <f t="shared" si="176"/>
        <v/>
      </c>
      <c r="N1626" s="30" t="str">
        <f>IF(G1626="","",VLOOKUP(G1626,WMS!$E$3:$U$2500,17,0))</f>
        <v/>
      </c>
      <c r="O1626" s="31" t="str">
        <f t="shared" si="177"/>
        <v/>
      </c>
      <c r="P1626" s="31" t="str">
        <f t="shared" si="178"/>
        <v/>
      </c>
      <c r="Q1626" s="36" t="str">
        <f>IF(G1626="","",VLOOKUP(G1626,WMS!$E$3:$G$2500,2,FALSE))</f>
        <v/>
      </c>
      <c r="R1626" s="36" t="str">
        <f>IF(G1626="","",VLOOKUP(G1626,WMS!$E$3:$G$2500,3,FALSE))</f>
        <v/>
      </c>
      <c r="S1626" s="37" t="str">
        <f>IF(R1626="","",VLOOKUP(R1626,CUSTOMS!$E$3:$N$2500,2,FALSE))</f>
        <v/>
      </c>
      <c r="T1626" s="38" t="str">
        <f>IF(R1626="","",VLOOKUP(R1626,CUSTOMS!$E$3:$N$2500,3,FALSE))</f>
        <v/>
      </c>
      <c r="U1626" s="39" t="str">
        <f t="shared" si="179"/>
        <v/>
      </c>
      <c r="V1626" s="39" t="str">
        <f>IF(R1626="","",VLOOKUP(R1626,CUSTOMS!$E$3:$N$2500,5,FALSE))</f>
        <v/>
      </c>
      <c r="W1626" s="40" t="str">
        <f>IF(R1626="","",VLOOKUP(R1626,CUSTOMS!$E$3:$N$2500,6,FALSE))</f>
        <v/>
      </c>
      <c r="X1626" s="40" t="str">
        <f t="shared" si="180"/>
        <v/>
      </c>
      <c r="Y1626" s="39" t="str">
        <f>IF(R1626="","",VLOOKUP(R1626,CUSTOMS!$E$3:$N$2500,8,FALSE))</f>
        <v/>
      </c>
      <c r="Z1626" s="39" t="str">
        <f>IF(R1626="","",VLOOKUP(R1626,CUSTOMS!$E$3:$N$2500,9,FALSE))</f>
        <v/>
      </c>
      <c r="AA1626" s="39" t="str">
        <f>IF(R1626="","",VLOOKUP(R1626,CUSTOMS!$E$3:$N$2500,10,FALSE))</f>
        <v/>
      </c>
      <c r="AB1626" s="40" t="str">
        <f>IF(R1626="","",VLOOKUP(G1626,WMS!$E$3:$T$2500,15,FALSE))</f>
        <v/>
      </c>
      <c r="AC1626" s="40" t="str">
        <f t="shared" si="181"/>
        <v/>
      </c>
      <c r="AD1626" s="37" t="str">
        <f>IF(S1626="","",VLOOKUP(S1626,海关监管条件!$A$1:$B$2000,2,FALSE))</f>
        <v/>
      </c>
    </row>
    <row r="1627" spans="7:30">
      <c r="G1627" s="22" t="str">
        <f t="shared" si="175"/>
        <v/>
      </c>
      <c r="H1627" s="23" t="str">
        <f>IF(G1627="","",VLOOKUP(G1627,WMS!$E$3:$Q$2500,7,FALSE))</f>
        <v/>
      </c>
      <c r="I1627" s="23" t="str">
        <f>IF(G1627="","",VLOOKUP(G1627,WMS!$E$3:$Q$2500,8,FALSE))</f>
        <v/>
      </c>
      <c r="J1627" s="23" t="str">
        <f>IF(G1627="","",VLOOKUP(G1627,WMS!$E$3:$Q$2500,13,FALSE))</f>
        <v/>
      </c>
      <c r="K1627" s="29" t="str">
        <f t="shared" si="176"/>
        <v/>
      </c>
      <c r="N1627" s="30" t="str">
        <f>IF(G1627="","",VLOOKUP(G1627,WMS!$E$3:$U$2500,17,0))</f>
        <v/>
      </c>
      <c r="O1627" s="31" t="str">
        <f t="shared" si="177"/>
        <v/>
      </c>
      <c r="P1627" s="31" t="str">
        <f t="shared" si="178"/>
        <v/>
      </c>
      <c r="Q1627" s="36" t="str">
        <f>IF(G1627="","",VLOOKUP(G1627,WMS!$E$3:$G$2500,2,FALSE))</f>
        <v/>
      </c>
      <c r="R1627" s="36" t="str">
        <f>IF(G1627="","",VLOOKUP(G1627,WMS!$E$3:$G$2500,3,FALSE))</f>
        <v/>
      </c>
      <c r="S1627" s="37" t="str">
        <f>IF(R1627="","",VLOOKUP(R1627,CUSTOMS!$E$3:$N$2500,2,FALSE))</f>
        <v/>
      </c>
      <c r="T1627" s="38" t="str">
        <f>IF(R1627="","",VLOOKUP(R1627,CUSTOMS!$E$3:$N$2500,3,FALSE))</f>
        <v/>
      </c>
      <c r="U1627" s="39" t="str">
        <f t="shared" si="179"/>
        <v/>
      </c>
      <c r="V1627" s="39" t="str">
        <f>IF(R1627="","",VLOOKUP(R1627,CUSTOMS!$E$3:$N$2500,5,FALSE))</f>
        <v/>
      </c>
      <c r="W1627" s="40" t="str">
        <f>IF(R1627="","",VLOOKUP(R1627,CUSTOMS!$E$3:$N$2500,6,FALSE))</f>
        <v/>
      </c>
      <c r="X1627" s="40" t="str">
        <f t="shared" si="180"/>
        <v/>
      </c>
      <c r="Y1627" s="39" t="str">
        <f>IF(R1627="","",VLOOKUP(R1627,CUSTOMS!$E$3:$N$2500,8,FALSE))</f>
        <v/>
      </c>
      <c r="Z1627" s="39" t="str">
        <f>IF(R1627="","",VLOOKUP(R1627,CUSTOMS!$E$3:$N$2500,9,FALSE))</f>
        <v/>
      </c>
      <c r="AA1627" s="39" t="str">
        <f>IF(R1627="","",VLOOKUP(R1627,CUSTOMS!$E$3:$N$2500,10,FALSE))</f>
        <v/>
      </c>
      <c r="AB1627" s="40" t="str">
        <f>IF(R1627="","",VLOOKUP(G1627,WMS!$E$3:$T$2500,15,FALSE))</f>
        <v/>
      </c>
      <c r="AC1627" s="40" t="str">
        <f t="shared" si="181"/>
        <v/>
      </c>
      <c r="AD1627" s="37" t="str">
        <f>IF(S1627="","",VLOOKUP(S1627,海关监管条件!$A$1:$B$2000,2,FALSE))</f>
        <v/>
      </c>
    </row>
    <row r="1628" spans="7:30">
      <c r="G1628" s="22" t="str">
        <f t="shared" si="175"/>
        <v/>
      </c>
      <c r="H1628" s="23" t="str">
        <f>IF(G1628="","",VLOOKUP(G1628,WMS!$E$3:$Q$2500,7,FALSE))</f>
        <v/>
      </c>
      <c r="I1628" s="23" t="str">
        <f>IF(G1628="","",VLOOKUP(G1628,WMS!$E$3:$Q$2500,8,FALSE))</f>
        <v/>
      </c>
      <c r="J1628" s="23" t="str">
        <f>IF(G1628="","",VLOOKUP(G1628,WMS!$E$3:$Q$2500,13,FALSE))</f>
        <v/>
      </c>
      <c r="K1628" s="29" t="str">
        <f t="shared" si="176"/>
        <v/>
      </c>
      <c r="N1628" s="30" t="str">
        <f>IF(G1628="","",VLOOKUP(G1628,WMS!$E$3:$U$2500,17,0))</f>
        <v/>
      </c>
      <c r="O1628" s="31" t="str">
        <f t="shared" si="177"/>
        <v/>
      </c>
      <c r="P1628" s="31" t="str">
        <f t="shared" si="178"/>
        <v/>
      </c>
      <c r="Q1628" s="36" t="str">
        <f>IF(G1628="","",VLOOKUP(G1628,WMS!$E$3:$G$2500,2,FALSE))</f>
        <v/>
      </c>
      <c r="R1628" s="36" t="str">
        <f>IF(G1628="","",VLOOKUP(G1628,WMS!$E$3:$G$2500,3,FALSE))</f>
        <v/>
      </c>
      <c r="S1628" s="37" t="str">
        <f>IF(R1628="","",VLOOKUP(R1628,CUSTOMS!$E$3:$N$2500,2,FALSE))</f>
        <v/>
      </c>
      <c r="T1628" s="38" t="str">
        <f>IF(R1628="","",VLOOKUP(R1628,CUSTOMS!$E$3:$N$2500,3,FALSE))</f>
        <v/>
      </c>
      <c r="U1628" s="39" t="str">
        <f t="shared" si="179"/>
        <v/>
      </c>
      <c r="V1628" s="39" t="str">
        <f>IF(R1628="","",VLOOKUP(R1628,CUSTOMS!$E$3:$N$2500,5,FALSE))</f>
        <v/>
      </c>
      <c r="W1628" s="40" t="str">
        <f>IF(R1628="","",VLOOKUP(R1628,CUSTOMS!$E$3:$N$2500,6,FALSE))</f>
        <v/>
      </c>
      <c r="X1628" s="40" t="str">
        <f t="shared" si="180"/>
        <v/>
      </c>
      <c r="Y1628" s="39" t="str">
        <f>IF(R1628="","",VLOOKUP(R1628,CUSTOMS!$E$3:$N$2500,8,FALSE))</f>
        <v/>
      </c>
      <c r="Z1628" s="39" t="str">
        <f>IF(R1628="","",VLOOKUP(R1628,CUSTOMS!$E$3:$N$2500,9,FALSE))</f>
        <v/>
      </c>
      <c r="AA1628" s="39" t="str">
        <f>IF(R1628="","",VLOOKUP(R1628,CUSTOMS!$E$3:$N$2500,10,FALSE))</f>
        <v/>
      </c>
      <c r="AB1628" s="40" t="str">
        <f>IF(R1628="","",VLOOKUP(G1628,WMS!$E$3:$T$2500,15,FALSE))</f>
        <v/>
      </c>
      <c r="AC1628" s="40" t="str">
        <f t="shared" si="181"/>
        <v/>
      </c>
      <c r="AD1628" s="37" t="str">
        <f>IF(S1628="","",VLOOKUP(S1628,海关监管条件!$A$1:$B$2000,2,FALSE))</f>
        <v/>
      </c>
    </row>
    <row r="1629" spans="7:30">
      <c r="G1629" s="22" t="str">
        <f t="shared" si="175"/>
        <v/>
      </c>
      <c r="H1629" s="23" t="str">
        <f>IF(G1629="","",VLOOKUP(G1629,WMS!$E$3:$Q$2500,7,FALSE))</f>
        <v/>
      </c>
      <c r="I1629" s="23" t="str">
        <f>IF(G1629="","",VLOOKUP(G1629,WMS!$E$3:$Q$2500,8,FALSE))</f>
        <v/>
      </c>
      <c r="J1629" s="23" t="str">
        <f>IF(G1629="","",VLOOKUP(G1629,WMS!$E$3:$Q$2500,13,FALSE))</f>
        <v/>
      </c>
      <c r="K1629" s="29" t="str">
        <f t="shared" si="176"/>
        <v/>
      </c>
      <c r="N1629" s="30" t="str">
        <f>IF(G1629="","",VLOOKUP(G1629,WMS!$E$3:$U$2500,17,0))</f>
        <v/>
      </c>
      <c r="O1629" s="31" t="str">
        <f t="shared" si="177"/>
        <v/>
      </c>
      <c r="P1629" s="31" t="str">
        <f t="shared" si="178"/>
        <v/>
      </c>
      <c r="Q1629" s="36" t="str">
        <f>IF(G1629="","",VLOOKUP(G1629,WMS!$E$3:$G$2500,2,FALSE))</f>
        <v/>
      </c>
      <c r="R1629" s="36" t="str">
        <f>IF(G1629="","",VLOOKUP(G1629,WMS!$E$3:$G$2500,3,FALSE))</f>
        <v/>
      </c>
      <c r="S1629" s="37" t="str">
        <f>IF(R1629="","",VLOOKUP(R1629,CUSTOMS!$E$3:$N$2500,2,FALSE))</f>
        <v/>
      </c>
      <c r="T1629" s="38" t="str">
        <f>IF(R1629="","",VLOOKUP(R1629,CUSTOMS!$E$3:$N$2500,3,FALSE))</f>
        <v/>
      </c>
      <c r="U1629" s="39" t="str">
        <f t="shared" si="179"/>
        <v/>
      </c>
      <c r="V1629" s="39" t="str">
        <f>IF(R1629="","",VLOOKUP(R1629,CUSTOMS!$E$3:$N$2500,5,FALSE))</f>
        <v/>
      </c>
      <c r="W1629" s="40" t="str">
        <f>IF(R1629="","",VLOOKUP(R1629,CUSTOMS!$E$3:$N$2500,6,FALSE))</f>
        <v/>
      </c>
      <c r="X1629" s="40" t="str">
        <f t="shared" si="180"/>
        <v/>
      </c>
      <c r="Y1629" s="39" t="str">
        <f>IF(R1629="","",VLOOKUP(R1629,CUSTOMS!$E$3:$N$2500,8,FALSE))</f>
        <v/>
      </c>
      <c r="Z1629" s="39" t="str">
        <f>IF(R1629="","",VLOOKUP(R1629,CUSTOMS!$E$3:$N$2500,9,FALSE))</f>
        <v/>
      </c>
      <c r="AA1629" s="39" t="str">
        <f>IF(R1629="","",VLOOKUP(R1629,CUSTOMS!$E$3:$N$2500,10,FALSE))</f>
        <v/>
      </c>
      <c r="AB1629" s="40" t="str">
        <f>IF(R1629="","",VLOOKUP(G1629,WMS!$E$3:$T$2500,15,FALSE))</f>
        <v/>
      </c>
      <c r="AC1629" s="40" t="str">
        <f t="shared" si="181"/>
        <v/>
      </c>
      <c r="AD1629" s="37" t="str">
        <f>IF(S1629="","",VLOOKUP(S1629,海关监管条件!$A$1:$B$2000,2,FALSE))</f>
        <v/>
      </c>
    </row>
    <row r="1630" spans="7:30">
      <c r="G1630" s="22" t="str">
        <f t="shared" si="175"/>
        <v/>
      </c>
      <c r="H1630" s="23" t="str">
        <f>IF(G1630="","",VLOOKUP(G1630,WMS!$E$3:$Q$2500,7,FALSE))</f>
        <v/>
      </c>
      <c r="I1630" s="23" t="str">
        <f>IF(G1630="","",VLOOKUP(G1630,WMS!$E$3:$Q$2500,8,FALSE))</f>
        <v/>
      </c>
      <c r="J1630" s="23" t="str">
        <f>IF(G1630="","",VLOOKUP(G1630,WMS!$E$3:$Q$2500,13,FALSE))</f>
        <v/>
      </c>
      <c r="K1630" s="29" t="str">
        <f t="shared" si="176"/>
        <v/>
      </c>
      <c r="N1630" s="30" t="str">
        <f>IF(G1630="","",VLOOKUP(G1630,WMS!$E$3:$U$2500,17,0))</f>
        <v/>
      </c>
      <c r="O1630" s="31" t="str">
        <f t="shared" si="177"/>
        <v/>
      </c>
      <c r="P1630" s="31" t="str">
        <f t="shared" si="178"/>
        <v/>
      </c>
      <c r="Q1630" s="36" t="str">
        <f>IF(G1630="","",VLOOKUP(G1630,WMS!$E$3:$G$2500,2,FALSE))</f>
        <v/>
      </c>
      <c r="R1630" s="36" t="str">
        <f>IF(G1630="","",VLOOKUP(G1630,WMS!$E$3:$G$2500,3,FALSE))</f>
        <v/>
      </c>
      <c r="S1630" s="37" t="str">
        <f>IF(R1630="","",VLOOKUP(R1630,CUSTOMS!$E$3:$N$2500,2,FALSE))</f>
        <v/>
      </c>
      <c r="T1630" s="38" t="str">
        <f>IF(R1630="","",VLOOKUP(R1630,CUSTOMS!$E$3:$N$2500,3,FALSE))</f>
        <v/>
      </c>
      <c r="U1630" s="39" t="str">
        <f t="shared" si="179"/>
        <v/>
      </c>
      <c r="V1630" s="39" t="str">
        <f>IF(R1630="","",VLOOKUP(R1630,CUSTOMS!$E$3:$N$2500,5,FALSE))</f>
        <v/>
      </c>
      <c r="W1630" s="40" t="str">
        <f>IF(R1630="","",VLOOKUP(R1630,CUSTOMS!$E$3:$N$2500,6,FALSE))</f>
        <v/>
      </c>
      <c r="X1630" s="40" t="str">
        <f t="shared" si="180"/>
        <v/>
      </c>
      <c r="Y1630" s="39" t="str">
        <f>IF(R1630="","",VLOOKUP(R1630,CUSTOMS!$E$3:$N$2500,8,FALSE))</f>
        <v/>
      </c>
      <c r="Z1630" s="39" t="str">
        <f>IF(R1630="","",VLOOKUP(R1630,CUSTOMS!$E$3:$N$2500,9,FALSE))</f>
        <v/>
      </c>
      <c r="AA1630" s="39" t="str">
        <f>IF(R1630="","",VLOOKUP(R1630,CUSTOMS!$E$3:$N$2500,10,FALSE))</f>
        <v/>
      </c>
      <c r="AB1630" s="40" t="str">
        <f>IF(R1630="","",VLOOKUP(G1630,WMS!$E$3:$T$2500,15,FALSE))</f>
        <v/>
      </c>
      <c r="AC1630" s="40" t="str">
        <f t="shared" si="181"/>
        <v/>
      </c>
      <c r="AD1630" s="37" t="str">
        <f>IF(S1630="","",VLOOKUP(S1630,海关监管条件!$A$1:$B$2000,2,FALSE))</f>
        <v/>
      </c>
    </row>
    <row r="1631" spans="7:30">
      <c r="G1631" s="22" t="str">
        <f t="shared" si="175"/>
        <v/>
      </c>
      <c r="H1631" s="23" t="str">
        <f>IF(G1631="","",VLOOKUP(G1631,WMS!$E$3:$Q$2500,7,FALSE))</f>
        <v/>
      </c>
      <c r="I1631" s="23" t="str">
        <f>IF(G1631="","",VLOOKUP(G1631,WMS!$E$3:$Q$2500,8,FALSE))</f>
        <v/>
      </c>
      <c r="J1631" s="23" t="str">
        <f>IF(G1631="","",VLOOKUP(G1631,WMS!$E$3:$Q$2500,13,FALSE))</f>
        <v/>
      </c>
      <c r="K1631" s="29" t="str">
        <f t="shared" si="176"/>
        <v/>
      </c>
      <c r="N1631" s="30" t="str">
        <f>IF(G1631="","",VLOOKUP(G1631,WMS!$E$3:$U$2500,17,0))</f>
        <v/>
      </c>
      <c r="O1631" s="31" t="str">
        <f t="shared" si="177"/>
        <v/>
      </c>
      <c r="P1631" s="31" t="str">
        <f t="shared" si="178"/>
        <v/>
      </c>
      <c r="Q1631" s="36" t="str">
        <f>IF(G1631="","",VLOOKUP(G1631,WMS!$E$3:$G$2500,2,FALSE))</f>
        <v/>
      </c>
      <c r="R1631" s="36" t="str">
        <f>IF(G1631="","",VLOOKUP(G1631,WMS!$E$3:$G$2500,3,FALSE))</f>
        <v/>
      </c>
      <c r="S1631" s="37" t="str">
        <f>IF(R1631="","",VLOOKUP(R1631,CUSTOMS!$E$3:$N$2500,2,FALSE))</f>
        <v/>
      </c>
      <c r="T1631" s="38" t="str">
        <f>IF(R1631="","",VLOOKUP(R1631,CUSTOMS!$E$3:$N$2500,3,FALSE))</f>
        <v/>
      </c>
      <c r="U1631" s="39" t="str">
        <f t="shared" si="179"/>
        <v/>
      </c>
      <c r="V1631" s="39" t="str">
        <f>IF(R1631="","",VLOOKUP(R1631,CUSTOMS!$E$3:$N$2500,5,FALSE))</f>
        <v/>
      </c>
      <c r="W1631" s="40" t="str">
        <f>IF(R1631="","",VLOOKUP(R1631,CUSTOMS!$E$3:$N$2500,6,FALSE))</f>
        <v/>
      </c>
      <c r="X1631" s="40" t="str">
        <f t="shared" si="180"/>
        <v/>
      </c>
      <c r="Y1631" s="39" t="str">
        <f>IF(R1631="","",VLOOKUP(R1631,CUSTOMS!$E$3:$N$2500,8,FALSE))</f>
        <v/>
      </c>
      <c r="Z1631" s="39" t="str">
        <f>IF(R1631="","",VLOOKUP(R1631,CUSTOMS!$E$3:$N$2500,9,FALSE))</f>
        <v/>
      </c>
      <c r="AA1631" s="39" t="str">
        <f>IF(R1631="","",VLOOKUP(R1631,CUSTOMS!$E$3:$N$2500,10,FALSE))</f>
        <v/>
      </c>
      <c r="AB1631" s="40" t="str">
        <f>IF(R1631="","",VLOOKUP(G1631,WMS!$E$3:$T$2500,15,FALSE))</f>
        <v/>
      </c>
      <c r="AC1631" s="40" t="str">
        <f t="shared" si="181"/>
        <v/>
      </c>
      <c r="AD1631" s="37" t="str">
        <f>IF(S1631="","",VLOOKUP(S1631,海关监管条件!$A$1:$B$2000,2,FALSE))</f>
        <v/>
      </c>
    </row>
    <row r="1632" spans="7:30">
      <c r="G1632" s="22" t="str">
        <f t="shared" si="175"/>
        <v/>
      </c>
      <c r="H1632" s="23" t="str">
        <f>IF(G1632="","",VLOOKUP(G1632,WMS!$E$3:$Q$2500,7,FALSE))</f>
        <v/>
      </c>
      <c r="I1632" s="23" t="str">
        <f>IF(G1632="","",VLOOKUP(G1632,WMS!$E$3:$Q$2500,8,FALSE))</f>
        <v/>
      </c>
      <c r="J1632" s="23" t="str">
        <f>IF(G1632="","",VLOOKUP(G1632,WMS!$E$3:$Q$2500,13,FALSE))</f>
        <v/>
      </c>
      <c r="K1632" s="29" t="str">
        <f t="shared" si="176"/>
        <v/>
      </c>
      <c r="N1632" s="30" t="str">
        <f>IF(G1632="","",VLOOKUP(G1632,WMS!$E$3:$U$2500,17,0))</f>
        <v/>
      </c>
      <c r="O1632" s="31" t="str">
        <f t="shared" si="177"/>
        <v/>
      </c>
      <c r="P1632" s="31" t="str">
        <f t="shared" si="178"/>
        <v/>
      </c>
      <c r="Q1632" s="36" t="str">
        <f>IF(G1632="","",VLOOKUP(G1632,WMS!$E$3:$G$2500,2,FALSE))</f>
        <v/>
      </c>
      <c r="R1632" s="36" t="str">
        <f>IF(G1632="","",VLOOKUP(G1632,WMS!$E$3:$G$2500,3,FALSE))</f>
        <v/>
      </c>
      <c r="S1632" s="37" t="str">
        <f>IF(R1632="","",VLOOKUP(R1632,CUSTOMS!$E$3:$N$2500,2,FALSE))</f>
        <v/>
      </c>
      <c r="T1632" s="38" t="str">
        <f>IF(R1632="","",VLOOKUP(R1632,CUSTOMS!$E$3:$N$2500,3,FALSE))</f>
        <v/>
      </c>
      <c r="U1632" s="39" t="str">
        <f t="shared" si="179"/>
        <v/>
      </c>
      <c r="V1632" s="39" t="str">
        <f>IF(R1632="","",VLOOKUP(R1632,CUSTOMS!$E$3:$N$2500,5,FALSE))</f>
        <v/>
      </c>
      <c r="W1632" s="40" t="str">
        <f>IF(R1632="","",VLOOKUP(R1632,CUSTOMS!$E$3:$N$2500,6,FALSE))</f>
        <v/>
      </c>
      <c r="X1632" s="40" t="str">
        <f t="shared" si="180"/>
        <v/>
      </c>
      <c r="Y1632" s="39" t="str">
        <f>IF(R1632="","",VLOOKUP(R1632,CUSTOMS!$E$3:$N$2500,8,FALSE))</f>
        <v/>
      </c>
      <c r="Z1632" s="39" t="str">
        <f>IF(R1632="","",VLOOKUP(R1632,CUSTOMS!$E$3:$N$2500,9,FALSE))</f>
        <v/>
      </c>
      <c r="AA1632" s="39" t="str">
        <f>IF(R1632="","",VLOOKUP(R1632,CUSTOMS!$E$3:$N$2500,10,FALSE))</f>
        <v/>
      </c>
      <c r="AB1632" s="40" t="str">
        <f>IF(R1632="","",VLOOKUP(G1632,WMS!$E$3:$T$2500,15,FALSE))</f>
        <v/>
      </c>
      <c r="AC1632" s="40" t="str">
        <f t="shared" si="181"/>
        <v/>
      </c>
      <c r="AD1632" s="37" t="str">
        <f>IF(S1632="","",VLOOKUP(S1632,海关监管条件!$A$1:$B$2000,2,FALSE))</f>
        <v/>
      </c>
    </row>
    <row r="1633" spans="7:30">
      <c r="G1633" s="22" t="str">
        <f t="shared" ref="G1633:G1696" si="182">IF(F1633="","",D1633&amp;"/"&amp;E1633&amp;"/"&amp;F1633)</f>
        <v/>
      </c>
      <c r="H1633" s="23" t="str">
        <f>IF(G1633="","",VLOOKUP(G1633,WMS!$E$3:$Q$2500,7,FALSE))</f>
        <v/>
      </c>
      <c r="I1633" s="23" t="str">
        <f>IF(G1633="","",VLOOKUP(G1633,WMS!$E$3:$Q$2500,8,FALSE))</f>
        <v/>
      </c>
      <c r="J1633" s="23" t="str">
        <f>IF(G1633="","",VLOOKUP(G1633,WMS!$E$3:$Q$2500,13,FALSE))</f>
        <v/>
      </c>
      <c r="K1633" s="29" t="str">
        <f t="shared" ref="K1633:K1696" si="183">IF(M1633="","",EXACT(H1633,M1633/L1633))</f>
        <v/>
      </c>
      <c r="N1633" s="30" t="str">
        <f>IF(G1633="","",VLOOKUP(G1633,WMS!$E$3:$U$2500,17,0))</f>
        <v/>
      </c>
      <c r="O1633" s="31" t="str">
        <f t="shared" ref="O1633:O1696" si="184">IF(L1633="","",I1633*L1633)</f>
        <v/>
      </c>
      <c r="P1633" s="31" t="str">
        <f t="shared" ref="P1633:P1696" si="185">IF(L1633="","",J1633*L1633)</f>
        <v/>
      </c>
      <c r="Q1633" s="36" t="str">
        <f>IF(G1633="","",VLOOKUP(G1633,WMS!$E$3:$G$2500,2,FALSE))</f>
        <v/>
      </c>
      <c r="R1633" s="36" t="str">
        <f>IF(G1633="","",VLOOKUP(G1633,WMS!$E$3:$G$2500,3,FALSE))</f>
        <v/>
      </c>
      <c r="S1633" s="37" t="str">
        <f>IF(R1633="","",VLOOKUP(R1633,CUSTOMS!$E$3:$N$2500,2,FALSE))</f>
        <v/>
      </c>
      <c r="T1633" s="38" t="str">
        <f>IF(R1633="","",VLOOKUP(R1633,CUSTOMS!$E$3:$N$2500,3,FALSE))</f>
        <v/>
      </c>
      <c r="U1633" s="39" t="str">
        <f t="shared" ref="U1633:U1696" si="186">IF(V1633="","",IF(V1633="千克",M1633*AB1633,M1633))</f>
        <v/>
      </c>
      <c r="V1633" s="39" t="str">
        <f>IF(R1633="","",VLOOKUP(R1633,CUSTOMS!$E$3:$N$2500,5,FALSE))</f>
        <v/>
      </c>
      <c r="W1633" s="40" t="str">
        <f>IF(R1633="","",VLOOKUP(R1633,CUSTOMS!$E$3:$N$2500,6,FALSE))</f>
        <v/>
      </c>
      <c r="X1633" s="40" t="str">
        <f t="shared" ref="X1633:X1696" si="187">IF(W1633="","",U1633*W1633)</f>
        <v/>
      </c>
      <c r="Y1633" s="39" t="str">
        <f>IF(R1633="","",VLOOKUP(R1633,CUSTOMS!$E$3:$N$2500,8,FALSE))</f>
        <v/>
      </c>
      <c r="Z1633" s="39" t="str">
        <f>IF(R1633="","",VLOOKUP(R1633,CUSTOMS!$E$3:$N$2500,9,FALSE))</f>
        <v/>
      </c>
      <c r="AA1633" s="39" t="str">
        <f>IF(R1633="","",VLOOKUP(R1633,CUSTOMS!$E$3:$N$2500,10,FALSE))</f>
        <v/>
      </c>
      <c r="AB1633" s="40" t="str">
        <f>IF(R1633="","",VLOOKUP(G1633,WMS!$E$3:$T$2500,15,FALSE))</f>
        <v/>
      </c>
      <c r="AC1633" s="40" t="str">
        <f t="shared" ref="AC1633:AC1696" si="188">IF(AB1633="","",M1633*AB1633)</f>
        <v/>
      </c>
      <c r="AD1633" s="37" t="str">
        <f>IF(S1633="","",VLOOKUP(S1633,海关监管条件!$A$1:$B$2000,2,FALSE))</f>
        <v/>
      </c>
    </row>
    <row r="1634" spans="7:30">
      <c r="G1634" s="22" t="str">
        <f t="shared" si="182"/>
        <v/>
      </c>
      <c r="H1634" s="23" t="str">
        <f>IF(G1634="","",VLOOKUP(G1634,WMS!$E$3:$Q$2500,7,FALSE))</f>
        <v/>
      </c>
      <c r="I1634" s="23" t="str">
        <f>IF(G1634="","",VLOOKUP(G1634,WMS!$E$3:$Q$2500,8,FALSE))</f>
        <v/>
      </c>
      <c r="J1634" s="23" t="str">
        <f>IF(G1634="","",VLOOKUP(G1634,WMS!$E$3:$Q$2500,13,FALSE))</f>
        <v/>
      </c>
      <c r="K1634" s="29" t="str">
        <f t="shared" si="183"/>
        <v/>
      </c>
      <c r="N1634" s="30" t="str">
        <f>IF(G1634="","",VLOOKUP(G1634,WMS!$E$3:$U$2500,17,0))</f>
        <v/>
      </c>
      <c r="O1634" s="31" t="str">
        <f t="shared" si="184"/>
        <v/>
      </c>
      <c r="P1634" s="31" t="str">
        <f t="shared" si="185"/>
        <v/>
      </c>
      <c r="Q1634" s="36" t="str">
        <f>IF(G1634="","",VLOOKUP(G1634,WMS!$E$3:$G$2500,2,FALSE))</f>
        <v/>
      </c>
      <c r="R1634" s="36" t="str">
        <f>IF(G1634="","",VLOOKUP(G1634,WMS!$E$3:$G$2500,3,FALSE))</f>
        <v/>
      </c>
      <c r="S1634" s="37" t="str">
        <f>IF(R1634="","",VLOOKUP(R1634,CUSTOMS!$E$3:$N$2500,2,FALSE))</f>
        <v/>
      </c>
      <c r="T1634" s="38" t="str">
        <f>IF(R1634="","",VLOOKUP(R1634,CUSTOMS!$E$3:$N$2500,3,FALSE))</f>
        <v/>
      </c>
      <c r="U1634" s="39" t="str">
        <f t="shared" si="186"/>
        <v/>
      </c>
      <c r="V1634" s="39" t="str">
        <f>IF(R1634="","",VLOOKUP(R1634,CUSTOMS!$E$3:$N$2500,5,FALSE))</f>
        <v/>
      </c>
      <c r="W1634" s="40" t="str">
        <f>IF(R1634="","",VLOOKUP(R1634,CUSTOMS!$E$3:$N$2500,6,FALSE))</f>
        <v/>
      </c>
      <c r="X1634" s="40" t="str">
        <f t="shared" si="187"/>
        <v/>
      </c>
      <c r="Y1634" s="39" t="str">
        <f>IF(R1634="","",VLOOKUP(R1634,CUSTOMS!$E$3:$N$2500,8,FALSE))</f>
        <v/>
      </c>
      <c r="Z1634" s="39" t="str">
        <f>IF(R1634="","",VLOOKUP(R1634,CUSTOMS!$E$3:$N$2500,9,FALSE))</f>
        <v/>
      </c>
      <c r="AA1634" s="39" t="str">
        <f>IF(R1634="","",VLOOKUP(R1634,CUSTOMS!$E$3:$N$2500,10,FALSE))</f>
        <v/>
      </c>
      <c r="AB1634" s="40" t="str">
        <f>IF(R1634="","",VLOOKUP(G1634,WMS!$E$3:$T$2500,15,FALSE))</f>
        <v/>
      </c>
      <c r="AC1634" s="40" t="str">
        <f t="shared" si="188"/>
        <v/>
      </c>
      <c r="AD1634" s="37" t="str">
        <f>IF(S1634="","",VLOOKUP(S1634,海关监管条件!$A$1:$B$2000,2,FALSE))</f>
        <v/>
      </c>
    </row>
    <row r="1635" spans="7:30">
      <c r="G1635" s="22" t="str">
        <f t="shared" si="182"/>
        <v/>
      </c>
      <c r="H1635" s="23" t="str">
        <f>IF(G1635="","",VLOOKUP(G1635,WMS!$E$3:$Q$2500,7,FALSE))</f>
        <v/>
      </c>
      <c r="I1635" s="23" t="str">
        <f>IF(G1635="","",VLOOKUP(G1635,WMS!$E$3:$Q$2500,8,FALSE))</f>
        <v/>
      </c>
      <c r="J1635" s="23" t="str">
        <f>IF(G1635="","",VLOOKUP(G1635,WMS!$E$3:$Q$2500,13,FALSE))</f>
        <v/>
      </c>
      <c r="K1635" s="29" t="str">
        <f t="shared" si="183"/>
        <v/>
      </c>
      <c r="N1635" s="30" t="str">
        <f>IF(G1635="","",VLOOKUP(G1635,WMS!$E$3:$U$2500,17,0))</f>
        <v/>
      </c>
      <c r="O1635" s="31" t="str">
        <f t="shared" si="184"/>
        <v/>
      </c>
      <c r="P1635" s="31" t="str">
        <f t="shared" si="185"/>
        <v/>
      </c>
      <c r="Q1635" s="36" t="str">
        <f>IF(G1635="","",VLOOKUP(G1635,WMS!$E$3:$G$2500,2,FALSE))</f>
        <v/>
      </c>
      <c r="R1635" s="36" t="str">
        <f>IF(G1635="","",VLOOKUP(G1635,WMS!$E$3:$G$2500,3,FALSE))</f>
        <v/>
      </c>
      <c r="S1635" s="37" t="str">
        <f>IF(R1635="","",VLOOKUP(R1635,CUSTOMS!$E$3:$N$2500,2,FALSE))</f>
        <v/>
      </c>
      <c r="T1635" s="38" t="str">
        <f>IF(R1635="","",VLOOKUP(R1635,CUSTOMS!$E$3:$N$2500,3,FALSE))</f>
        <v/>
      </c>
      <c r="U1635" s="39" t="str">
        <f t="shared" si="186"/>
        <v/>
      </c>
      <c r="V1635" s="39" t="str">
        <f>IF(R1635="","",VLOOKUP(R1635,CUSTOMS!$E$3:$N$2500,5,FALSE))</f>
        <v/>
      </c>
      <c r="W1635" s="40" t="str">
        <f>IF(R1635="","",VLOOKUP(R1635,CUSTOMS!$E$3:$N$2500,6,FALSE))</f>
        <v/>
      </c>
      <c r="X1635" s="40" t="str">
        <f t="shared" si="187"/>
        <v/>
      </c>
      <c r="Y1635" s="39" t="str">
        <f>IF(R1635="","",VLOOKUP(R1635,CUSTOMS!$E$3:$N$2500,8,FALSE))</f>
        <v/>
      </c>
      <c r="Z1635" s="39" t="str">
        <f>IF(R1635="","",VLOOKUP(R1635,CUSTOMS!$E$3:$N$2500,9,FALSE))</f>
        <v/>
      </c>
      <c r="AA1635" s="39" t="str">
        <f>IF(R1635="","",VLOOKUP(R1635,CUSTOMS!$E$3:$N$2500,10,FALSE))</f>
        <v/>
      </c>
      <c r="AB1635" s="40" t="str">
        <f>IF(R1635="","",VLOOKUP(G1635,WMS!$E$3:$T$2500,15,FALSE))</f>
        <v/>
      </c>
      <c r="AC1635" s="40" t="str">
        <f t="shared" si="188"/>
        <v/>
      </c>
      <c r="AD1635" s="37" t="str">
        <f>IF(S1635="","",VLOOKUP(S1635,海关监管条件!$A$1:$B$2000,2,FALSE))</f>
        <v/>
      </c>
    </row>
    <row r="1636" spans="7:30">
      <c r="G1636" s="22" t="str">
        <f t="shared" si="182"/>
        <v/>
      </c>
      <c r="H1636" s="23" t="str">
        <f>IF(G1636="","",VLOOKUP(G1636,WMS!$E$3:$Q$2500,7,FALSE))</f>
        <v/>
      </c>
      <c r="I1636" s="23" t="str">
        <f>IF(G1636="","",VLOOKUP(G1636,WMS!$E$3:$Q$2500,8,FALSE))</f>
        <v/>
      </c>
      <c r="J1636" s="23" t="str">
        <f>IF(G1636="","",VLOOKUP(G1636,WMS!$E$3:$Q$2500,13,FALSE))</f>
        <v/>
      </c>
      <c r="K1636" s="29" t="str">
        <f t="shared" si="183"/>
        <v/>
      </c>
      <c r="N1636" s="30" t="str">
        <f>IF(G1636="","",VLOOKUP(G1636,WMS!$E$3:$U$2500,17,0))</f>
        <v/>
      </c>
      <c r="O1636" s="31" t="str">
        <f t="shared" si="184"/>
        <v/>
      </c>
      <c r="P1636" s="31" t="str">
        <f t="shared" si="185"/>
        <v/>
      </c>
      <c r="Q1636" s="36" t="str">
        <f>IF(G1636="","",VLOOKUP(G1636,WMS!$E$3:$G$2500,2,FALSE))</f>
        <v/>
      </c>
      <c r="R1636" s="36" t="str">
        <f>IF(G1636="","",VLOOKUP(G1636,WMS!$E$3:$G$2500,3,FALSE))</f>
        <v/>
      </c>
      <c r="S1636" s="37" t="str">
        <f>IF(R1636="","",VLOOKUP(R1636,CUSTOMS!$E$3:$N$2500,2,FALSE))</f>
        <v/>
      </c>
      <c r="T1636" s="38" t="str">
        <f>IF(R1636="","",VLOOKUP(R1636,CUSTOMS!$E$3:$N$2500,3,FALSE))</f>
        <v/>
      </c>
      <c r="U1636" s="39" t="str">
        <f t="shared" si="186"/>
        <v/>
      </c>
      <c r="V1636" s="39" t="str">
        <f>IF(R1636="","",VLOOKUP(R1636,CUSTOMS!$E$3:$N$2500,5,FALSE))</f>
        <v/>
      </c>
      <c r="W1636" s="40" t="str">
        <f>IF(R1636="","",VLOOKUP(R1636,CUSTOMS!$E$3:$N$2500,6,FALSE))</f>
        <v/>
      </c>
      <c r="X1636" s="40" t="str">
        <f t="shared" si="187"/>
        <v/>
      </c>
      <c r="Y1636" s="39" t="str">
        <f>IF(R1636="","",VLOOKUP(R1636,CUSTOMS!$E$3:$N$2500,8,FALSE))</f>
        <v/>
      </c>
      <c r="Z1636" s="39" t="str">
        <f>IF(R1636="","",VLOOKUP(R1636,CUSTOMS!$E$3:$N$2500,9,FALSE))</f>
        <v/>
      </c>
      <c r="AA1636" s="39" t="str">
        <f>IF(R1636="","",VLOOKUP(R1636,CUSTOMS!$E$3:$N$2500,10,FALSE))</f>
        <v/>
      </c>
      <c r="AB1636" s="40" t="str">
        <f>IF(R1636="","",VLOOKUP(G1636,WMS!$E$3:$T$2500,15,FALSE))</f>
        <v/>
      </c>
      <c r="AC1636" s="40" t="str">
        <f t="shared" si="188"/>
        <v/>
      </c>
      <c r="AD1636" s="37" t="str">
        <f>IF(S1636="","",VLOOKUP(S1636,海关监管条件!$A$1:$B$2000,2,FALSE))</f>
        <v/>
      </c>
    </row>
    <row r="1637" spans="7:30">
      <c r="G1637" s="22" t="str">
        <f t="shared" si="182"/>
        <v/>
      </c>
      <c r="H1637" s="23" t="str">
        <f>IF(G1637="","",VLOOKUP(G1637,WMS!$E$3:$Q$2500,7,FALSE))</f>
        <v/>
      </c>
      <c r="I1637" s="23" t="str">
        <f>IF(G1637="","",VLOOKUP(G1637,WMS!$E$3:$Q$2500,8,FALSE))</f>
        <v/>
      </c>
      <c r="J1637" s="23" t="str">
        <f>IF(G1637="","",VLOOKUP(G1637,WMS!$E$3:$Q$2500,13,FALSE))</f>
        <v/>
      </c>
      <c r="K1637" s="29" t="str">
        <f t="shared" si="183"/>
        <v/>
      </c>
      <c r="N1637" s="30" t="str">
        <f>IF(G1637="","",VLOOKUP(G1637,WMS!$E$3:$U$2500,17,0))</f>
        <v/>
      </c>
      <c r="O1637" s="31" t="str">
        <f t="shared" si="184"/>
        <v/>
      </c>
      <c r="P1637" s="31" t="str">
        <f t="shared" si="185"/>
        <v/>
      </c>
      <c r="Q1637" s="36" t="str">
        <f>IF(G1637="","",VLOOKUP(G1637,WMS!$E$3:$G$2500,2,FALSE))</f>
        <v/>
      </c>
      <c r="R1637" s="36" t="str">
        <f>IF(G1637="","",VLOOKUP(G1637,WMS!$E$3:$G$2500,3,FALSE))</f>
        <v/>
      </c>
      <c r="S1637" s="37" t="str">
        <f>IF(R1637="","",VLOOKUP(R1637,CUSTOMS!$E$3:$N$2500,2,FALSE))</f>
        <v/>
      </c>
      <c r="T1637" s="38" t="str">
        <f>IF(R1637="","",VLOOKUP(R1637,CUSTOMS!$E$3:$N$2500,3,FALSE))</f>
        <v/>
      </c>
      <c r="U1637" s="39" t="str">
        <f t="shared" si="186"/>
        <v/>
      </c>
      <c r="V1637" s="39" t="str">
        <f>IF(R1637="","",VLOOKUP(R1637,CUSTOMS!$E$3:$N$2500,5,FALSE))</f>
        <v/>
      </c>
      <c r="W1637" s="40" t="str">
        <f>IF(R1637="","",VLOOKUP(R1637,CUSTOMS!$E$3:$N$2500,6,FALSE))</f>
        <v/>
      </c>
      <c r="X1637" s="40" t="str">
        <f t="shared" si="187"/>
        <v/>
      </c>
      <c r="Y1637" s="39" t="str">
        <f>IF(R1637="","",VLOOKUP(R1637,CUSTOMS!$E$3:$N$2500,8,FALSE))</f>
        <v/>
      </c>
      <c r="Z1637" s="39" t="str">
        <f>IF(R1637="","",VLOOKUP(R1637,CUSTOMS!$E$3:$N$2500,9,FALSE))</f>
        <v/>
      </c>
      <c r="AA1637" s="39" t="str">
        <f>IF(R1637="","",VLOOKUP(R1637,CUSTOMS!$E$3:$N$2500,10,FALSE))</f>
        <v/>
      </c>
      <c r="AB1637" s="40" t="str">
        <f>IF(R1637="","",VLOOKUP(G1637,WMS!$E$3:$T$2500,15,FALSE))</f>
        <v/>
      </c>
      <c r="AC1637" s="40" t="str">
        <f t="shared" si="188"/>
        <v/>
      </c>
      <c r="AD1637" s="37" t="str">
        <f>IF(S1637="","",VLOOKUP(S1637,海关监管条件!$A$1:$B$2000,2,FALSE))</f>
        <v/>
      </c>
    </row>
    <row r="1638" spans="7:30">
      <c r="G1638" s="22" t="str">
        <f t="shared" si="182"/>
        <v/>
      </c>
      <c r="H1638" s="23" t="str">
        <f>IF(G1638="","",VLOOKUP(G1638,WMS!$E$3:$Q$2500,7,FALSE))</f>
        <v/>
      </c>
      <c r="I1638" s="23" t="str">
        <f>IF(G1638="","",VLOOKUP(G1638,WMS!$E$3:$Q$2500,8,FALSE))</f>
        <v/>
      </c>
      <c r="J1638" s="23" t="str">
        <f>IF(G1638="","",VLOOKUP(G1638,WMS!$E$3:$Q$2500,13,FALSE))</f>
        <v/>
      </c>
      <c r="K1638" s="29" t="str">
        <f t="shared" si="183"/>
        <v/>
      </c>
      <c r="N1638" s="30" t="str">
        <f>IF(G1638="","",VLOOKUP(G1638,WMS!$E$3:$U$2500,17,0))</f>
        <v/>
      </c>
      <c r="O1638" s="31" t="str">
        <f t="shared" si="184"/>
        <v/>
      </c>
      <c r="P1638" s="31" t="str">
        <f t="shared" si="185"/>
        <v/>
      </c>
      <c r="Q1638" s="36" t="str">
        <f>IF(G1638="","",VLOOKUP(G1638,WMS!$E$3:$G$2500,2,FALSE))</f>
        <v/>
      </c>
      <c r="R1638" s="36" t="str">
        <f>IF(G1638="","",VLOOKUP(G1638,WMS!$E$3:$G$2500,3,FALSE))</f>
        <v/>
      </c>
      <c r="S1638" s="37" t="str">
        <f>IF(R1638="","",VLOOKUP(R1638,CUSTOMS!$E$3:$N$2500,2,FALSE))</f>
        <v/>
      </c>
      <c r="T1638" s="38" t="str">
        <f>IF(R1638="","",VLOOKUP(R1638,CUSTOMS!$E$3:$N$2500,3,FALSE))</f>
        <v/>
      </c>
      <c r="U1638" s="39" t="str">
        <f t="shared" si="186"/>
        <v/>
      </c>
      <c r="V1638" s="39" t="str">
        <f>IF(R1638="","",VLOOKUP(R1638,CUSTOMS!$E$3:$N$2500,5,FALSE))</f>
        <v/>
      </c>
      <c r="W1638" s="40" t="str">
        <f>IF(R1638="","",VLOOKUP(R1638,CUSTOMS!$E$3:$N$2500,6,FALSE))</f>
        <v/>
      </c>
      <c r="X1638" s="40" t="str">
        <f t="shared" si="187"/>
        <v/>
      </c>
      <c r="Y1638" s="39" t="str">
        <f>IF(R1638="","",VLOOKUP(R1638,CUSTOMS!$E$3:$N$2500,8,FALSE))</f>
        <v/>
      </c>
      <c r="Z1638" s="39" t="str">
        <f>IF(R1638="","",VLOOKUP(R1638,CUSTOMS!$E$3:$N$2500,9,FALSE))</f>
        <v/>
      </c>
      <c r="AA1638" s="39" t="str">
        <f>IF(R1638="","",VLOOKUP(R1638,CUSTOMS!$E$3:$N$2500,10,FALSE))</f>
        <v/>
      </c>
      <c r="AB1638" s="40" t="str">
        <f>IF(R1638="","",VLOOKUP(G1638,WMS!$E$3:$T$2500,15,FALSE))</f>
        <v/>
      </c>
      <c r="AC1638" s="40" t="str">
        <f t="shared" si="188"/>
        <v/>
      </c>
      <c r="AD1638" s="37" t="str">
        <f>IF(S1638="","",VLOOKUP(S1638,海关监管条件!$A$1:$B$2000,2,FALSE))</f>
        <v/>
      </c>
    </row>
    <row r="1639" spans="7:30">
      <c r="G1639" s="22" t="str">
        <f t="shared" si="182"/>
        <v/>
      </c>
      <c r="H1639" s="23" t="str">
        <f>IF(G1639="","",VLOOKUP(G1639,WMS!$E$3:$Q$2500,7,FALSE))</f>
        <v/>
      </c>
      <c r="I1639" s="23" t="str">
        <f>IF(G1639="","",VLOOKUP(G1639,WMS!$E$3:$Q$2500,8,FALSE))</f>
        <v/>
      </c>
      <c r="J1639" s="23" t="str">
        <f>IF(G1639="","",VLOOKUP(G1639,WMS!$E$3:$Q$2500,13,FALSE))</f>
        <v/>
      </c>
      <c r="K1639" s="29" t="str">
        <f t="shared" si="183"/>
        <v/>
      </c>
      <c r="N1639" s="30" t="str">
        <f>IF(G1639="","",VLOOKUP(G1639,WMS!$E$3:$U$2500,17,0))</f>
        <v/>
      </c>
      <c r="O1639" s="31" t="str">
        <f t="shared" si="184"/>
        <v/>
      </c>
      <c r="P1639" s="31" t="str">
        <f t="shared" si="185"/>
        <v/>
      </c>
      <c r="Q1639" s="36" t="str">
        <f>IF(G1639="","",VLOOKUP(G1639,WMS!$E$3:$G$2500,2,FALSE))</f>
        <v/>
      </c>
      <c r="R1639" s="36" t="str">
        <f>IF(G1639="","",VLOOKUP(G1639,WMS!$E$3:$G$2500,3,FALSE))</f>
        <v/>
      </c>
      <c r="S1639" s="37" t="str">
        <f>IF(R1639="","",VLOOKUP(R1639,CUSTOMS!$E$3:$N$2500,2,FALSE))</f>
        <v/>
      </c>
      <c r="T1639" s="38" t="str">
        <f>IF(R1639="","",VLOOKUP(R1639,CUSTOMS!$E$3:$N$2500,3,FALSE))</f>
        <v/>
      </c>
      <c r="U1639" s="39" t="str">
        <f t="shared" si="186"/>
        <v/>
      </c>
      <c r="V1639" s="39" t="str">
        <f>IF(R1639="","",VLOOKUP(R1639,CUSTOMS!$E$3:$N$2500,5,FALSE))</f>
        <v/>
      </c>
      <c r="W1639" s="40" t="str">
        <f>IF(R1639="","",VLOOKUP(R1639,CUSTOMS!$E$3:$N$2500,6,FALSE))</f>
        <v/>
      </c>
      <c r="X1639" s="40" t="str">
        <f t="shared" si="187"/>
        <v/>
      </c>
      <c r="Y1639" s="39" t="str">
        <f>IF(R1639="","",VLOOKUP(R1639,CUSTOMS!$E$3:$N$2500,8,FALSE))</f>
        <v/>
      </c>
      <c r="Z1639" s="39" t="str">
        <f>IF(R1639="","",VLOOKUP(R1639,CUSTOMS!$E$3:$N$2500,9,FALSE))</f>
        <v/>
      </c>
      <c r="AA1639" s="39" t="str">
        <f>IF(R1639="","",VLOOKUP(R1639,CUSTOMS!$E$3:$N$2500,10,FALSE))</f>
        <v/>
      </c>
      <c r="AB1639" s="40" t="str">
        <f>IF(R1639="","",VLOOKUP(G1639,WMS!$E$3:$T$2500,15,FALSE))</f>
        <v/>
      </c>
      <c r="AC1639" s="40" t="str">
        <f t="shared" si="188"/>
        <v/>
      </c>
      <c r="AD1639" s="37" t="str">
        <f>IF(S1639="","",VLOOKUP(S1639,海关监管条件!$A$1:$B$2000,2,FALSE))</f>
        <v/>
      </c>
    </row>
    <row r="1640" spans="7:30">
      <c r="G1640" s="22" t="str">
        <f t="shared" si="182"/>
        <v/>
      </c>
      <c r="H1640" s="23" t="str">
        <f>IF(G1640="","",VLOOKUP(G1640,WMS!$E$3:$Q$2500,7,FALSE))</f>
        <v/>
      </c>
      <c r="I1640" s="23" t="str">
        <f>IF(G1640="","",VLOOKUP(G1640,WMS!$E$3:$Q$2500,8,FALSE))</f>
        <v/>
      </c>
      <c r="J1640" s="23" t="str">
        <f>IF(G1640="","",VLOOKUP(G1640,WMS!$E$3:$Q$2500,13,FALSE))</f>
        <v/>
      </c>
      <c r="K1640" s="29" t="str">
        <f t="shared" si="183"/>
        <v/>
      </c>
      <c r="N1640" s="30" t="str">
        <f>IF(G1640="","",VLOOKUP(G1640,WMS!$E$3:$U$2500,17,0))</f>
        <v/>
      </c>
      <c r="O1640" s="31" t="str">
        <f t="shared" si="184"/>
        <v/>
      </c>
      <c r="P1640" s="31" t="str">
        <f t="shared" si="185"/>
        <v/>
      </c>
      <c r="Q1640" s="36" t="str">
        <f>IF(G1640="","",VLOOKUP(G1640,WMS!$E$3:$G$2500,2,FALSE))</f>
        <v/>
      </c>
      <c r="R1640" s="36" t="str">
        <f>IF(G1640="","",VLOOKUP(G1640,WMS!$E$3:$G$2500,3,FALSE))</f>
        <v/>
      </c>
      <c r="S1640" s="37" t="str">
        <f>IF(R1640="","",VLOOKUP(R1640,CUSTOMS!$E$3:$N$2500,2,FALSE))</f>
        <v/>
      </c>
      <c r="T1640" s="38" t="str">
        <f>IF(R1640="","",VLOOKUP(R1640,CUSTOMS!$E$3:$N$2500,3,FALSE))</f>
        <v/>
      </c>
      <c r="U1640" s="39" t="str">
        <f t="shared" si="186"/>
        <v/>
      </c>
      <c r="V1640" s="39" t="str">
        <f>IF(R1640="","",VLOOKUP(R1640,CUSTOMS!$E$3:$N$2500,5,FALSE))</f>
        <v/>
      </c>
      <c r="W1640" s="40" t="str">
        <f>IF(R1640="","",VLOOKUP(R1640,CUSTOMS!$E$3:$N$2500,6,FALSE))</f>
        <v/>
      </c>
      <c r="X1640" s="40" t="str">
        <f t="shared" si="187"/>
        <v/>
      </c>
      <c r="Y1640" s="39" t="str">
        <f>IF(R1640="","",VLOOKUP(R1640,CUSTOMS!$E$3:$N$2500,8,FALSE))</f>
        <v/>
      </c>
      <c r="Z1640" s="39" t="str">
        <f>IF(R1640="","",VLOOKUP(R1640,CUSTOMS!$E$3:$N$2500,9,FALSE))</f>
        <v/>
      </c>
      <c r="AA1640" s="39" t="str">
        <f>IF(R1640="","",VLOOKUP(R1640,CUSTOMS!$E$3:$N$2500,10,FALSE))</f>
        <v/>
      </c>
      <c r="AB1640" s="40" t="str">
        <f>IF(R1640="","",VLOOKUP(G1640,WMS!$E$3:$T$2500,15,FALSE))</f>
        <v/>
      </c>
      <c r="AC1640" s="40" t="str">
        <f t="shared" si="188"/>
        <v/>
      </c>
      <c r="AD1640" s="37" t="str">
        <f>IF(S1640="","",VLOOKUP(S1640,海关监管条件!$A$1:$B$2000,2,FALSE))</f>
        <v/>
      </c>
    </row>
    <row r="1641" spans="7:30">
      <c r="G1641" s="22" t="str">
        <f t="shared" si="182"/>
        <v/>
      </c>
      <c r="H1641" s="23" t="str">
        <f>IF(G1641="","",VLOOKUP(G1641,WMS!$E$3:$Q$2500,7,FALSE))</f>
        <v/>
      </c>
      <c r="I1641" s="23" t="str">
        <f>IF(G1641="","",VLOOKUP(G1641,WMS!$E$3:$Q$2500,8,FALSE))</f>
        <v/>
      </c>
      <c r="J1641" s="23" t="str">
        <f>IF(G1641="","",VLOOKUP(G1641,WMS!$E$3:$Q$2500,13,FALSE))</f>
        <v/>
      </c>
      <c r="K1641" s="29" t="str">
        <f t="shared" si="183"/>
        <v/>
      </c>
      <c r="N1641" s="30" t="str">
        <f>IF(G1641="","",VLOOKUP(G1641,WMS!$E$3:$U$2500,17,0))</f>
        <v/>
      </c>
      <c r="O1641" s="31" t="str">
        <f t="shared" si="184"/>
        <v/>
      </c>
      <c r="P1641" s="31" t="str">
        <f t="shared" si="185"/>
        <v/>
      </c>
      <c r="Q1641" s="36" t="str">
        <f>IF(G1641="","",VLOOKUP(G1641,WMS!$E$3:$G$2500,2,FALSE))</f>
        <v/>
      </c>
      <c r="R1641" s="36" t="str">
        <f>IF(G1641="","",VLOOKUP(G1641,WMS!$E$3:$G$2500,3,FALSE))</f>
        <v/>
      </c>
      <c r="S1641" s="37" t="str">
        <f>IF(R1641="","",VLOOKUP(R1641,CUSTOMS!$E$3:$N$2500,2,FALSE))</f>
        <v/>
      </c>
      <c r="T1641" s="38" t="str">
        <f>IF(R1641="","",VLOOKUP(R1641,CUSTOMS!$E$3:$N$2500,3,FALSE))</f>
        <v/>
      </c>
      <c r="U1641" s="39" t="str">
        <f t="shared" si="186"/>
        <v/>
      </c>
      <c r="V1641" s="39" t="str">
        <f>IF(R1641="","",VLOOKUP(R1641,CUSTOMS!$E$3:$N$2500,5,FALSE))</f>
        <v/>
      </c>
      <c r="W1641" s="40" t="str">
        <f>IF(R1641="","",VLOOKUP(R1641,CUSTOMS!$E$3:$N$2500,6,FALSE))</f>
        <v/>
      </c>
      <c r="X1641" s="40" t="str">
        <f t="shared" si="187"/>
        <v/>
      </c>
      <c r="Y1641" s="39" t="str">
        <f>IF(R1641="","",VLOOKUP(R1641,CUSTOMS!$E$3:$N$2500,8,FALSE))</f>
        <v/>
      </c>
      <c r="Z1641" s="39" t="str">
        <f>IF(R1641="","",VLOOKUP(R1641,CUSTOMS!$E$3:$N$2500,9,FALSE))</f>
        <v/>
      </c>
      <c r="AA1641" s="39" t="str">
        <f>IF(R1641="","",VLOOKUP(R1641,CUSTOMS!$E$3:$N$2500,10,FALSE))</f>
        <v/>
      </c>
      <c r="AB1641" s="40" t="str">
        <f>IF(R1641="","",VLOOKUP(G1641,WMS!$E$3:$T$2500,15,FALSE))</f>
        <v/>
      </c>
      <c r="AC1641" s="40" t="str">
        <f t="shared" si="188"/>
        <v/>
      </c>
      <c r="AD1641" s="37" t="str">
        <f>IF(S1641="","",VLOOKUP(S1641,海关监管条件!$A$1:$B$2000,2,FALSE))</f>
        <v/>
      </c>
    </row>
    <row r="1642" spans="7:30">
      <c r="G1642" s="22" t="str">
        <f t="shared" si="182"/>
        <v/>
      </c>
      <c r="H1642" s="23" t="str">
        <f>IF(G1642="","",VLOOKUP(G1642,WMS!$E$3:$Q$2500,7,FALSE))</f>
        <v/>
      </c>
      <c r="I1642" s="23" t="str">
        <f>IF(G1642="","",VLOOKUP(G1642,WMS!$E$3:$Q$2500,8,FALSE))</f>
        <v/>
      </c>
      <c r="J1642" s="23" t="str">
        <f>IF(G1642="","",VLOOKUP(G1642,WMS!$E$3:$Q$2500,13,FALSE))</f>
        <v/>
      </c>
      <c r="K1642" s="29" t="str">
        <f t="shared" si="183"/>
        <v/>
      </c>
      <c r="N1642" s="30" t="str">
        <f>IF(G1642="","",VLOOKUP(G1642,WMS!$E$3:$U$2500,17,0))</f>
        <v/>
      </c>
      <c r="O1642" s="31" t="str">
        <f t="shared" si="184"/>
        <v/>
      </c>
      <c r="P1642" s="31" t="str">
        <f t="shared" si="185"/>
        <v/>
      </c>
      <c r="Q1642" s="36" t="str">
        <f>IF(G1642="","",VLOOKUP(G1642,WMS!$E$3:$G$2500,2,FALSE))</f>
        <v/>
      </c>
      <c r="R1642" s="36" t="str">
        <f>IF(G1642="","",VLOOKUP(G1642,WMS!$E$3:$G$2500,3,FALSE))</f>
        <v/>
      </c>
      <c r="S1642" s="37" t="str">
        <f>IF(R1642="","",VLOOKUP(R1642,CUSTOMS!$E$3:$N$2500,2,FALSE))</f>
        <v/>
      </c>
      <c r="T1642" s="38" t="str">
        <f>IF(R1642="","",VLOOKUP(R1642,CUSTOMS!$E$3:$N$2500,3,FALSE))</f>
        <v/>
      </c>
      <c r="U1642" s="39" t="str">
        <f t="shared" si="186"/>
        <v/>
      </c>
      <c r="V1642" s="39" t="str">
        <f>IF(R1642="","",VLOOKUP(R1642,CUSTOMS!$E$3:$N$2500,5,FALSE))</f>
        <v/>
      </c>
      <c r="W1642" s="40" t="str">
        <f>IF(R1642="","",VLOOKUP(R1642,CUSTOMS!$E$3:$N$2500,6,FALSE))</f>
        <v/>
      </c>
      <c r="X1642" s="40" t="str">
        <f t="shared" si="187"/>
        <v/>
      </c>
      <c r="Y1642" s="39" t="str">
        <f>IF(R1642="","",VLOOKUP(R1642,CUSTOMS!$E$3:$N$2500,8,FALSE))</f>
        <v/>
      </c>
      <c r="Z1642" s="39" t="str">
        <f>IF(R1642="","",VLOOKUP(R1642,CUSTOMS!$E$3:$N$2500,9,FALSE))</f>
        <v/>
      </c>
      <c r="AA1642" s="39" t="str">
        <f>IF(R1642="","",VLOOKUP(R1642,CUSTOMS!$E$3:$N$2500,10,FALSE))</f>
        <v/>
      </c>
      <c r="AB1642" s="40" t="str">
        <f>IF(R1642="","",VLOOKUP(G1642,WMS!$E$3:$T$2500,15,FALSE))</f>
        <v/>
      </c>
      <c r="AC1642" s="40" t="str">
        <f t="shared" si="188"/>
        <v/>
      </c>
      <c r="AD1642" s="37" t="str">
        <f>IF(S1642="","",VLOOKUP(S1642,海关监管条件!$A$1:$B$2000,2,FALSE))</f>
        <v/>
      </c>
    </row>
    <row r="1643" spans="7:30">
      <c r="G1643" s="22" t="str">
        <f t="shared" si="182"/>
        <v/>
      </c>
      <c r="H1643" s="23" t="str">
        <f>IF(G1643="","",VLOOKUP(G1643,WMS!$E$3:$Q$2500,7,FALSE))</f>
        <v/>
      </c>
      <c r="I1643" s="23" t="str">
        <f>IF(G1643="","",VLOOKUP(G1643,WMS!$E$3:$Q$2500,8,FALSE))</f>
        <v/>
      </c>
      <c r="J1643" s="23" t="str">
        <f>IF(G1643="","",VLOOKUP(G1643,WMS!$E$3:$Q$2500,13,FALSE))</f>
        <v/>
      </c>
      <c r="K1643" s="29" t="str">
        <f t="shared" si="183"/>
        <v/>
      </c>
      <c r="N1643" s="30" t="str">
        <f>IF(G1643="","",VLOOKUP(G1643,WMS!$E$3:$U$2500,17,0))</f>
        <v/>
      </c>
      <c r="O1643" s="31" t="str">
        <f t="shared" si="184"/>
        <v/>
      </c>
      <c r="P1643" s="31" t="str">
        <f t="shared" si="185"/>
        <v/>
      </c>
      <c r="Q1643" s="36" t="str">
        <f>IF(G1643="","",VLOOKUP(G1643,WMS!$E$3:$G$2500,2,FALSE))</f>
        <v/>
      </c>
      <c r="R1643" s="36" t="str">
        <f>IF(G1643="","",VLOOKUP(G1643,WMS!$E$3:$G$2500,3,FALSE))</f>
        <v/>
      </c>
      <c r="S1643" s="37" t="str">
        <f>IF(R1643="","",VLOOKUP(R1643,CUSTOMS!$E$3:$N$2500,2,FALSE))</f>
        <v/>
      </c>
      <c r="T1643" s="38" t="str">
        <f>IF(R1643="","",VLOOKUP(R1643,CUSTOMS!$E$3:$N$2500,3,FALSE))</f>
        <v/>
      </c>
      <c r="U1643" s="39" t="str">
        <f t="shared" si="186"/>
        <v/>
      </c>
      <c r="V1643" s="39" t="str">
        <f>IF(R1643="","",VLOOKUP(R1643,CUSTOMS!$E$3:$N$2500,5,FALSE))</f>
        <v/>
      </c>
      <c r="W1643" s="40" t="str">
        <f>IF(R1643="","",VLOOKUP(R1643,CUSTOMS!$E$3:$N$2500,6,FALSE))</f>
        <v/>
      </c>
      <c r="X1643" s="40" t="str">
        <f t="shared" si="187"/>
        <v/>
      </c>
      <c r="Y1643" s="39" t="str">
        <f>IF(R1643="","",VLOOKUP(R1643,CUSTOMS!$E$3:$N$2500,8,FALSE))</f>
        <v/>
      </c>
      <c r="Z1643" s="39" t="str">
        <f>IF(R1643="","",VLOOKUP(R1643,CUSTOMS!$E$3:$N$2500,9,FALSE))</f>
        <v/>
      </c>
      <c r="AA1643" s="39" t="str">
        <f>IF(R1643="","",VLOOKUP(R1643,CUSTOMS!$E$3:$N$2500,10,FALSE))</f>
        <v/>
      </c>
      <c r="AB1643" s="40" t="str">
        <f>IF(R1643="","",VLOOKUP(G1643,WMS!$E$3:$T$2500,15,FALSE))</f>
        <v/>
      </c>
      <c r="AC1643" s="40" t="str">
        <f t="shared" si="188"/>
        <v/>
      </c>
      <c r="AD1643" s="37" t="str">
        <f>IF(S1643="","",VLOOKUP(S1643,海关监管条件!$A$1:$B$2000,2,FALSE))</f>
        <v/>
      </c>
    </row>
    <row r="1644" spans="7:30">
      <c r="G1644" s="22" t="str">
        <f t="shared" si="182"/>
        <v/>
      </c>
      <c r="H1644" s="23" t="str">
        <f>IF(G1644="","",VLOOKUP(G1644,WMS!$E$3:$Q$2500,7,FALSE))</f>
        <v/>
      </c>
      <c r="I1644" s="23" t="str">
        <f>IF(G1644="","",VLOOKUP(G1644,WMS!$E$3:$Q$2500,8,FALSE))</f>
        <v/>
      </c>
      <c r="J1644" s="23" t="str">
        <f>IF(G1644="","",VLOOKUP(G1644,WMS!$E$3:$Q$2500,13,FALSE))</f>
        <v/>
      </c>
      <c r="K1644" s="29" t="str">
        <f t="shared" si="183"/>
        <v/>
      </c>
      <c r="N1644" s="30" t="str">
        <f>IF(G1644="","",VLOOKUP(G1644,WMS!$E$3:$U$2500,17,0))</f>
        <v/>
      </c>
      <c r="O1644" s="31" t="str">
        <f t="shared" si="184"/>
        <v/>
      </c>
      <c r="P1644" s="31" t="str">
        <f t="shared" si="185"/>
        <v/>
      </c>
      <c r="Q1644" s="36" t="str">
        <f>IF(G1644="","",VLOOKUP(G1644,WMS!$E$3:$G$2500,2,FALSE))</f>
        <v/>
      </c>
      <c r="R1644" s="36" t="str">
        <f>IF(G1644="","",VLOOKUP(G1644,WMS!$E$3:$G$2500,3,FALSE))</f>
        <v/>
      </c>
      <c r="S1644" s="37" t="str">
        <f>IF(R1644="","",VLOOKUP(R1644,CUSTOMS!$E$3:$N$2500,2,FALSE))</f>
        <v/>
      </c>
      <c r="T1644" s="38" t="str">
        <f>IF(R1644="","",VLOOKUP(R1644,CUSTOMS!$E$3:$N$2500,3,FALSE))</f>
        <v/>
      </c>
      <c r="U1644" s="39" t="str">
        <f t="shared" si="186"/>
        <v/>
      </c>
      <c r="V1644" s="39" t="str">
        <f>IF(R1644="","",VLOOKUP(R1644,CUSTOMS!$E$3:$N$2500,5,FALSE))</f>
        <v/>
      </c>
      <c r="W1644" s="40" t="str">
        <f>IF(R1644="","",VLOOKUP(R1644,CUSTOMS!$E$3:$N$2500,6,FALSE))</f>
        <v/>
      </c>
      <c r="X1644" s="40" t="str">
        <f t="shared" si="187"/>
        <v/>
      </c>
      <c r="Y1644" s="39" t="str">
        <f>IF(R1644="","",VLOOKUP(R1644,CUSTOMS!$E$3:$N$2500,8,FALSE))</f>
        <v/>
      </c>
      <c r="Z1644" s="39" t="str">
        <f>IF(R1644="","",VLOOKUP(R1644,CUSTOMS!$E$3:$N$2500,9,FALSE))</f>
        <v/>
      </c>
      <c r="AA1644" s="39" t="str">
        <f>IF(R1644="","",VLOOKUP(R1644,CUSTOMS!$E$3:$N$2500,10,FALSE))</f>
        <v/>
      </c>
      <c r="AB1644" s="40" t="str">
        <f>IF(R1644="","",VLOOKUP(G1644,WMS!$E$3:$T$2500,15,FALSE))</f>
        <v/>
      </c>
      <c r="AC1644" s="40" t="str">
        <f t="shared" si="188"/>
        <v/>
      </c>
      <c r="AD1644" s="37" t="str">
        <f>IF(S1644="","",VLOOKUP(S1644,海关监管条件!$A$1:$B$2000,2,FALSE))</f>
        <v/>
      </c>
    </row>
    <row r="1645" spans="7:30">
      <c r="G1645" s="22" t="str">
        <f t="shared" si="182"/>
        <v/>
      </c>
      <c r="H1645" s="23" t="str">
        <f>IF(G1645="","",VLOOKUP(G1645,WMS!$E$3:$Q$2500,7,FALSE))</f>
        <v/>
      </c>
      <c r="I1645" s="23" t="str">
        <f>IF(G1645="","",VLOOKUP(G1645,WMS!$E$3:$Q$2500,8,FALSE))</f>
        <v/>
      </c>
      <c r="J1645" s="23" t="str">
        <f>IF(G1645="","",VLOOKUP(G1645,WMS!$E$3:$Q$2500,13,FALSE))</f>
        <v/>
      </c>
      <c r="K1645" s="29" t="str">
        <f t="shared" si="183"/>
        <v/>
      </c>
      <c r="N1645" s="30" t="str">
        <f>IF(G1645="","",VLOOKUP(G1645,WMS!$E$3:$U$2500,17,0))</f>
        <v/>
      </c>
      <c r="O1645" s="31" t="str">
        <f t="shared" si="184"/>
        <v/>
      </c>
      <c r="P1645" s="31" t="str">
        <f t="shared" si="185"/>
        <v/>
      </c>
      <c r="Q1645" s="36" t="str">
        <f>IF(G1645="","",VLOOKUP(G1645,WMS!$E$3:$G$2500,2,FALSE))</f>
        <v/>
      </c>
      <c r="R1645" s="36" t="str">
        <f>IF(G1645="","",VLOOKUP(G1645,WMS!$E$3:$G$2500,3,FALSE))</f>
        <v/>
      </c>
      <c r="S1645" s="37" t="str">
        <f>IF(R1645="","",VLOOKUP(R1645,CUSTOMS!$E$3:$N$2500,2,FALSE))</f>
        <v/>
      </c>
      <c r="T1645" s="38" t="str">
        <f>IF(R1645="","",VLOOKUP(R1645,CUSTOMS!$E$3:$N$2500,3,FALSE))</f>
        <v/>
      </c>
      <c r="U1645" s="39" t="str">
        <f t="shared" si="186"/>
        <v/>
      </c>
      <c r="V1645" s="39" t="str">
        <f>IF(R1645="","",VLOOKUP(R1645,CUSTOMS!$E$3:$N$2500,5,FALSE))</f>
        <v/>
      </c>
      <c r="W1645" s="40" t="str">
        <f>IF(R1645="","",VLOOKUP(R1645,CUSTOMS!$E$3:$N$2500,6,FALSE))</f>
        <v/>
      </c>
      <c r="X1645" s="40" t="str">
        <f t="shared" si="187"/>
        <v/>
      </c>
      <c r="Y1645" s="39" t="str">
        <f>IF(R1645="","",VLOOKUP(R1645,CUSTOMS!$E$3:$N$2500,8,FALSE))</f>
        <v/>
      </c>
      <c r="Z1645" s="39" t="str">
        <f>IF(R1645="","",VLOOKUP(R1645,CUSTOMS!$E$3:$N$2500,9,FALSE))</f>
        <v/>
      </c>
      <c r="AA1645" s="39" t="str">
        <f>IF(R1645="","",VLOOKUP(R1645,CUSTOMS!$E$3:$N$2500,10,FALSE))</f>
        <v/>
      </c>
      <c r="AB1645" s="40" t="str">
        <f>IF(R1645="","",VLOOKUP(G1645,WMS!$E$3:$T$2500,15,FALSE))</f>
        <v/>
      </c>
      <c r="AC1645" s="40" t="str">
        <f t="shared" si="188"/>
        <v/>
      </c>
      <c r="AD1645" s="37" t="str">
        <f>IF(S1645="","",VLOOKUP(S1645,海关监管条件!$A$1:$B$2000,2,FALSE))</f>
        <v/>
      </c>
    </row>
    <row r="1646" spans="7:30">
      <c r="G1646" s="22" t="str">
        <f t="shared" si="182"/>
        <v/>
      </c>
      <c r="H1646" s="23" t="str">
        <f>IF(G1646="","",VLOOKUP(G1646,WMS!$E$3:$Q$2500,7,FALSE))</f>
        <v/>
      </c>
      <c r="I1646" s="23" t="str">
        <f>IF(G1646="","",VLOOKUP(G1646,WMS!$E$3:$Q$2500,8,FALSE))</f>
        <v/>
      </c>
      <c r="J1646" s="23" t="str">
        <f>IF(G1646="","",VLOOKUP(G1646,WMS!$E$3:$Q$2500,13,FALSE))</f>
        <v/>
      </c>
      <c r="K1646" s="29" t="str">
        <f t="shared" si="183"/>
        <v/>
      </c>
      <c r="N1646" s="30" t="str">
        <f>IF(G1646="","",VLOOKUP(G1646,WMS!$E$3:$U$2500,17,0))</f>
        <v/>
      </c>
      <c r="O1646" s="31" t="str">
        <f t="shared" si="184"/>
        <v/>
      </c>
      <c r="P1646" s="31" t="str">
        <f t="shared" si="185"/>
        <v/>
      </c>
      <c r="Q1646" s="36" t="str">
        <f>IF(G1646="","",VLOOKUP(G1646,WMS!$E$3:$G$2500,2,FALSE))</f>
        <v/>
      </c>
      <c r="R1646" s="36" t="str">
        <f>IF(G1646="","",VLOOKUP(G1646,WMS!$E$3:$G$2500,3,FALSE))</f>
        <v/>
      </c>
      <c r="S1646" s="37" t="str">
        <f>IF(R1646="","",VLOOKUP(R1646,CUSTOMS!$E$3:$N$2500,2,FALSE))</f>
        <v/>
      </c>
      <c r="T1646" s="38" t="str">
        <f>IF(R1646="","",VLOOKUP(R1646,CUSTOMS!$E$3:$N$2500,3,FALSE))</f>
        <v/>
      </c>
      <c r="U1646" s="39" t="str">
        <f t="shared" si="186"/>
        <v/>
      </c>
      <c r="V1646" s="39" t="str">
        <f>IF(R1646="","",VLOOKUP(R1646,CUSTOMS!$E$3:$N$2500,5,FALSE))</f>
        <v/>
      </c>
      <c r="W1646" s="40" t="str">
        <f>IF(R1646="","",VLOOKUP(R1646,CUSTOMS!$E$3:$N$2500,6,FALSE))</f>
        <v/>
      </c>
      <c r="X1646" s="40" t="str">
        <f t="shared" si="187"/>
        <v/>
      </c>
      <c r="Y1646" s="39" t="str">
        <f>IF(R1646="","",VLOOKUP(R1646,CUSTOMS!$E$3:$N$2500,8,FALSE))</f>
        <v/>
      </c>
      <c r="Z1646" s="39" t="str">
        <f>IF(R1646="","",VLOOKUP(R1646,CUSTOMS!$E$3:$N$2500,9,FALSE))</f>
        <v/>
      </c>
      <c r="AA1646" s="39" t="str">
        <f>IF(R1646="","",VLOOKUP(R1646,CUSTOMS!$E$3:$N$2500,10,FALSE))</f>
        <v/>
      </c>
      <c r="AB1646" s="40" t="str">
        <f>IF(R1646="","",VLOOKUP(G1646,WMS!$E$3:$T$2500,15,FALSE))</f>
        <v/>
      </c>
      <c r="AC1646" s="40" t="str">
        <f t="shared" si="188"/>
        <v/>
      </c>
      <c r="AD1646" s="37" t="str">
        <f>IF(S1646="","",VLOOKUP(S1646,海关监管条件!$A$1:$B$2000,2,FALSE))</f>
        <v/>
      </c>
    </row>
    <row r="1647" spans="7:30">
      <c r="G1647" s="22" t="str">
        <f t="shared" si="182"/>
        <v/>
      </c>
      <c r="H1647" s="23" t="str">
        <f>IF(G1647="","",VLOOKUP(G1647,WMS!$E$3:$Q$2500,7,FALSE))</f>
        <v/>
      </c>
      <c r="I1647" s="23" t="str">
        <f>IF(G1647="","",VLOOKUP(G1647,WMS!$E$3:$Q$2500,8,FALSE))</f>
        <v/>
      </c>
      <c r="J1647" s="23" t="str">
        <f>IF(G1647="","",VLOOKUP(G1647,WMS!$E$3:$Q$2500,13,FALSE))</f>
        <v/>
      </c>
      <c r="K1647" s="29" t="str">
        <f t="shared" si="183"/>
        <v/>
      </c>
      <c r="N1647" s="30" t="str">
        <f>IF(G1647="","",VLOOKUP(G1647,WMS!$E$3:$U$2500,17,0))</f>
        <v/>
      </c>
      <c r="O1647" s="31" t="str">
        <f t="shared" si="184"/>
        <v/>
      </c>
      <c r="P1647" s="31" t="str">
        <f t="shared" si="185"/>
        <v/>
      </c>
      <c r="Q1647" s="36" t="str">
        <f>IF(G1647="","",VLOOKUP(G1647,WMS!$E$3:$G$2500,2,FALSE))</f>
        <v/>
      </c>
      <c r="R1647" s="36" t="str">
        <f>IF(G1647="","",VLOOKUP(G1647,WMS!$E$3:$G$2500,3,FALSE))</f>
        <v/>
      </c>
      <c r="S1647" s="37" t="str">
        <f>IF(R1647="","",VLOOKUP(R1647,CUSTOMS!$E$3:$N$2500,2,FALSE))</f>
        <v/>
      </c>
      <c r="T1647" s="38" t="str">
        <f>IF(R1647="","",VLOOKUP(R1647,CUSTOMS!$E$3:$N$2500,3,FALSE))</f>
        <v/>
      </c>
      <c r="U1647" s="39" t="str">
        <f t="shared" si="186"/>
        <v/>
      </c>
      <c r="V1647" s="39" t="str">
        <f>IF(R1647="","",VLOOKUP(R1647,CUSTOMS!$E$3:$N$2500,5,FALSE))</f>
        <v/>
      </c>
      <c r="W1647" s="40" t="str">
        <f>IF(R1647="","",VLOOKUP(R1647,CUSTOMS!$E$3:$N$2500,6,FALSE))</f>
        <v/>
      </c>
      <c r="X1647" s="40" t="str">
        <f t="shared" si="187"/>
        <v/>
      </c>
      <c r="Y1647" s="39" t="str">
        <f>IF(R1647="","",VLOOKUP(R1647,CUSTOMS!$E$3:$N$2500,8,FALSE))</f>
        <v/>
      </c>
      <c r="Z1647" s="39" t="str">
        <f>IF(R1647="","",VLOOKUP(R1647,CUSTOMS!$E$3:$N$2500,9,FALSE))</f>
        <v/>
      </c>
      <c r="AA1647" s="39" t="str">
        <f>IF(R1647="","",VLOOKUP(R1647,CUSTOMS!$E$3:$N$2500,10,FALSE))</f>
        <v/>
      </c>
      <c r="AB1647" s="40" t="str">
        <f>IF(R1647="","",VLOOKUP(G1647,WMS!$E$3:$T$2500,15,FALSE))</f>
        <v/>
      </c>
      <c r="AC1647" s="40" t="str">
        <f t="shared" si="188"/>
        <v/>
      </c>
      <c r="AD1647" s="37" t="str">
        <f>IF(S1647="","",VLOOKUP(S1647,海关监管条件!$A$1:$B$2000,2,FALSE))</f>
        <v/>
      </c>
    </row>
    <row r="1648" spans="7:30">
      <c r="G1648" s="22" t="str">
        <f t="shared" si="182"/>
        <v/>
      </c>
      <c r="H1648" s="23" t="str">
        <f>IF(G1648="","",VLOOKUP(G1648,WMS!$E$3:$Q$2500,7,FALSE))</f>
        <v/>
      </c>
      <c r="I1648" s="23" t="str">
        <f>IF(G1648="","",VLOOKUP(G1648,WMS!$E$3:$Q$2500,8,FALSE))</f>
        <v/>
      </c>
      <c r="J1648" s="23" t="str">
        <f>IF(G1648="","",VLOOKUP(G1648,WMS!$E$3:$Q$2500,13,FALSE))</f>
        <v/>
      </c>
      <c r="K1648" s="29" t="str">
        <f t="shared" si="183"/>
        <v/>
      </c>
      <c r="N1648" s="30" t="str">
        <f>IF(G1648="","",VLOOKUP(G1648,WMS!$E$3:$U$2500,17,0))</f>
        <v/>
      </c>
      <c r="O1648" s="31" t="str">
        <f t="shared" si="184"/>
        <v/>
      </c>
      <c r="P1648" s="31" t="str">
        <f t="shared" si="185"/>
        <v/>
      </c>
      <c r="Q1648" s="36" t="str">
        <f>IF(G1648="","",VLOOKUP(G1648,WMS!$E$3:$G$2500,2,FALSE))</f>
        <v/>
      </c>
      <c r="R1648" s="36" t="str">
        <f>IF(G1648="","",VLOOKUP(G1648,WMS!$E$3:$G$2500,3,FALSE))</f>
        <v/>
      </c>
      <c r="S1648" s="37" t="str">
        <f>IF(R1648="","",VLOOKUP(R1648,CUSTOMS!$E$3:$N$2500,2,FALSE))</f>
        <v/>
      </c>
      <c r="T1648" s="38" t="str">
        <f>IF(R1648="","",VLOOKUP(R1648,CUSTOMS!$E$3:$N$2500,3,FALSE))</f>
        <v/>
      </c>
      <c r="U1648" s="39" t="str">
        <f t="shared" si="186"/>
        <v/>
      </c>
      <c r="V1648" s="39" t="str">
        <f>IF(R1648="","",VLOOKUP(R1648,CUSTOMS!$E$3:$N$2500,5,FALSE))</f>
        <v/>
      </c>
      <c r="W1648" s="40" t="str">
        <f>IF(R1648="","",VLOOKUP(R1648,CUSTOMS!$E$3:$N$2500,6,FALSE))</f>
        <v/>
      </c>
      <c r="X1648" s="40" t="str">
        <f t="shared" si="187"/>
        <v/>
      </c>
      <c r="Y1648" s="39" t="str">
        <f>IF(R1648="","",VLOOKUP(R1648,CUSTOMS!$E$3:$N$2500,8,FALSE))</f>
        <v/>
      </c>
      <c r="Z1648" s="39" t="str">
        <f>IF(R1648="","",VLOOKUP(R1648,CUSTOMS!$E$3:$N$2500,9,FALSE))</f>
        <v/>
      </c>
      <c r="AA1648" s="39" t="str">
        <f>IF(R1648="","",VLOOKUP(R1648,CUSTOMS!$E$3:$N$2500,10,FALSE))</f>
        <v/>
      </c>
      <c r="AB1648" s="40" t="str">
        <f>IF(R1648="","",VLOOKUP(G1648,WMS!$E$3:$T$2500,15,FALSE))</f>
        <v/>
      </c>
      <c r="AC1648" s="40" t="str">
        <f t="shared" si="188"/>
        <v/>
      </c>
      <c r="AD1648" s="37" t="str">
        <f>IF(S1648="","",VLOOKUP(S1648,海关监管条件!$A$1:$B$2000,2,FALSE))</f>
        <v/>
      </c>
    </row>
    <row r="1649" spans="7:30">
      <c r="G1649" s="22" t="str">
        <f t="shared" si="182"/>
        <v/>
      </c>
      <c r="H1649" s="23" t="str">
        <f>IF(G1649="","",VLOOKUP(G1649,WMS!$E$3:$Q$2500,7,FALSE))</f>
        <v/>
      </c>
      <c r="I1649" s="23" t="str">
        <f>IF(G1649="","",VLOOKUP(G1649,WMS!$E$3:$Q$2500,8,FALSE))</f>
        <v/>
      </c>
      <c r="J1649" s="23" t="str">
        <f>IF(G1649="","",VLOOKUP(G1649,WMS!$E$3:$Q$2500,13,FALSE))</f>
        <v/>
      </c>
      <c r="K1649" s="29" t="str">
        <f t="shared" si="183"/>
        <v/>
      </c>
      <c r="N1649" s="30" t="str">
        <f>IF(G1649="","",VLOOKUP(G1649,WMS!$E$3:$U$2500,17,0))</f>
        <v/>
      </c>
      <c r="O1649" s="31" t="str">
        <f t="shared" si="184"/>
        <v/>
      </c>
      <c r="P1649" s="31" t="str">
        <f t="shared" si="185"/>
        <v/>
      </c>
      <c r="Q1649" s="36" t="str">
        <f>IF(G1649="","",VLOOKUP(G1649,WMS!$E$3:$G$2500,2,FALSE))</f>
        <v/>
      </c>
      <c r="R1649" s="36" t="str">
        <f>IF(G1649="","",VLOOKUP(G1649,WMS!$E$3:$G$2500,3,FALSE))</f>
        <v/>
      </c>
      <c r="S1649" s="37" t="str">
        <f>IF(R1649="","",VLOOKUP(R1649,CUSTOMS!$E$3:$N$2500,2,FALSE))</f>
        <v/>
      </c>
      <c r="T1649" s="38" t="str">
        <f>IF(R1649="","",VLOOKUP(R1649,CUSTOMS!$E$3:$N$2500,3,FALSE))</f>
        <v/>
      </c>
      <c r="U1649" s="39" t="str">
        <f t="shared" si="186"/>
        <v/>
      </c>
      <c r="V1649" s="39" t="str">
        <f>IF(R1649="","",VLOOKUP(R1649,CUSTOMS!$E$3:$N$2500,5,FALSE))</f>
        <v/>
      </c>
      <c r="W1649" s="40" t="str">
        <f>IF(R1649="","",VLOOKUP(R1649,CUSTOMS!$E$3:$N$2500,6,FALSE))</f>
        <v/>
      </c>
      <c r="X1649" s="40" t="str">
        <f t="shared" si="187"/>
        <v/>
      </c>
      <c r="Y1649" s="39" t="str">
        <f>IF(R1649="","",VLOOKUP(R1649,CUSTOMS!$E$3:$N$2500,8,FALSE))</f>
        <v/>
      </c>
      <c r="Z1649" s="39" t="str">
        <f>IF(R1649="","",VLOOKUP(R1649,CUSTOMS!$E$3:$N$2500,9,FALSE))</f>
        <v/>
      </c>
      <c r="AA1649" s="39" t="str">
        <f>IF(R1649="","",VLOOKUP(R1649,CUSTOMS!$E$3:$N$2500,10,FALSE))</f>
        <v/>
      </c>
      <c r="AB1649" s="40" t="str">
        <f>IF(R1649="","",VLOOKUP(G1649,WMS!$E$3:$T$2500,15,FALSE))</f>
        <v/>
      </c>
      <c r="AC1649" s="40" t="str">
        <f t="shared" si="188"/>
        <v/>
      </c>
      <c r="AD1649" s="37" t="str">
        <f>IF(S1649="","",VLOOKUP(S1649,海关监管条件!$A$1:$B$2000,2,FALSE))</f>
        <v/>
      </c>
    </row>
    <row r="1650" spans="7:30">
      <c r="G1650" s="22" t="str">
        <f t="shared" si="182"/>
        <v/>
      </c>
      <c r="H1650" s="23" t="str">
        <f>IF(G1650="","",VLOOKUP(G1650,WMS!$E$3:$Q$2500,7,FALSE))</f>
        <v/>
      </c>
      <c r="I1650" s="23" t="str">
        <f>IF(G1650="","",VLOOKUP(G1650,WMS!$E$3:$Q$2500,8,FALSE))</f>
        <v/>
      </c>
      <c r="J1650" s="23" t="str">
        <f>IF(G1650="","",VLOOKUP(G1650,WMS!$E$3:$Q$2500,13,FALSE))</f>
        <v/>
      </c>
      <c r="K1650" s="29" t="str">
        <f t="shared" si="183"/>
        <v/>
      </c>
      <c r="N1650" s="30" t="str">
        <f>IF(G1650="","",VLOOKUP(G1650,WMS!$E$3:$U$2500,17,0))</f>
        <v/>
      </c>
      <c r="O1650" s="31" t="str">
        <f t="shared" si="184"/>
        <v/>
      </c>
      <c r="P1650" s="31" t="str">
        <f t="shared" si="185"/>
        <v/>
      </c>
      <c r="Q1650" s="36" t="str">
        <f>IF(G1650="","",VLOOKUP(G1650,WMS!$E$3:$G$2500,2,FALSE))</f>
        <v/>
      </c>
      <c r="R1650" s="36" t="str">
        <f>IF(G1650="","",VLOOKUP(G1650,WMS!$E$3:$G$2500,3,FALSE))</f>
        <v/>
      </c>
      <c r="S1650" s="37" t="str">
        <f>IF(R1650="","",VLOOKUP(R1650,CUSTOMS!$E$3:$N$2500,2,FALSE))</f>
        <v/>
      </c>
      <c r="T1650" s="38" t="str">
        <f>IF(R1650="","",VLOOKUP(R1650,CUSTOMS!$E$3:$N$2500,3,FALSE))</f>
        <v/>
      </c>
      <c r="U1650" s="39" t="str">
        <f t="shared" si="186"/>
        <v/>
      </c>
      <c r="V1650" s="39" t="str">
        <f>IF(R1650="","",VLOOKUP(R1650,CUSTOMS!$E$3:$N$2500,5,FALSE))</f>
        <v/>
      </c>
      <c r="W1650" s="40" t="str">
        <f>IF(R1650="","",VLOOKUP(R1650,CUSTOMS!$E$3:$N$2500,6,FALSE))</f>
        <v/>
      </c>
      <c r="X1650" s="40" t="str">
        <f t="shared" si="187"/>
        <v/>
      </c>
      <c r="Y1650" s="39" t="str">
        <f>IF(R1650="","",VLOOKUP(R1650,CUSTOMS!$E$3:$N$2500,8,FALSE))</f>
        <v/>
      </c>
      <c r="Z1650" s="39" t="str">
        <f>IF(R1650="","",VLOOKUP(R1650,CUSTOMS!$E$3:$N$2500,9,FALSE))</f>
        <v/>
      </c>
      <c r="AA1650" s="39" t="str">
        <f>IF(R1650="","",VLOOKUP(R1650,CUSTOMS!$E$3:$N$2500,10,FALSE))</f>
        <v/>
      </c>
      <c r="AB1650" s="40" t="str">
        <f>IF(R1650="","",VLOOKUP(G1650,WMS!$E$3:$T$2500,15,FALSE))</f>
        <v/>
      </c>
      <c r="AC1650" s="40" t="str">
        <f t="shared" si="188"/>
        <v/>
      </c>
      <c r="AD1650" s="37" t="str">
        <f>IF(S1650="","",VLOOKUP(S1650,海关监管条件!$A$1:$B$2000,2,FALSE))</f>
        <v/>
      </c>
    </row>
    <row r="1651" spans="7:30">
      <c r="G1651" s="22" t="str">
        <f t="shared" si="182"/>
        <v/>
      </c>
      <c r="H1651" s="23" t="str">
        <f>IF(G1651="","",VLOOKUP(G1651,WMS!$E$3:$Q$2500,7,FALSE))</f>
        <v/>
      </c>
      <c r="I1651" s="23" t="str">
        <f>IF(G1651="","",VLOOKUP(G1651,WMS!$E$3:$Q$2500,8,FALSE))</f>
        <v/>
      </c>
      <c r="J1651" s="23" t="str">
        <f>IF(G1651="","",VLOOKUP(G1651,WMS!$E$3:$Q$2500,13,FALSE))</f>
        <v/>
      </c>
      <c r="K1651" s="29" t="str">
        <f t="shared" si="183"/>
        <v/>
      </c>
      <c r="N1651" s="30" t="str">
        <f>IF(G1651="","",VLOOKUP(G1651,WMS!$E$3:$U$2500,17,0))</f>
        <v/>
      </c>
      <c r="O1651" s="31" t="str">
        <f t="shared" si="184"/>
        <v/>
      </c>
      <c r="P1651" s="31" t="str">
        <f t="shared" si="185"/>
        <v/>
      </c>
      <c r="Q1651" s="36" t="str">
        <f>IF(G1651="","",VLOOKUP(G1651,WMS!$E$3:$G$2500,2,FALSE))</f>
        <v/>
      </c>
      <c r="R1651" s="36" t="str">
        <f>IF(G1651="","",VLOOKUP(G1651,WMS!$E$3:$G$2500,3,FALSE))</f>
        <v/>
      </c>
      <c r="S1651" s="37" t="str">
        <f>IF(R1651="","",VLOOKUP(R1651,CUSTOMS!$E$3:$N$2500,2,FALSE))</f>
        <v/>
      </c>
      <c r="T1651" s="38" t="str">
        <f>IF(R1651="","",VLOOKUP(R1651,CUSTOMS!$E$3:$N$2500,3,FALSE))</f>
        <v/>
      </c>
      <c r="U1651" s="39" t="str">
        <f t="shared" si="186"/>
        <v/>
      </c>
      <c r="V1651" s="39" t="str">
        <f>IF(R1651="","",VLOOKUP(R1651,CUSTOMS!$E$3:$N$2500,5,FALSE))</f>
        <v/>
      </c>
      <c r="W1651" s="40" t="str">
        <f>IF(R1651="","",VLOOKUP(R1651,CUSTOMS!$E$3:$N$2500,6,FALSE))</f>
        <v/>
      </c>
      <c r="X1651" s="40" t="str">
        <f t="shared" si="187"/>
        <v/>
      </c>
      <c r="Y1651" s="39" t="str">
        <f>IF(R1651="","",VLOOKUP(R1651,CUSTOMS!$E$3:$N$2500,8,FALSE))</f>
        <v/>
      </c>
      <c r="Z1651" s="39" t="str">
        <f>IF(R1651="","",VLOOKUP(R1651,CUSTOMS!$E$3:$N$2500,9,FALSE))</f>
        <v/>
      </c>
      <c r="AA1651" s="39" t="str">
        <f>IF(R1651="","",VLOOKUP(R1651,CUSTOMS!$E$3:$N$2500,10,FALSE))</f>
        <v/>
      </c>
      <c r="AB1651" s="40" t="str">
        <f>IF(R1651="","",VLOOKUP(G1651,WMS!$E$3:$T$2500,15,FALSE))</f>
        <v/>
      </c>
      <c r="AC1651" s="40" t="str">
        <f t="shared" si="188"/>
        <v/>
      </c>
      <c r="AD1651" s="37" t="str">
        <f>IF(S1651="","",VLOOKUP(S1651,海关监管条件!$A$1:$B$2000,2,FALSE))</f>
        <v/>
      </c>
    </row>
    <row r="1652" spans="7:30">
      <c r="G1652" s="22" t="str">
        <f t="shared" si="182"/>
        <v/>
      </c>
      <c r="H1652" s="23" t="str">
        <f>IF(G1652="","",VLOOKUP(G1652,WMS!$E$3:$Q$2500,7,FALSE))</f>
        <v/>
      </c>
      <c r="I1652" s="23" t="str">
        <f>IF(G1652="","",VLOOKUP(G1652,WMS!$E$3:$Q$2500,8,FALSE))</f>
        <v/>
      </c>
      <c r="J1652" s="23" t="str">
        <f>IF(G1652="","",VLOOKUP(G1652,WMS!$E$3:$Q$2500,13,FALSE))</f>
        <v/>
      </c>
      <c r="K1652" s="29" t="str">
        <f t="shared" si="183"/>
        <v/>
      </c>
      <c r="N1652" s="30" t="str">
        <f>IF(G1652="","",VLOOKUP(G1652,WMS!$E$3:$U$2500,17,0))</f>
        <v/>
      </c>
      <c r="O1652" s="31" t="str">
        <f t="shared" si="184"/>
        <v/>
      </c>
      <c r="P1652" s="31" t="str">
        <f t="shared" si="185"/>
        <v/>
      </c>
      <c r="Q1652" s="36" t="str">
        <f>IF(G1652="","",VLOOKUP(G1652,WMS!$E$3:$G$2500,2,FALSE))</f>
        <v/>
      </c>
      <c r="R1652" s="36" t="str">
        <f>IF(G1652="","",VLOOKUP(G1652,WMS!$E$3:$G$2500,3,FALSE))</f>
        <v/>
      </c>
      <c r="S1652" s="37" t="str">
        <f>IF(R1652="","",VLOOKUP(R1652,CUSTOMS!$E$3:$N$2500,2,FALSE))</f>
        <v/>
      </c>
      <c r="T1652" s="38" t="str">
        <f>IF(R1652="","",VLOOKUP(R1652,CUSTOMS!$E$3:$N$2500,3,FALSE))</f>
        <v/>
      </c>
      <c r="U1652" s="39" t="str">
        <f t="shared" si="186"/>
        <v/>
      </c>
      <c r="V1652" s="39" t="str">
        <f>IF(R1652="","",VLOOKUP(R1652,CUSTOMS!$E$3:$N$2500,5,FALSE))</f>
        <v/>
      </c>
      <c r="W1652" s="40" t="str">
        <f>IF(R1652="","",VLOOKUP(R1652,CUSTOMS!$E$3:$N$2500,6,FALSE))</f>
        <v/>
      </c>
      <c r="X1652" s="40" t="str">
        <f t="shared" si="187"/>
        <v/>
      </c>
      <c r="Y1652" s="39" t="str">
        <f>IF(R1652="","",VLOOKUP(R1652,CUSTOMS!$E$3:$N$2500,8,FALSE))</f>
        <v/>
      </c>
      <c r="Z1652" s="39" t="str">
        <f>IF(R1652="","",VLOOKUP(R1652,CUSTOMS!$E$3:$N$2500,9,FALSE))</f>
        <v/>
      </c>
      <c r="AA1652" s="39" t="str">
        <f>IF(R1652="","",VLOOKUP(R1652,CUSTOMS!$E$3:$N$2500,10,FALSE))</f>
        <v/>
      </c>
      <c r="AB1652" s="40" t="str">
        <f>IF(R1652="","",VLOOKUP(G1652,WMS!$E$3:$T$2500,15,FALSE))</f>
        <v/>
      </c>
      <c r="AC1652" s="40" t="str">
        <f t="shared" si="188"/>
        <v/>
      </c>
      <c r="AD1652" s="37" t="str">
        <f>IF(S1652="","",VLOOKUP(S1652,海关监管条件!$A$1:$B$2000,2,FALSE))</f>
        <v/>
      </c>
    </row>
    <row r="1653" spans="7:30">
      <c r="G1653" s="22" t="str">
        <f t="shared" si="182"/>
        <v/>
      </c>
      <c r="H1653" s="23" t="str">
        <f>IF(G1653="","",VLOOKUP(G1653,WMS!$E$3:$Q$2500,7,FALSE))</f>
        <v/>
      </c>
      <c r="I1653" s="23" t="str">
        <f>IF(G1653="","",VLOOKUP(G1653,WMS!$E$3:$Q$2500,8,FALSE))</f>
        <v/>
      </c>
      <c r="J1653" s="23" t="str">
        <f>IF(G1653="","",VLOOKUP(G1653,WMS!$E$3:$Q$2500,13,FALSE))</f>
        <v/>
      </c>
      <c r="K1653" s="29" t="str">
        <f t="shared" si="183"/>
        <v/>
      </c>
      <c r="N1653" s="30" t="str">
        <f>IF(G1653="","",VLOOKUP(G1653,WMS!$E$3:$U$2500,17,0))</f>
        <v/>
      </c>
      <c r="O1653" s="31" t="str">
        <f t="shared" si="184"/>
        <v/>
      </c>
      <c r="P1653" s="31" t="str">
        <f t="shared" si="185"/>
        <v/>
      </c>
      <c r="Q1653" s="36" t="str">
        <f>IF(G1653="","",VLOOKUP(G1653,WMS!$E$3:$G$2500,2,FALSE))</f>
        <v/>
      </c>
      <c r="R1653" s="36" t="str">
        <f>IF(G1653="","",VLOOKUP(G1653,WMS!$E$3:$G$2500,3,FALSE))</f>
        <v/>
      </c>
      <c r="S1653" s="37" t="str">
        <f>IF(R1653="","",VLOOKUP(R1653,CUSTOMS!$E$3:$N$2500,2,FALSE))</f>
        <v/>
      </c>
      <c r="T1653" s="38" t="str">
        <f>IF(R1653="","",VLOOKUP(R1653,CUSTOMS!$E$3:$N$2500,3,FALSE))</f>
        <v/>
      </c>
      <c r="U1653" s="39" t="str">
        <f t="shared" si="186"/>
        <v/>
      </c>
      <c r="V1653" s="39" t="str">
        <f>IF(R1653="","",VLOOKUP(R1653,CUSTOMS!$E$3:$N$2500,5,FALSE))</f>
        <v/>
      </c>
      <c r="W1653" s="40" t="str">
        <f>IF(R1653="","",VLOOKUP(R1653,CUSTOMS!$E$3:$N$2500,6,FALSE))</f>
        <v/>
      </c>
      <c r="X1653" s="40" t="str">
        <f t="shared" si="187"/>
        <v/>
      </c>
      <c r="Y1653" s="39" t="str">
        <f>IF(R1653="","",VLOOKUP(R1653,CUSTOMS!$E$3:$N$2500,8,FALSE))</f>
        <v/>
      </c>
      <c r="Z1653" s="39" t="str">
        <f>IF(R1653="","",VLOOKUP(R1653,CUSTOMS!$E$3:$N$2500,9,FALSE))</f>
        <v/>
      </c>
      <c r="AA1653" s="39" t="str">
        <f>IF(R1653="","",VLOOKUP(R1653,CUSTOMS!$E$3:$N$2500,10,FALSE))</f>
        <v/>
      </c>
      <c r="AB1653" s="40" t="str">
        <f>IF(R1653="","",VLOOKUP(G1653,WMS!$E$3:$T$2500,15,FALSE))</f>
        <v/>
      </c>
      <c r="AC1653" s="40" t="str">
        <f t="shared" si="188"/>
        <v/>
      </c>
      <c r="AD1653" s="37" t="str">
        <f>IF(S1653="","",VLOOKUP(S1653,海关监管条件!$A$1:$B$2000,2,FALSE))</f>
        <v/>
      </c>
    </row>
    <row r="1654" spans="7:30">
      <c r="G1654" s="22" t="str">
        <f t="shared" si="182"/>
        <v/>
      </c>
      <c r="H1654" s="23" t="str">
        <f>IF(G1654="","",VLOOKUP(G1654,WMS!$E$3:$Q$2500,7,FALSE))</f>
        <v/>
      </c>
      <c r="I1654" s="23" t="str">
        <f>IF(G1654="","",VLOOKUP(G1654,WMS!$E$3:$Q$2500,8,FALSE))</f>
        <v/>
      </c>
      <c r="J1654" s="23" t="str">
        <f>IF(G1654="","",VLOOKUP(G1654,WMS!$E$3:$Q$2500,13,FALSE))</f>
        <v/>
      </c>
      <c r="K1654" s="29" t="str">
        <f t="shared" si="183"/>
        <v/>
      </c>
      <c r="N1654" s="30" t="str">
        <f>IF(G1654="","",VLOOKUP(G1654,WMS!$E$3:$U$2500,17,0))</f>
        <v/>
      </c>
      <c r="O1654" s="31" t="str">
        <f t="shared" si="184"/>
        <v/>
      </c>
      <c r="P1654" s="31" t="str">
        <f t="shared" si="185"/>
        <v/>
      </c>
      <c r="Q1654" s="36" t="str">
        <f>IF(G1654="","",VLOOKUP(G1654,WMS!$E$3:$G$2500,2,FALSE))</f>
        <v/>
      </c>
      <c r="R1654" s="36" t="str">
        <f>IF(G1654="","",VLOOKUP(G1654,WMS!$E$3:$G$2500,3,FALSE))</f>
        <v/>
      </c>
      <c r="S1654" s="37" t="str">
        <f>IF(R1654="","",VLOOKUP(R1654,CUSTOMS!$E$3:$N$2500,2,FALSE))</f>
        <v/>
      </c>
      <c r="T1654" s="38" t="str">
        <f>IF(R1654="","",VLOOKUP(R1654,CUSTOMS!$E$3:$N$2500,3,FALSE))</f>
        <v/>
      </c>
      <c r="U1654" s="39" t="str">
        <f t="shared" si="186"/>
        <v/>
      </c>
      <c r="V1654" s="39" t="str">
        <f>IF(R1654="","",VLOOKUP(R1654,CUSTOMS!$E$3:$N$2500,5,FALSE))</f>
        <v/>
      </c>
      <c r="W1654" s="40" t="str">
        <f>IF(R1654="","",VLOOKUP(R1654,CUSTOMS!$E$3:$N$2500,6,FALSE))</f>
        <v/>
      </c>
      <c r="X1654" s="40" t="str">
        <f t="shared" si="187"/>
        <v/>
      </c>
      <c r="Y1654" s="39" t="str">
        <f>IF(R1654="","",VLOOKUP(R1654,CUSTOMS!$E$3:$N$2500,8,FALSE))</f>
        <v/>
      </c>
      <c r="Z1654" s="39" t="str">
        <f>IF(R1654="","",VLOOKUP(R1654,CUSTOMS!$E$3:$N$2500,9,FALSE))</f>
        <v/>
      </c>
      <c r="AA1654" s="39" t="str">
        <f>IF(R1654="","",VLOOKUP(R1654,CUSTOMS!$E$3:$N$2500,10,FALSE))</f>
        <v/>
      </c>
      <c r="AB1654" s="40" t="str">
        <f>IF(R1654="","",VLOOKUP(G1654,WMS!$E$3:$T$2500,15,FALSE))</f>
        <v/>
      </c>
      <c r="AC1654" s="40" t="str">
        <f t="shared" si="188"/>
        <v/>
      </c>
      <c r="AD1654" s="37" t="str">
        <f>IF(S1654="","",VLOOKUP(S1654,海关监管条件!$A$1:$B$2000,2,FALSE))</f>
        <v/>
      </c>
    </row>
    <row r="1655" spans="7:30">
      <c r="G1655" s="22" t="str">
        <f t="shared" si="182"/>
        <v/>
      </c>
      <c r="H1655" s="23" t="str">
        <f>IF(G1655="","",VLOOKUP(G1655,WMS!$E$3:$Q$2500,7,FALSE))</f>
        <v/>
      </c>
      <c r="I1655" s="23" t="str">
        <f>IF(G1655="","",VLOOKUP(G1655,WMS!$E$3:$Q$2500,8,FALSE))</f>
        <v/>
      </c>
      <c r="J1655" s="23" t="str">
        <f>IF(G1655="","",VLOOKUP(G1655,WMS!$E$3:$Q$2500,13,FALSE))</f>
        <v/>
      </c>
      <c r="K1655" s="29" t="str">
        <f t="shared" si="183"/>
        <v/>
      </c>
      <c r="N1655" s="30" t="str">
        <f>IF(G1655="","",VLOOKUP(G1655,WMS!$E$3:$U$2500,17,0))</f>
        <v/>
      </c>
      <c r="O1655" s="31" t="str">
        <f t="shared" si="184"/>
        <v/>
      </c>
      <c r="P1655" s="31" t="str">
        <f t="shared" si="185"/>
        <v/>
      </c>
      <c r="Q1655" s="36" t="str">
        <f>IF(G1655="","",VLOOKUP(G1655,WMS!$E$3:$G$2500,2,FALSE))</f>
        <v/>
      </c>
      <c r="R1655" s="36" t="str">
        <f>IF(G1655="","",VLOOKUP(G1655,WMS!$E$3:$G$2500,3,FALSE))</f>
        <v/>
      </c>
      <c r="S1655" s="37" t="str">
        <f>IF(R1655="","",VLOOKUP(R1655,CUSTOMS!$E$3:$N$2500,2,FALSE))</f>
        <v/>
      </c>
      <c r="T1655" s="38" t="str">
        <f>IF(R1655="","",VLOOKUP(R1655,CUSTOMS!$E$3:$N$2500,3,FALSE))</f>
        <v/>
      </c>
      <c r="U1655" s="39" t="str">
        <f t="shared" si="186"/>
        <v/>
      </c>
      <c r="V1655" s="39" t="str">
        <f>IF(R1655="","",VLOOKUP(R1655,CUSTOMS!$E$3:$N$2500,5,FALSE))</f>
        <v/>
      </c>
      <c r="W1655" s="40" t="str">
        <f>IF(R1655="","",VLOOKUP(R1655,CUSTOMS!$E$3:$N$2500,6,FALSE))</f>
        <v/>
      </c>
      <c r="X1655" s="40" t="str">
        <f t="shared" si="187"/>
        <v/>
      </c>
      <c r="Y1655" s="39" t="str">
        <f>IF(R1655="","",VLOOKUP(R1655,CUSTOMS!$E$3:$N$2500,8,FALSE))</f>
        <v/>
      </c>
      <c r="Z1655" s="39" t="str">
        <f>IF(R1655="","",VLOOKUP(R1655,CUSTOMS!$E$3:$N$2500,9,FALSE))</f>
        <v/>
      </c>
      <c r="AA1655" s="39" t="str">
        <f>IF(R1655="","",VLOOKUP(R1655,CUSTOMS!$E$3:$N$2500,10,FALSE))</f>
        <v/>
      </c>
      <c r="AB1655" s="40" t="str">
        <f>IF(R1655="","",VLOOKUP(G1655,WMS!$E$3:$T$2500,15,FALSE))</f>
        <v/>
      </c>
      <c r="AC1655" s="40" t="str">
        <f t="shared" si="188"/>
        <v/>
      </c>
      <c r="AD1655" s="37" t="str">
        <f>IF(S1655="","",VLOOKUP(S1655,海关监管条件!$A$1:$B$2000,2,FALSE))</f>
        <v/>
      </c>
    </row>
    <row r="1656" spans="7:30">
      <c r="G1656" s="22" t="str">
        <f t="shared" si="182"/>
        <v/>
      </c>
      <c r="H1656" s="23" t="str">
        <f>IF(G1656="","",VLOOKUP(G1656,WMS!$E$3:$Q$2500,7,FALSE))</f>
        <v/>
      </c>
      <c r="I1656" s="23" t="str">
        <f>IF(G1656="","",VLOOKUP(G1656,WMS!$E$3:$Q$2500,8,FALSE))</f>
        <v/>
      </c>
      <c r="J1656" s="23" t="str">
        <f>IF(G1656="","",VLOOKUP(G1656,WMS!$E$3:$Q$2500,13,FALSE))</f>
        <v/>
      </c>
      <c r="K1656" s="29" t="str">
        <f t="shared" si="183"/>
        <v/>
      </c>
      <c r="N1656" s="30" t="str">
        <f>IF(G1656="","",VLOOKUP(G1656,WMS!$E$3:$U$2500,17,0))</f>
        <v/>
      </c>
      <c r="O1656" s="31" t="str">
        <f t="shared" si="184"/>
        <v/>
      </c>
      <c r="P1656" s="31" t="str">
        <f t="shared" si="185"/>
        <v/>
      </c>
      <c r="Q1656" s="36" t="str">
        <f>IF(G1656="","",VLOOKUP(G1656,WMS!$E$3:$G$2500,2,FALSE))</f>
        <v/>
      </c>
      <c r="R1656" s="36" t="str">
        <f>IF(G1656="","",VLOOKUP(G1656,WMS!$E$3:$G$2500,3,FALSE))</f>
        <v/>
      </c>
      <c r="S1656" s="37" t="str">
        <f>IF(R1656="","",VLOOKUP(R1656,CUSTOMS!$E$3:$N$2500,2,FALSE))</f>
        <v/>
      </c>
      <c r="T1656" s="38" t="str">
        <f>IF(R1656="","",VLOOKUP(R1656,CUSTOMS!$E$3:$N$2500,3,FALSE))</f>
        <v/>
      </c>
      <c r="U1656" s="39" t="str">
        <f t="shared" si="186"/>
        <v/>
      </c>
      <c r="V1656" s="39" t="str">
        <f>IF(R1656="","",VLOOKUP(R1656,CUSTOMS!$E$3:$N$2500,5,FALSE))</f>
        <v/>
      </c>
      <c r="W1656" s="40" t="str">
        <f>IF(R1656="","",VLOOKUP(R1656,CUSTOMS!$E$3:$N$2500,6,FALSE))</f>
        <v/>
      </c>
      <c r="X1656" s="40" t="str">
        <f t="shared" si="187"/>
        <v/>
      </c>
      <c r="Y1656" s="39" t="str">
        <f>IF(R1656="","",VLOOKUP(R1656,CUSTOMS!$E$3:$N$2500,8,FALSE))</f>
        <v/>
      </c>
      <c r="Z1656" s="39" t="str">
        <f>IF(R1656="","",VLOOKUP(R1656,CUSTOMS!$E$3:$N$2500,9,FALSE))</f>
        <v/>
      </c>
      <c r="AA1656" s="39" t="str">
        <f>IF(R1656="","",VLOOKUP(R1656,CUSTOMS!$E$3:$N$2500,10,FALSE))</f>
        <v/>
      </c>
      <c r="AB1656" s="40" t="str">
        <f>IF(R1656="","",VLOOKUP(G1656,WMS!$E$3:$T$2500,15,FALSE))</f>
        <v/>
      </c>
      <c r="AC1656" s="40" t="str">
        <f t="shared" si="188"/>
        <v/>
      </c>
      <c r="AD1656" s="37" t="str">
        <f>IF(S1656="","",VLOOKUP(S1656,海关监管条件!$A$1:$B$2000,2,FALSE))</f>
        <v/>
      </c>
    </row>
    <row r="1657" spans="7:30">
      <c r="G1657" s="22" t="str">
        <f t="shared" si="182"/>
        <v/>
      </c>
      <c r="H1657" s="23" t="str">
        <f>IF(G1657="","",VLOOKUP(G1657,WMS!$E$3:$Q$2500,7,FALSE))</f>
        <v/>
      </c>
      <c r="I1657" s="23" t="str">
        <f>IF(G1657="","",VLOOKUP(G1657,WMS!$E$3:$Q$2500,8,FALSE))</f>
        <v/>
      </c>
      <c r="J1657" s="23" t="str">
        <f>IF(G1657="","",VLOOKUP(G1657,WMS!$E$3:$Q$2500,13,FALSE))</f>
        <v/>
      </c>
      <c r="K1657" s="29" t="str">
        <f t="shared" si="183"/>
        <v/>
      </c>
      <c r="N1657" s="30" t="str">
        <f>IF(G1657="","",VLOOKUP(G1657,WMS!$E$3:$U$2500,17,0))</f>
        <v/>
      </c>
      <c r="O1657" s="31" t="str">
        <f t="shared" si="184"/>
        <v/>
      </c>
      <c r="P1657" s="31" t="str">
        <f t="shared" si="185"/>
        <v/>
      </c>
      <c r="Q1657" s="36" t="str">
        <f>IF(G1657="","",VLOOKUP(G1657,WMS!$E$3:$G$2500,2,FALSE))</f>
        <v/>
      </c>
      <c r="R1657" s="36" t="str">
        <f>IF(G1657="","",VLOOKUP(G1657,WMS!$E$3:$G$2500,3,FALSE))</f>
        <v/>
      </c>
      <c r="S1657" s="37" t="str">
        <f>IF(R1657="","",VLOOKUP(R1657,CUSTOMS!$E$3:$N$2500,2,FALSE))</f>
        <v/>
      </c>
      <c r="T1657" s="38" t="str">
        <f>IF(R1657="","",VLOOKUP(R1657,CUSTOMS!$E$3:$N$2500,3,FALSE))</f>
        <v/>
      </c>
      <c r="U1657" s="39" t="str">
        <f t="shared" si="186"/>
        <v/>
      </c>
      <c r="V1657" s="39" t="str">
        <f>IF(R1657="","",VLOOKUP(R1657,CUSTOMS!$E$3:$N$2500,5,FALSE))</f>
        <v/>
      </c>
      <c r="W1657" s="40" t="str">
        <f>IF(R1657="","",VLOOKUP(R1657,CUSTOMS!$E$3:$N$2500,6,FALSE))</f>
        <v/>
      </c>
      <c r="X1657" s="40" t="str">
        <f t="shared" si="187"/>
        <v/>
      </c>
      <c r="Y1657" s="39" t="str">
        <f>IF(R1657="","",VLOOKUP(R1657,CUSTOMS!$E$3:$N$2500,8,FALSE))</f>
        <v/>
      </c>
      <c r="Z1657" s="39" t="str">
        <f>IF(R1657="","",VLOOKUP(R1657,CUSTOMS!$E$3:$N$2500,9,FALSE))</f>
        <v/>
      </c>
      <c r="AA1657" s="39" t="str">
        <f>IF(R1657="","",VLOOKUP(R1657,CUSTOMS!$E$3:$N$2500,10,FALSE))</f>
        <v/>
      </c>
      <c r="AB1657" s="40" t="str">
        <f>IF(R1657="","",VLOOKUP(G1657,WMS!$E$3:$T$2500,15,FALSE))</f>
        <v/>
      </c>
      <c r="AC1657" s="40" t="str">
        <f t="shared" si="188"/>
        <v/>
      </c>
      <c r="AD1657" s="37" t="str">
        <f>IF(S1657="","",VLOOKUP(S1657,海关监管条件!$A$1:$B$2000,2,FALSE))</f>
        <v/>
      </c>
    </row>
    <row r="1658" spans="7:30">
      <c r="G1658" s="22" t="str">
        <f t="shared" si="182"/>
        <v/>
      </c>
      <c r="H1658" s="23" t="str">
        <f>IF(G1658="","",VLOOKUP(G1658,WMS!$E$3:$Q$2500,7,FALSE))</f>
        <v/>
      </c>
      <c r="I1658" s="23" t="str">
        <f>IF(G1658="","",VLOOKUP(G1658,WMS!$E$3:$Q$2500,8,FALSE))</f>
        <v/>
      </c>
      <c r="J1658" s="23" t="str">
        <f>IF(G1658="","",VLOOKUP(G1658,WMS!$E$3:$Q$2500,13,FALSE))</f>
        <v/>
      </c>
      <c r="K1658" s="29" t="str">
        <f t="shared" si="183"/>
        <v/>
      </c>
      <c r="N1658" s="30" t="str">
        <f>IF(G1658="","",VLOOKUP(G1658,WMS!$E$3:$U$2500,17,0))</f>
        <v/>
      </c>
      <c r="O1658" s="31" t="str">
        <f t="shared" si="184"/>
        <v/>
      </c>
      <c r="P1658" s="31" t="str">
        <f t="shared" si="185"/>
        <v/>
      </c>
      <c r="Q1658" s="36" t="str">
        <f>IF(G1658="","",VLOOKUP(G1658,WMS!$E$3:$G$2500,2,FALSE))</f>
        <v/>
      </c>
      <c r="R1658" s="36" t="str">
        <f>IF(G1658="","",VLOOKUP(G1658,WMS!$E$3:$G$2500,3,FALSE))</f>
        <v/>
      </c>
      <c r="S1658" s="37" t="str">
        <f>IF(R1658="","",VLOOKUP(R1658,CUSTOMS!$E$3:$N$2500,2,FALSE))</f>
        <v/>
      </c>
      <c r="T1658" s="38" t="str">
        <f>IF(R1658="","",VLOOKUP(R1658,CUSTOMS!$E$3:$N$2500,3,FALSE))</f>
        <v/>
      </c>
      <c r="U1658" s="39" t="str">
        <f t="shared" si="186"/>
        <v/>
      </c>
      <c r="V1658" s="39" t="str">
        <f>IF(R1658="","",VLOOKUP(R1658,CUSTOMS!$E$3:$N$2500,5,FALSE))</f>
        <v/>
      </c>
      <c r="W1658" s="40" t="str">
        <f>IF(R1658="","",VLOOKUP(R1658,CUSTOMS!$E$3:$N$2500,6,FALSE))</f>
        <v/>
      </c>
      <c r="X1658" s="40" t="str">
        <f t="shared" si="187"/>
        <v/>
      </c>
      <c r="Y1658" s="39" t="str">
        <f>IF(R1658="","",VLOOKUP(R1658,CUSTOMS!$E$3:$N$2500,8,FALSE))</f>
        <v/>
      </c>
      <c r="Z1658" s="39" t="str">
        <f>IF(R1658="","",VLOOKUP(R1658,CUSTOMS!$E$3:$N$2500,9,FALSE))</f>
        <v/>
      </c>
      <c r="AA1658" s="39" t="str">
        <f>IF(R1658="","",VLOOKUP(R1658,CUSTOMS!$E$3:$N$2500,10,FALSE))</f>
        <v/>
      </c>
      <c r="AB1658" s="40" t="str">
        <f>IF(R1658="","",VLOOKUP(G1658,WMS!$E$3:$T$2500,15,FALSE))</f>
        <v/>
      </c>
      <c r="AC1658" s="40" t="str">
        <f t="shared" si="188"/>
        <v/>
      </c>
      <c r="AD1658" s="37" t="str">
        <f>IF(S1658="","",VLOOKUP(S1658,海关监管条件!$A$1:$B$2000,2,FALSE))</f>
        <v/>
      </c>
    </row>
    <row r="1659" spans="7:30">
      <c r="G1659" s="22" t="str">
        <f t="shared" si="182"/>
        <v/>
      </c>
      <c r="H1659" s="23" t="str">
        <f>IF(G1659="","",VLOOKUP(G1659,WMS!$E$3:$Q$2500,7,FALSE))</f>
        <v/>
      </c>
      <c r="I1659" s="23" t="str">
        <f>IF(G1659="","",VLOOKUP(G1659,WMS!$E$3:$Q$2500,8,FALSE))</f>
        <v/>
      </c>
      <c r="J1659" s="23" t="str">
        <f>IF(G1659="","",VLOOKUP(G1659,WMS!$E$3:$Q$2500,13,FALSE))</f>
        <v/>
      </c>
      <c r="K1659" s="29" t="str">
        <f t="shared" si="183"/>
        <v/>
      </c>
      <c r="N1659" s="30" t="str">
        <f>IF(G1659="","",VLOOKUP(G1659,WMS!$E$3:$U$2500,17,0))</f>
        <v/>
      </c>
      <c r="O1659" s="31" t="str">
        <f t="shared" si="184"/>
        <v/>
      </c>
      <c r="P1659" s="31" t="str">
        <f t="shared" si="185"/>
        <v/>
      </c>
      <c r="Q1659" s="36" t="str">
        <f>IF(G1659="","",VLOOKUP(G1659,WMS!$E$3:$G$2500,2,FALSE))</f>
        <v/>
      </c>
      <c r="R1659" s="36" t="str">
        <f>IF(G1659="","",VLOOKUP(G1659,WMS!$E$3:$G$2500,3,FALSE))</f>
        <v/>
      </c>
      <c r="S1659" s="37" t="str">
        <f>IF(R1659="","",VLOOKUP(R1659,CUSTOMS!$E$3:$N$2500,2,FALSE))</f>
        <v/>
      </c>
      <c r="T1659" s="38" t="str">
        <f>IF(R1659="","",VLOOKUP(R1659,CUSTOMS!$E$3:$N$2500,3,FALSE))</f>
        <v/>
      </c>
      <c r="U1659" s="39" t="str">
        <f t="shared" si="186"/>
        <v/>
      </c>
      <c r="V1659" s="39" t="str">
        <f>IF(R1659="","",VLOOKUP(R1659,CUSTOMS!$E$3:$N$2500,5,FALSE))</f>
        <v/>
      </c>
      <c r="W1659" s="40" t="str">
        <f>IF(R1659="","",VLOOKUP(R1659,CUSTOMS!$E$3:$N$2500,6,FALSE))</f>
        <v/>
      </c>
      <c r="X1659" s="40" t="str">
        <f t="shared" si="187"/>
        <v/>
      </c>
      <c r="Y1659" s="39" t="str">
        <f>IF(R1659="","",VLOOKUP(R1659,CUSTOMS!$E$3:$N$2500,8,FALSE))</f>
        <v/>
      </c>
      <c r="Z1659" s="39" t="str">
        <f>IF(R1659="","",VLOOKUP(R1659,CUSTOMS!$E$3:$N$2500,9,FALSE))</f>
        <v/>
      </c>
      <c r="AA1659" s="39" t="str">
        <f>IF(R1659="","",VLOOKUP(R1659,CUSTOMS!$E$3:$N$2500,10,FALSE))</f>
        <v/>
      </c>
      <c r="AB1659" s="40" t="str">
        <f>IF(R1659="","",VLOOKUP(G1659,WMS!$E$3:$T$2500,15,FALSE))</f>
        <v/>
      </c>
      <c r="AC1659" s="40" t="str">
        <f t="shared" si="188"/>
        <v/>
      </c>
      <c r="AD1659" s="37" t="str">
        <f>IF(S1659="","",VLOOKUP(S1659,海关监管条件!$A$1:$B$2000,2,FALSE))</f>
        <v/>
      </c>
    </row>
    <row r="1660" spans="7:30">
      <c r="G1660" s="22" t="str">
        <f t="shared" si="182"/>
        <v/>
      </c>
      <c r="H1660" s="23" t="str">
        <f>IF(G1660="","",VLOOKUP(G1660,WMS!$E$3:$Q$2500,7,FALSE))</f>
        <v/>
      </c>
      <c r="I1660" s="23" t="str">
        <f>IF(G1660="","",VLOOKUP(G1660,WMS!$E$3:$Q$2500,8,FALSE))</f>
        <v/>
      </c>
      <c r="J1660" s="23" t="str">
        <f>IF(G1660="","",VLOOKUP(G1660,WMS!$E$3:$Q$2500,13,FALSE))</f>
        <v/>
      </c>
      <c r="K1660" s="29" t="str">
        <f t="shared" si="183"/>
        <v/>
      </c>
      <c r="N1660" s="30" t="str">
        <f>IF(G1660="","",VLOOKUP(G1660,WMS!$E$3:$U$2500,17,0))</f>
        <v/>
      </c>
      <c r="O1660" s="31" t="str">
        <f t="shared" si="184"/>
        <v/>
      </c>
      <c r="P1660" s="31" t="str">
        <f t="shared" si="185"/>
        <v/>
      </c>
      <c r="Q1660" s="36" t="str">
        <f>IF(G1660="","",VLOOKUP(G1660,WMS!$E$3:$G$2500,2,FALSE))</f>
        <v/>
      </c>
      <c r="R1660" s="36" t="str">
        <f>IF(G1660="","",VLOOKUP(G1660,WMS!$E$3:$G$2500,3,FALSE))</f>
        <v/>
      </c>
      <c r="S1660" s="37" t="str">
        <f>IF(R1660="","",VLOOKUP(R1660,CUSTOMS!$E$3:$N$2500,2,FALSE))</f>
        <v/>
      </c>
      <c r="T1660" s="38" t="str">
        <f>IF(R1660="","",VLOOKUP(R1660,CUSTOMS!$E$3:$N$2500,3,FALSE))</f>
        <v/>
      </c>
      <c r="U1660" s="39" t="str">
        <f t="shared" si="186"/>
        <v/>
      </c>
      <c r="V1660" s="39" t="str">
        <f>IF(R1660="","",VLOOKUP(R1660,CUSTOMS!$E$3:$N$2500,5,FALSE))</f>
        <v/>
      </c>
      <c r="W1660" s="40" t="str">
        <f>IF(R1660="","",VLOOKUP(R1660,CUSTOMS!$E$3:$N$2500,6,FALSE))</f>
        <v/>
      </c>
      <c r="X1660" s="40" t="str">
        <f t="shared" si="187"/>
        <v/>
      </c>
      <c r="Y1660" s="39" t="str">
        <f>IF(R1660="","",VLOOKUP(R1660,CUSTOMS!$E$3:$N$2500,8,FALSE))</f>
        <v/>
      </c>
      <c r="Z1660" s="39" t="str">
        <f>IF(R1660="","",VLOOKUP(R1660,CUSTOMS!$E$3:$N$2500,9,FALSE))</f>
        <v/>
      </c>
      <c r="AA1660" s="39" t="str">
        <f>IF(R1660="","",VLOOKUP(R1660,CUSTOMS!$E$3:$N$2500,10,FALSE))</f>
        <v/>
      </c>
      <c r="AB1660" s="40" t="str">
        <f>IF(R1660="","",VLOOKUP(G1660,WMS!$E$3:$T$2500,15,FALSE))</f>
        <v/>
      </c>
      <c r="AC1660" s="40" t="str">
        <f t="shared" si="188"/>
        <v/>
      </c>
      <c r="AD1660" s="37" t="str">
        <f>IF(S1660="","",VLOOKUP(S1660,海关监管条件!$A$1:$B$2000,2,FALSE))</f>
        <v/>
      </c>
    </row>
    <row r="1661" spans="7:30">
      <c r="G1661" s="22" t="str">
        <f t="shared" si="182"/>
        <v/>
      </c>
      <c r="H1661" s="23" t="str">
        <f>IF(G1661="","",VLOOKUP(G1661,WMS!$E$3:$Q$2500,7,FALSE))</f>
        <v/>
      </c>
      <c r="I1661" s="23" t="str">
        <f>IF(G1661="","",VLOOKUP(G1661,WMS!$E$3:$Q$2500,8,FALSE))</f>
        <v/>
      </c>
      <c r="J1661" s="23" t="str">
        <f>IF(G1661="","",VLOOKUP(G1661,WMS!$E$3:$Q$2500,13,FALSE))</f>
        <v/>
      </c>
      <c r="K1661" s="29" t="str">
        <f t="shared" si="183"/>
        <v/>
      </c>
      <c r="N1661" s="30" t="str">
        <f>IF(G1661="","",VLOOKUP(G1661,WMS!$E$3:$U$2500,17,0))</f>
        <v/>
      </c>
      <c r="O1661" s="31" t="str">
        <f t="shared" si="184"/>
        <v/>
      </c>
      <c r="P1661" s="31" t="str">
        <f t="shared" si="185"/>
        <v/>
      </c>
      <c r="Q1661" s="36" t="str">
        <f>IF(G1661="","",VLOOKUP(G1661,WMS!$E$3:$G$2500,2,FALSE))</f>
        <v/>
      </c>
      <c r="R1661" s="36" t="str">
        <f>IF(G1661="","",VLOOKUP(G1661,WMS!$E$3:$G$2500,3,FALSE))</f>
        <v/>
      </c>
      <c r="S1661" s="37" t="str">
        <f>IF(R1661="","",VLOOKUP(R1661,CUSTOMS!$E$3:$N$2500,2,FALSE))</f>
        <v/>
      </c>
      <c r="T1661" s="38" t="str">
        <f>IF(R1661="","",VLOOKUP(R1661,CUSTOMS!$E$3:$N$2500,3,FALSE))</f>
        <v/>
      </c>
      <c r="U1661" s="39" t="str">
        <f t="shared" si="186"/>
        <v/>
      </c>
      <c r="V1661" s="39" t="str">
        <f>IF(R1661="","",VLOOKUP(R1661,CUSTOMS!$E$3:$N$2500,5,FALSE))</f>
        <v/>
      </c>
      <c r="W1661" s="40" t="str">
        <f>IF(R1661="","",VLOOKUP(R1661,CUSTOMS!$E$3:$N$2500,6,FALSE))</f>
        <v/>
      </c>
      <c r="X1661" s="40" t="str">
        <f t="shared" si="187"/>
        <v/>
      </c>
      <c r="Y1661" s="39" t="str">
        <f>IF(R1661="","",VLOOKUP(R1661,CUSTOMS!$E$3:$N$2500,8,FALSE))</f>
        <v/>
      </c>
      <c r="Z1661" s="39" t="str">
        <f>IF(R1661="","",VLOOKUP(R1661,CUSTOMS!$E$3:$N$2500,9,FALSE))</f>
        <v/>
      </c>
      <c r="AA1661" s="39" t="str">
        <f>IF(R1661="","",VLOOKUP(R1661,CUSTOMS!$E$3:$N$2500,10,FALSE))</f>
        <v/>
      </c>
      <c r="AB1661" s="40" t="str">
        <f>IF(R1661="","",VLOOKUP(G1661,WMS!$E$3:$T$2500,15,FALSE))</f>
        <v/>
      </c>
      <c r="AC1661" s="40" t="str">
        <f t="shared" si="188"/>
        <v/>
      </c>
      <c r="AD1661" s="37" t="str">
        <f>IF(S1661="","",VLOOKUP(S1661,海关监管条件!$A$1:$B$2000,2,FALSE))</f>
        <v/>
      </c>
    </row>
    <row r="1662" spans="7:30">
      <c r="G1662" s="22" t="str">
        <f t="shared" si="182"/>
        <v/>
      </c>
      <c r="H1662" s="23" t="str">
        <f>IF(G1662="","",VLOOKUP(G1662,WMS!$E$3:$Q$2500,7,FALSE))</f>
        <v/>
      </c>
      <c r="I1662" s="23" t="str">
        <f>IF(G1662="","",VLOOKUP(G1662,WMS!$E$3:$Q$2500,8,FALSE))</f>
        <v/>
      </c>
      <c r="J1662" s="23" t="str">
        <f>IF(G1662="","",VLOOKUP(G1662,WMS!$E$3:$Q$2500,13,FALSE))</f>
        <v/>
      </c>
      <c r="K1662" s="29" t="str">
        <f t="shared" si="183"/>
        <v/>
      </c>
      <c r="N1662" s="30" t="str">
        <f>IF(G1662="","",VLOOKUP(G1662,WMS!$E$3:$U$2500,17,0))</f>
        <v/>
      </c>
      <c r="O1662" s="31" t="str">
        <f t="shared" si="184"/>
        <v/>
      </c>
      <c r="P1662" s="31" t="str">
        <f t="shared" si="185"/>
        <v/>
      </c>
      <c r="Q1662" s="36" t="str">
        <f>IF(G1662="","",VLOOKUP(G1662,WMS!$E$3:$G$2500,2,FALSE))</f>
        <v/>
      </c>
      <c r="R1662" s="36" t="str">
        <f>IF(G1662="","",VLOOKUP(G1662,WMS!$E$3:$G$2500,3,FALSE))</f>
        <v/>
      </c>
      <c r="S1662" s="37" t="str">
        <f>IF(R1662="","",VLOOKUP(R1662,CUSTOMS!$E$3:$N$2500,2,FALSE))</f>
        <v/>
      </c>
      <c r="T1662" s="38" t="str">
        <f>IF(R1662="","",VLOOKUP(R1662,CUSTOMS!$E$3:$N$2500,3,FALSE))</f>
        <v/>
      </c>
      <c r="U1662" s="39" t="str">
        <f t="shared" si="186"/>
        <v/>
      </c>
      <c r="V1662" s="39" t="str">
        <f>IF(R1662="","",VLOOKUP(R1662,CUSTOMS!$E$3:$N$2500,5,FALSE))</f>
        <v/>
      </c>
      <c r="W1662" s="40" t="str">
        <f>IF(R1662="","",VLOOKUP(R1662,CUSTOMS!$E$3:$N$2500,6,FALSE))</f>
        <v/>
      </c>
      <c r="X1662" s="40" t="str">
        <f t="shared" si="187"/>
        <v/>
      </c>
      <c r="Y1662" s="39" t="str">
        <f>IF(R1662="","",VLOOKUP(R1662,CUSTOMS!$E$3:$N$2500,8,FALSE))</f>
        <v/>
      </c>
      <c r="Z1662" s="39" t="str">
        <f>IF(R1662="","",VLOOKUP(R1662,CUSTOMS!$E$3:$N$2500,9,FALSE))</f>
        <v/>
      </c>
      <c r="AA1662" s="39" t="str">
        <f>IF(R1662="","",VLOOKUP(R1662,CUSTOMS!$E$3:$N$2500,10,FALSE))</f>
        <v/>
      </c>
      <c r="AB1662" s="40" t="str">
        <f>IF(R1662="","",VLOOKUP(G1662,WMS!$E$3:$T$2500,15,FALSE))</f>
        <v/>
      </c>
      <c r="AC1662" s="40" t="str">
        <f t="shared" si="188"/>
        <v/>
      </c>
      <c r="AD1662" s="37" t="str">
        <f>IF(S1662="","",VLOOKUP(S1662,海关监管条件!$A$1:$B$2000,2,FALSE))</f>
        <v/>
      </c>
    </row>
    <row r="1663" spans="7:30">
      <c r="G1663" s="22" t="str">
        <f t="shared" si="182"/>
        <v/>
      </c>
      <c r="H1663" s="23" t="str">
        <f>IF(G1663="","",VLOOKUP(G1663,WMS!$E$3:$Q$2500,7,FALSE))</f>
        <v/>
      </c>
      <c r="I1663" s="23" t="str">
        <f>IF(G1663="","",VLOOKUP(G1663,WMS!$E$3:$Q$2500,8,FALSE))</f>
        <v/>
      </c>
      <c r="J1663" s="23" t="str">
        <f>IF(G1663="","",VLOOKUP(G1663,WMS!$E$3:$Q$2500,13,FALSE))</f>
        <v/>
      </c>
      <c r="K1663" s="29" t="str">
        <f t="shared" si="183"/>
        <v/>
      </c>
      <c r="N1663" s="30" t="str">
        <f>IF(G1663="","",VLOOKUP(G1663,WMS!$E$3:$U$2500,17,0))</f>
        <v/>
      </c>
      <c r="O1663" s="31" t="str">
        <f t="shared" si="184"/>
        <v/>
      </c>
      <c r="P1663" s="31" t="str">
        <f t="shared" si="185"/>
        <v/>
      </c>
      <c r="Q1663" s="36" t="str">
        <f>IF(G1663="","",VLOOKUP(G1663,WMS!$E$3:$G$2500,2,FALSE))</f>
        <v/>
      </c>
      <c r="R1663" s="36" t="str">
        <f>IF(G1663="","",VLOOKUP(G1663,WMS!$E$3:$G$2500,3,FALSE))</f>
        <v/>
      </c>
      <c r="S1663" s="37" t="str">
        <f>IF(R1663="","",VLOOKUP(R1663,CUSTOMS!$E$3:$N$2500,2,FALSE))</f>
        <v/>
      </c>
      <c r="T1663" s="38" t="str">
        <f>IF(R1663="","",VLOOKUP(R1663,CUSTOMS!$E$3:$N$2500,3,FALSE))</f>
        <v/>
      </c>
      <c r="U1663" s="39" t="str">
        <f t="shared" si="186"/>
        <v/>
      </c>
      <c r="V1663" s="39" t="str">
        <f>IF(R1663="","",VLOOKUP(R1663,CUSTOMS!$E$3:$N$2500,5,FALSE))</f>
        <v/>
      </c>
      <c r="W1663" s="40" t="str">
        <f>IF(R1663="","",VLOOKUP(R1663,CUSTOMS!$E$3:$N$2500,6,FALSE))</f>
        <v/>
      </c>
      <c r="X1663" s="40" t="str">
        <f t="shared" si="187"/>
        <v/>
      </c>
      <c r="Y1663" s="39" t="str">
        <f>IF(R1663="","",VLOOKUP(R1663,CUSTOMS!$E$3:$N$2500,8,FALSE))</f>
        <v/>
      </c>
      <c r="Z1663" s="39" t="str">
        <f>IF(R1663="","",VLOOKUP(R1663,CUSTOMS!$E$3:$N$2500,9,FALSE))</f>
        <v/>
      </c>
      <c r="AA1663" s="39" t="str">
        <f>IF(R1663="","",VLOOKUP(R1663,CUSTOMS!$E$3:$N$2500,10,FALSE))</f>
        <v/>
      </c>
      <c r="AB1663" s="40" t="str">
        <f>IF(R1663="","",VLOOKUP(G1663,WMS!$E$3:$T$2500,15,FALSE))</f>
        <v/>
      </c>
      <c r="AC1663" s="40" t="str">
        <f t="shared" si="188"/>
        <v/>
      </c>
      <c r="AD1663" s="37" t="str">
        <f>IF(S1663="","",VLOOKUP(S1663,海关监管条件!$A$1:$B$2000,2,FALSE))</f>
        <v/>
      </c>
    </row>
    <row r="1664" spans="7:30">
      <c r="G1664" s="22" t="str">
        <f t="shared" si="182"/>
        <v/>
      </c>
      <c r="H1664" s="23" t="str">
        <f>IF(G1664="","",VLOOKUP(G1664,WMS!$E$3:$Q$2500,7,FALSE))</f>
        <v/>
      </c>
      <c r="I1664" s="23" t="str">
        <f>IF(G1664="","",VLOOKUP(G1664,WMS!$E$3:$Q$2500,8,FALSE))</f>
        <v/>
      </c>
      <c r="J1664" s="23" t="str">
        <f>IF(G1664="","",VLOOKUP(G1664,WMS!$E$3:$Q$2500,13,FALSE))</f>
        <v/>
      </c>
      <c r="K1664" s="29" t="str">
        <f t="shared" si="183"/>
        <v/>
      </c>
      <c r="N1664" s="30" t="str">
        <f>IF(G1664="","",VLOOKUP(G1664,WMS!$E$3:$U$2500,17,0))</f>
        <v/>
      </c>
      <c r="O1664" s="31" t="str">
        <f t="shared" si="184"/>
        <v/>
      </c>
      <c r="P1664" s="31" t="str">
        <f t="shared" si="185"/>
        <v/>
      </c>
      <c r="Q1664" s="36" t="str">
        <f>IF(G1664="","",VLOOKUP(G1664,WMS!$E$3:$G$2500,2,FALSE))</f>
        <v/>
      </c>
      <c r="R1664" s="36" t="str">
        <f>IF(G1664="","",VLOOKUP(G1664,WMS!$E$3:$G$2500,3,FALSE))</f>
        <v/>
      </c>
      <c r="S1664" s="37" t="str">
        <f>IF(R1664="","",VLOOKUP(R1664,CUSTOMS!$E$3:$N$2500,2,FALSE))</f>
        <v/>
      </c>
      <c r="T1664" s="38" t="str">
        <f>IF(R1664="","",VLOOKUP(R1664,CUSTOMS!$E$3:$N$2500,3,FALSE))</f>
        <v/>
      </c>
      <c r="U1664" s="39" t="str">
        <f t="shared" si="186"/>
        <v/>
      </c>
      <c r="V1664" s="39" t="str">
        <f>IF(R1664="","",VLOOKUP(R1664,CUSTOMS!$E$3:$N$2500,5,FALSE))</f>
        <v/>
      </c>
      <c r="W1664" s="40" t="str">
        <f>IF(R1664="","",VLOOKUP(R1664,CUSTOMS!$E$3:$N$2500,6,FALSE))</f>
        <v/>
      </c>
      <c r="X1664" s="40" t="str">
        <f t="shared" si="187"/>
        <v/>
      </c>
      <c r="Y1664" s="39" t="str">
        <f>IF(R1664="","",VLOOKUP(R1664,CUSTOMS!$E$3:$N$2500,8,FALSE))</f>
        <v/>
      </c>
      <c r="Z1664" s="39" t="str">
        <f>IF(R1664="","",VLOOKUP(R1664,CUSTOMS!$E$3:$N$2500,9,FALSE))</f>
        <v/>
      </c>
      <c r="AA1664" s="39" t="str">
        <f>IF(R1664="","",VLOOKUP(R1664,CUSTOMS!$E$3:$N$2500,10,FALSE))</f>
        <v/>
      </c>
      <c r="AB1664" s="40" t="str">
        <f>IF(R1664="","",VLOOKUP(G1664,WMS!$E$3:$T$2500,15,FALSE))</f>
        <v/>
      </c>
      <c r="AC1664" s="40" t="str">
        <f t="shared" si="188"/>
        <v/>
      </c>
      <c r="AD1664" s="37" t="str">
        <f>IF(S1664="","",VLOOKUP(S1664,海关监管条件!$A$1:$B$2000,2,FALSE))</f>
        <v/>
      </c>
    </row>
    <row r="1665" spans="7:30">
      <c r="G1665" s="22" t="str">
        <f t="shared" si="182"/>
        <v/>
      </c>
      <c r="H1665" s="23" t="str">
        <f>IF(G1665="","",VLOOKUP(G1665,WMS!$E$3:$Q$2500,7,FALSE))</f>
        <v/>
      </c>
      <c r="I1665" s="23" t="str">
        <f>IF(G1665="","",VLOOKUP(G1665,WMS!$E$3:$Q$2500,8,FALSE))</f>
        <v/>
      </c>
      <c r="J1665" s="23" t="str">
        <f>IF(G1665="","",VLOOKUP(G1665,WMS!$E$3:$Q$2500,13,FALSE))</f>
        <v/>
      </c>
      <c r="K1665" s="29" t="str">
        <f t="shared" si="183"/>
        <v/>
      </c>
      <c r="N1665" s="30" t="str">
        <f>IF(G1665="","",VLOOKUP(G1665,WMS!$E$3:$U$2500,17,0))</f>
        <v/>
      </c>
      <c r="O1665" s="31" t="str">
        <f t="shared" si="184"/>
        <v/>
      </c>
      <c r="P1665" s="31" t="str">
        <f t="shared" si="185"/>
        <v/>
      </c>
      <c r="Q1665" s="36" t="str">
        <f>IF(G1665="","",VLOOKUP(G1665,WMS!$E$3:$G$2500,2,FALSE))</f>
        <v/>
      </c>
      <c r="R1665" s="36" t="str">
        <f>IF(G1665="","",VLOOKUP(G1665,WMS!$E$3:$G$2500,3,FALSE))</f>
        <v/>
      </c>
      <c r="S1665" s="37" t="str">
        <f>IF(R1665="","",VLOOKUP(R1665,CUSTOMS!$E$3:$N$2500,2,FALSE))</f>
        <v/>
      </c>
      <c r="T1665" s="38" t="str">
        <f>IF(R1665="","",VLOOKUP(R1665,CUSTOMS!$E$3:$N$2500,3,FALSE))</f>
        <v/>
      </c>
      <c r="U1665" s="39" t="str">
        <f t="shared" si="186"/>
        <v/>
      </c>
      <c r="V1665" s="39" t="str">
        <f>IF(R1665="","",VLOOKUP(R1665,CUSTOMS!$E$3:$N$2500,5,FALSE))</f>
        <v/>
      </c>
      <c r="W1665" s="40" t="str">
        <f>IF(R1665="","",VLOOKUP(R1665,CUSTOMS!$E$3:$N$2500,6,FALSE))</f>
        <v/>
      </c>
      <c r="X1665" s="40" t="str">
        <f t="shared" si="187"/>
        <v/>
      </c>
      <c r="Y1665" s="39" t="str">
        <f>IF(R1665="","",VLOOKUP(R1665,CUSTOMS!$E$3:$N$2500,8,FALSE))</f>
        <v/>
      </c>
      <c r="Z1665" s="39" t="str">
        <f>IF(R1665="","",VLOOKUP(R1665,CUSTOMS!$E$3:$N$2500,9,FALSE))</f>
        <v/>
      </c>
      <c r="AA1665" s="39" t="str">
        <f>IF(R1665="","",VLOOKUP(R1665,CUSTOMS!$E$3:$N$2500,10,FALSE))</f>
        <v/>
      </c>
      <c r="AB1665" s="40" t="str">
        <f>IF(R1665="","",VLOOKUP(G1665,WMS!$E$3:$T$2500,15,FALSE))</f>
        <v/>
      </c>
      <c r="AC1665" s="40" t="str">
        <f t="shared" si="188"/>
        <v/>
      </c>
      <c r="AD1665" s="37" t="str">
        <f>IF(S1665="","",VLOOKUP(S1665,海关监管条件!$A$1:$B$2000,2,FALSE))</f>
        <v/>
      </c>
    </row>
    <row r="1666" spans="7:30">
      <c r="G1666" s="22" t="str">
        <f t="shared" si="182"/>
        <v/>
      </c>
      <c r="H1666" s="23" t="str">
        <f>IF(G1666="","",VLOOKUP(G1666,WMS!$E$3:$Q$2500,7,FALSE))</f>
        <v/>
      </c>
      <c r="I1666" s="23" t="str">
        <f>IF(G1666="","",VLOOKUP(G1666,WMS!$E$3:$Q$2500,8,FALSE))</f>
        <v/>
      </c>
      <c r="J1666" s="23" t="str">
        <f>IF(G1666="","",VLOOKUP(G1666,WMS!$E$3:$Q$2500,13,FALSE))</f>
        <v/>
      </c>
      <c r="K1666" s="29" t="str">
        <f t="shared" si="183"/>
        <v/>
      </c>
      <c r="N1666" s="30" t="str">
        <f>IF(G1666="","",VLOOKUP(G1666,WMS!$E$3:$U$2500,17,0))</f>
        <v/>
      </c>
      <c r="O1666" s="31" t="str">
        <f t="shared" si="184"/>
        <v/>
      </c>
      <c r="P1666" s="31" t="str">
        <f t="shared" si="185"/>
        <v/>
      </c>
      <c r="Q1666" s="36" t="str">
        <f>IF(G1666="","",VLOOKUP(G1666,WMS!$E$3:$G$2500,2,FALSE))</f>
        <v/>
      </c>
      <c r="R1666" s="36" t="str">
        <f>IF(G1666="","",VLOOKUP(G1666,WMS!$E$3:$G$2500,3,FALSE))</f>
        <v/>
      </c>
      <c r="S1666" s="37" t="str">
        <f>IF(R1666="","",VLOOKUP(R1666,CUSTOMS!$E$3:$N$2500,2,FALSE))</f>
        <v/>
      </c>
      <c r="T1666" s="38" t="str">
        <f>IF(R1666="","",VLOOKUP(R1666,CUSTOMS!$E$3:$N$2500,3,FALSE))</f>
        <v/>
      </c>
      <c r="U1666" s="39" t="str">
        <f t="shared" si="186"/>
        <v/>
      </c>
      <c r="V1666" s="39" t="str">
        <f>IF(R1666="","",VLOOKUP(R1666,CUSTOMS!$E$3:$N$2500,5,FALSE))</f>
        <v/>
      </c>
      <c r="W1666" s="40" t="str">
        <f>IF(R1666="","",VLOOKUP(R1666,CUSTOMS!$E$3:$N$2500,6,FALSE))</f>
        <v/>
      </c>
      <c r="X1666" s="40" t="str">
        <f t="shared" si="187"/>
        <v/>
      </c>
      <c r="Y1666" s="39" t="str">
        <f>IF(R1666="","",VLOOKUP(R1666,CUSTOMS!$E$3:$N$2500,8,FALSE))</f>
        <v/>
      </c>
      <c r="Z1666" s="39" t="str">
        <f>IF(R1666="","",VLOOKUP(R1666,CUSTOMS!$E$3:$N$2500,9,FALSE))</f>
        <v/>
      </c>
      <c r="AA1666" s="39" t="str">
        <f>IF(R1666="","",VLOOKUP(R1666,CUSTOMS!$E$3:$N$2500,10,FALSE))</f>
        <v/>
      </c>
      <c r="AB1666" s="40" t="str">
        <f>IF(R1666="","",VLOOKUP(G1666,WMS!$E$3:$T$2500,15,FALSE))</f>
        <v/>
      </c>
      <c r="AC1666" s="40" t="str">
        <f t="shared" si="188"/>
        <v/>
      </c>
      <c r="AD1666" s="37" t="str">
        <f>IF(S1666="","",VLOOKUP(S1666,海关监管条件!$A$1:$B$2000,2,FALSE))</f>
        <v/>
      </c>
    </row>
    <row r="1667" spans="7:30">
      <c r="G1667" s="22" t="str">
        <f t="shared" si="182"/>
        <v/>
      </c>
      <c r="H1667" s="23" t="str">
        <f>IF(G1667="","",VLOOKUP(G1667,WMS!$E$3:$Q$2500,7,FALSE))</f>
        <v/>
      </c>
      <c r="I1667" s="23" t="str">
        <f>IF(G1667="","",VLOOKUP(G1667,WMS!$E$3:$Q$2500,8,FALSE))</f>
        <v/>
      </c>
      <c r="J1667" s="23" t="str">
        <f>IF(G1667="","",VLOOKUP(G1667,WMS!$E$3:$Q$2500,13,FALSE))</f>
        <v/>
      </c>
      <c r="K1667" s="29" t="str">
        <f t="shared" si="183"/>
        <v/>
      </c>
      <c r="N1667" s="30" t="str">
        <f>IF(G1667="","",VLOOKUP(G1667,WMS!$E$3:$U$2500,17,0))</f>
        <v/>
      </c>
      <c r="O1667" s="31" t="str">
        <f t="shared" si="184"/>
        <v/>
      </c>
      <c r="P1667" s="31" t="str">
        <f t="shared" si="185"/>
        <v/>
      </c>
      <c r="Q1667" s="36" t="str">
        <f>IF(G1667="","",VLOOKUP(G1667,WMS!$E$3:$G$2500,2,FALSE))</f>
        <v/>
      </c>
      <c r="R1667" s="36" t="str">
        <f>IF(G1667="","",VLOOKUP(G1667,WMS!$E$3:$G$2500,3,FALSE))</f>
        <v/>
      </c>
      <c r="S1667" s="37" t="str">
        <f>IF(R1667="","",VLOOKUP(R1667,CUSTOMS!$E$3:$N$2500,2,FALSE))</f>
        <v/>
      </c>
      <c r="T1667" s="38" t="str">
        <f>IF(R1667="","",VLOOKUP(R1667,CUSTOMS!$E$3:$N$2500,3,FALSE))</f>
        <v/>
      </c>
      <c r="U1667" s="39" t="str">
        <f t="shared" si="186"/>
        <v/>
      </c>
      <c r="V1667" s="39" t="str">
        <f>IF(R1667="","",VLOOKUP(R1667,CUSTOMS!$E$3:$N$2500,5,FALSE))</f>
        <v/>
      </c>
      <c r="W1667" s="40" t="str">
        <f>IF(R1667="","",VLOOKUP(R1667,CUSTOMS!$E$3:$N$2500,6,FALSE))</f>
        <v/>
      </c>
      <c r="X1667" s="40" t="str">
        <f t="shared" si="187"/>
        <v/>
      </c>
      <c r="Y1667" s="39" t="str">
        <f>IF(R1667="","",VLOOKUP(R1667,CUSTOMS!$E$3:$N$2500,8,FALSE))</f>
        <v/>
      </c>
      <c r="Z1667" s="39" t="str">
        <f>IF(R1667="","",VLOOKUP(R1667,CUSTOMS!$E$3:$N$2500,9,FALSE))</f>
        <v/>
      </c>
      <c r="AA1667" s="39" t="str">
        <f>IF(R1667="","",VLOOKUP(R1667,CUSTOMS!$E$3:$N$2500,10,FALSE))</f>
        <v/>
      </c>
      <c r="AB1667" s="40" t="str">
        <f>IF(R1667="","",VLOOKUP(G1667,WMS!$E$3:$T$2500,15,FALSE))</f>
        <v/>
      </c>
      <c r="AC1667" s="40" t="str">
        <f t="shared" si="188"/>
        <v/>
      </c>
      <c r="AD1667" s="37" t="str">
        <f>IF(S1667="","",VLOOKUP(S1667,海关监管条件!$A$1:$B$2000,2,FALSE))</f>
        <v/>
      </c>
    </row>
    <row r="1668" spans="7:30">
      <c r="G1668" s="22" t="str">
        <f t="shared" si="182"/>
        <v/>
      </c>
      <c r="H1668" s="23" t="str">
        <f>IF(G1668="","",VLOOKUP(G1668,WMS!$E$3:$Q$2500,7,FALSE))</f>
        <v/>
      </c>
      <c r="I1668" s="23" t="str">
        <f>IF(G1668="","",VLOOKUP(G1668,WMS!$E$3:$Q$2500,8,FALSE))</f>
        <v/>
      </c>
      <c r="J1668" s="23" t="str">
        <f>IF(G1668="","",VLOOKUP(G1668,WMS!$E$3:$Q$2500,13,FALSE))</f>
        <v/>
      </c>
      <c r="K1668" s="29" t="str">
        <f t="shared" si="183"/>
        <v/>
      </c>
      <c r="N1668" s="30" t="str">
        <f>IF(G1668="","",VLOOKUP(G1668,WMS!$E$3:$U$2500,17,0))</f>
        <v/>
      </c>
      <c r="O1668" s="31" t="str">
        <f t="shared" si="184"/>
        <v/>
      </c>
      <c r="P1668" s="31" t="str">
        <f t="shared" si="185"/>
        <v/>
      </c>
      <c r="Q1668" s="36" t="str">
        <f>IF(G1668="","",VLOOKUP(G1668,WMS!$E$3:$G$2500,2,FALSE))</f>
        <v/>
      </c>
      <c r="R1668" s="36" t="str">
        <f>IF(G1668="","",VLOOKUP(G1668,WMS!$E$3:$G$2500,3,FALSE))</f>
        <v/>
      </c>
      <c r="S1668" s="37" t="str">
        <f>IF(R1668="","",VLOOKUP(R1668,CUSTOMS!$E$3:$N$2500,2,FALSE))</f>
        <v/>
      </c>
      <c r="T1668" s="38" t="str">
        <f>IF(R1668="","",VLOOKUP(R1668,CUSTOMS!$E$3:$N$2500,3,FALSE))</f>
        <v/>
      </c>
      <c r="U1668" s="39" t="str">
        <f t="shared" si="186"/>
        <v/>
      </c>
      <c r="V1668" s="39" t="str">
        <f>IF(R1668="","",VLOOKUP(R1668,CUSTOMS!$E$3:$N$2500,5,FALSE))</f>
        <v/>
      </c>
      <c r="W1668" s="40" t="str">
        <f>IF(R1668="","",VLOOKUP(R1668,CUSTOMS!$E$3:$N$2500,6,FALSE))</f>
        <v/>
      </c>
      <c r="X1668" s="40" t="str">
        <f t="shared" si="187"/>
        <v/>
      </c>
      <c r="Y1668" s="39" t="str">
        <f>IF(R1668="","",VLOOKUP(R1668,CUSTOMS!$E$3:$N$2500,8,FALSE))</f>
        <v/>
      </c>
      <c r="Z1668" s="39" t="str">
        <f>IF(R1668="","",VLOOKUP(R1668,CUSTOMS!$E$3:$N$2500,9,FALSE))</f>
        <v/>
      </c>
      <c r="AA1668" s="39" t="str">
        <f>IF(R1668="","",VLOOKUP(R1668,CUSTOMS!$E$3:$N$2500,10,FALSE))</f>
        <v/>
      </c>
      <c r="AB1668" s="40" t="str">
        <f>IF(R1668="","",VLOOKUP(G1668,WMS!$E$3:$T$2500,15,FALSE))</f>
        <v/>
      </c>
      <c r="AC1668" s="40" t="str">
        <f t="shared" si="188"/>
        <v/>
      </c>
      <c r="AD1668" s="37" t="str">
        <f>IF(S1668="","",VLOOKUP(S1668,海关监管条件!$A$1:$B$2000,2,FALSE))</f>
        <v/>
      </c>
    </row>
    <row r="1669" spans="7:30">
      <c r="G1669" s="22" t="str">
        <f t="shared" si="182"/>
        <v/>
      </c>
      <c r="H1669" s="23" t="str">
        <f>IF(G1669="","",VLOOKUP(G1669,WMS!$E$3:$Q$2500,7,FALSE))</f>
        <v/>
      </c>
      <c r="I1669" s="23" t="str">
        <f>IF(G1669="","",VLOOKUP(G1669,WMS!$E$3:$Q$2500,8,FALSE))</f>
        <v/>
      </c>
      <c r="J1669" s="23" t="str">
        <f>IF(G1669="","",VLOOKUP(G1669,WMS!$E$3:$Q$2500,13,FALSE))</f>
        <v/>
      </c>
      <c r="K1669" s="29" t="str">
        <f t="shared" si="183"/>
        <v/>
      </c>
      <c r="N1669" s="30" t="str">
        <f>IF(G1669="","",VLOOKUP(G1669,WMS!$E$3:$U$2500,17,0))</f>
        <v/>
      </c>
      <c r="O1669" s="31" t="str">
        <f t="shared" si="184"/>
        <v/>
      </c>
      <c r="P1669" s="31" t="str">
        <f t="shared" si="185"/>
        <v/>
      </c>
      <c r="Q1669" s="36" t="str">
        <f>IF(G1669="","",VLOOKUP(G1669,WMS!$E$3:$G$2500,2,FALSE))</f>
        <v/>
      </c>
      <c r="R1669" s="36" t="str">
        <f>IF(G1669="","",VLOOKUP(G1669,WMS!$E$3:$G$2500,3,FALSE))</f>
        <v/>
      </c>
      <c r="S1669" s="37" t="str">
        <f>IF(R1669="","",VLOOKUP(R1669,CUSTOMS!$E$3:$N$2500,2,FALSE))</f>
        <v/>
      </c>
      <c r="T1669" s="38" t="str">
        <f>IF(R1669="","",VLOOKUP(R1669,CUSTOMS!$E$3:$N$2500,3,FALSE))</f>
        <v/>
      </c>
      <c r="U1669" s="39" t="str">
        <f t="shared" si="186"/>
        <v/>
      </c>
      <c r="V1669" s="39" t="str">
        <f>IF(R1669="","",VLOOKUP(R1669,CUSTOMS!$E$3:$N$2500,5,FALSE))</f>
        <v/>
      </c>
      <c r="W1669" s="40" t="str">
        <f>IF(R1669="","",VLOOKUP(R1669,CUSTOMS!$E$3:$N$2500,6,FALSE))</f>
        <v/>
      </c>
      <c r="X1669" s="40" t="str">
        <f t="shared" si="187"/>
        <v/>
      </c>
      <c r="Y1669" s="39" t="str">
        <f>IF(R1669="","",VLOOKUP(R1669,CUSTOMS!$E$3:$N$2500,8,FALSE))</f>
        <v/>
      </c>
      <c r="Z1669" s="39" t="str">
        <f>IF(R1669="","",VLOOKUP(R1669,CUSTOMS!$E$3:$N$2500,9,FALSE))</f>
        <v/>
      </c>
      <c r="AA1669" s="39" t="str">
        <f>IF(R1669="","",VLOOKUP(R1669,CUSTOMS!$E$3:$N$2500,10,FALSE))</f>
        <v/>
      </c>
      <c r="AB1669" s="40" t="str">
        <f>IF(R1669="","",VLOOKUP(G1669,WMS!$E$3:$T$2500,15,FALSE))</f>
        <v/>
      </c>
      <c r="AC1669" s="40" t="str">
        <f t="shared" si="188"/>
        <v/>
      </c>
      <c r="AD1669" s="37" t="str">
        <f>IF(S1669="","",VLOOKUP(S1669,海关监管条件!$A$1:$B$2000,2,FALSE))</f>
        <v/>
      </c>
    </row>
    <row r="1670" spans="7:30">
      <c r="G1670" s="22" t="str">
        <f t="shared" si="182"/>
        <v/>
      </c>
      <c r="H1670" s="23" t="str">
        <f>IF(G1670="","",VLOOKUP(G1670,WMS!$E$3:$Q$2500,7,FALSE))</f>
        <v/>
      </c>
      <c r="I1670" s="23" t="str">
        <f>IF(G1670="","",VLOOKUP(G1670,WMS!$E$3:$Q$2500,8,FALSE))</f>
        <v/>
      </c>
      <c r="J1670" s="23" t="str">
        <f>IF(G1670="","",VLOOKUP(G1670,WMS!$E$3:$Q$2500,13,FALSE))</f>
        <v/>
      </c>
      <c r="K1670" s="29" t="str">
        <f t="shared" si="183"/>
        <v/>
      </c>
      <c r="N1670" s="30" t="str">
        <f>IF(G1670="","",VLOOKUP(G1670,WMS!$E$3:$U$2500,17,0))</f>
        <v/>
      </c>
      <c r="O1670" s="31" t="str">
        <f t="shared" si="184"/>
        <v/>
      </c>
      <c r="P1670" s="31" t="str">
        <f t="shared" si="185"/>
        <v/>
      </c>
      <c r="Q1670" s="36" t="str">
        <f>IF(G1670="","",VLOOKUP(G1670,WMS!$E$3:$G$2500,2,FALSE))</f>
        <v/>
      </c>
      <c r="R1670" s="36" t="str">
        <f>IF(G1670="","",VLOOKUP(G1670,WMS!$E$3:$G$2500,3,FALSE))</f>
        <v/>
      </c>
      <c r="S1670" s="37" t="str">
        <f>IF(R1670="","",VLOOKUP(R1670,CUSTOMS!$E$3:$N$2500,2,FALSE))</f>
        <v/>
      </c>
      <c r="T1670" s="38" t="str">
        <f>IF(R1670="","",VLOOKUP(R1670,CUSTOMS!$E$3:$N$2500,3,FALSE))</f>
        <v/>
      </c>
      <c r="U1670" s="39" t="str">
        <f t="shared" si="186"/>
        <v/>
      </c>
      <c r="V1670" s="39" t="str">
        <f>IF(R1670="","",VLOOKUP(R1670,CUSTOMS!$E$3:$N$2500,5,FALSE))</f>
        <v/>
      </c>
      <c r="W1670" s="40" t="str">
        <f>IF(R1670="","",VLOOKUP(R1670,CUSTOMS!$E$3:$N$2500,6,FALSE))</f>
        <v/>
      </c>
      <c r="X1670" s="40" t="str">
        <f t="shared" si="187"/>
        <v/>
      </c>
      <c r="Y1670" s="39" t="str">
        <f>IF(R1670="","",VLOOKUP(R1670,CUSTOMS!$E$3:$N$2500,8,FALSE))</f>
        <v/>
      </c>
      <c r="Z1670" s="39" t="str">
        <f>IF(R1670="","",VLOOKUP(R1670,CUSTOMS!$E$3:$N$2500,9,FALSE))</f>
        <v/>
      </c>
      <c r="AA1670" s="39" t="str">
        <f>IF(R1670="","",VLOOKUP(R1670,CUSTOMS!$E$3:$N$2500,10,FALSE))</f>
        <v/>
      </c>
      <c r="AB1670" s="40" t="str">
        <f>IF(R1670="","",VLOOKUP(G1670,WMS!$E$3:$T$2500,15,FALSE))</f>
        <v/>
      </c>
      <c r="AC1670" s="40" t="str">
        <f t="shared" si="188"/>
        <v/>
      </c>
      <c r="AD1670" s="37" t="str">
        <f>IF(S1670="","",VLOOKUP(S1670,海关监管条件!$A$1:$B$2000,2,FALSE))</f>
        <v/>
      </c>
    </row>
    <row r="1671" spans="7:30">
      <c r="G1671" s="22" t="str">
        <f t="shared" si="182"/>
        <v/>
      </c>
      <c r="H1671" s="23" t="str">
        <f>IF(G1671="","",VLOOKUP(G1671,WMS!$E$3:$Q$2500,7,FALSE))</f>
        <v/>
      </c>
      <c r="I1671" s="23" t="str">
        <f>IF(G1671="","",VLOOKUP(G1671,WMS!$E$3:$Q$2500,8,FALSE))</f>
        <v/>
      </c>
      <c r="J1671" s="23" t="str">
        <f>IF(G1671="","",VLOOKUP(G1671,WMS!$E$3:$Q$2500,13,FALSE))</f>
        <v/>
      </c>
      <c r="K1671" s="29" t="str">
        <f t="shared" si="183"/>
        <v/>
      </c>
      <c r="N1671" s="30" t="str">
        <f>IF(G1671="","",VLOOKUP(G1671,WMS!$E$3:$U$2500,17,0))</f>
        <v/>
      </c>
      <c r="O1671" s="31" t="str">
        <f t="shared" si="184"/>
        <v/>
      </c>
      <c r="P1671" s="31" t="str">
        <f t="shared" si="185"/>
        <v/>
      </c>
      <c r="Q1671" s="36" t="str">
        <f>IF(G1671="","",VLOOKUP(G1671,WMS!$E$3:$G$2500,2,FALSE))</f>
        <v/>
      </c>
      <c r="R1671" s="36" t="str">
        <f>IF(G1671="","",VLOOKUP(G1671,WMS!$E$3:$G$2500,3,FALSE))</f>
        <v/>
      </c>
      <c r="S1671" s="37" t="str">
        <f>IF(R1671="","",VLOOKUP(R1671,CUSTOMS!$E$3:$N$2500,2,FALSE))</f>
        <v/>
      </c>
      <c r="T1671" s="38" t="str">
        <f>IF(R1671="","",VLOOKUP(R1671,CUSTOMS!$E$3:$N$2500,3,FALSE))</f>
        <v/>
      </c>
      <c r="U1671" s="39" t="str">
        <f t="shared" si="186"/>
        <v/>
      </c>
      <c r="V1671" s="39" t="str">
        <f>IF(R1671="","",VLOOKUP(R1671,CUSTOMS!$E$3:$N$2500,5,FALSE))</f>
        <v/>
      </c>
      <c r="W1671" s="40" t="str">
        <f>IF(R1671="","",VLOOKUP(R1671,CUSTOMS!$E$3:$N$2500,6,FALSE))</f>
        <v/>
      </c>
      <c r="X1671" s="40" t="str">
        <f t="shared" si="187"/>
        <v/>
      </c>
      <c r="Y1671" s="39" t="str">
        <f>IF(R1671="","",VLOOKUP(R1671,CUSTOMS!$E$3:$N$2500,8,FALSE))</f>
        <v/>
      </c>
      <c r="Z1671" s="39" t="str">
        <f>IF(R1671="","",VLOOKUP(R1671,CUSTOMS!$E$3:$N$2500,9,FALSE))</f>
        <v/>
      </c>
      <c r="AA1671" s="39" t="str">
        <f>IF(R1671="","",VLOOKUP(R1671,CUSTOMS!$E$3:$N$2500,10,FALSE))</f>
        <v/>
      </c>
      <c r="AB1671" s="40" t="str">
        <f>IF(R1671="","",VLOOKUP(G1671,WMS!$E$3:$T$2500,15,FALSE))</f>
        <v/>
      </c>
      <c r="AC1671" s="40" t="str">
        <f t="shared" si="188"/>
        <v/>
      </c>
      <c r="AD1671" s="37" t="str">
        <f>IF(S1671="","",VLOOKUP(S1671,海关监管条件!$A$1:$B$2000,2,FALSE))</f>
        <v/>
      </c>
    </row>
    <row r="1672" spans="7:30">
      <c r="G1672" s="22" t="str">
        <f t="shared" si="182"/>
        <v/>
      </c>
      <c r="H1672" s="23" t="str">
        <f>IF(G1672="","",VLOOKUP(G1672,WMS!$E$3:$Q$2500,7,FALSE))</f>
        <v/>
      </c>
      <c r="I1672" s="23" t="str">
        <f>IF(G1672="","",VLOOKUP(G1672,WMS!$E$3:$Q$2500,8,FALSE))</f>
        <v/>
      </c>
      <c r="J1672" s="23" t="str">
        <f>IF(G1672="","",VLOOKUP(G1672,WMS!$E$3:$Q$2500,13,FALSE))</f>
        <v/>
      </c>
      <c r="K1672" s="29" t="str">
        <f t="shared" si="183"/>
        <v/>
      </c>
      <c r="N1672" s="30" t="str">
        <f>IF(G1672="","",VLOOKUP(G1672,WMS!$E$3:$U$2500,17,0))</f>
        <v/>
      </c>
      <c r="O1672" s="31" t="str">
        <f t="shared" si="184"/>
        <v/>
      </c>
      <c r="P1672" s="31" t="str">
        <f t="shared" si="185"/>
        <v/>
      </c>
      <c r="Q1672" s="36" t="str">
        <f>IF(G1672="","",VLOOKUP(G1672,WMS!$E$3:$G$2500,2,FALSE))</f>
        <v/>
      </c>
      <c r="R1672" s="36" t="str">
        <f>IF(G1672="","",VLOOKUP(G1672,WMS!$E$3:$G$2500,3,FALSE))</f>
        <v/>
      </c>
      <c r="S1672" s="37" t="str">
        <f>IF(R1672="","",VLOOKUP(R1672,CUSTOMS!$E$3:$N$2500,2,FALSE))</f>
        <v/>
      </c>
      <c r="T1672" s="38" t="str">
        <f>IF(R1672="","",VLOOKUP(R1672,CUSTOMS!$E$3:$N$2500,3,FALSE))</f>
        <v/>
      </c>
      <c r="U1672" s="39" t="str">
        <f t="shared" si="186"/>
        <v/>
      </c>
      <c r="V1672" s="39" t="str">
        <f>IF(R1672="","",VLOOKUP(R1672,CUSTOMS!$E$3:$N$2500,5,FALSE))</f>
        <v/>
      </c>
      <c r="W1672" s="40" t="str">
        <f>IF(R1672="","",VLOOKUP(R1672,CUSTOMS!$E$3:$N$2500,6,FALSE))</f>
        <v/>
      </c>
      <c r="X1672" s="40" t="str">
        <f t="shared" si="187"/>
        <v/>
      </c>
      <c r="Y1672" s="39" t="str">
        <f>IF(R1672="","",VLOOKUP(R1672,CUSTOMS!$E$3:$N$2500,8,FALSE))</f>
        <v/>
      </c>
      <c r="Z1672" s="39" t="str">
        <f>IF(R1672="","",VLOOKUP(R1672,CUSTOMS!$E$3:$N$2500,9,FALSE))</f>
        <v/>
      </c>
      <c r="AA1672" s="39" t="str">
        <f>IF(R1672="","",VLOOKUP(R1672,CUSTOMS!$E$3:$N$2500,10,FALSE))</f>
        <v/>
      </c>
      <c r="AB1672" s="40" t="str">
        <f>IF(R1672="","",VLOOKUP(G1672,WMS!$E$3:$T$2500,15,FALSE))</f>
        <v/>
      </c>
      <c r="AC1672" s="40" t="str">
        <f t="shared" si="188"/>
        <v/>
      </c>
      <c r="AD1672" s="37" t="str">
        <f>IF(S1672="","",VLOOKUP(S1672,海关监管条件!$A$1:$B$2000,2,FALSE))</f>
        <v/>
      </c>
    </row>
    <row r="1673" spans="7:30">
      <c r="G1673" s="22" t="str">
        <f t="shared" si="182"/>
        <v/>
      </c>
      <c r="H1673" s="23" t="str">
        <f>IF(G1673="","",VLOOKUP(G1673,WMS!$E$3:$Q$2500,7,FALSE))</f>
        <v/>
      </c>
      <c r="I1673" s="23" t="str">
        <f>IF(G1673="","",VLOOKUP(G1673,WMS!$E$3:$Q$2500,8,FALSE))</f>
        <v/>
      </c>
      <c r="J1673" s="23" t="str">
        <f>IF(G1673="","",VLOOKUP(G1673,WMS!$E$3:$Q$2500,13,FALSE))</f>
        <v/>
      </c>
      <c r="K1673" s="29" t="str">
        <f t="shared" si="183"/>
        <v/>
      </c>
      <c r="N1673" s="30" t="str">
        <f>IF(G1673="","",VLOOKUP(G1673,WMS!$E$3:$U$2500,17,0))</f>
        <v/>
      </c>
      <c r="O1673" s="31" t="str">
        <f t="shared" si="184"/>
        <v/>
      </c>
      <c r="P1673" s="31" t="str">
        <f t="shared" si="185"/>
        <v/>
      </c>
      <c r="Q1673" s="36" t="str">
        <f>IF(G1673="","",VLOOKUP(G1673,WMS!$E$3:$G$2500,2,FALSE))</f>
        <v/>
      </c>
      <c r="R1673" s="36" t="str">
        <f>IF(G1673="","",VLOOKUP(G1673,WMS!$E$3:$G$2500,3,FALSE))</f>
        <v/>
      </c>
      <c r="S1673" s="37" t="str">
        <f>IF(R1673="","",VLOOKUP(R1673,CUSTOMS!$E$3:$N$2500,2,FALSE))</f>
        <v/>
      </c>
      <c r="T1673" s="38" t="str">
        <f>IF(R1673="","",VLOOKUP(R1673,CUSTOMS!$E$3:$N$2500,3,FALSE))</f>
        <v/>
      </c>
      <c r="U1673" s="39" t="str">
        <f t="shared" si="186"/>
        <v/>
      </c>
      <c r="V1673" s="39" t="str">
        <f>IF(R1673="","",VLOOKUP(R1673,CUSTOMS!$E$3:$N$2500,5,FALSE))</f>
        <v/>
      </c>
      <c r="W1673" s="40" t="str">
        <f>IF(R1673="","",VLOOKUP(R1673,CUSTOMS!$E$3:$N$2500,6,FALSE))</f>
        <v/>
      </c>
      <c r="X1673" s="40" t="str">
        <f t="shared" si="187"/>
        <v/>
      </c>
      <c r="Y1673" s="39" t="str">
        <f>IF(R1673="","",VLOOKUP(R1673,CUSTOMS!$E$3:$N$2500,8,FALSE))</f>
        <v/>
      </c>
      <c r="Z1673" s="39" t="str">
        <f>IF(R1673="","",VLOOKUP(R1673,CUSTOMS!$E$3:$N$2500,9,FALSE))</f>
        <v/>
      </c>
      <c r="AA1673" s="39" t="str">
        <f>IF(R1673="","",VLOOKUP(R1673,CUSTOMS!$E$3:$N$2500,10,FALSE))</f>
        <v/>
      </c>
      <c r="AB1673" s="40" t="str">
        <f>IF(R1673="","",VLOOKUP(G1673,WMS!$E$3:$T$2500,15,FALSE))</f>
        <v/>
      </c>
      <c r="AC1673" s="40" t="str">
        <f t="shared" si="188"/>
        <v/>
      </c>
      <c r="AD1673" s="37" t="str">
        <f>IF(S1673="","",VLOOKUP(S1673,海关监管条件!$A$1:$B$2000,2,FALSE))</f>
        <v/>
      </c>
    </row>
    <row r="1674" spans="7:30">
      <c r="G1674" s="22" t="str">
        <f t="shared" si="182"/>
        <v/>
      </c>
      <c r="H1674" s="23" t="str">
        <f>IF(G1674="","",VLOOKUP(G1674,WMS!$E$3:$Q$2500,7,FALSE))</f>
        <v/>
      </c>
      <c r="I1674" s="23" t="str">
        <f>IF(G1674="","",VLOOKUP(G1674,WMS!$E$3:$Q$2500,8,FALSE))</f>
        <v/>
      </c>
      <c r="J1674" s="23" t="str">
        <f>IF(G1674="","",VLOOKUP(G1674,WMS!$E$3:$Q$2500,13,FALSE))</f>
        <v/>
      </c>
      <c r="K1674" s="29" t="str">
        <f t="shared" si="183"/>
        <v/>
      </c>
      <c r="N1674" s="30" t="str">
        <f>IF(G1674="","",VLOOKUP(G1674,WMS!$E$3:$U$2500,17,0))</f>
        <v/>
      </c>
      <c r="O1674" s="31" t="str">
        <f t="shared" si="184"/>
        <v/>
      </c>
      <c r="P1674" s="31" t="str">
        <f t="shared" si="185"/>
        <v/>
      </c>
      <c r="Q1674" s="36" t="str">
        <f>IF(G1674="","",VLOOKUP(G1674,WMS!$E$3:$G$2500,2,FALSE))</f>
        <v/>
      </c>
      <c r="R1674" s="36" t="str">
        <f>IF(G1674="","",VLOOKUP(G1674,WMS!$E$3:$G$2500,3,FALSE))</f>
        <v/>
      </c>
      <c r="S1674" s="37" t="str">
        <f>IF(R1674="","",VLOOKUP(R1674,CUSTOMS!$E$3:$N$2500,2,FALSE))</f>
        <v/>
      </c>
      <c r="T1674" s="38" t="str">
        <f>IF(R1674="","",VLOOKUP(R1674,CUSTOMS!$E$3:$N$2500,3,FALSE))</f>
        <v/>
      </c>
      <c r="U1674" s="39" t="str">
        <f t="shared" si="186"/>
        <v/>
      </c>
      <c r="V1674" s="39" t="str">
        <f>IF(R1674="","",VLOOKUP(R1674,CUSTOMS!$E$3:$N$2500,5,FALSE))</f>
        <v/>
      </c>
      <c r="W1674" s="40" t="str">
        <f>IF(R1674="","",VLOOKUP(R1674,CUSTOMS!$E$3:$N$2500,6,FALSE))</f>
        <v/>
      </c>
      <c r="X1674" s="40" t="str">
        <f t="shared" si="187"/>
        <v/>
      </c>
      <c r="Y1674" s="39" t="str">
        <f>IF(R1674="","",VLOOKUP(R1674,CUSTOMS!$E$3:$N$2500,8,FALSE))</f>
        <v/>
      </c>
      <c r="Z1674" s="39" t="str">
        <f>IF(R1674="","",VLOOKUP(R1674,CUSTOMS!$E$3:$N$2500,9,FALSE))</f>
        <v/>
      </c>
      <c r="AA1674" s="39" t="str">
        <f>IF(R1674="","",VLOOKUP(R1674,CUSTOMS!$E$3:$N$2500,10,FALSE))</f>
        <v/>
      </c>
      <c r="AB1674" s="40" t="str">
        <f>IF(R1674="","",VLOOKUP(G1674,WMS!$E$3:$T$2500,15,FALSE))</f>
        <v/>
      </c>
      <c r="AC1674" s="40" t="str">
        <f t="shared" si="188"/>
        <v/>
      </c>
      <c r="AD1674" s="37" t="str">
        <f>IF(S1674="","",VLOOKUP(S1674,海关监管条件!$A$1:$B$2000,2,FALSE))</f>
        <v/>
      </c>
    </row>
    <row r="1675" spans="7:30">
      <c r="G1675" s="22" t="str">
        <f t="shared" si="182"/>
        <v/>
      </c>
      <c r="H1675" s="23" t="str">
        <f>IF(G1675="","",VLOOKUP(G1675,WMS!$E$3:$Q$2500,7,FALSE))</f>
        <v/>
      </c>
      <c r="I1675" s="23" t="str">
        <f>IF(G1675="","",VLOOKUP(G1675,WMS!$E$3:$Q$2500,8,FALSE))</f>
        <v/>
      </c>
      <c r="J1675" s="23" t="str">
        <f>IF(G1675="","",VLOOKUP(G1675,WMS!$E$3:$Q$2500,13,FALSE))</f>
        <v/>
      </c>
      <c r="K1675" s="29" t="str">
        <f t="shared" si="183"/>
        <v/>
      </c>
      <c r="N1675" s="30" t="str">
        <f>IF(G1675="","",VLOOKUP(G1675,WMS!$E$3:$U$2500,17,0))</f>
        <v/>
      </c>
      <c r="O1675" s="31" t="str">
        <f t="shared" si="184"/>
        <v/>
      </c>
      <c r="P1675" s="31" t="str">
        <f t="shared" si="185"/>
        <v/>
      </c>
      <c r="Q1675" s="36" t="str">
        <f>IF(G1675="","",VLOOKUP(G1675,WMS!$E$3:$G$2500,2,FALSE))</f>
        <v/>
      </c>
      <c r="R1675" s="36" t="str">
        <f>IF(G1675="","",VLOOKUP(G1675,WMS!$E$3:$G$2500,3,FALSE))</f>
        <v/>
      </c>
      <c r="S1675" s="37" t="str">
        <f>IF(R1675="","",VLOOKUP(R1675,CUSTOMS!$E$3:$N$2500,2,FALSE))</f>
        <v/>
      </c>
      <c r="T1675" s="38" t="str">
        <f>IF(R1675="","",VLOOKUP(R1675,CUSTOMS!$E$3:$N$2500,3,FALSE))</f>
        <v/>
      </c>
      <c r="U1675" s="39" t="str">
        <f t="shared" si="186"/>
        <v/>
      </c>
      <c r="V1675" s="39" t="str">
        <f>IF(R1675="","",VLOOKUP(R1675,CUSTOMS!$E$3:$N$2500,5,FALSE))</f>
        <v/>
      </c>
      <c r="W1675" s="40" t="str">
        <f>IF(R1675="","",VLOOKUP(R1675,CUSTOMS!$E$3:$N$2500,6,FALSE))</f>
        <v/>
      </c>
      <c r="X1675" s="40" t="str">
        <f t="shared" si="187"/>
        <v/>
      </c>
      <c r="Y1675" s="39" t="str">
        <f>IF(R1675="","",VLOOKUP(R1675,CUSTOMS!$E$3:$N$2500,8,FALSE))</f>
        <v/>
      </c>
      <c r="Z1675" s="39" t="str">
        <f>IF(R1675="","",VLOOKUP(R1675,CUSTOMS!$E$3:$N$2500,9,FALSE))</f>
        <v/>
      </c>
      <c r="AA1675" s="39" t="str">
        <f>IF(R1675="","",VLOOKUP(R1675,CUSTOMS!$E$3:$N$2500,10,FALSE))</f>
        <v/>
      </c>
      <c r="AB1675" s="40" t="str">
        <f>IF(R1675="","",VLOOKUP(G1675,WMS!$E$3:$T$2500,15,FALSE))</f>
        <v/>
      </c>
      <c r="AC1675" s="40" t="str">
        <f t="shared" si="188"/>
        <v/>
      </c>
      <c r="AD1675" s="37" t="str">
        <f>IF(S1675="","",VLOOKUP(S1675,海关监管条件!$A$1:$B$2000,2,FALSE))</f>
        <v/>
      </c>
    </row>
    <row r="1676" spans="7:30">
      <c r="G1676" s="22" t="str">
        <f t="shared" si="182"/>
        <v/>
      </c>
      <c r="H1676" s="23" t="str">
        <f>IF(G1676="","",VLOOKUP(G1676,WMS!$E$3:$Q$2500,7,FALSE))</f>
        <v/>
      </c>
      <c r="I1676" s="23" t="str">
        <f>IF(G1676="","",VLOOKUP(G1676,WMS!$E$3:$Q$2500,8,FALSE))</f>
        <v/>
      </c>
      <c r="J1676" s="23" t="str">
        <f>IF(G1676="","",VLOOKUP(G1676,WMS!$E$3:$Q$2500,13,FALSE))</f>
        <v/>
      </c>
      <c r="K1676" s="29" t="str">
        <f t="shared" si="183"/>
        <v/>
      </c>
      <c r="N1676" s="30" t="str">
        <f>IF(G1676="","",VLOOKUP(G1676,WMS!$E$3:$U$2500,17,0))</f>
        <v/>
      </c>
      <c r="O1676" s="31" t="str">
        <f t="shared" si="184"/>
        <v/>
      </c>
      <c r="P1676" s="31" t="str">
        <f t="shared" si="185"/>
        <v/>
      </c>
      <c r="Q1676" s="36" t="str">
        <f>IF(G1676="","",VLOOKUP(G1676,WMS!$E$3:$G$2500,2,FALSE))</f>
        <v/>
      </c>
      <c r="R1676" s="36" t="str">
        <f>IF(G1676="","",VLOOKUP(G1676,WMS!$E$3:$G$2500,3,FALSE))</f>
        <v/>
      </c>
      <c r="S1676" s="37" t="str">
        <f>IF(R1676="","",VLOOKUP(R1676,CUSTOMS!$E$3:$N$2500,2,FALSE))</f>
        <v/>
      </c>
      <c r="T1676" s="38" t="str">
        <f>IF(R1676="","",VLOOKUP(R1676,CUSTOMS!$E$3:$N$2500,3,FALSE))</f>
        <v/>
      </c>
      <c r="U1676" s="39" t="str">
        <f t="shared" si="186"/>
        <v/>
      </c>
      <c r="V1676" s="39" t="str">
        <f>IF(R1676="","",VLOOKUP(R1676,CUSTOMS!$E$3:$N$2500,5,FALSE))</f>
        <v/>
      </c>
      <c r="W1676" s="40" t="str">
        <f>IF(R1676="","",VLOOKUP(R1676,CUSTOMS!$E$3:$N$2500,6,FALSE))</f>
        <v/>
      </c>
      <c r="X1676" s="40" t="str">
        <f t="shared" si="187"/>
        <v/>
      </c>
      <c r="Y1676" s="39" t="str">
        <f>IF(R1676="","",VLOOKUP(R1676,CUSTOMS!$E$3:$N$2500,8,FALSE))</f>
        <v/>
      </c>
      <c r="Z1676" s="39" t="str">
        <f>IF(R1676="","",VLOOKUP(R1676,CUSTOMS!$E$3:$N$2500,9,FALSE))</f>
        <v/>
      </c>
      <c r="AA1676" s="39" t="str">
        <f>IF(R1676="","",VLOOKUP(R1676,CUSTOMS!$E$3:$N$2500,10,FALSE))</f>
        <v/>
      </c>
      <c r="AB1676" s="40" t="str">
        <f>IF(R1676="","",VLOOKUP(G1676,WMS!$E$3:$T$2500,15,FALSE))</f>
        <v/>
      </c>
      <c r="AC1676" s="40" t="str">
        <f t="shared" si="188"/>
        <v/>
      </c>
      <c r="AD1676" s="37" t="str">
        <f>IF(S1676="","",VLOOKUP(S1676,海关监管条件!$A$1:$B$2000,2,FALSE))</f>
        <v/>
      </c>
    </row>
    <row r="1677" spans="7:30">
      <c r="G1677" s="22" t="str">
        <f t="shared" si="182"/>
        <v/>
      </c>
      <c r="H1677" s="23" t="str">
        <f>IF(G1677="","",VLOOKUP(G1677,WMS!$E$3:$Q$2500,7,FALSE))</f>
        <v/>
      </c>
      <c r="I1677" s="23" t="str">
        <f>IF(G1677="","",VLOOKUP(G1677,WMS!$E$3:$Q$2500,8,FALSE))</f>
        <v/>
      </c>
      <c r="J1677" s="23" t="str">
        <f>IF(G1677="","",VLOOKUP(G1677,WMS!$E$3:$Q$2500,13,FALSE))</f>
        <v/>
      </c>
      <c r="K1677" s="29" t="str">
        <f t="shared" si="183"/>
        <v/>
      </c>
      <c r="N1677" s="30" t="str">
        <f>IF(G1677="","",VLOOKUP(G1677,WMS!$E$3:$U$2500,17,0))</f>
        <v/>
      </c>
      <c r="O1677" s="31" t="str">
        <f t="shared" si="184"/>
        <v/>
      </c>
      <c r="P1677" s="31" t="str">
        <f t="shared" si="185"/>
        <v/>
      </c>
      <c r="Q1677" s="36" t="str">
        <f>IF(G1677="","",VLOOKUP(G1677,WMS!$E$3:$G$2500,2,FALSE))</f>
        <v/>
      </c>
      <c r="R1677" s="36" t="str">
        <f>IF(G1677="","",VLOOKUP(G1677,WMS!$E$3:$G$2500,3,FALSE))</f>
        <v/>
      </c>
      <c r="S1677" s="37" t="str">
        <f>IF(R1677="","",VLOOKUP(R1677,CUSTOMS!$E$3:$N$2500,2,FALSE))</f>
        <v/>
      </c>
      <c r="T1677" s="38" t="str">
        <f>IF(R1677="","",VLOOKUP(R1677,CUSTOMS!$E$3:$N$2500,3,FALSE))</f>
        <v/>
      </c>
      <c r="U1677" s="39" t="str">
        <f t="shared" si="186"/>
        <v/>
      </c>
      <c r="V1677" s="39" t="str">
        <f>IF(R1677="","",VLOOKUP(R1677,CUSTOMS!$E$3:$N$2500,5,FALSE))</f>
        <v/>
      </c>
      <c r="W1677" s="40" t="str">
        <f>IF(R1677="","",VLOOKUP(R1677,CUSTOMS!$E$3:$N$2500,6,FALSE))</f>
        <v/>
      </c>
      <c r="X1677" s="40" t="str">
        <f t="shared" si="187"/>
        <v/>
      </c>
      <c r="Y1677" s="39" t="str">
        <f>IF(R1677="","",VLOOKUP(R1677,CUSTOMS!$E$3:$N$2500,8,FALSE))</f>
        <v/>
      </c>
      <c r="Z1677" s="39" t="str">
        <f>IF(R1677="","",VLOOKUP(R1677,CUSTOMS!$E$3:$N$2500,9,FALSE))</f>
        <v/>
      </c>
      <c r="AA1677" s="39" t="str">
        <f>IF(R1677="","",VLOOKUP(R1677,CUSTOMS!$E$3:$N$2500,10,FALSE))</f>
        <v/>
      </c>
      <c r="AB1677" s="40" t="str">
        <f>IF(R1677="","",VLOOKUP(G1677,WMS!$E$3:$T$2500,15,FALSE))</f>
        <v/>
      </c>
      <c r="AC1677" s="40" t="str">
        <f t="shared" si="188"/>
        <v/>
      </c>
      <c r="AD1677" s="37" t="str">
        <f>IF(S1677="","",VLOOKUP(S1677,海关监管条件!$A$1:$B$2000,2,FALSE))</f>
        <v/>
      </c>
    </row>
    <row r="1678" spans="7:30">
      <c r="G1678" s="22" t="str">
        <f t="shared" si="182"/>
        <v/>
      </c>
      <c r="H1678" s="23" t="str">
        <f>IF(G1678="","",VLOOKUP(G1678,WMS!$E$3:$Q$2500,7,FALSE))</f>
        <v/>
      </c>
      <c r="I1678" s="23" t="str">
        <f>IF(G1678="","",VLOOKUP(G1678,WMS!$E$3:$Q$2500,8,FALSE))</f>
        <v/>
      </c>
      <c r="J1678" s="23" t="str">
        <f>IF(G1678="","",VLOOKUP(G1678,WMS!$E$3:$Q$2500,13,FALSE))</f>
        <v/>
      </c>
      <c r="K1678" s="29" t="str">
        <f t="shared" si="183"/>
        <v/>
      </c>
      <c r="N1678" s="30" t="str">
        <f>IF(G1678="","",VLOOKUP(G1678,WMS!$E$3:$U$2500,17,0))</f>
        <v/>
      </c>
      <c r="O1678" s="31" t="str">
        <f t="shared" si="184"/>
        <v/>
      </c>
      <c r="P1678" s="31" t="str">
        <f t="shared" si="185"/>
        <v/>
      </c>
      <c r="Q1678" s="36" t="str">
        <f>IF(G1678="","",VLOOKUP(G1678,WMS!$E$3:$G$2500,2,FALSE))</f>
        <v/>
      </c>
      <c r="R1678" s="36" t="str">
        <f>IF(G1678="","",VLOOKUP(G1678,WMS!$E$3:$G$2500,3,FALSE))</f>
        <v/>
      </c>
      <c r="S1678" s="37" t="str">
        <f>IF(R1678="","",VLOOKUP(R1678,CUSTOMS!$E$3:$N$2500,2,FALSE))</f>
        <v/>
      </c>
      <c r="T1678" s="38" t="str">
        <f>IF(R1678="","",VLOOKUP(R1678,CUSTOMS!$E$3:$N$2500,3,FALSE))</f>
        <v/>
      </c>
      <c r="U1678" s="39" t="str">
        <f t="shared" si="186"/>
        <v/>
      </c>
      <c r="V1678" s="39" t="str">
        <f>IF(R1678="","",VLOOKUP(R1678,CUSTOMS!$E$3:$N$2500,5,FALSE))</f>
        <v/>
      </c>
      <c r="W1678" s="40" t="str">
        <f>IF(R1678="","",VLOOKUP(R1678,CUSTOMS!$E$3:$N$2500,6,FALSE))</f>
        <v/>
      </c>
      <c r="X1678" s="40" t="str">
        <f t="shared" si="187"/>
        <v/>
      </c>
      <c r="Y1678" s="39" t="str">
        <f>IF(R1678="","",VLOOKUP(R1678,CUSTOMS!$E$3:$N$2500,8,FALSE))</f>
        <v/>
      </c>
      <c r="Z1678" s="39" t="str">
        <f>IF(R1678="","",VLOOKUP(R1678,CUSTOMS!$E$3:$N$2500,9,FALSE))</f>
        <v/>
      </c>
      <c r="AA1678" s="39" t="str">
        <f>IF(R1678="","",VLOOKUP(R1678,CUSTOMS!$E$3:$N$2500,10,FALSE))</f>
        <v/>
      </c>
      <c r="AB1678" s="40" t="str">
        <f>IF(R1678="","",VLOOKUP(G1678,WMS!$E$3:$T$2500,15,FALSE))</f>
        <v/>
      </c>
      <c r="AC1678" s="40" t="str">
        <f t="shared" si="188"/>
        <v/>
      </c>
      <c r="AD1678" s="37" t="str">
        <f>IF(S1678="","",VLOOKUP(S1678,海关监管条件!$A$1:$B$2000,2,FALSE))</f>
        <v/>
      </c>
    </row>
    <row r="1679" spans="7:30">
      <c r="G1679" s="22" t="str">
        <f t="shared" si="182"/>
        <v/>
      </c>
      <c r="H1679" s="23" t="str">
        <f>IF(G1679="","",VLOOKUP(G1679,WMS!$E$3:$Q$2500,7,FALSE))</f>
        <v/>
      </c>
      <c r="I1679" s="23" t="str">
        <f>IF(G1679="","",VLOOKUP(G1679,WMS!$E$3:$Q$2500,8,FALSE))</f>
        <v/>
      </c>
      <c r="J1679" s="23" t="str">
        <f>IF(G1679="","",VLOOKUP(G1679,WMS!$E$3:$Q$2500,13,FALSE))</f>
        <v/>
      </c>
      <c r="K1679" s="29" t="str">
        <f t="shared" si="183"/>
        <v/>
      </c>
      <c r="N1679" s="30" t="str">
        <f>IF(G1679="","",VLOOKUP(G1679,WMS!$E$3:$U$2500,17,0))</f>
        <v/>
      </c>
      <c r="O1679" s="31" t="str">
        <f t="shared" si="184"/>
        <v/>
      </c>
      <c r="P1679" s="31" t="str">
        <f t="shared" si="185"/>
        <v/>
      </c>
      <c r="Q1679" s="36" t="str">
        <f>IF(G1679="","",VLOOKUP(G1679,WMS!$E$3:$G$2500,2,FALSE))</f>
        <v/>
      </c>
      <c r="R1679" s="36" t="str">
        <f>IF(G1679="","",VLOOKUP(G1679,WMS!$E$3:$G$2500,3,FALSE))</f>
        <v/>
      </c>
      <c r="S1679" s="37" t="str">
        <f>IF(R1679="","",VLOOKUP(R1679,CUSTOMS!$E$3:$N$2500,2,FALSE))</f>
        <v/>
      </c>
      <c r="T1679" s="38" t="str">
        <f>IF(R1679="","",VLOOKUP(R1679,CUSTOMS!$E$3:$N$2500,3,FALSE))</f>
        <v/>
      </c>
      <c r="U1679" s="39" t="str">
        <f t="shared" si="186"/>
        <v/>
      </c>
      <c r="V1679" s="39" t="str">
        <f>IF(R1679="","",VLOOKUP(R1679,CUSTOMS!$E$3:$N$2500,5,FALSE))</f>
        <v/>
      </c>
      <c r="W1679" s="40" t="str">
        <f>IF(R1679="","",VLOOKUP(R1679,CUSTOMS!$E$3:$N$2500,6,FALSE))</f>
        <v/>
      </c>
      <c r="X1679" s="40" t="str">
        <f t="shared" si="187"/>
        <v/>
      </c>
      <c r="Y1679" s="39" t="str">
        <f>IF(R1679="","",VLOOKUP(R1679,CUSTOMS!$E$3:$N$2500,8,FALSE))</f>
        <v/>
      </c>
      <c r="Z1679" s="39" t="str">
        <f>IF(R1679="","",VLOOKUP(R1679,CUSTOMS!$E$3:$N$2500,9,FALSE))</f>
        <v/>
      </c>
      <c r="AA1679" s="39" t="str">
        <f>IF(R1679="","",VLOOKUP(R1679,CUSTOMS!$E$3:$N$2500,10,FALSE))</f>
        <v/>
      </c>
      <c r="AB1679" s="40" t="str">
        <f>IF(R1679="","",VLOOKUP(G1679,WMS!$E$3:$T$2500,15,FALSE))</f>
        <v/>
      </c>
      <c r="AC1679" s="40" t="str">
        <f t="shared" si="188"/>
        <v/>
      </c>
      <c r="AD1679" s="37" t="str">
        <f>IF(S1679="","",VLOOKUP(S1679,海关监管条件!$A$1:$B$2000,2,FALSE))</f>
        <v/>
      </c>
    </row>
    <row r="1680" spans="7:30">
      <c r="G1680" s="22" t="str">
        <f t="shared" si="182"/>
        <v/>
      </c>
      <c r="H1680" s="23" t="str">
        <f>IF(G1680="","",VLOOKUP(G1680,WMS!$E$3:$Q$2500,7,FALSE))</f>
        <v/>
      </c>
      <c r="I1680" s="23" t="str">
        <f>IF(G1680="","",VLOOKUP(G1680,WMS!$E$3:$Q$2500,8,FALSE))</f>
        <v/>
      </c>
      <c r="J1680" s="23" t="str">
        <f>IF(G1680="","",VLOOKUP(G1680,WMS!$E$3:$Q$2500,13,FALSE))</f>
        <v/>
      </c>
      <c r="K1680" s="29" t="str">
        <f t="shared" si="183"/>
        <v/>
      </c>
      <c r="N1680" s="30" t="str">
        <f>IF(G1680="","",VLOOKUP(G1680,WMS!$E$3:$U$2500,17,0))</f>
        <v/>
      </c>
      <c r="O1680" s="31" t="str">
        <f t="shared" si="184"/>
        <v/>
      </c>
      <c r="P1680" s="31" t="str">
        <f t="shared" si="185"/>
        <v/>
      </c>
      <c r="Q1680" s="36" t="str">
        <f>IF(G1680="","",VLOOKUP(G1680,WMS!$E$3:$G$2500,2,FALSE))</f>
        <v/>
      </c>
      <c r="R1680" s="36" t="str">
        <f>IF(G1680="","",VLOOKUP(G1680,WMS!$E$3:$G$2500,3,FALSE))</f>
        <v/>
      </c>
      <c r="S1680" s="37" t="str">
        <f>IF(R1680="","",VLOOKUP(R1680,CUSTOMS!$E$3:$N$2500,2,FALSE))</f>
        <v/>
      </c>
      <c r="T1680" s="38" t="str">
        <f>IF(R1680="","",VLOOKUP(R1680,CUSTOMS!$E$3:$N$2500,3,FALSE))</f>
        <v/>
      </c>
      <c r="U1680" s="39" t="str">
        <f t="shared" si="186"/>
        <v/>
      </c>
      <c r="V1680" s="39" t="str">
        <f>IF(R1680="","",VLOOKUP(R1680,CUSTOMS!$E$3:$N$2500,5,FALSE))</f>
        <v/>
      </c>
      <c r="W1680" s="40" t="str">
        <f>IF(R1680="","",VLOOKUP(R1680,CUSTOMS!$E$3:$N$2500,6,FALSE))</f>
        <v/>
      </c>
      <c r="X1680" s="40" t="str">
        <f t="shared" si="187"/>
        <v/>
      </c>
      <c r="Y1680" s="39" t="str">
        <f>IF(R1680="","",VLOOKUP(R1680,CUSTOMS!$E$3:$N$2500,8,FALSE))</f>
        <v/>
      </c>
      <c r="Z1680" s="39" t="str">
        <f>IF(R1680="","",VLOOKUP(R1680,CUSTOMS!$E$3:$N$2500,9,FALSE))</f>
        <v/>
      </c>
      <c r="AA1680" s="39" t="str">
        <f>IF(R1680="","",VLOOKUP(R1680,CUSTOMS!$E$3:$N$2500,10,FALSE))</f>
        <v/>
      </c>
      <c r="AB1680" s="40" t="str">
        <f>IF(R1680="","",VLOOKUP(G1680,WMS!$E$3:$T$2500,15,FALSE))</f>
        <v/>
      </c>
      <c r="AC1680" s="40" t="str">
        <f t="shared" si="188"/>
        <v/>
      </c>
      <c r="AD1680" s="37" t="str">
        <f>IF(S1680="","",VLOOKUP(S1680,海关监管条件!$A$1:$B$2000,2,FALSE))</f>
        <v/>
      </c>
    </row>
    <row r="1681" spans="7:30">
      <c r="G1681" s="22" t="str">
        <f t="shared" si="182"/>
        <v/>
      </c>
      <c r="H1681" s="23" t="str">
        <f>IF(G1681="","",VLOOKUP(G1681,WMS!$E$3:$Q$2500,7,FALSE))</f>
        <v/>
      </c>
      <c r="I1681" s="23" t="str">
        <f>IF(G1681="","",VLOOKUP(G1681,WMS!$E$3:$Q$2500,8,FALSE))</f>
        <v/>
      </c>
      <c r="J1681" s="23" t="str">
        <f>IF(G1681="","",VLOOKUP(G1681,WMS!$E$3:$Q$2500,13,FALSE))</f>
        <v/>
      </c>
      <c r="K1681" s="29" t="str">
        <f t="shared" si="183"/>
        <v/>
      </c>
      <c r="N1681" s="30" t="str">
        <f>IF(G1681="","",VLOOKUP(G1681,WMS!$E$3:$U$2500,17,0))</f>
        <v/>
      </c>
      <c r="O1681" s="31" t="str">
        <f t="shared" si="184"/>
        <v/>
      </c>
      <c r="P1681" s="31" t="str">
        <f t="shared" si="185"/>
        <v/>
      </c>
      <c r="Q1681" s="36" t="str">
        <f>IF(G1681="","",VLOOKUP(G1681,WMS!$E$3:$G$2500,2,FALSE))</f>
        <v/>
      </c>
      <c r="R1681" s="36" t="str">
        <f>IF(G1681="","",VLOOKUP(G1681,WMS!$E$3:$G$2500,3,FALSE))</f>
        <v/>
      </c>
      <c r="S1681" s="37" t="str">
        <f>IF(R1681="","",VLOOKUP(R1681,CUSTOMS!$E$3:$N$2500,2,FALSE))</f>
        <v/>
      </c>
      <c r="T1681" s="38" t="str">
        <f>IF(R1681="","",VLOOKUP(R1681,CUSTOMS!$E$3:$N$2500,3,FALSE))</f>
        <v/>
      </c>
      <c r="U1681" s="39" t="str">
        <f t="shared" si="186"/>
        <v/>
      </c>
      <c r="V1681" s="39" t="str">
        <f>IF(R1681="","",VLOOKUP(R1681,CUSTOMS!$E$3:$N$2500,5,FALSE))</f>
        <v/>
      </c>
      <c r="W1681" s="40" t="str">
        <f>IF(R1681="","",VLOOKUP(R1681,CUSTOMS!$E$3:$N$2500,6,FALSE))</f>
        <v/>
      </c>
      <c r="X1681" s="40" t="str">
        <f t="shared" si="187"/>
        <v/>
      </c>
      <c r="Y1681" s="39" t="str">
        <f>IF(R1681="","",VLOOKUP(R1681,CUSTOMS!$E$3:$N$2500,8,FALSE))</f>
        <v/>
      </c>
      <c r="Z1681" s="39" t="str">
        <f>IF(R1681="","",VLOOKUP(R1681,CUSTOMS!$E$3:$N$2500,9,FALSE))</f>
        <v/>
      </c>
      <c r="AA1681" s="39" t="str">
        <f>IF(R1681="","",VLOOKUP(R1681,CUSTOMS!$E$3:$N$2500,10,FALSE))</f>
        <v/>
      </c>
      <c r="AB1681" s="40" t="str">
        <f>IF(R1681="","",VLOOKUP(G1681,WMS!$E$3:$T$2500,15,FALSE))</f>
        <v/>
      </c>
      <c r="AC1681" s="40" t="str">
        <f t="shared" si="188"/>
        <v/>
      </c>
      <c r="AD1681" s="37" t="str">
        <f>IF(S1681="","",VLOOKUP(S1681,海关监管条件!$A$1:$B$2000,2,FALSE))</f>
        <v/>
      </c>
    </row>
    <row r="1682" spans="7:30">
      <c r="G1682" s="22" t="str">
        <f t="shared" si="182"/>
        <v/>
      </c>
      <c r="H1682" s="23" t="str">
        <f>IF(G1682="","",VLOOKUP(G1682,WMS!$E$3:$Q$2500,7,FALSE))</f>
        <v/>
      </c>
      <c r="I1682" s="23" t="str">
        <f>IF(G1682="","",VLOOKUP(G1682,WMS!$E$3:$Q$2500,8,FALSE))</f>
        <v/>
      </c>
      <c r="J1682" s="23" t="str">
        <f>IF(G1682="","",VLOOKUP(G1682,WMS!$E$3:$Q$2500,13,FALSE))</f>
        <v/>
      </c>
      <c r="K1682" s="29" t="str">
        <f t="shared" si="183"/>
        <v/>
      </c>
      <c r="N1682" s="30" t="str">
        <f>IF(G1682="","",VLOOKUP(G1682,WMS!$E$3:$U$2500,17,0))</f>
        <v/>
      </c>
      <c r="O1682" s="31" t="str">
        <f t="shared" si="184"/>
        <v/>
      </c>
      <c r="P1682" s="31" t="str">
        <f t="shared" si="185"/>
        <v/>
      </c>
      <c r="Q1682" s="36" t="str">
        <f>IF(G1682="","",VLOOKUP(G1682,WMS!$E$3:$G$2500,2,FALSE))</f>
        <v/>
      </c>
      <c r="R1682" s="36" t="str">
        <f>IF(G1682="","",VLOOKUP(G1682,WMS!$E$3:$G$2500,3,FALSE))</f>
        <v/>
      </c>
      <c r="S1682" s="37" t="str">
        <f>IF(R1682="","",VLOOKUP(R1682,CUSTOMS!$E$3:$N$2500,2,FALSE))</f>
        <v/>
      </c>
      <c r="T1682" s="38" t="str">
        <f>IF(R1682="","",VLOOKUP(R1682,CUSTOMS!$E$3:$N$2500,3,FALSE))</f>
        <v/>
      </c>
      <c r="U1682" s="39" t="str">
        <f t="shared" si="186"/>
        <v/>
      </c>
      <c r="V1682" s="39" t="str">
        <f>IF(R1682="","",VLOOKUP(R1682,CUSTOMS!$E$3:$N$2500,5,FALSE))</f>
        <v/>
      </c>
      <c r="W1682" s="40" t="str">
        <f>IF(R1682="","",VLOOKUP(R1682,CUSTOMS!$E$3:$N$2500,6,FALSE))</f>
        <v/>
      </c>
      <c r="X1682" s="40" t="str">
        <f t="shared" si="187"/>
        <v/>
      </c>
      <c r="Y1682" s="39" t="str">
        <f>IF(R1682="","",VLOOKUP(R1682,CUSTOMS!$E$3:$N$2500,8,FALSE))</f>
        <v/>
      </c>
      <c r="Z1682" s="39" t="str">
        <f>IF(R1682="","",VLOOKUP(R1682,CUSTOMS!$E$3:$N$2500,9,FALSE))</f>
        <v/>
      </c>
      <c r="AA1682" s="39" t="str">
        <f>IF(R1682="","",VLOOKUP(R1682,CUSTOMS!$E$3:$N$2500,10,FALSE))</f>
        <v/>
      </c>
      <c r="AB1682" s="40" t="str">
        <f>IF(R1682="","",VLOOKUP(G1682,WMS!$E$3:$T$2500,15,FALSE))</f>
        <v/>
      </c>
      <c r="AC1682" s="40" t="str">
        <f t="shared" si="188"/>
        <v/>
      </c>
      <c r="AD1682" s="37" t="str">
        <f>IF(S1682="","",VLOOKUP(S1682,海关监管条件!$A$1:$B$2000,2,FALSE))</f>
        <v/>
      </c>
    </row>
    <row r="1683" spans="7:30">
      <c r="G1683" s="22" t="str">
        <f t="shared" si="182"/>
        <v/>
      </c>
      <c r="H1683" s="23" t="str">
        <f>IF(G1683="","",VLOOKUP(G1683,WMS!$E$3:$Q$2500,7,FALSE))</f>
        <v/>
      </c>
      <c r="I1683" s="23" t="str">
        <f>IF(G1683="","",VLOOKUP(G1683,WMS!$E$3:$Q$2500,8,FALSE))</f>
        <v/>
      </c>
      <c r="J1683" s="23" t="str">
        <f>IF(G1683="","",VLOOKUP(G1683,WMS!$E$3:$Q$2500,13,FALSE))</f>
        <v/>
      </c>
      <c r="K1683" s="29" t="str">
        <f t="shared" si="183"/>
        <v/>
      </c>
      <c r="N1683" s="30" t="str">
        <f>IF(G1683="","",VLOOKUP(G1683,WMS!$E$3:$U$2500,17,0))</f>
        <v/>
      </c>
      <c r="O1683" s="31" t="str">
        <f t="shared" si="184"/>
        <v/>
      </c>
      <c r="P1683" s="31" t="str">
        <f t="shared" si="185"/>
        <v/>
      </c>
      <c r="Q1683" s="36" t="str">
        <f>IF(G1683="","",VLOOKUP(G1683,WMS!$E$3:$G$2500,2,FALSE))</f>
        <v/>
      </c>
      <c r="R1683" s="36" t="str">
        <f>IF(G1683="","",VLOOKUP(G1683,WMS!$E$3:$G$2500,3,FALSE))</f>
        <v/>
      </c>
      <c r="S1683" s="37" t="str">
        <f>IF(R1683="","",VLOOKUP(R1683,CUSTOMS!$E$3:$N$2500,2,FALSE))</f>
        <v/>
      </c>
      <c r="T1683" s="38" t="str">
        <f>IF(R1683="","",VLOOKUP(R1683,CUSTOMS!$E$3:$N$2500,3,FALSE))</f>
        <v/>
      </c>
      <c r="U1683" s="39" t="str">
        <f t="shared" si="186"/>
        <v/>
      </c>
      <c r="V1683" s="39" t="str">
        <f>IF(R1683="","",VLOOKUP(R1683,CUSTOMS!$E$3:$N$2500,5,FALSE))</f>
        <v/>
      </c>
      <c r="W1683" s="40" t="str">
        <f>IF(R1683="","",VLOOKUP(R1683,CUSTOMS!$E$3:$N$2500,6,FALSE))</f>
        <v/>
      </c>
      <c r="X1683" s="40" t="str">
        <f t="shared" si="187"/>
        <v/>
      </c>
      <c r="Y1683" s="39" t="str">
        <f>IF(R1683="","",VLOOKUP(R1683,CUSTOMS!$E$3:$N$2500,8,FALSE))</f>
        <v/>
      </c>
      <c r="Z1683" s="39" t="str">
        <f>IF(R1683="","",VLOOKUP(R1683,CUSTOMS!$E$3:$N$2500,9,FALSE))</f>
        <v/>
      </c>
      <c r="AA1683" s="39" t="str">
        <f>IF(R1683="","",VLOOKUP(R1683,CUSTOMS!$E$3:$N$2500,10,FALSE))</f>
        <v/>
      </c>
      <c r="AB1683" s="40" t="str">
        <f>IF(R1683="","",VLOOKUP(G1683,WMS!$E$3:$T$2500,15,FALSE))</f>
        <v/>
      </c>
      <c r="AC1683" s="40" t="str">
        <f t="shared" si="188"/>
        <v/>
      </c>
      <c r="AD1683" s="37" t="str">
        <f>IF(S1683="","",VLOOKUP(S1683,海关监管条件!$A$1:$B$2000,2,FALSE))</f>
        <v/>
      </c>
    </row>
    <row r="1684" spans="7:30">
      <c r="G1684" s="22" t="str">
        <f t="shared" si="182"/>
        <v/>
      </c>
      <c r="H1684" s="23" t="str">
        <f>IF(G1684="","",VLOOKUP(G1684,WMS!$E$3:$Q$2500,7,FALSE))</f>
        <v/>
      </c>
      <c r="I1684" s="23" t="str">
        <f>IF(G1684="","",VLOOKUP(G1684,WMS!$E$3:$Q$2500,8,FALSE))</f>
        <v/>
      </c>
      <c r="J1684" s="23" t="str">
        <f>IF(G1684="","",VLOOKUP(G1684,WMS!$E$3:$Q$2500,13,FALSE))</f>
        <v/>
      </c>
      <c r="K1684" s="29" t="str">
        <f t="shared" si="183"/>
        <v/>
      </c>
      <c r="N1684" s="30" t="str">
        <f>IF(G1684="","",VLOOKUP(G1684,WMS!$E$3:$U$2500,17,0))</f>
        <v/>
      </c>
      <c r="O1684" s="31" t="str">
        <f t="shared" si="184"/>
        <v/>
      </c>
      <c r="P1684" s="31" t="str">
        <f t="shared" si="185"/>
        <v/>
      </c>
      <c r="Q1684" s="36" t="str">
        <f>IF(G1684="","",VLOOKUP(G1684,WMS!$E$3:$G$2500,2,FALSE))</f>
        <v/>
      </c>
      <c r="R1684" s="36" t="str">
        <f>IF(G1684="","",VLOOKUP(G1684,WMS!$E$3:$G$2500,3,FALSE))</f>
        <v/>
      </c>
      <c r="S1684" s="37" t="str">
        <f>IF(R1684="","",VLOOKUP(R1684,CUSTOMS!$E$3:$N$2500,2,FALSE))</f>
        <v/>
      </c>
      <c r="T1684" s="38" t="str">
        <f>IF(R1684="","",VLOOKUP(R1684,CUSTOMS!$E$3:$N$2500,3,FALSE))</f>
        <v/>
      </c>
      <c r="U1684" s="39" t="str">
        <f t="shared" si="186"/>
        <v/>
      </c>
      <c r="V1684" s="39" t="str">
        <f>IF(R1684="","",VLOOKUP(R1684,CUSTOMS!$E$3:$N$2500,5,FALSE))</f>
        <v/>
      </c>
      <c r="W1684" s="40" t="str">
        <f>IF(R1684="","",VLOOKUP(R1684,CUSTOMS!$E$3:$N$2500,6,FALSE))</f>
        <v/>
      </c>
      <c r="X1684" s="40" t="str">
        <f t="shared" si="187"/>
        <v/>
      </c>
      <c r="Y1684" s="39" t="str">
        <f>IF(R1684="","",VLOOKUP(R1684,CUSTOMS!$E$3:$N$2500,8,FALSE))</f>
        <v/>
      </c>
      <c r="Z1684" s="39" t="str">
        <f>IF(R1684="","",VLOOKUP(R1684,CUSTOMS!$E$3:$N$2500,9,FALSE))</f>
        <v/>
      </c>
      <c r="AA1684" s="39" t="str">
        <f>IF(R1684="","",VLOOKUP(R1684,CUSTOMS!$E$3:$N$2500,10,FALSE))</f>
        <v/>
      </c>
      <c r="AB1684" s="40" t="str">
        <f>IF(R1684="","",VLOOKUP(G1684,WMS!$E$3:$T$2500,15,FALSE))</f>
        <v/>
      </c>
      <c r="AC1684" s="40" t="str">
        <f t="shared" si="188"/>
        <v/>
      </c>
      <c r="AD1684" s="37" t="str">
        <f>IF(S1684="","",VLOOKUP(S1684,海关监管条件!$A$1:$B$2000,2,FALSE))</f>
        <v/>
      </c>
    </row>
    <row r="1685" spans="7:30">
      <c r="G1685" s="22" t="str">
        <f t="shared" si="182"/>
        <v/>
      </c>
      <c r="H1685" s="23" t="str">
        <f>IF(G1685="","",VLOOKUP(G1685,WMS!$E$3:$Q$2500,7,FALSE))</f>
        <v/>
      </c>
      <c r="I1685" s="23" t="str">
        <f>IF(G1685="","",VLOOKUP(G1685,WMS!$E$3:$Q$2500,8,FALSE))</f>
        <v/>
      </c>
      <c r="J1685" s="23" t="str">
        <f>IF(G1685="","",VLOOKUP(G1685,WMS!$E$3:$Q$2500,13,FALSE))</f>
        <v/>
      </c>
      <c r="K1685" s="29" t="str">
        <f t="shared" si="183"/>
        <v/>
      </c>
      <c r="N1685" s="30" t="str">
        <f>IF(G1685="","",VLOOKUP(G1685,WMS!$E$3:$U$2500,17,0))</f>
        <v/>
      </c>
      <c r="O1685" s="31" t="str">
        <f t="shared" si="184"/>
        <v/>
      </c>
      <c r="P1685" s="31" t="str">
        <f t="shared" si="185"/>
        <v/>
      </c>
      <c r="Q1685" s="36" t="str">
        <f>IF(G1685="","",VLOOKUP(G1685,WMS!$E$3:$G$2500,2,FALSE))</f>
        <v/>
      </c>
      <c r="R1685" s="36" t="str">
        <f>IF(G1685="","",VLOOKUP(G1685,WMS!$E$3:$G$2500,3,FALSE))</f>
        <v/>
      </c>
      <c r="S1685" s="37" t="str">
        <f>IF(R1685="","",VLOOKUP(R1685,CUSTOMS!$E$3:$N$2500,2,FALSE))</f>
        <v/>
      </c>
      <c r="T1685" s="38" t="str">
        <f>IF(R1685="","",VLOOKUP(R1685,CUSTOMS!$E$3:$N$2500,3,FALSE))</f>
        <v/>
      </c>
      <c r="U1685" s="39" t="str">
        <f t="shared" si="186"/>
        <v/>
      </c>
      <c r="V1685" s="39" t="str">
        <f>IF(R1685="","",VLOOKUP(R1685,CUSTOMS!$E$3:$N$2500,5,FALSE))</f>
        <v/>
      </c>
      <c r="W1685" s="40" t="str">
        <f>IF(R1685="","",VLOOKUP(R1685,CUSTOMS!$E$3:$N$2500,6,FALSE))</f>
        <v/>
      </c>
      <c r="X1685" s="40" t="str">
        <f t="shared" si="187"/>
        <v/>
      </c>
      <c r="Y1685" s="39" t="str">
        <f>IF(R1685="","",VLOOKUP(R1685,CUSTOMS!$E$3:$N$2500,8,FALSE))</f>
        <v/>
      </c>
      <c r="Z1685" s="39" t="str">
        <f>IF(R1685="","",VLOOKUP(R1685,CUSTOMS!$E$3:$N$2500,9,FALSE))</f>
        <v/>
      </c>
      <c r="AA1685" s="39" t="str">
        <f>IF(R1685="","",VLOOKUP(R1685,CUSTOMS!$E$3:$N$2500,10,FALSE))</f>
        <v/>
      </c>
      <c r="AB1685" s="40" t="str">
        <f>IF(R1685="","",VLOOKUP(G1685,WMS!$E$3:$T$2500,15,FALSE))</f>
        <v/>
      </c>
      <c r="AC1685" s="40" t="str">
        <f t="shared" si="188"/>
        <v/>
      </c>
      <c r="AD1685" s="37" t="str">
        <f>IF(S1685="","",VLOOKUP(S1685,海关监管条件!$A$1:$B$2000,2,FALSE))</f>
        <v/>
      </c>
    </row>
    <row r="1686" spans="7:30">
      <c r="G1686" s="22" t="str">
        <f t="shared" si="182"/>
        <v/>
      </c>
      <c r="H1686" s="23" t="str">
        <f>IF(G1686="","",VLOOKUP(G1686,WMS!$E$3:$Q$2500,7,FALSE))</f>
        <v/>
      </c>
      <c r="I1686" s="23" t="str">
        <f>IF(G1686="","",VLOOKUP(G1686,WMS!$E$3:$Q$2500,8,FALSE))</f>
        <v/>
      </c>
      <c r="J1686" s="23" t="str">
        <f>IF(G1686="","",VLOOKUP(G1686,WMS!$E$3:$Q$2500,13,FALSE))</f>
        <v/>
      </c>
      <c r="K1686" s="29" t="str">
        <f t="shared" si="183"/>
        <v/>
      </c>
      <c r="N1686" s="30" t="str">
        <f>IF(G1686="","",VLOOKUP(G1686,WMS!$E$3:$U$2500,17,0))</f>
        <v/>
      </c>
      <c r="O1686" s="31" t="str">
        <f t="shared" si="184"/>
        <v/>
      </c>
      <c r="P1686" s="31" t="str">
        <f t="shared" si="185"/>
        <v/>
      </c>
      <c r="Q1686" s="36" t="str">
        <f>IF(G1686="","",VLOOKUP(G1686,WMS!$E$3:$G$2500,2,FALSE))</f>
        <v/>
      </c>
      <c r="R1686" s="36" t="str">
        <f>IF(G1686="","",VLOOKUP(G1686,WMS!$E$3:$G$2500,3,FALSE))</f>
        <v/>
      </c>
      <c r="S1686" s="37" t="str">
        <f>IF(R1686="","",VLOOKUP(R1686,CUSTOMS!$E$3:$N$2500,2,FALSE))</f>
        <v/>
      </c>
      <c r="T1686" s="38" t="str">
        <f>IF(R1686="","",VLOOKUP(R1686,CUSTOMS!$E$3:$N$2500,3,FALSE))</f>
        <v/>
      </c>
      <c r="U1686" s="39" t="str">
        <f t="shared" si="186"/>
        <v/>
      </c>
      <c r="V1686" s="39" t="str">
        <f>IF(R1686="","",VLOOKUP(R1686,CUSTOMS!$E$3:$N$2500,5,FALSE))</f>
        <v/>
      </c>
      <c r="W1686" s="40" t="str">
        <f>IF(R1686="","",VLOOKUP(R1686,CUSTOMS!$E$3:$N$2500,6,FALSE))</f>
        <v/>
      </c>
      <c r="X1686" s="40" t="str">
        <f t="shared" si="187"/>
        <v/>
      </c>
      <c r="Y1686" s="39" t="str">
        <f>IF(R1686="","",VLOOKUP(R1686,CUSTOMS!$E$3:$N$2500,8,FALSE))</f>
        <v/>
      </c>
      <c r="Z1686" s="39" t="str">
        <f>IF(R1686="","",VLOOKUP(R1686,CUSTOMS!$E$3:$N$2500,9,FALSE))</f>
        <v/>
      </c>
      <c r="AA1686" s="39" t="str">
        <f>IF(R1686="","",VLOOKUP(R1686,CUSTOMS!$E$3:$N$2500,10,FALSE))</f>
        <v/>
      </c>
      <c r="AB1686" s="40" t="str">
        <f>IF(R1686="","",VLOOKUP(G1686,WMS!$E$3:$T$2500,15,FALSE))</f>
        <v/>
      </c>
      <c r="AC1686" s="40" t="str">
        <f t="shared" si="188"/>
        <v/>
      </c>
      <c r="AD1686" s="37" t="str">
        <f>IF(S1686="","",VLOOKUP(S1686,海关监管条件!$A$1:$B$2000,2,FALSE))</f>
        <v/>
      </c>
    </row>
    <row r="1687" spans="7:30">
      <c r="G1687" s="22" t="str">
        <f t="shared" si="182"/>
        <v/>
      </c>
      <c r="H1687" s="23" t="str">
        <f>IF(G1687="","",VLOOKUP(G1687,WMS!$E$3:$Q$2500,7,FALSE))</f>
        <v/>
      </c>
      <c r="I1687" s="23" t="str">
        <f>IF(G1687="","",VLOOKUP(G1687,WMS!$E$3:$Q$2500,8,FALSE))</f>
        <v/>
      </c>
      <c r="J1687" s="23" t="str">
        <f>IF(G1687="","",VLOOKUP(G1687,WMS!$E$3:$Q$2500,13,FALSE))</f>
        <v/>
      </c>
      <c r="K1687" s="29" t="str">
        <f t="shared" si="183"/>
        <v/>
      </c>
      <c r="N1687" s="30" t="str">
        <f>IF(G1687="","",VLOOKUP(G1687,WMS!$E$3:$U$2500,17,0))</f>
        <v/>
      </c>
      <c r="O1687" s="31" t="str">
        <f t="shared" si="184"/>
        <v/>
      </c>
      <c r="P1687" s="31" t="str">
        <f t="shared" si="185"/>
        <v/>
      </c>
      <c r="Q1687" s="36" t="str">
        <f>IF(G1687="","",VLOOKUP(G1687,WMS!$E$3:$G$2500,2,FALSE))</f>
        <v/>
      </c>
      <c r="R1687" s="36" t="str">
        <f>IF(G1687="","",VLOOKUP(G1687,WMS!$E$3:$G$2500,3,FALSE))</f>
        <v/>
      </c>
      <c r="S1687" s="37" t="str">
        <f>IF(R1687="","",VLOOKUP(R1687,CUSTOMS!$E$3:$N$2500,2,FALSE))</f>
        <v/>
      </c>
      <c r="T1687" s="38" t="str">
        <f>IF(R1687="","",VLOOKUP(R1687,CUSTOMS!$E$3:$N$2500,3,FALSE))</f>
        <v/>
      </c>
      <c r="U1687" s="39" t="str">
        <f t="shared" si="186"/>
        <v/>
      </c>
      <c r="V1687" s="39" t="str">
        <f>IF(R1687="","",VLOOKUP(R1687,CUSTOMS!$E$3:$N$2500,5,FALSE))</f>
        <v/>
      </c>
      <c r="W1687" s="40" t="str">
        <f>IF(R1687="","",VLOOKUP(R1687,CUSTOMS!$E$3:$N$2500,6,FALSE))</f>
        <v/>
      </c>
      <c r="X1687" s="40" t="str">
        <f t="shared" si="187"/>
        <v/>
      </c>
      <c r="Y1687" s="39" t="str">
        <f>IF(R1687="","",VLOOKUP(R1687,CUSTOMS!$E$3:$N$2500,8,FALSE))</f>
        <v/>
      </c>
      <c r="Z1687" s="39" t="str">
        <f>IF(R1687="","",VLOOKUP(R1687,CUSTOMS!$E$3:$N$2500,9,FALSE))</f>
        <v/>
      </c>
      <c r="AA1687" s="39" t="str">
        <f>IF(R1687="","",VLOOKUP(R1687,CUSTOMS!$E$3:$N$2500,10,FALSE))</f>
        <v/>
      </c>
      <c r="AB1687" s="40" t="str">
        <f>IF(R1687="","",VLOOKUP(G1687,WMS!$E$3:$T$2500,15,FALSE))</f>
        <v/>
      </c>
      <c r="AC1687" s="40" t="str">
        <f t="shared" si="188"/>
        <v/>
      </c>
      <c r="AD1687" s="37" t="str">
        <f>IF(S1687="","",VLOOKUP(S1687,海关监管条件!$A$1:$B$2000,2,FALSE))</f>
        <v/>
      </c>
    </row>
    <row r="1688" spans="7:30">
      <c r="G1688" s="22" t="str">
        <f t="shared" si="182"/>
        <v/>
      </c>
      <c r="H1688" s="23" t="str">
        <f>IF(G1688="","",VLOOKUP(G1688,WMS!$E$3:$Q$2500,7,FALSE))</f>
        <v/>
      </c>
      <c r="I1688" s="23" t="str">
        <f>IF(G1688="","",VLOOKUP(G1688,WMS!$E$3:$Q$2500,8,FALSE))</f>
        <v/>
      </c>
      <c r="J1688" s="23" t="str">
        <f>IF(G1688="","",VLOOKUP(G1688,WMS!$E$3:$Q$2500,13,FALSE))</f>
        <v/>
      </c>
      <c r="K1688" s="29" t="str">
        <f t="shared" si="183"/>
        <v/>
      </c>
      <c r="N1688" s="30" t="str">
        <f>IF(G1688="","",VLOOKUP(G1688,WMS!$E$3:$U$2500,17,0))</f>
        <v/>
      </c>
      <c r="O1688" s="31" t="str">
        <f t="shared" si="184"/>
        <v/>
      </c>
      <c r="P1688" s="31" t="str">
        <f t="shared" si="185"/>
        <v/>
      </c>
      <c r="Q1688" s="36" t="str">
        <f>IF(G1688="","",VLOOKUP(G1688,WMS!$E$3:$G$2500,2,FALSE))</f>
        <v/>
      </c>
      <c r="R1688" s="36" t="str">
        <f>IF(G1688="","",VLOOKUP(G1688,WMS!$E$3:$G$2500,3,FALSE))</f>
        <v/>
      </c>
      <c r="S1688" s="37" t="str">
        <f>IF(R1688="","",VLOOKUP(R1688,CUSTOMS!$E$3:$N$2500,2,FALSE))</f>
        <v/>
      </c>
      <c r="T1688" s="38" t="str">
        <f>IF(R1688="","",VLOOKUP(R1688,CUSTOMS!$E$3:$N$2500,3,FALSE))</f>
        <v/>
      </c>
      <c r="U1688" s="39" t="str">
        <f t="shared" si="186"/>
        <v/>
      </c>
      <c r="V1688" s="39" t="str">
        <f>IF(R1688="","",VLOOKUP(R1688,CUSTOMS!$E$3:$N$2500,5,FALSE))</f>
        <v/>
      </c>
      <c r="W1688" s="40" t="str">
        <f>IF(R1688="","",VLOOKUP(R1688,CUSTOMS!$E$3:$N$2500,6,FALSE))</f>
        <v/>
      </c>
      <c r="X1688" s="40" t="str">
        <f t="shared" si="187"/>
        <v/>
      </c>
      <c r="Y1688" s="39" t="str">
        <f>IF(R1688="","",VLOOKUP(R1688,CUSTOMS!$E$3:$N$2500,8,FALSE))</f>
        <v/>
      </c>
      <c r="Z1688" s="39" t="str">
        <f>IF(R1688="","",VLOOKUP(R1688,CUSTOMS!$E$3:$N$2500,9,FALSE))</f>
        <v/>
      </c>
      <c r="AA1688" s="39" t="str">
        <f>IF(R1688="","",VLOOKUP(R1688,CUSTOMS!$E$3:$N$2500,10,FALSE))</f>
        <v/>
      </c>
      <c r="AB1688" s="40" t="str">
        <f>IF(R1688="","",VLOOKUP(G1688,WMS!$E$3:$T$2500,15,FALSE))</f>
        <v/>
      </c>
      <c r="AC1688" s="40" t="str">
        <f t="shared" si="188"/>
        <v/>
      </c>
      <c r="AD1688" s="37" t="str">
        <f>IF(S1688="","",VLOOKUP(S1688,海关监管条件!$A$1:$B$2000,2,FALSE))</f>
        <v/>
      </c>
    </row>
    <row r="1689" spans="7:30">
      <c r="G1689" s="22" t="str">
        <f t="shared" si="182"/>
        <v/>
      </c>
      <c r="H1689" s="23" t="str">
        <f>IF(G1689="","",VLOOKUP(G1689,WMS!$E$3:$Q$2500,7,FALSE))</f>
        <v/>
      </c>
      <c r="I1689" s="23" t="str">
        <f>IF(G1689="","",VLOOKUP(G1689,WMS!$E$3:$Q$2500,8,FALSE))</f>
        <v/>
      </c>
      <c r="J1689" s="23" t="str">
        <f>IF(G1689="","",VLOOKUP(G1689,WMS!$E$3:$Q$2500,13,FALSE))</f>
        <v/>
      </c>
      <c r="K1689" s="29" t="str">
        <f t="shared" si="183"/>
        <v/>
      </c>
      <c r="N1689" s="30" t="str">
        <f>IF(G1689="","",VLOOKUP(G1689,WMS!$E$3:$U$2500,17,0))</f>
        <v/>
      </c>
      <c r="O1689" s="31" t="str">
        <f t="shared" si="184"/>
        <v/>
      </c>
      <c r="P1689" s="31" t="str">
        <f t="shared" si="185"/>
        <v/>
      </c>
      <c r="Q1689" s="36" t="str">
        <f>IF(G1689="","",VLOOKUP(G1689,WMS!$E$3:$G$2500,2,FALSE))</f>
        <v/>
      </c>
      <c r="R1689" s="36" t="str">
        <f>IF(G1689="","",VLOOKUP(G1689,WMS!$E$3:$G$2500,3,FALSE))</f>
        <v/>
      </c>
      <c r="S1689" s="37" t="str">
        <f>IF(R1689="","",VLOOKUP(R1689,CUSTOMS!$E$3:$N$2500,2,FALSE))</f>
        <v/>
      </c>
      <c r="T1689" s="38" t="str">
        <f>IF(R1689="","",VLOOKUP(R1689,CUSTOMS!$E$3:$N$2500,3,FALSE))</f>
        <v/>
      </c>
      <c r="U1689" s="39" t="str">
        <f t="shared" si="186"/>
        <v/>
      </c>
      <c r="V1689" s="39" t="str">
        <f>IF(R1689="","",VLOOKUP(R1689,CUSTOMS!$E$3:$N$2500,5,FALSE))</f>
        <v/>
      </c>
      <c r="W1689" s="40" t="str">
        <f>IF(R1689="","",VLOOKUP(R1689,CUSTOMS!$E$3:$N$2500,6,FALSE))</f>
        <v/>
      </c>
      <c r="X1689" s="40" t="str">
        <f t="shared" si="187"/>
        <v/>
      </c>
      <c r="Y1689" s="39" t="str">
        <f>IF(R1689="","",VLOOKUP(R1689,CUSTOMS!$E$3:$N$2500,8,FALSE))</f>
        <v/>
      </c>
      <c r="Z1689" s="39" t="str">
        <f>IF(R1689="","",VLOOKUP(R1689,CUSTOMS!$E$3:$N$2500,9,FALSE))</f>
        <v/>
      </c>
      <c r="AA1689" s="39" t="str">
        <f>IF(R1689="","",VLOOKUP(R1689,CUSTOMS!$E$3:$N$2500,10,FALSE))</f>
        <v/>
      </c>
      <c r="AB1689" s="40" t="str">
        <f>IF(R1689="","",VLOOKUP(G1689,WMS!$E$3:$T$2500,15,FALSE))</f>
        <v/>
      </c>
      <c r="AC1689" s="40" t="str">
        <f t="shared" si="188"/>
        <v/>
      </c>
      <c r="AD1689" s="37" t="str">
        <f>IF(S1689="","",VLOOKUP(S1689,海关监管条件!$A$1:$B$2000,2,FALSE))</f>
        <v/>
      </c>
    </row>
    <row r="1690" spans="7:30">
      <c r="G1690" s="22" t="str">
        <f t="shared" si="182"/>
        <v/>
      </c>
      <c r="H1690" s="23" t="str">
        <f>IF(G1690="","",VLOOKUP(G1690,WMS!$E$3:$Q$2500,7,FALSE))</f>
        <v/>
      </c>
      <c r="I1690" s="23" t="str">
        <f>IF(G1690="","",VLOOKUP(G1690,WMS!$E$3:$Q$2500,8,FALSE))</f>
        <v/>
      </c>
      <c r="J1690" s="23" t="str">
        <f>IF(G1690="","",VLOOKUP(G1690,WMS!$E$3:$Q$2500,13,FALSE))</f>
        <v/>
      </c>
      <c r="K1690" s="29" t="str">
        <f t="shared" si="183"/>
        <v/>
      </c>
      <c r="N1690" s="30" t="str">
        <f>IF(G1690="","",VLOOKUP(G1690,WMS!$E$3:$U$2500,17,0))</f>
        <v/>
      </c>
      <c r="O1690" s="31" t="str">
        <f t="shared" si="184"/>
        <v/>
      </c>
      <c r="P1690" s="31" t="str">
        <f t="shared" si="185"/>
        <v/>
      </c>
      <c r="Q1690" s="36" t="str">
        <f>IF(G1690="","",VLOOKUP(G1690,WMS!$E$3:$G$2500,2,FALSE))</f>
        <v/>
      </c>
      <c r="R1690" s="36" t="str">
        <f>IF(G1690="","",VLOOKUP(G1690,WMS!$E$3:$G$2500,3,FALSE))</f>
        <v/>
      </c>
      <c r="S1690" s="37" t="str">
        <f>IF(R1690="","",VLOOKUP(R1690,CUSTOMS!$E$3:$N$2500,2,FALSE))</f>
        <v/>
      </c>
      <c r="T1690" s="38" t="str">
        <f>IF(R1690="","",VLOOKUP(R1690,CUSTOMS!$E$3:$N$2500,3,FALSE))</f>
        <v/>
      </c>
      <c r="U1690" s="39" t="str">
        <f t="shared" si="186"/>
        <v/>
      </c>
      <c r="V1690" s="39" t="str">
        <f>IF(R1690="","",VLOOKUP(R1690,CUSTOMS!$E$3:$N$2500,5,FALSE))</f>
        <v/>
      </c>
      <c r="W1690" s="40" t="str">
        <f>IF(R1690="","",VLOOKUP(R1690,CUSTOMS!$E$3:$N$2500,6,FALSE))</f>
        <v/>
      </c>
      <c r="X1690" s="40" t="str">
        <f t="shared" si="187"/>
        <v/>
      </c>
      <c r="Y1690" s="39" t="str">
        <f>IF(R1690="","",VLOOKUP(R1690,CUSTOMS!$E$3:$N$2500,8,FALSE))</f>
        <v/>
      </c>
      <c r="Z1690" s="39" t="str">
        <f>IF(R1690="","",VLOOKUP(R1690,CUSTOMS!$E$3:$N$2500,9,FALSE))</f>
        <v/>
      </c>
      <c r="AA1690" s="39" t="str">
        <f>IF(R1690="","",VLOOKUP(R1690,CUSTOMS!$E$3:$N$2500,10,FALSE))</f>
        <v/>
      </c>
      <c r="AB1690" s="40" t="str">
        <f>IF(R1690="","",VLOOKUP(G1690,WMS!$E$3:$T$2500,15,FALSE))</f>
        <v/>
      </c>
      <c r="AC1690" s="40" t="str">
        <f t="shared" si="188"/>
        <v/>
      </c>
      <c r="AD1690" s="37" t="str">
        <f>IF(S1690="","",VLOOKUP(S1690,海关监管条件!$A$1:$B$2000,2,FALSE))</f>
        <v/>
      </c>
    </row>
    <row r="1691" spans="7:30">
      <c r="G1691" s="22" t="str">
        <f t="shared" si="182"/>
        <v/>
      </c>
      <c r="H1691" s="23" t="str">
        <f>IF(G1691="","",VLOOKUP(G1691,WMS!$E$3:$Q$2500,7,FALSE))</f>
        <v/>
      </c>
      <c r="I1691" s="23" t="str">
        <f>IF(G1691="","",VLOOKUP(G1691,WMS!$E$3:$Q$2500,8,FALSE))</f>
        <v/>
      </c>
      <c r="J1691" s="23" t="str">
        <f>IF(G1691="","",VLOOKUP(G1691,WMS!$E$3:$Q$2500,13,FALSE))</f>
        <v/>
      </c>
      <c r="K1691" s="29" t="str">
        <f t="shared" si="183"/>
        <v/>
      </c>
      <c r="N1691" s="30" t="str">
        <f>IF(G1691="","",VLOOKUP(G1691,WMS!$E$3:$U$2500,17,0))</f>
        <v/>
      </c>
      <c r="O1691" s="31" t="str">
        <f t="shared" si="184"/>
        <v/>
      </c>
      <c r="P1691" s="31" t="str">
        <f t="shared" si="185"/>
        <v/>
      </c>
      <c r="Q1691" s="36" t="str">
        <f>IF(G1691="","",VLOOKUP(G1691,WMS!$E$3:$G$2500,2,FALSE))</f>
        <v/>
      </c>
      <c r="R1691" s="36" t="str">
        <f>IF(G1691="","",VLOOKUP(G1691,WMS!$E$3:$G$2500,3,FALSE))</f>
        <v/>
      </c>
      <c r="S1691" s="37" t="str">
        <f>IF(R1691="","",VLOOKUP(R1691,CUSTOMS!$E$3:$N$2500,2,FALSE))</f>
        <v/>
      </c>
      <c r="T1691" s="38" t="str">
        <f>IF(R1691="","",VLOOKUP(R1691,CUSTOMS!$E$3:$N$2500,3,FALSE))</f>
        <v/>
      </c>
      <c r="U1691" s="39" t="str">
        <f t="shared" si="186"/>
        <v/>
      </c>
      <c r="V1691" s="39" t="str">
        <f>IF(R1691="","",VLOOKUP(R1691,CUSTOMS!$E$3:$N$2500,5,FALSE))</f>
        <v/>
      </c>
      <c r="W1691" s="40" t="str">
        <f>IF(R1691="","",VLOOKUP(R1691,CUSTOMS!$E$3:$N$2500,6,FALSE))</f>
        <v/>
      </c>
      <c r="X1691" s="40" t="str">
        <f t="shared" si="187"/>
        <v/>
      </c>
      <c r="Y1691" s="39" t="str">
        <f>IF(R1691="","",VLOOKUP(R1691,CUSTOMS!$E$3:$N$2500,8,FALSE))</f>
        <v/>
      </c>
      <c r="Z1691" s="39" t="str">
        <f>IF(R1691="","",VLOOKUP(R1691,CUSTOMS!$E$3:$N$2500,9,FALSE))</f>
        <v/>
      </c>
      <c r="AA1691" s="39" t="str">
        <f>IF(R1691="","",VLOOKUP(R1691,CUSTOMS!$E$3:$N$2500,10,FALSE))</f>
        <v/>
      </c>
      <c r="AB1691" s="40" t="str">
        <f>IF(R1691="","",VLOOKUP(G1691,WMS!$E$3:$T$2500,15,FALSE))</f>
        <v/>
      </c>
      <c r="AC1691" s="40" t="str">
        <f t="shared" si="188"/>
        <v/>
      </c>
      <c r="AD1691" s="37" t="str">
        <f>IF(S1691="","",VLOOKUP(S1691,海关监管条件!$A$1:$B$2000,2,FALSE))</f>
        <v/>
      </c>
    </row>
    <row r="1692" spans="7:30">
      <c r="G1692" s="22" t="str">
        <f t="shared" si="182"/>
        <v/>
      </c>
      <c r="H1692" s="23" t="str">
        <f>IF(G1692="","",VLOOKUP(G1692,WMS!$E$3:$Q$2500,7,FALSE))</f>
        <v/>
      </c>
      <c r="I1692" s="23" t="str">
        <f>IF(G1692="","",VLOOKUP(G1692,WMS!$E$3:$Q$2500,8,FALSE))</f>
        <v/>
      </c>
      <c r="J1692" s="23" t="str">
        <f>IF(G1692="","",VLOOKUP(G1692,WMS!$E$3:$Q$2500,13,FALSE))</f>
        <v/>
      </c>
      <c r="K1692" s="29" t="str">
        <f t="shared" si="183"/>
        <v/>
      </c>
      <c r="N1692" s="30" t="str">
        <f>IF(G1692="","",VLOOKUP(G1692,WMS!$E$3:$U$2500,17,0))</f>
        <v/>
      </c>
      <c r="O1692" s="31" t="str">
        <f t="shared" si="184"/>
        <v/>
      </c>
      <c r="P1692" s="31" t="str">
        <f t="shared" si="185"/>
        <v/>
      </c>
      <c r="Q1692" s="36" t="str">
        <f>IF(G1692="","",VLOOKUP(G1692,WMS!$E$3:$G$2500,2,FALSE))</f>
        <v/>
      </c>
      <c r="R1692" s="36" t="str">
        <f>IF(G1692="","",VLOOKUP(G1692,WMS!$E$3:$G$2500,3,FALSE))</f>
        <v/>
      </c>
      <c r="S1692" s="37" t="str">
        <f>IF(R1692="","",VLOOKUP(R1692,CUSTOMS!$E$3:$N$2500,2,FALSE))</f>
        <v/>
      </c>
      <c r="T1692" s="38" t="str">
        <f>IF(R1692="","",VLOOKUP(R1692,CUSTOMS!$E$3:$N$2500,3,FALSE))</f>
        <v/>
      </c>
      <c r="U1692" s="39" t="str">
        <f t="shared" si="186"/>
        <v/>
      </c>
      <c r="V1692" s="39" t="str">
        <f>IF(R1692="","",VLOOKUP(R1692,CUSTOMS!$E$3:$N$2500,5,FALSE))</f>
        <v/>
      </c>
      <c r="W1692" s="40" t="str">
        <f>IF(R1692="","",VLOOKUP(R1692,CUSTOMS!$E$3:$N$2500,6,FALSE))</f>
        <v/>
      </c>
      <c r="X1692" s="40" t="str">
        <f t="shared" si="187"/>
        <v/>
      </c>
      <c r="Y1692" s="39" t="str">
        <f>IF(R1692="","",VLOOKUP(R1692,CUSTOMS!$E$3:$N$2500,8,FALSE))</f>
        <v/>
      </c>
      <c r="Z1692" s="39" t="str">
        <f>IF(R1692="","",VLOOKUP(R1692,CUSTOMS!$E$3:$N$2500,9,FALSE))</f>
        <v/>
      </c>
      <c r="AA1692" s="39" t="str">
        <f>IF(R1692="","",VLOOKUP(R1692,CUSTOMS!$E$3:$N$2500,10,FALSE))</f>
        <v/>
      </c>
      <c r="AB1692" s="40" t="str">
        <f>IF(R1692="","",VLOOKUP(G1692,WMS!$E$3:$T$2500,15,FALSE))</f>
        <v/>
      </c>
      <c r="AC1692" s="40" t="str">
        <f t="shared" si="188"/>
        <v/>
      </c>
      <c r="AD1692" s="37" t="str">
        <f>IF(S1692="","",VLOOKUP(S1692,海关监管条件!$A$1:$B$2000,2,FALSE))</f>
        <v/>
      </c>
    </row>
    <row r="1693" spans="7:30">
      <c r="G1693" s="22" t="str">
        <f t="shared" si="182"/>
        <v/>
      </c>
      <c r="H1693" s="23" t="str">
        <f>IF(G1693="","",VLOOKUP(G1693,WMS!$E$3:$Q$2500,7,FALSE))</f>
        <v/>
      </c>
      <c r="I1693" s="23" t="str">
        <f>IF(G1693="","",VLOOKUP(G1693,WMS!$E$3:$Q$2500,8,FALSE))</f>
        <v/>
      </c>
      <c r="J1693" s="23" t="str">
        <f>IF(G1693="","",VLOOKUP(G1693,WMS!$E$3:$Q$2500,13,FALSE))</f>
        <v/>
      </c>
      <c r="K1693" s="29" t="str">
        <f t="shared" si="183"/>
        <v/>
      </c>
      <c r="N1693" s="30" t="str">
        <f>IF(G1693="","",VLOOKUP(G1693,WMS!$E$3:$U$2500,17,0))</f>
        <v/>
      </c>
      <c r="O1693" s="31" t="str">
        <f t="shared" si="184"/>
        <v/>
      </c>
      <c r="P1693" s="31" t="str">
        <f t="shared" si="185"/>
        <v/>
      </c>
      <c r="Q1693" s="36" t="str">
        <f>IF(G1693="","",VLOOKUP(G1693,WMS!$E$3:$G$2500,2,FALSE))</f>
        <v/>
      </c>
      <c r="R1693" s="36" t="str">
        <f>IF(G1693="","",VLOOKUP(G1693,WMS!$E$3:$G$2500,3,FALSE))</f>
        <v/>
      </c>
      <c r="S1693" s="37" t="str">
        <f>IF(R1693="","",VLOOKUP(R1693,CUSTOMS!$E$3:$N$2500,2,FALSE))</f>
        <v/>
      </c>
      <c r="T1693" s="38" t="str">
        <f>IF(R1693="","",VLOOKUP(R1693,CUSTOMS!$E$3:$N$2500,3,FALSE))</f>
        <v/>
      </c>
      <c r="U1693" s="39" t="str">
        <f t="shared" si="186"/>
        <v/>
      </c>
      <c r="V1693" s="39" t="str">
        <f>IF(R1693="","",VLOOKUP(R1693,CUSTOMS!$E$3:$N$2500,5,FALSE))</f>
        <v/>
      </c>
      <c r="W1693" s="40" t="str">
        <f>IF(R1693="","",VLOOKUP(R1693,CUSTOMS!$E$3:$N$2500,6,FALSE))</f>
        <v/>
      </c>
      <c r="X1693" s="40" t="str">
        <f t="shared" si="187"/>
        <v/>
      </c>
      <c r="Y1693" s="39" t="str">
        <f>IF(R1693="","",VLOOKUP(R1693,CUSTOMS!$E$3:$N$2500,8,FALSE))</f>
        <v/>
      </c>
      <c r="Z1693" s="39" t="str">
        <f>IF(R1693="","",VLOOKUP(R1693,CUSTOMS!$E$3:$N$2500,9,FALSE))</f>
        <v/>
      </c>
      <c r="AA1693" s="39" t="str">
        <f>IF(R1693="","",VLOOKUP(R1693,CUSTOMS!$E$3:$N$2500,10,FALSE))</f>
        <v/>
      </c>
      <c r="AB1693" s="40" t="str">
        <f>IF(R1693="","",VLOOKUP(G1693,WMS!$E$3:$T$2500,15,FALSE))</f>
        <v/>
      </c>
      <c r="AC1693" s="40" t="str">
        <f t="shared" si="188"/>
        <v/>
      </c>
      <c r="AD1693" s="37" t="str">
        <f>IF(S1693="","",VLOOKUP(S1693,海关监管条件!$A$1:$B$2000,2,FALSE))</f>
        <v/>
      </c>
    </row>
    <row r="1694" spans="7:30">
      <c r="G1694" s="22" t="str">
        <f t="shared" si="182"/>
        <v/>
      </c>
      <c r="H1694" s="23" t="str">
        <f>IF(G1694="","",VLOOKUP(G1694,WMS!$E$3:$Q$2500,7,FALSE))</f>
        <v/>
      </c>
      <c r="I1694" s="23" t="str">
        <f>IF(G1694="","",VLOOKUP(G1694,WMS!$E$3:$Q$2500,8,FALSE))</f>
        <v/>
      </c>
      <c r="J1694" s="23" t="str">
        <f>IF(G1694="","",VLOOKUP(G1694,WMS!$E$3:$Q$2500,13,FALSE))</f>
        <v/>
      </c>
      <c r="K1694" s="29" t="str">
        <f t="shared" si="183"/>
        <v/>
      </c>
      <c r="N1694" s="30" t="str">
        <f>IF(G1694="","",VLOOKUP(G1694,WMS!$E$3:$U$2500,17,0))</f>
        <v/>
      </c>
      <c r="O1694" s="31" t="str">
        <f t="shared" si="184"/>
        <v/>
      </c>
      <c r="P1694" s="31" t="str">
        <f t="shared" si="185"/>
        <v/>
      </c>
      <c r="Q1694" s="36" t="str">
        <f>IF(G1694="","",VLOOKUP(G1694,WMS!$E$3:$G$2500,2,FALSE))</f>
        <v/>
      </c>
      <c r="R1694" s="36" t="str">
        <f>IF(G1694="","",VLOOKUP(G1694,WMS!$E$3:$G$2500,3,FALSE))</f>
        <v/>
      </c>
      <c r="S1694" s="37" t="str">
        <f>IF(R1694="","",VLOOKUP(R1694,CUSTOMS!$E$3:$N$2500,2,FALSE))</f>
        <v/>
      </c>
      <c r="T1694" s="38" t="str">
        <f>IF(R1694="","",VLOOKUP(R1694,CUSTOMS!$E$3:$N$2500,3,FALSE))</f>
        <v/>
      </c>
      <c r="U1694" s="39" t="str">
        <f t="shared" si="186"/>
        <v/>
      </c>
      <c r="V1694" s="39" t="str">
        <f>IF(R1694="","",VLOOKUP(R1694,CUSTOMS!$E$3:$N$2500,5,FALSE))</f>
        <v/>
      </c>
      <c r="W1694" s="40" t="str">
        <f>IF(R1694="","",VLOOKUP(R1694,CUSTOMS!$E$3:$N$2500,6,FALSE))</f>
        <v/>
      </c>
      <c r="X1694" s="40" t="str">
        <f t="shared" si="187"/>
        <v/>
      </c>
      <c r="Y1694" s="39" t="str">
        <f>IF(R1694="","",VLOOKUP(R1694,CUSTOMS!$E$3:$N$2500,8,FALSE))</f>
        <v/>
      </c>
      <c r="Z1694" s="39" t="str">
        <f>IF(R1694="","",VLOOKUP(R1694,CUSTOMS!$E$3:$N$2500,9,FALSE))</f>
        <v/>
      </c>
      <c r="AA1694" s="39" t="str">
        <f>IF(R1694="","",VLOOKUP(R1694,CUSTOMS!$E$3:$N$2500,10,FALSE))</f>
        <v/>
      </c>
      <c r="AB1694" s="40" t="str">
        <f>IF(R1694="","",VLOOKUP(G1694,WMS!$E$3:$T$2500,15,FALSE))</f>
        <v/>
      </c>
      <c r="AC1694" s="40" t="str">
        <f t="shared" si="188"/>
        <v/>
      </c>
      <c r="AD1694" s="37" t="str">
        <f>IF(S1694="","",VLOOKUP(S1694,海关监管条件!$A$1:$B$2000,2,FALSE))</f>
        <v/>
      </c>
    </row>
    <row r="1695" spans="7:30">
      <c r="G1695" s="22" t="str">
        <f t="shared" si="182"/>
        <v/>
      </c>
      <c r="H1695" s="23" t="str">
        <f>IF(G1695="","",VLOOKUP(G1695,WMS!$E$3:$Q$2500,7,FALSE))</f>
        <v/>
      </c>
      <c r="I1695" s="23" t="str">
        <f>IF(G1695="","",VLOOKUP(G1695,WMS!$E$3:$Q$2500,8,FALSE))</f>
        <v/>
      </c>
      <c r="J1695" s="23" t="str">
        <f>IF(G1695="","",VLOOKUP(G1695,WMS!$E$3:$Q$2500,13,FALSE))</f>
        <v/>
      </c>
      <c r="K1695" s="29" t="str">
        <f t="shared" si="183"/>
        <v/>
      </c>
      <c r="N1695" s="30" t="str">
        <f>IF(G1695="","",VLOOKUP(G1695,WMS!$E$3:$U$2500,17,0))</f>
        <v/>
      </c>
      <c r="O1695" s="31" t="str">
        <f t="shared" si="184"/>
        <v/>
      </c>
      <c r="P1695" s="31" t="str">
        <f t="shared" si="185"/>
        <v/>
      </c>
      <c r="Q1695" s="36" t="str">
        <f>IF(G1695="","",VLOOKUP(G1695,WMS!$E$3:$G$2500,2,FALSE))</f>
        <v/>
      </c>
      <c r="R1695" s="36" t="str">
        <f>IF(G1695="","",VLOOKUP(G1695,WMS!$E$3:$G$2500,3,FALSE))</f>
        <v/>
      </c>
      <c r="S1695" s="37" t="str">
        <f>IF(R1695="","",VLOOKUP(R1695,CUSTOMS!$E$3:$N$2500,2,FALSE))</f>
        <v/>
      </c>
      <c r="T1695" s="38" t="str">
        <f>IF(R1695="","",VLOOKUP(R1695,CUSTOMS!$E$3:$N$2500,3,FALSE))</f>
        <v/>
      </c>
      <c r="U1695" s="39" t="str">
        <f t="shared" si="186"/>
        <v/>
      </c>
      <c r="V1695" s="39" t="str">
        <f>IF(R1695="","",VLOOKUP(R1695,CUSTOMS!$E$3:$N$2500,5,FALSE))</f>
        <v/>
      </c>
      <c r="W1695" s="40" t="str">
        <f>IF(R1695="","",VLOOKUP(R1695,CUSTOMS!$E$3:$N$2500,6,FALSE))</f>
        <v/>
      </c>
      <c r="X1695" s="40" t="str">
        <f t="shared" si="187"/>
        <v/>
      </c>
      <c r="Y1695" s="39" t="str">
        <f>IF(R1695="","",VLOOKUP(R1695,CUSTOMS!$E$3:$N$2500,8,FALSE))</f>
        <v/>
      </c>
      <c r="Z1695" s="39" t="str">
        <f>IF(R1695="","",VLOOKUP(R1695,CUSTOMS!$E$3:$N$2500,9,FALSE))</f>
        <v/>
      </c>
      <c r="AA1695" s="39" t="str">
        <f>IF(R1695="","",VLOOKUP(R1695,CUSTOMS!$E$3:$N$2500,10,FALSE))</f>
        <v/>
      </c>
      <c r="AB1695" s="40" t="str">
        <f>IF(R1695="","",VLOOKUP(G1695,WMS!$E$3:$T$2500,15,FALSE))</f>
        <v/>
      </c>
      <c r="AC1695" s="40" t="str">
        <f t="shared" si="188"/>
        <v/>
      </c>
      <c r="AD1695" s="37" t="str">
        <f>IF(S1695="","",VLOOKUP(S1695,海关监管条件!$A$1:$B$2000,2,FALSE))</f>
        <v/>
      </c>
    </row>
    <row r="1696" spans="7:30">
      <c r="G1696" s="22" t="str">
        <f t="shared" si="182"/>
        <v/>
      </c>
      <c r="H1696" s="23" t="str">
        <f>IF(G1696="","",VLOOKUP(G1696,WMS!$E$3:$Q$2500,7,FALSE))</f>
        <v/>
      </c>
      <c r="I1696" s="23" t="str">
        <f>IF(G1696="","",VLOOKUP(G1696,WMS!$E$3:$Q$2500,8,FALSE))</f>
        <v/>
      </c>
      <c r="J1696" s="23" t="str">
        <f>IF(G1696="","",VLOOKUP(G1696,WMS!$E$3:$Q$2500,13,FALSE))</f>
        <v/>
      </c>
      <c r="K1696" s="29" t="str">
        <f t="shared" si="183"/>
        <v/>
      </c>
      <c r="N1696" s="30" t="str">
        <f>IF(G1696="","",VLOOKUP(G1696,WMS!$E$3:$U$2500,17,0))</f>
        <v/>
      </c>
      <c r="O1696" s="31" t="str">
        <f t="shared" si="184"/>
        <v/>
      </c>
      <c r="P1696" s="31" t="str">
        <f t="shared" si="185"/>
        <v/>
      </c>
      <c r="Q1696" s="36" t="str">
        <f>IF(G1696="","",VLOOKUP(G1696,WMS!$E$3:$G$2500,2,FALSE))</f>
        <v/>
      </c>
      <c r="R1696" s="36" t="str">
        <f>IF(G1696="","",VLOOKUP(G1696,WMS!$E$3:$G$2500,3,FALSE))</f>
        <v/>
      </c>
      <c r="S1696" s="37" t="str">
        <f>IF(R1696="","",VLOOKUP(R1696,CUSTOMS!$E$3:$N$2500,2,FALSE))</f>
        <v/>
      </c>
      <c r="T1696" s="38" t="str">
        <f>IF(R1696="","",VLOOKUP(R1696,CUSTOMS!$E$3:$N$2500,3,FALSE))</f>
        <v/>
      </c>
      <c r="U1696" s="39" t="str">
        <f t="shared" si="186"/>
        <v/>
      </c>
      <c r="V1696" s="39" t="str">
        <f>IF(R1696="","",VLOOKUP(R1696,CUSTOMS!$E$3:$N$2500,5,FALSE))</f>
        <v/>
      </c>
      <c r="W1696" s="40" t="str">
        <f>IF(R1696="","",VLOOKUP(R1696,CUSTOMS!$E$3:$N$2500,6,FALSE))</f>
        <v/>
      </c>
      <c r="X1696" s="40" t="str">
        <f t="shared" si="187"/>
        <v/>
      </c>
      <c r="Y1696" s="39" t="str">
        <f>IF(R1696="","",VLOOKUP(R1696,CUSTOMS!$E$3:$N$2500,8,FALSE))</f>
        <v/>
      </c>
      <c r="Z1696" s="39" t="str">
        <f>IF(R1696="","",VLOOKUP(R1696,CUSTOMS!$E$3:$N$2500,9,FALSE))</f>
        <v/>
      </c>
      <c r="AA1696" s="39" t="str">
        <f>IF(R1696="","",VLOOKUP(R1696,CUSTOMS!$E$3:$N$2500,10,FALSE))</f>
        <v/>
      </c>
      <c r="AB1696" s="40" t="str">
        <f>IF(R1696="","",VLOOKUP(G1696,WMS!$E$3:$T$2500,15,FALSE))</f>
        <v/>
      </c>
      <c r="AC1696" s="40" t="str">
        <f t="shared" si="188"/>
        <v/>
      </c>
      <c r="AD1696" s="37" t="str">
        <f>IF(S1696="","",VLOOKUP(S1696,海关监管条件!$A$1:$B$2000,2,FALSE))</f>
        <v/>
      </c>
    </row>
    <row r="1697" spans="7:30">
      <c r="G1697" s="22" t="str">
        <f t="shared" ref="G1697:G1760" si="189">IF(F1697="","",D1697&amp;"/"&amp;E1697&amp;"/"&amp;F1697)</f>
        <v/>
      </c>
      <c r="H1697" s="23" t="str">
        <f>IF(G1697="","",VLOOKUP(G1697,WMS!$E$3:$Q$2500,7,FALSE))</f>
        <v/>
      </c>
      <c r="I1697" s="23" t="str">
        <f>IF(G1697="","",VLOOKUP(G1697,WMS!$E$3:$Q$2500,8,FALSE))</f>
        <v/>
      </c>
      <c r="J1697" s="23" t="str">
        <f>IF(G1697="","",VLOOKUP(G1697,WMS!$E$3:$Q$2500,13,FALSE))</f>
        <v/>
      </c>
      <c r="K1697" s="29" t="str">
        <f t="shared" ref="K1697:K1760" si="190">IF(M1697="","",EXACT(H1697,M1697/L1697))</f>
        <v/>
      </c>
      <c r="N1697" s="30" t="str">
        <f>IF(G1697="","",VLOOKUP(G1697,WMS!$E$3:$U$2500,17,0))</f>
        <v/>
      </c>
      <c r="O1697" s="31" t="str">
        <f t="shared" ref="O1697:O1760" si="191">IF(L1697="","",I1697*L1697)</f>
        <v/>
      </c>
      <c r="P1697" s="31" t="str">
        <f t="shared" ref="P1697:P1760" si="192">IF(L1697="","",J1697*L1697)</f>
        <v/>
      </c>
      <c r="Q1697" s="36" t="str">
        <f>IF(G1697="","",VLOOKUP(G1697,WMS!$E$3:$G$2500,2,FALSE))</f>
        <v/>
      </c>
      <c r="R1697" s="36" t="str">
        <f>IF(G1697="","",VLOOKUP(G1697,WMS!$E$3:$G$2500,3,FALSE))</f>
        <v/>
      </c>
      <c r="S1697" s="37" t="str">
        <f>IF(R1697="","",VLOOKUP(R1697,CUSTOMS!$E$3:$N$2500,2,FALSE))</f>
        <v/>
      </c>
      <c r="T1697" s="38" t="str">
        <f>IF(R1697="","",VLOOKUP(R1697,CUSTOMS!$E$3:$N$2500,3,FALSE))</f>
        <v/>
      </c>
      <c r="U1697" s="39" t="str">
        <f t="shared" ref="U1697:U1760" si="193">IF(V1697="","",IF(V1697="千克",M1697*AB1697,M1697))</f>
        <v/>
      </c>
      <c r="V1697" s="39" t="str">
        <f>IF(R1697="","",VLOOKUP(R1697,CUSTOMS!$E$3:$N$2500,5,FALSE))</f>
        <v/>
      </c>
      <c r="W1697" s="40" t="str">
        <f>IF(R1697="","",VLOOKUP(R1697,CUSTOMS!$E$3:$N$2500,6,FALSE))</f>
        <v/>
      </c>
      <c r="X1697" s="40" t="str">
        <f t="shared" ref="X1697:X1760" si="194">IF(W1697="","",U1697*W1697)</f>
        <v/>
      </c>
      <c r="Y1697" s="39" t="str">
        <f>IF(R1697="","",VLOOKUP(R1697,CUSTOMS!$E$3:$N$2500,8,FALSE))</f>
        <v/>
      </c>
      <c r="Z1697" s="39" t="str">
        <f>IF(R1697="","",VLOOKUP(R1697,CUSTOMS!$E$3:$N$2500,9,FALSE))</f>
        <v/>
      </c>
      <c r="AA1697" s="39" t="str">
        <f>IF(R1697="","",VLOOKUP(R1697,CUSTOMS!$E$3:$N$2500,10,FALSE))</f>
        <v/>
      </c>
      <c r="AB1697" s="40" t="str">
        <f>IF(R1697="","",VLOOKUP(G1697,WMS!$E$3:$T$2500,15,FALSE))</f>
        <v/>
      </c>
      <c r="AC1697" s="40" t="str">
        <f t="shared" ref="AC1697:AC1760" si="195">IF(AB1697="","",M1697*AB1697)</f>
        <v/>
      </c>
      <c r="AD1697" s="37" t="str">
        <f>IF(S1697="","",VLOOKUP(S1697,海关监管条件!$A$1:$B$2000,2,FALSE))</f>
        <v/>
      </c>
    </row>
    <row r="1698" spans="7:30">
      <c r="G1698" s="22" t="str">
        <f t="shared" si="189"/>
        <v/>
      </c>
      <c r="H1698" s="23" t="str">
        <f>IF(G1698="","",VLOOKUP(G1698,WMS!$E$3:$Q$2500,7,FALSE))</f>
        <v/>
      </c>
      <c r="I1698" s="23" t="str">
        <f>IF(G1698="","",VLOOKUP(G1698,WMS!$E$3:$Q$2500,8,FALSE))</f>
        <v/>
      </c>
      <c r="J1698" s="23" t="str">
        <f>IF(G1698="","",VLOOKUP(G1698,WMS!$E$3:$Q$2500,13,FALSE))</f>
        <v/>
      </c>
      <c r="K1698" s="29" t="str">
        <f t="shared" si="190"/>
        <v/>
      </c>
      <c r="N1698" s="30" t="str">
        <f>IF(G1698="","",VLOOKUP(G1698,WMS!$E$3:$U$2500,17,0))</f>
        <v/>
      </c>
      <c r="O1698" s="31" t="str">
        <f t="shared" si="191"/>
        <v/>
      </c>
      <c r="P1698" s="31" t="str">
        <f t="shared" si="192"/>
        <v/>
      </c>
      <c r="Q1698" s="36" t="str">
        <f>IF(G1698="","",VLOOKUP(G1698,WMS!$E$3:$G$2500,2,FALSE))</f>
        <v/>
      </c>
      <c r="R1698" s="36" t="str">
        <f>IF(G1698="","",VLOOKUP(G1698,WMS!$E$3:$G$2500,3,FALSE))</f>
        <v/>
      </c>
      <c r="S1698" s="37" t="str">
        <f>IF(R1698="","",VLOOKUP(R1698,CUSTOMS!$E$3:$N$2500,2,FALSE))</f>
        <v/>
      </c>
      <c r="T1698" s="38" t="str">
        <f>IF(R1698="","",VLOOKUP(R1698,CUSTOMS!$E$3:$N$2500,3,FALSE))</f>
        <v/>
      </c>
      <c r="U1698" s="39" t="str">
        <f t="shared" si="193"/>
        <v/>
      </c>
      <c r="V1698" s="39" t="str">
        <f>IF(R1698="","",VLOOKUP(R1698,CUSTOMS!$E$3:$N$2500,5,FALSE))</f>
        <v/>
      </c>
      <c r="W1698" s="40" t="str">
        <f>IF(R1698="","",VLOOKUP(R1698,CUSTOMS!$E$3:$N$2500,6,FALSE))</f>
        <v/>
      </c>
      <c r="X1698" s="40" t="str">
        <f t="shared" si="194"/>
        <v/>
      </c>
      <c r="Y1698" s="39" t="str">
        <f>IF(R1698="","",VLOOKUP(R1698,CUSTOMS!$E$3:$N$2500,8,FALSE))</f>
        <v/>
      </c>
      <c r="Z1698" s="39" t="str">
        <f>IF(R1698="","",VLOOKUP(R1698,CUSTOMS!$E$3:$N$2500,9,FALSE))</f>
        <v/>
      </c>
      <c r="AA1698" s="39" t="str">
        <f>IF(R1698="","",VLOOKUP(R1698,CUSTOMS!$E$3:$N$2500,10,FALSE))</f>
        <v/>
      </c>
      <c r="AB1698" s="40" t="str">
        <f>IF(R1698="","",VLOOKUP(G1698,WMS!$E$3:$T$2500,15,FALSE))</f>
        <v/>
      </c>
      <c r="AC1698" s="40" t="str">
        <f t="shared" si="195"/>
        <v/>
      </c>
      <c r="AD1698" s="37" t="str">
        <f>IF(S1698="","",VLOOKUP(S1698,海关监管条件!$A$1:$B$2000,2,FALSE))</f>
        <v/>
      </c>
    </row>
    <row r="1699" spans="7:30">
      <c r="G1699" s="22" t="str">
        <f t="shared" si="189"/>
        <v/>
      </c>
      <c r="H1699" s="23" t="str">
        <f>IF(G1699="","",VLOOKUP(G1699,WMS!$E$3:$Q$2500,7,FALSE))</f>
        <v/>
      </c>
      <c r="I1699" s="23" t="str">
        <f>IF(G1699="","",VLOOKUP(G1699,WMS!$E$3:$Q$2500,8,FALSE))</f>
        <v/>
      </c>
      <c r="J1699" s="23" t="str">
        <f>IF(G1699="","",VLOOKUP(G1699,WMS!$E$3:$Q$2500,13,FALSE))</f>
        <v/>
      </c>
      <c r="K1699" s="29" t="str">
        <f t="shared" si="190"/>
        <v/>
      </c>
      <c r="N1699" s="30" t="str">
        <f>IF(G1699="","",VLOOKUP(G1699,WMS!$E$3:$U$2500,17,0))</f>
        <v/>
      </c>
      <c r="O1699" s="31" t="str">
        <f t="shared" si="191"/>
        <v/>
      </c>
      <c r="P1699" s="31" t="str">
        <f t="shared" si="192"/>
        <v/>
      </c>
      <c r="Q1699" s="36" t="str">
        <f>IF(G1699="","",VLOOKUP(G1699,WMS!$E$3:$G$2500,2,FALSE))</f>
        <v/>
      </c>
      <c r="R1699" s="36" t="str">
        <f>IF(G1699="","",VLOOKUP(G1699,WMS!$E$3:$G$2500,3,FALSE))</f>
        <v/>
      </c>
      <c r="S1699" s="37" t="str">
        <f>IF(R1699="","",VLOOKUP(R1699,CUSTOMS!$E$3:$N$2500,2,FALSE))</f>
        <v/>
      </c>
      <c r="T1699" s="38" t="str">
        <f>IF(R1699="","",VLOOKUP(R1699,CUSTOMS!$E$3:$N$2500,3,FALSE))</f>
        <v/>
      </c>
      <c r="U1699" s="39" t="str">
        <f t="shared" si="193"/>
        <v/>
      </c>
      <c r="V1699" s="39" t="str">
        <f>IF(R1699="","",VLOOKUP(R1699,CUSTOMS!$E$3:$N$2500,5,FALSE))</f>
        <v/>
      </c>
      <c r="W1699" s="40" t="str">
        <f>IF(R1699="","",VLOOKUP(R1699,CUSTOMS!$E$3:$N$2500,6,FALSE))</f>
        <v/>
      </c>
      <c r="X1699" s="40" t="str">
        <f t="shared" si="194"/>
        <v/>
      </c>
      <c r="Y1699" s="39" t="str">
        <f>IF(R1699="","",VLOOKUP(R1699,CUSTOMS!$E$3:$N$2500,8,FALSE))</f>
        <v/>
      </c>
      <c r="Z1699" s="39" t="str">
        <f>IF(R1699="","",VLOOKUP(R1699,CUSTOMS!$E$3:$N$2500,9,FALSE))</f>
        <v/>
      </c>
      <c r="AA1699" s="39" t="str">
        <f>IF(R1699="","",VLOOKUP(R1699,CUSTOMS!$E$3:$N$2500,10,FALSE))</f>
        <v/>
      </c>
      <c r="AB1699" s="40" t="str">
        <f>IF(R1699="","",VLOOKUP(G1699,WMS!$E$3:$T$2500,15,FALSE))</f>
        <v/>
      </c>
      <c r="AC1699" s="40" t="str">
        <f t="shared" si="195"/>
        <v/>
      </c>
      <c r="AD1699" s="37" t="str">
        <f>IF(S1699="","",VLOOKUP(S1699,海关监管条件!$A$1:$B$2000,2,FALSE))</f>
        <v/>
      </c>
    </row>
    <row r="1700" spans="7:30">
      <c r="G1700" s="22" t="str">
        <f t="shared" si="189"/>
        <v/>
      </c>
      <c r="H1700" s="23" t="str">
        <f>IF(G1700="","",VLOOKUP(G1700,WMS!$E$3:$Q$2500,7,FALSE))</f>
        <v/>
      </c>
      <c r="I1700" s="23" t="str">
        <f>IF(G1700="","",VLOOKUP(G1700,WMS!$E$3:$Q$2500,8,FALSE))</f>
        <v/>
      </c>
      <c r="J1700" s="23" t="str">
        <f>IF(G1700="","",VLOOKUP(G1700,WMS!$E$3:$Q$2500,13,FALSE))</f>
        <v/>
      </c>
      <c r="K1700" s="29" t="str">
        <f t="shared" si="190"/>
        <v/>
      </c>
      <c r="N1700" s="30" t="str">
        <f>IF(G1700="","",VLOOKUP(G1700,WMS!$E$3:$U$2500,17,0))</f>
        <v/>
      </c>
      <c r="O1700" s="31" t="str">
        <f t="shared" si="191"/>
        <v/>
      </c>
      <c r="P1700" s="31" t="str">
        <f t="shared" si="192"/>
        <v/>
      </c>
      <c r="Q1700" s="36" t="str">
        <f>IF(G1700="","",VLOOKUP(G1700,WMS!$E$3:$G$2500,2,FALSE))</f>
        <v/>
      </c>
      <c r="R1700" s="36" t="str">
        <f>IF(G1700="","",VLOOKUP(G1700,WMS!$E$3:$G$2500,3,FALSE))</f>
        <v/>
      </c>
      <c r="S1700" s="37" t="str">
        <f>IF(R1700="","",VLOOKUP(R1700,CUSTOMS!$E$3:$N$2500,2,FALSE))</f>
        <v/>
      </c>
      <c r="T1700" s="38" t="str">
        <f>IF(R1700="","",VLOOKUP(R1700,CUSTOMS!$E$3:$N$2500,3,FALSE))</f>
        <v/>
      </c>
      <c r="U1700" s="39" t="str">
        <f t="shared" si="193"/>
        <v/>
      </c>
      <c r="V1700" s="39" t="str">
        <f>IF(R1700="","",VLOOKUP(R1700,CUSTOMS!$E$3:$N$2500,5,FALSE))</f>
        <v/>
      </c>
      <c r="W1700" s="40" t="str">
        <f>IF(R1700="","",VLOOKUP(R1700,CUSTOMS!$E$3:$N$2500,6,FALSE))</f>
        <v/>
      </c>
      <c r="X1700" s="40" t="str">
        <f t="shared" si="194"/>
        <v/>
      </c>
      <c r="Y1700" s="39" t="str">
        <f>IF(R1700="","",VLOOKUP(R1700,CUSTOMS!$E$3:$N$2500,8,FALSE))</f>
        <v/>
      </c>
      <c r="Z1700" s="39" t="str">
        <f>IF(R1700="","",VLOOKUP(R1700,CUSTOMS!$E$3:$N$2500,9,FALSE))</f>
        <v/>
      </c>
      <c r="AA1700" s="39" t="str">
        <f>IF(R1700="","",VLOOKUP(R1700,CUSTOMS!$E$3:$N$2500,10,FALSE))</f>
        <v/>
      </c>
      <c r="AB1700" s="40" t="str">
        <f>IF(R1700="","",VLOOKUP(G1700,WMS!$E$3:$T$2500,15,FALSE))</f>
        <v/>
      </c>
      <c r="AC1700" s="40" t="str">
        <f t="shared" si="195"/>
        <v/>
      </c>
      <c r="AD1700" s="37" t="str">
        <f>IF(S1700="","",VLOOKUP(S1700,海关监管条件!$A$1:$B$2000,2,FALSE))</f>
        <v/>
      </c>
    </row>
    <row r="1701" spans="7:30">
      <c r="G1701" s="22" t="str">
        <f t="shared" si="189"/>
        <v/>
      </c>
      <c r="H1701" s="23" t="str">
        <f>IF(G1701="","",VLOOKUP(G1701,WMS!$E$3:$Q$2500,7,FALSE))</f>
        <v/>
      </c>
      <c r="I1701" s="23" t="str">
        <f>IF(G1701="","",VLOOKUP(G1701,WMS!$E$3:$Q$2500,8,FALSE))</f>
        <v/>
      </c>
      <c r="J1701" s="23" t="str">
        <f>IF(G1701="","",VLOOKUP(G1701,WMS!$E$3:$Q$2500,13,FALSE))</f>
        <v/>
      </c>
      <c r="K1701" s="29" t="str">
        <f t="shared" si="190"/>
        <v/>
      </c>
      <c r="N1701" s="30" t="str">
        <f>IF(G1701="","",VLOOKUP(G1701,WMS!$E$3:$U$2500,17,0))</f>
        <v/>
      </c>
      <c r="O1701" s="31" t="str">
        <f t="shared" si="191"/>
        <v/>
      </c>
      <c r="P1701" s="31" t="str">
        <f t="shared" si="192"/>
        <v/>
      </c>
      <c r="Q1701" s="36" t="str">
        <f>IF(G1701="","",VLOOKUP(G1701,WMS!$E$3:$G$2500,2,FALSE))</f>
        <v/>
      </c>
      <c r="R1701" s="36" t="str">
        <f>IF(G1701="","",VLOOKUP(G1701,WMS!$E$3:$G$2500,3,FALSE))</f>
        <v/>
      </c>
      <c r="S1701" s="37" t="str">
        <f>IF(R1701="","",VLOOKUP(R1701,CUSTOMS!$E$3:$N$2500,2,FALSE))</f>
        <v/>
      </c>
      <c r="T1701" s="38" t="str">
        <f>IF(R1701="","",VLOOKUP(R1701,CUSTOMS!$E$3:$N$2500,3,FALSE))</f>
        <v/>
      </c>
      <c r="U1701" s="39" t="str">
        <f t="shared" si="193"/>
        <v/>
      </c>
      <c r="V1701" s="39" t="str">
        <f>IF(R1701="","",VLOOKUP(R1701,CUSTOMS!$E$3:$N$2500,5,FALSE))</f>
        <v/>
      </c>
      <c r="W1701" s="40" t="str">
        <f>IF(R1701="","",VLOOKUP(R1701,CUSTOMS!$E$3:$N$2500,6,FALSE))</f>
        <v/>
      </c>
      <c r="X1701" s="40" t="str">
        <f t="shared" si="194"/>
        <v/>
      </c>
      <c r="Y1701" s="39" t="str">
        <f>IF(R1701="","",VLOOKUP(R1701,CUSTOMS!$E$3:$N$2500,8,FALSE))</f>
        <v/>
      </c>
      <c r="Z1701" s="39" t="str">
        <f>IF(R1701="","",VLOOKUP(R1701,CUSTOMS!$E$3:$N$2500,9,FALSE))</f>
        <v/>
      </c>
      <c r="AA1701" s="39" t="str">
        <f>IF(R1701="","",VLOOKUP(R1701,CUSTOMS!$E$3:$N$2500,10,FALSE))</f>
        <v/>
      </c>
      <c r="AB1701" s="40" t="str">
        <f>IF(R1701="","",VLOOKUP(G1701,WMS!$E$3:$T$2500,15,FALSE))</f>
        <v/>
      </c>
      <c r="AC1701" s="40" t="str">
        <f t="shared" si="195"/>
        <v/>
      </c>
      <c r="AD1701" s="37" t="str">
        <f>IF(S1701="","",VLOOKUP(S1701,海关监管条件!$A$1:$B$2000,2,FALSE))</f>
        <v/>
      </c>
    </row>
    <row r="1702" spans="7:30">
      <c r="G1702" s="22" t="str">
        <f t="shared" si="189"/>
        <v/>
      </c>
      <c r="H1702" s="23" t="str">
        <f>IF(G1702="","",VLOOKUP(G1702,WMS!$E$3:$Q$2500,7,FALSE))</f>
        <v/>
      </c>
      <c r="I1702" s="23" t="str">
        <f>IF(G1702="","",VLOOKUP(G1702,WMS!$E$3:$Q$2500,8,FALSE))</f>
        <v/>
      </c>
      <c r="J1702" s="23" t="str">
        <f>IF(G1702="","",VLOOKUP(G1702,WMS!$E$3:$Q$2500,13,FALSE))</f>
        <v/>
      </c>
      <c r="K1702" s="29" t="str">
        <f t="shared" si="190"/>
        <v/>
      </c>
      <c r="N1702" s="30" t="str">
        <f>IF(G1702="","",VLOOKUP(G1702,WMS!$E$3:$U$2500,17,0))</f>
        <v/>
      </c>
      <c r="O1702" s="31" t="str">
        <f t="shared" si="191"/>
        <v/>
      </c>
      <c r="P1702" s="31" t="str">
        <f t="shared" si="192"/>
        <v/>
      </c>
      <c r="Q1702" s="36" t="str">
        <f>IF(G1702="","",VLOOKUP(G1702,WMS!$E$3:$G$2500,2,FALSE))</f>
        <v/>
      </c>
      <c r="R1702" s="36" t="str">
        <f>IF(G1702="","",VLOOKUP(G1702,WMS!$E$3:$G$2500,3,FALSE))</f>
        <v/>
      </c>
      <c r="S1702" s="37" t="str">
        <f>IF(R1702="","",VLOOKUP(R1702,CUSTOMS!$E$3:$N$2500,2,FALSE))</f>
        <v/>
      </c>
      <c r="T1702" s="38" t="str">
        <f>IF(R1702="","",VLOOKUP(R1702,CUSTOMS!$E$3:$N$2500,3,FALSE))</f>
        <v/>
      </c>
      <c r="U1702" s="39" t="str">
        <f t="shared" si="193"/>
        <v/>
      </c>
      <c r="V1702" s="39" t="str">
        <f>IF(R1702="","",VLOOKUP(R1702,CUSTOMS!$E$3:$N$2500,5,FALSE))</f>
        <v/>
      </c>
      <c r="W1702" s="40" t="str">
        <f>IF(R1702="","",VLOOKUP(R1702,CUSTOMS!$E$3:$N$2500,6,FALSE))</f>
        <v/>
      </c>
      <c r="X1702" s="40" t="str">
        <f t="shared" si="194"/>
        <v/>
      </c>
      <c r="Y1702" s="39" t="str">
        <f>IF(R1702="","",VLOOKUP(R1702,CUSTOMS!$E$3:$N$2500,8,FALSE))</f>
        <v/>
      </c>
      <c r="Z1702" s="39" t="str">
        <f>IF(R1702="","",VLOOKUP(R1702,CUSTOMS!$E$3:$N$2500,9,FALSE))</f>
        <v/>
      </c>
      <c r="AA1702" s="39" t="str">
        <f>IF(R1702="","",VLOOKUP(R1702,CUSTOMS!$E$3:$N$2500,10,FALSE))</f>
        <v/>
      </c>
      <c r="AB1702" s="40" t="str">
        <f>IF(R1702="","",VLOOKUP(G1702,WMS!$E$3:$T$2500,15,FALSE))</f>
        <v/>
      </c>
      <c r="AC1702" s="40" t="str">
        <f t="shared" si="195"/>
        <v/>
      </c>
      <c r="AD1702" s="37" t="str">
        <f>IF(S1702="","",VLOOKUP(S1702,海关监管条件!$A$1:$B$2000,2,FALSE))</f>
        <v/>
      </c>
    </row>
    <row r="1703" spans="7:30">
      <c r="G1703" s="22" t="str">
        <f t="shared" si="189"/>
        <v/>
      </c>
      <c r="H1703" s="23" t="str">
        <f>IF(G1703="","",VLOOKUP(G1703,WMS!$E$3:$Q$2500,7,FALSE))</f>
        <v/>
      </c>
      <c r="I1703" s="23" t="str">
        <f>IF(G1703="","",VLOOKUP(G1703,WMS!$E$3:$Q$2500,8,FALSE))</f>
        <v/>
      </c>
      <c r="J1703" s="23" t="str">
        <f>IF(G1703="","",VLOOKUP(G1703,WMS!$E$3:$Q$2500,13,FALSE))</f>
        <v/>
      </c>
      <c r="K1703" s="29" t="str">
        <f t="shared" si="190"/>
        <v/>
      </c>
      <c r="N1703" s="30" t="str">
        <f>IF(G1703="","",VLOOKUP(G1703,WMS!$E$3:$U$2500,17,0))</f>
        <v/>
      </c>
      <c r="O1703" s="31" t="str">
        <f t="shared" si="191"/>
        <v/>
      </c>
      <c r="P1703" s="31" t="str">
        <f t="shared" si="192"/>
        <v/>
      </c>
      <c r="Q1703" s="36" t="str">
        <f>IF(G1703="","",VLOOKUP(G1703,WMS!$E$3:$G$2500,2,FALSE))</f>
        <v/>
      </c>
      <c r="R1703" s="36" t="str">
        <f>IF(G1703="","",VLOOKUP(G1703,WMS!$E$3:$G$2500,3,FALSE))</f>
        <v/>
      </c>
      <c r="S1703" s="37" t="str">
        <f>IF(R1703="","",VLOOKUP(R1703,CUSTOMS!$E$3:$N$2500,2,FALSE))</f>
        <v/>
      </c>
      <c r="T1703" s="38" t="str">
        <f>IF(R1703="","",VLOOKUP(R1703,CUSTOMS!$E$3:$N$2500,3,FALSE))</f>
        <v/>
      </c>
      <c r="U1703" s="39" t="str">
        <f t="shared" si="193"/>
        <v/>
      </c>
      <c r="V1703" s="39" t="str">
        <f>IF(R1703="","",VLOOKUP(R1703,CUSTOMS!$E$3:$N$2500,5,FALSE))</f>
        <v/>
      </c>
      <c r="W1703" s="40" t="str">
        <f>IF(R1703="","",VLOOKUP(R1703,CUSTOMS!$E$3:$N$2500,6,FALSE))</f>
        <v/>
      </c>
      <c r="X1703" s="40" t="str">
        <f t="shared" si="194"/>
        <v/>
      </c>
      <c r="Y1703" s="39" t="str">
        <f>IF(R1703="","",VLOOKUP(R1703,CUSTOMS!$E$3:$N$2500,8,FALSE))</f>
        <v/>
      </c>
      <c r="Z1703" s="39" t="str">
        <f>IF(R1703="","",VLOOKUP(R1703,CUSTOMS!$E$3:$N$2500,9,FALSE))</f>
        <v/>
      </c>
      <c r="AA1703" s="39" t="str">
        <f>IF(R1703="","",VLOOKUP(R1703,CUSTOMS!$E$3:$N$2500,10,FALSE))</f>
        <v/>
      </c>
      <c r="AB1703" s="40" t="str">
        <f>IF(R1703="","",VLOOKUP(G1703,WMS!$E$3:$T$2500,15,FALSE))</f>
        <v/>
      </c>
      <c r="AC1703" s="40" t="str">
        <f t="shared" si="195"/>
        <v/>
      </c>
      <c r="AD1703" s="37" t="str">
        <f>IF(S1703="","",VLOOKUP(S1703,海关监管条件!$A$1:$B$2000,2,FALSE))</f>
        <v/>
      </c>
    </row>
    <row r="1704" spans="7:30">
      <c r="G1704" s="22" t="str">
        <f t="shared" si="189"/>
        <v/>
      </c>
      <c r="H1704" s="23" t="str">
        <f>IF(G1704="","",VLOOKUP(G1704,WMS!$E$3:$Q$2500,7,FALSE))</f>
        <v/>
      </c>
      <c r="I1704" s="23" t="str">
        <f>IF(G1704="","",VLOOKUP(G1704,WMS!$E$3:$Q$2500,8,FALSE))</f>
        <v/>
      </c>
      <c r="J1704" s="23" t="str">
        <f>IF(G1704="","",VLOOKUP(G1704,WMS!$E$3:$Q$2500,13,FALSE))</f>
        <v/>
      </c>
      <c r="K1704" s="29" t="str">
        <f t="shared" si="190"/>
        <v/>
      </c>
      <c r="N1704" s="30" t="str">
        <f>IF(G1704="","",VLOOKUP(G1704,WMS!$E$3:$U$2500,17,0))</f>
        <v/>
      </c>
      <c r="O1704" s="31" t="str">
        <f t="shared" si="191"/>
        <v/>
      </c>
      <c r="P1704" s="31" t="str">
        <f t="shared" si="192"/>
        <v/>
      </c>
      <c r="Q1704" s="36" t="str">
        <f>IF(G1704="","",VLOOKUP(G1704,WMS!$E$3:$G$2500,2,FALSE))</f>
        <v/>
      </c>
      <c r="R1704" s="36" t="str">
        <f>IF(G1704="","",VLOOKUP(G1704,WMS!$E$3:$G$2500,3,FALSE))</f>
        <v/>
      </c>
      <c r="S1704" s="37" t="str">
        <f>IF(R1704="","",VLOOKUP(R1704,CUSTOMS!$E$3:$N$2500,2,FALSE))</f>
        <v/>
      </c>
      <c r="T1704" s="38" t="str">
        <f>IF(R1704="","",VLOOKUP(R1704,CUSTOMS!$E$3:$N$2500,3,FALSE))</f>
        <v/>
      </c>
      <c r="U1704" s="39" t="str">
        <f t="shared" si="193"/>
        <v/>
      </c>
      <c r="V1704" s="39" t="str">
        <f>IF(R1704="","",VLOOKUP(R1704,CUSTOMS!$E$3:$N$2500,5,FALSE))</f>
        <v/>
      </c>
      <c r="W1704" s="40" t="str">
        <f>IF(R1704="","",VLOOKUP(R1704,CUSTOMS!$E$3:$N$2500,6,FALSE))</f>
        <v/>
      </c>
      <c r="X1704" s="40" t="str">
        <f t="shared" si="194"/>
        <v/>
      </c>
      <c r="Y1704" s="39" t="str">
        <f>IF(R1704="","",VLOOKUP(R1704,CUSTOMS!$E$3:$N$2500,8,FALSE))</f>
        <v/>
      </c>
      <c r="Z1704" s="39" t="str">
        <f>IF(R1704="","",VLOOKUP(R1704,CUSTOMS!$E$3:$N$2500,9,FALSE))</f>
        <v/>
      </c>
      <c r="AA1704" s="39" t="str">
        <f>IF(R1704="","",VLOOKUP(R1704,CUSTOMS!$E$3:$N$2500,10,FALSE))</f>
        <v/>
      </c>
      <c r="AB1704" s="40" t="str">
        <f>IF(R1704="","",VLOOKUP(G1704,WMS!$E$3:$T$2500,15,FALSE))</f>
        <v/>
      </c>
      <c r="AC1704" s="40" t="str">
        <f t="shared" si="195"/>
        <v/>
      </c>
      <c r="AD1704" s="37" t="str">
        <f>IF(S1704="","",VLOOKUP(S1704,海关监管条件!$A$1:$B$2000,2,FALSE))</f>
        <v/>
      </c>
    </row>
    <row r="1705" spans="7:30">
      <c r="G1705" s="22" t="str">
        <f t="shared" si="189"/>
        <v/>
      </c>
      <c r="H1705" s="23" t="str">
        <f>IF(G1705="","",VLOOKUP(G1705,WMS!$E$3:$Q$2500,7,FALSE))</f>
        <v/>
      </c>
      <c r="I1705" s="23" t="str">
        <f>IF(G1705="","",VLOOKUP(G1705,WMS!$E$3:$Q$2500,8,FALSE))</f>
        <v/>
      </c>
      <c r="J1705" s="23" t="str">
        <f>IF(G1705="","",VLOOKUP(G1705,WMS!$E$3:$Q$2500,13,FALSE))</f>
        <v/>
      </c>
      <c r="K1705" s="29" t="str">
        <f t="shared" si="190"/>
        <v/>
      </c>
      <c r="N1705" s="30" t="str">
        <f>IF(G1705="","",VLOOKUP(G1705,WMS!$E$3:$U$2500,17,0))</f>
        <v/>
      </c>
      <c r="O1705" s="31" t="str">
        <f t="shared" si="191"/>
        <v/>
      </c>
      <c r="P1705" s="31" t="str">
        <f t="shared" si="192"/>
        <v/>
      </c>
      <c r="Q1705" s="36" t="str">
        <f>IF(G1705="","",VLOOKUP(G1705,WMS!$E$3:$G$2500,2,FALSE))</f>
        <v/>
      </c>
      <c r="R1705" s="36" t="str">
        <f>IF(G1705="","",VLOOKUP(G1705,WMS!$E$3:$G$2500,3,FALSE))</f>
        <v/>
      </c>
      <c r="S1705" s="37" t="str">
        <f>IF(R1705="","",VLOOKUP(R1705,CUSTOMS!$E$3:$N$2500,2,FALSE))</f>
        <v/>
      </c>
      <c r="T1705" s="38" t="str">
        <f>IF(R1705="","",VLOOKUP(R1705,CUSTOMS!$E$3:$N$2500,3,FALSE))</f>
        <v/>
      </c>
      <c r="U1705" s="39" t="str">
        <f t="shared" si="193"/>
        <v/>
      </c>
      <c r="V1705" s="39" t="str">
        <f>IF(R1705="","",VLOOKUP(R1705,CUSTOMS!$E$3:$N$2500,5,FALSE))</f>
        <v/>
      </c>
      <c r="W1705" s="40" t="str">
        <f>IF(R1705="","",VLOOKUP(R1705,CUSTOMS!$E$3:$N$2500,6,FALSE))</f>
        <v/>
      </c>
      <c r="X1705" s="40" t="str">
        <f t="shared" si="194"/>
        <v/>
      </c>
      <c r="Y1705" s="39" t="str">
        <f>IF(R1705="","",VLOOKUP(R1705,CUSTOMS!$E$3:$N$2500,8,FALSE))</f>
        <v/>
      </c>
      <c r="Z1705" s="39" t="str">
        <f>IF(R1705="","",VLOOKUP(R1705,CUSTOMS!$E$3:$N$2500,9,FALSE))</f>
        <v/>
      </c>
      <c r="AA1705" s="39" t="str">
        <f>IF(R1705="","",VLOOKUP(R1705,CUSTOMS!$E$3:$N$2500,10,FALSE))</f>
        <v/>
      </c>
      <c r="AB1705" s="40" t="str">
        <f>IF(R1705="","",VLOOKUP(G1705,WMS!$E$3:$T$2500,15,FALSE))</f>
        <v/>
      </c>
      <c r="AC1705" s="40" t="str">
        <f t="shared" si="195"/>
        <v/>
      </c>
      <c r="AD1705" s="37" t="str">
        <f>IF(S1705="","",VLOOKUP(S1705,海关监管条件!$A$1:$B$2000,2,FALSE))</f>
        <v/>
      </c>
    </row>
    <row r="1706" spans="7:30">
      <c r="G1706" s="22" t="str">
        <f t="shared" si="189"/>
        <v/>
      </c>
      <c r="H1706" s="23" t="str">
        <f>IF(G1706="","",VLOOKUP(G1706,WMS!$E$3:$Q$2500,7,FALSE))</f>
        <v/>
      </c>
      <c r="I1706" s="23" t="str">
        <f>IF(G1706="","",VLOOKUP(G1706,WMS!$E$3:$Q$2500,8,FALSE))</f>
        <v/>
      </c>
      <c r="J1706" s="23" t="str">
        <f>IF(G1706="","",VLOOKUP(G1706,WMS!$E$3:$Q$2500,13,FALSE))</f>
        <v/>
      </c>
      <c r="K1706" s="29" t="str">
        <f t="shared" si="190"/>
        <v/>
      </c>
      <c r="N1706" s="30" t="str">
        <f>IF(G1706="","",VLOOKUP(G1706,WMS!$E$3:$U$2500,17,0))</f>
        <v/>
      </c>
      <c r="O1706" s="31" t="str">
        <f t="shared" si="191"/>
        <v/>
      </c>
      <c r="P1706" s="31" t="str">
        <f t="shared" si="192"/>
        <v/>
      </c>
      <c r="Q1706" s="36" t="str">
        <f>IF(G1706="","",VLOOKUP(G1706,WMS!$E$3:$G$2500,2,FALSE))</f>
        <v/>
      </c>
      <c r="R1706" s="36" t="str">
        <f>IF(G1706="","",VLOOKUP(G1706,WMS!$E$3:$G$2500,3,FALSE))</f>
        <v/>
      </c>
      <c r="S1706" s="37" t="str">
        <f>IF(R1706="","",VLOOKUP(R1706,CUSTOMS!$E$3:$N$2500,2,FALSE))</f>
        <v/>
      </c>
      <c r="T1706" s="38" t="str">
        <f>IF(R1706="","",VLOOKUP(R1706,CUSTOMS!$E$3:$N$2500,3,FALSE))</f>
        <v/>
      </c>
      <c r="U1706" s="39" t="str">
        <f t="shared" si="193"/>
        <v/>
      </c>
      <c r="V1706" s="39" t="str">
        <f>IF(R1706="","",VLOOKUP(R1706,CUSTOMS!$E$3:$N$2500,5,FALSE))</f>
        <v/>
      </c>
      <c r="W1706" s="40" t="str">
        <f>IF(R1706="","",VLOOKUP(R1706,CUSTOMS!$E$3:$N$2500,6,FALSE))</f>
        <v/>
      </c>
      <c r="X1706" s="40" t="str">
        <f t="shared" si="194"/>
        <v/>
      </c>
      <c r="Y1706" s="39" t="str">
        <f>IF(R1706="","",VLOOKUP(R1706,CUSTOMS!$E$3:$N$2500,8,FALSE))</f>
        <v/>
      </c>
      <c r="Z1706" s="39" t="str">
        <f>IF(R1706="","",VLOOKUP(R1706,CUSTOMS!$E$3:$N$2500,9,FALSE))</f>
        <v/>
      </c>
      <c r="AA1706" s="39" t="str">
        <f>IF(R1706="","",VLOOKUP(R1706,CUSTOMS!$E$3:$N$2500,10,FALSE))</f>
        <v/>
      </c>
      <c r="AB1706" s="40" t="str">
        <f>IF(R1706="","",VLOOKUP(G1706,WMS!$E$3:$T$2500,15,FALSE))</f>
        <v/>
      </c>
      <c r="AC1706" s="40" t="str">
        <f t="shared" si="195"/>
        <v/>
      </c>
      <c r="AD1706" s="37" t="str">
        <f>IF(S1706="","",VLOOKUP(S1706,海关监管条件!$A$1:$B$2000,2,FALSE))</f>
        <v/>
      </c>
    </row>
    <row r="1707" spans="7:30">
      <c r="G1707" s="22" t="str">
        <f t="shared" si="189"/>
        <v/>
      </c>
      <c r="H1707" s="23" t="str">
        <f>IF(G1707="","",VLOOKUP(G1707,WMS!$E$3:$Q$2500,7,FALSE))</f>
        <v/>
      </c>
      <c r="I1707" s="23" t="str">
        <f>IF(G1707="","",VLOOKUP(G1707,WMS!$E$3:$Q$2500,8,FALSE))</f>
        <v/>
      </c>
      <c r="J1707" s="23" t="str">
        <f>IF(G1707="","",VLOOKUP(G1707,WMS!$E$3:$Q$2500,13,FALSE))</f>
        <v/>
      </c>
      <c r="K1707" s="29" t="str">
        <f t="shared" si="190"/>
        <v/>
      </c>
      <c r="N1707" s="30" t="str">
        <f>IF(G1707="","",VLOOKUP(G1707,WMS!$E$3:$U$2500,17,0))</f>
        <v/>
      </c>
      <c r="O1707" s="31" t="str">
        <f t="shared" si="191"/>
        <v/>
      </c>
      <c r="P1707" s="31" t="str">
        <f t="shared" si="192"/>
        <v/>
      </c>
      <c r="Q1707" s="36" t="str">
        <f>IF(G1707="","",VLOOKUP(G1707,WMS!$E$3:$G$2500,2,FALSE))</f>
        <v/>
      </c>
      <c r="R1707" s="36" t="str">
        <f>IF(G1707="","",VLOOKUP(G1707,WMS!$E$3:$G$2500,3,FALSE))</f>
        <v/>
      </c>
      <c r="S1707" s="37" t="str">
        <f>IF(R1707="","",VLOOKUP(R1707,CUSTOMS!$E$3:$N$2500,2,FALSE))</f>
        <v/>
      </c>
      <c r="T1707" s="38" t="str">
        <f>IF(R1707="","",VLOOKUP(R1707,CUSTOMS!$E$3:$N$2500,3,FALSE))</f>
        <v/>
      </c>
      <c r="U1707" s="39" t="str">
        <f t="shared" si="193"/>
        <v/>
      </c>
      <c r="V1707" s="39" t="str">
        <f>IF(R1707="","",VLOOKUP(R1707,CUSTOMS!$E$3:$N$2500,5,FALSE))</f>
        <v/>
      </c>
      <c r="W1707" s="40" t="str">
        <f>IF(R1707="","",VLOOKUP(R1707,CUSTOMS!$E$3:$N$2500,6,FALSE))</f>
        <v/>
      </c>
      <c r="X1707" s="40" t="str">
        <f t="shared" si="194"/>
        <v/>
      </c>
      <c r="Y1707" s="39" t="str">
        <f>IF(R1707="","",VLOOKUP(R1707,CUSTOMS!$E$3:$N$2500,8,FALSE))</f>
        <v/>
      </c>
      <c r="Z1707" s="39" t="str">
        <f>IF(R1707="","",VLOOKUP(R1707,CUSTOMS!$E$3:$N$2500,9,FALSE))</f>
        <v/>
      </c>
      <c r="AA1707" s="39" t="str">
        <f>IF(R1707="","",VLOOKUP(R1707,CUSTOMS!$E$3:$N$2500,10,FALSE))</f>
        <v/>
      </c>
      <c r="AB1707" s="40" t="str">
        <f>IF(R1707="","",VLOOKUP(G1707,WMS!$E$3:$T$2500,15,FALSE))</f>
        <v/>
      </c>
      <c r="AC1707" s="40" t="str">
        <f t="shared" si="195"/>
        <v/>
      </c>
      <c r="AD1707" s="37" t="str">
        <f>IF(S1707="","",VLOOKUP(S1707,海关监管条件!$A$1:$B$2000,2,FALSE))</f>
        <v/>
      </c>
    </row>
    <row r="1708" spans="7:30">
      <c r="G1708" s="22" t="str">
        <f t="shared" si="189"/>
        <v/>
      </c>
      <c r="H1708" s="23" t="str">
        <f>IF(G1708="","",VLOOKUP(G1708,WMS!$E$3:$Q$2500,7,FALSE))</f>
        <v/>
      </c>
      <c r="I1708" s="23" t="str">
        <f>IF(G1708="","",VLOOKUP(G1708,WMS!$E$3:$Q$2500,8,FALSE))</f>
        <v/>
      </c>
      <c r="J1708" s="23" t="str">
        <f>IF(G1708="","",VLOOKUP(G1708,WMS!$E$3:$Q$2500,13,FALSE))</f>
        <v/>
      </c>
      <c r="K1708" s="29" t="str">
        <f t="shared" si="190"/>
        <v/>
      </c>
      <c r="N1708" s="30" t="str">
        <f>IF(G1708="","",VLOOKUP(G1708,WMS!$E$3:$U$2500,17,0))</f>
        <v/>
      </c>
      <c r="O1708" s="31" t="str">
        <f t="shared" si="191"/>
        <v/>
      </c>
      <c r="P1708" s="31" t="str">
        <f t="shared" si="192"/>
        <v/>
      </c>
      <c r="Q1708" s="36" t="str">
        <f>IF(G1708="","",VLOOKUP(G1708,WMS!$E$3:$G$2500,2,FALSE))</f>
        <v/>
      </c>
      <c r="R1708" s="36" t="str">
        <f>IF(G1708="","",VLOOKUP(G1708,WMS!$E$3:$G$2500,3,FALSE))</f>
        <v/>
      </c>
      <c r="S1708" s="37" t="str">
        <f>IF(R1708="","",VLOOKUP(R1708,CUSTOMS!$E$3:$N$2500,2,FALSE))</f>
        <v/>
      </c>
      <c r="T1708" s="38" t="str">
        <f>IF(R1708="","",VLOOKUP(R1708,CUSTOMS!$E$3:$N$2500,3,FALSE))</f>
        <v/>
      </c>
      <c r="U1708" s="39" t="str">
        <f t="shared" si="193"/>
        <v/>
      </c>
      <c r="V1708" s="39" t="str">
        <f>IF(R1708="","",VLOOKUP(R1708,CUSTOMS!$E$3:$N$2500,5,FALSE))</f>
        <v/>
      </c>
      <c r="W1708" s="40" t="str">
        <f>IF(R1708="","",VLOOKUP(R1708,CUSTOMS!$E$3:$N$2500,6,FALSE))</f>
        <v/>
      </c>
      <c r="X1708" s="40" t="str">
        <f t="shared" si="194"/>
        <v/>
      </c>
      <c r="Y1708" s="39" t="str">
        <f>IF(R1708="","",VLOOKUP(R1708,CUSTOMS!$E$3:$N$2500,8,FALSE))</f>
        <v/>
      </c>
      <c r="Z1708" s="39" t="str">
        <f>IF(R1708="","",VLOOKUP(R1708,CUSTOMS!$E$3:$N$2500,9,FALSE))</f>
        <v/>
      </c>
      <c r="AA1708" s="39" t="str">
        <f>IF(R1708="","",VLOOKUP(R1708,CUSTOMS!$E$3:$N$2500,10,FALSE))</f>
        <v/>
      </c>
      <c r="AB1708" s="40" t="str">
        <f>IF(R1708="","",VLOOKUP(G1708,WMS!$E$3:$T$2500,15,FALSE))</f>
        <v/>
      </c>
      <c r="AC1708" s="40" t="str">
        <f t="shared" si="195"/>
        <v/>
      </c>
      <c r="AD1708" s="37" t="str">
        <f>IF(S1708="","",VLOOKUP(S1708,海关监管条件!$A$1:$B$2000,2,FALSE))</f>
        <v/>
      </c>
    </row>
    <row r="1709" spans="7:30">
      <c r="G1709" s="22" t="str">
        <f t="shared" si="189"/>
        <v/>
      </c>
      <c r="H1709" s="23" t="str">
        <f>IF(G1709="","",VLOOKUP(G1709,WMS!$E$3:$Q$2500,7,FALSE))</f>
        <v/>
      </c>
      <c r="I1709" s="23" t="str">
        <f>IF(G1709="","",VLOOKUP(G1709,WMS!$E$3:$Q$2500,8,FALSE))</f>
        <v/>
      </c>
      <c r="J1709" s="23" t="str">
        <f>IF(G1709="","",VLOOKUP(G1709,WMS!$E$3:$Q$2500,13,FALSE))</f>
        <v/>
      </c>
      <c r="K1709" s="29" t="str">
        <f t="shared" si="190"/>
        <v/>
      </c>
      <c r="N1709" s="30" t="str">
        <f>IF(G1709="","",VLOOKUP(G1709,WMS!$E$3:$U$2500,17,0))</f>
        <v/>
      </c>
      <c r="O1709" s="31" t="str">
        <f t="shared" si="191"/>
        <v/>
      </c>
      <c r="P1709" s="31" t="str">
        <f t="shared" si="192"/>
        <v/>
      </c>
      <c r="Q1709" s="36" t="str">
        <f>IF(G1709="","",VLOOKUP(G1709,WMS!$E$3:$G$2500,2,FALSE))</f>
        <v/>
      </c>
      <c r="R1709" s="36" t="str">
        <f>IF(G1709="","",VLOOKUP(G1709,WMS!$E$3:$G$2500,3,FALSE))</f>
        <v/>
      </c>
      <c r="S1709" s="37" t="str">
        <f>IF(R1709="","",VLOOKUP(R1709,CUSTOMS!$E$3:$N$2500,2,FALSE))</f>
        <v/>
      </c>
      <c r="T1709" s="38" t="str">
        <f>IF(R1709="","",VLOOKUP(R1709,CUSTOMS!$E$3:$N$2500,3,FALSE))</f>
        <v/>
      </c>
      <c r="U1709" s="39" t="str">
        <f t="shared" si="193"/>
        <v/>
      </c>
      <c r="V1709" s="39" t="str">
        <f>IF(R1709="","",VLOOKUP(R1709,CUSTOMS!$E$3:$N$2500,5,FALSE))</f>
        <v/>
      </c>
      <c r="W1709" s="40" t="str">
        <f>IF(R1709="","",VLOOKUP(R1709,CUSTOMS!$E$3:$N$2500,6,FALSE))</f>
        <v/>
      </c>
      <c r="X1709" s="40" t="str">
        <f t="shared" si="194"/>
        <v/>
      </c>
      <c r="Y1709" s="39" t="str">
        <f>IF(R1709="","",VLOOKUP(R1709,CUSTOMS!$E$3:$N$2500,8,FALSE))</f>
        <v/>
      </c>
      <c r="Z1709" s="39" t="str">
        <f>IF(R1709="","",VLOOKUP(R1709,CUSTOMS!$E$3:$N$2500,9,FALSE))</f>
        <v/>
      </c>
      <c r="AA1709" s="39" t="str">
        <f>IF(R1709="","",VLOOKUP(R1709,CUSTOMS!$E$3:$N$2500,10,FALSE))</f>
        <v/>
      </c>
      <c r="AB1709" s="40" t="str">
        <f>IF(R1709="","",VLOOKUP(G1709,WMS!$E$3:$T$2500,15,FALSE))</f>
        <v/>
      </c>
      <c r="AC1709" s="40" t="str">
        <f t="shared" si="195"/>
        <v/>
      </c>
      <c r="AD1709" s="37" t="str">
        <f>IF(S1709="","",VLOOKUP(S1709,海关监管条件!$A$1:$B$2000,2,FALSE))</f>
        <v/>
      </c>
    </row>
    <row r="1710" spans="7:30">
      <c r="G1710" s="22" t="str">
        <f t="shared" si="189"/>
        <v/>
      </c>
      <c r="H1710" s="23" t="str">
        <f>IF(G1710="","",VLOOKUP(G1710,WMS!$E$3:$Q$2500,7,FALSE))</f>
        <v/>
      </c>
      <c r="I1710" s="23" t="str">
        <f>IF(G1710="","",VLOOKUP(G1710,WMS!$E$3:$Q$2500,8,FALSE))</f>
        <v/>
      </c>
      <c r="J1710" s="23" t="str">
        <f>IF(G1710="","",VLOOKUP(G1710,WMS!$E$3:$Q$2500,13,FALSE))</f>
        <v/>
      </c>
      <c r="K1710" s="29" t="str">
        <f t="shared" si="190"/>
        <v/>
      </c>
      <c r="N1710" s="30" t="str">
        <f>IF(G1710="","",VLOOKUP(G1710,WMS!$E$3:$U$2500,17,0))</f>
        <v/>
      </c>
      <c r="O1710" s="31" t="str">
        <f t="shared" si="191"/>
        <v/>
      </c>
      <c r="P1710" s="31" t="str">
        <f t="shared" si="192"/>
        <v/>
      </c>
      <c r="Q1710" s="36" t="str">
        <f>IF(G1710="","",VLOOKUP(G1710,WMS!$E$3:$G$2500,2,FALSE))</f>
        <v/>
      </c>
      <c r="R1710" s="36" t="str">
        <f>IF(G1710="","",VLOOKUP(G1710,WMS!$E$3:$G$2500,3,FALSE))</f>
        <v/>
      </c>
      <c r="S1710" s="37" t="str">
        <f>IF(R1710="","",VLOOKUP(R1710,CUSTOMS!$E$3:$N$2500,2,FALSE))</f>
        <v/>
      </c>
      <c r="T1710" s="38" t="str">
        <f>IF(R1710="","",VLOOKUP(R1710,CUSTOMS!$E$3:$N$2500,3,FALSE))</f>
        <v/>
      </c>
      <c r="U1710" s="39" t="str">
        <f t="shared" si="193"/>
        <v/>
      </c>
      <c r="V1710" s="39" t="str">
        <f>IF(R1710="","",VLOOKUP(R1710,CUSTOMS!$E$3:$N$2500,5,FALSE))</f>
        <v/>
      </c>
      <c r="W1710" s="40" t="str">
        <f>IF(R1710="","",VLOOKUP(R1710,CUSTOMS!$E$3:$N$2500,6,FALSE))</f>
        <v/>
      </c>
      <c r="X1710" s="40" t="str">
        <f t="shared" si="194"/>
        <v/>
      </c>
      <c r="Y1710" s="39" t="str">
        <f>IF(R1710="","",VLOOKUP(R1710,CUSTOMS!$E$3:$N$2500,8,FALSE))</f>
        <v/>
      </c>
      <c r="Z1710" s="39" t="str">
        <f>IF(R1710="","",VLOOKUP(R1710,CUSTOMS!$E$3:$N$2500,9,FALSE))</f>
        <v/>
      </c>
      <c r="AA1710" s="39" t="str">
        <f>IF(R1710="","",VLOOKUP(R1710,CUSTOMS!$E$3:$N$2500,10,FALSE))</f>
        <v/>
      </c>
      <c r="AB1710" s="40" t="str">
        <f>IF(R1710="","",VLOOKUP(G1710,WMS!$E$3:$T$2500,15,FALSE))</f>
        <v/>
      </c>
      <c r="AC1710" s="40" t="str">
        <f t="shared" si="195"/>
        <v/>
      </c>
      <c r="AD1710" s="37" t="str">
        <f>IF(S1710="","",VLOOKUP(S1710,海关监管条件!$A$1:$B$2000,2,FALSE))</f>
        <v/>
      </c>
    </row>
    <row r="1711" spans="7:30">
      <c r="G1711" s="22" t="str">
        <f t="shared" si="189"/>
        <v/>
      </c>
      <c r="H1711" s="23" t="str">
        <f>IF(G1711="","",VLOOKUP(G1711,WMS!$E$3:$Q$2500,7,FALSE))</f>
        <v/>
      </c>
      <c r="I1711" s="23" t="str">
        <f>IF(G1711="","",VLOOKUP(G1711,WMS!$E$3:$Q$2500,8,FALSE))</f>
        <v/>
      </c>
      <c r="J1711" s="23" t="str">
        <f>IF(G1711="","",VLOOKUP(G1711,WMS!$E$3:$Q$2500,13,FALSE))</f>
        <v/>
      </c>
      <c r="K1711" s="29" t="str">
        <f t="shared" si="190"/>
        <v/>
      </c>
      <c r="N1711" s="30" t="str">
        <f>IF(G1711="","",VLOOKUP(G1711,WMS!$E$3:$U$2500,17,0))</f>
        <v/>
      </c>
      <c r="O1711" s="31" t="str">
        <f t="shared" si="191"/>
        <v/>
      </c>
      <c r="P1711" s="31" t="str">
        <f t="shared" si="192"/>
        <v/>
      </c>
      <c r="Q1711" s="36" t="str">
        <f>IF(G1711="","",VLOOKUP(G1711,WMS!$E$3:$G$2500,2,FALSE))</f>
        <v/>
      </c>
      <c r="R1711" s="36" t="str">
        <f>IF(G1711="","",VLOOKUP(G1711,WMS!$E$3:$G$2500,3,FALSE))</f>
        <v/>
      </c>
      <c r="S1711" s="37" t="str">
        <f>IF(R1711="","",VLOOKUP(R1711,CUSTOMS!$E$3:$N$2500,2,FALSE))</f>
        <v/>
      </c>
      <c r="T1711" s="38" t="str">
        <f>IF(R1711="","",VLOOKUP(R1711,CUSTOMS!$E$3:$N$2500,3,FALSE))</f>
        <v/>
      </c>
      <c r="U1711" s="39" t="str">
        <f t="shared" si="193"/>
        <v/>
      </c>
      <c r="V1711" s="39" t="str">
        <f>IF(R1711="","",VLOOKUP(R1711,CUSTOMS!$E$3:$N$2500,5,FALSE))</f>
        <v/>
      </c>
      <c r="W1711" s="40" t="str">
        <f>IF(R1711="","",VLOOKUP(R1711,CUSTOMS!$E$3:$N$2500,6,FALSE))</f>
        <v/>
      </c>
      <c r="X1711" s="40" t="str">
        <f t="shared" si="194"/>
        <v/>
      </c>
      <c r="Y1711" s="39" t="str">
        <f>IF(R1711="","",VLOOKUP(R1711,CUSTOMS!$E$3:$N$2500,8,FALSE))</f>
        <v/>
      </c>
      <c r="Z1711" s="39" t="str">
        <f>IF(R1711="","",VLOOKUP(R1711,CUSTOMS!$E$3:$N$2500,9,FALSE))</f>
        <v/>
      </c>
      <c r="AA1711" s="39" t="str">
        <f>IF(R1711="","",VLOOKUP(R1711,CUSTOMS!$E$3:$N$2500,10,FALSE))</f>
        <v/>
      </c>
      <c r="AB1711" s="40" t="str">
        <f>IF(R1711="","",VLOOKUP(G1711,WMS!$E$3:$T$2500,15,FALSE))</f>
        <v/>
      </c>
      <c r="AC1711" s="40" t="str">
        <f t="shared" si="195"/>
        <v/>
      </c>
      <c r="AD1711" s="37" t="str">
        <f>IF(S1711="","",VLOOKUP(S1711,海关监管条件!$A$1:$B$2000,2,FALSE))</f>
        <v/>
      </c>
    </row>
    <row r="1712" spans="7:30">
      <c r="G1712" s="22" t="str">
        <f t="shared" si="189"/>
        <v/>
      </c>
      <c r="H1712" s="23" t="str">
        <f>IF(G1712="","",VLOOKUP(G1712,WMS!$E$3:$Q$2500,7,FALSE))</f>
        <v/>
      </c>
      <c r="I1712" s="23" t="str">
        <f>IF(G1712="","",VLOOKUP(G1712,WMS!$E$3:$Q$2500,8,FALSE))</f>
        <v/>
      </c>
      <c r="J1712" s="23" t="str">
        <f>IF(G1712="","",VLOOKUP(G1712,WMS!$E$3:$Q$2500,13,FALSE))</f>
        <v/>
      </c>
      <c r="K1712" s="29" t="str">
        <f t="shared" si="190"/>
        <v/>
      </c>
      <c r="N1712" s="30" t="str">
        <f>IF(G1712="","",VLOOKUP(G1712,WMS!$E$3:$U$2500,17,0))</f>
        <v/>
      </c>
      <c r="O1712" s="31" t="str">
        <f t="shared" si="191"/>
        <v/>
      </c>
      <c r="P1712" s="31" t="str">
        <f t="shared" si="192"/>
        <v/>
      </c>
      <c r="Q1712" s="36" t="str">
        <f>IF(G1712="","",VLOOKUP(G1712,WMS!$E$3:$G$2500,2,FALSE))</f>
        <v/>
      </c>
      <c r="R1712" s="36" t="str">
        <f>IF(G1712="","",VLOOKUP(G1712,WMS!$E$3:$G$2500,3,FALSE))</f>
        <v/>
      </c>
      <c r="S1712" s="37" t="str">
        <f>IF(R1712="","",VLOOKUP(R1712,CUSTOMS!$E$3:$N$2500,2,FALSE))</f>
        <v/>
      </c>
      <c r="T1712" s="38" t="str">
        <f>IF(R1712="","",VLOOKUP(R1712,CUSTOMS!$E$3:$N$2500,3,FALSE))</f>
        <v/>
      </c>
      <c r="U1712" s="39" t="str">
        <f t="shared" si="193"/>
        <v/>
      </c>
      <c r="V1712" s="39" t="str">
        <f>IF(R1712="","",VLOOKUP(R1712,CUSTOMS!$E$3:$N$2500,5,FALSE))</f>
        <v/>
      </c>
      <c r="W1712" s="40" t="str">
        <f>IF(R1712="","",VLOOKUP(R1712,CUSTOMS!$E$3:$N$2500,6,FALSE))</f>
        <v/>
      </c>
      <c r="X1712" s="40" t="str">
        <f t="shared" si="194"/>
        <v/>
      </c>
      <c r="Y1712" s="39" t="str">
        <f>IF(R1712="","",VLOOKUP(R1712,CUSTOMS!$E$3:$N$2500,8,FALSE))</f>
        <v/>
      </c>
      <c r="Z1712" s="39" t="str">
        <f>IF(R1712="","",VLOOKUP(R1712,CUSTOMS!$E$3:$N$2500,9,FALSE))</f>
        <v/>
      </c>
      <c r="AA1712" s="39" t="str">
        <f>IF(R1712="","",VLOOKUP(R1712,CUSTOMS!$E$3:$N$2500,10,FALSE))</f>
        <v/>
      </c>
      <c r="AB1712" s="40" t="str">
        <f>IF(R1712="","",VLOOKUP(G1712,WMS!$E$3:$T$2500,15,FALSE))</f>
        <v/>
      </c>
      <c r="AC1712" s="40" t="str">
        <f t="shared" si="195"/>
        <v/>
      </c>
      <c r="AD1712" s="37" t="str">
        <f>IF(S1712="","",VLOOKUP(S1712,海关监管条件!$A$1:$B$2000,2,FALSE))</f>
        <v/>
      </c>
    </row>
    <row r="1713" spans="7:30">
      <c r="G1713" s="22" t="str">
        <f t="shared" si="189"/>
        <v/>
      </c>
      <c r="H1713" s="23" t="str">
        <f>IF(G1713="","",VLOOKUP(G1713,WMS!$E$3:$Q$2500,7,FALSE))</f>
        <v/>
      </c>
      <c r="I1713" s="23" t="str">
        <f>IF(G1713="","",VLOOKUP(G1713,WMS!$E$3:$Q$2500,8,FALSE))</f>
        <v/>
      </c>
      <c r="J1713" s="23" t="str">
        <f>IF(G1713="","",VLOOKUP(G1713,WMS!$E$3:$Q$2500,13,FALSE))</f>
        <v/>
      </c>
      <c r="K1713" s="29" t="str">
        <f t="shared" si="190"/>
        <v/>
      </c>
      <c r="N1713" s="30" t="str">
        <f>IF(G1713="","",VLOOKUP(G1713,WMS!$E$3:$U$2500,17,0))</f>
        <v/>
      </c>
      <c r="O1713" s="31" t="str">
        <f t="shared" si="191"/>
        <v/>
      </c>
      <c r="P1713" s="31" t="str">
        <f t="shared" si="192"/>
        <v/>
      </c>
      <c r="Q1713" s="36" t="str">
        <f>IF(G1713="","",VLOOKUP(G1713,WMS!$E$3:$G$2500,2,FALSE))</f>
        <v/>
      </c>
      <c r="R1713" s="36" t="str">
        <f>IF(G1713="","",VLOOKUP(G1713,WMS!$E$3:$G$2500,3,FALSE))</f>
        <v/>
      </c>
      <c r="S1713" s="37" t="str">
        <f>IF(R1713="","",VLOOKUP(R1713,CUSTOMS!$E$3:$N$2500,2,FALSE))</f>
        <v/>
      </c>
      <c r="T1713" s="38" t="str">
        <f>IF(R1713="","",VLOOKUP(R1713,CUSTOMS!$E$3:$N$2500,3,FALSE))</f>
        <v/>
      </c>
      <c r="U1713" s="39" t="str">
        <f t="shared" si="193"/>
        <v/>
      </c>
      <c r="V1713" s="39" t="str">
        <f>IF(R1713="","",VLOOKUP(R1713,CUSTOMS!$E$3:$N$2500,5,FALSE))</f>
        <v/>
      </c>
      <c r="W1713" s="40" t="str">
        <f>IF(R1713="","",VLOOKUP(R1713,CUSTOMS!$E$3:$N$2500,6,FALSE))</f>
        <v/>
      </c>
      <c r="X1713" s="40" t="str">
        <f t="shared" si="194"/>
        <v/>
      </c>
      <c r="Y1713" s="39" t="str">
        <f>IF(R1713="","",VLOOKUP(R1713,CUSTOMS!$E$3:$N$2500,8,FALSE))</f>
        <v/>
      </c>
      <c r="Z1713" s="39" t="str">
        <f>IF(R1713="","",VLOOKUP(R1713,CUSTOMS!$E$3:$N$2500,9,FALSE))</f>
        <v/>
      </c>
      <c r="AA1713" s="39" t="str">
        <f>IF(R1713="","",VLOOKUP(R1713,CUSTOMS!$E$3:$N$2500,10,FALSE))</f>
        <v/>
      </c>
      <c r="AB1713" s="40" t="str">
        <f>IF(R1713="","",VLOOKUP(G1713,WMS!$E$3:$T$2500,15,FALSE))</f>
        <v/>
      </c>
      <c r="AC1713" s="40" t="str">
        <f t="shared" si="195"/>
        <v/>
      </c>
      <c r="AD1713" s="37" t="str">
        <f>IF(S1713="","",VLOOKUP(S1713,海关监管条件!$A$1:$B$2000,2,FALSE))</f>
        <v/>
      </c>
    </row>
    <row r="1714" spans="7:30">
      <c r="G1714" s="22" t="str">
        <f t="shared" si="189"/>
        <v/>
      </c>
      <c r="H1714" s="23" t="str">
        <f>IF(G1714="","",VLOOKUP(G1714,WMS!$E$3:$Q$2500,7,FALSE))</f>
        <v/>
      </c>
      <c r="I1714" s="23" t="str">
        <f>IF(G1714="","",VLOOKUP(G1714,WMS!$E$3:$Q$2500,8,FALSE))</f>
        <v/>
      </c>
      <c r="J1714" s="23" t="str">
        <f>IF(G1714="","",VLOOKUP(G1714,WMS!$E$3:$Q$2500,13,FALSE))</f>
        <v/>
      </c>
      <c r="K1714" s="29" t="str">
        <f t="shared" si="190"/>
        <v/>
      </c>
      <c r="N1714" s="30" t="str">
        <f>IF(G1714="","",VLOOKUP(G1714,WMS!$E$3:$U$2500,17,0))</f>
        <v/>
      </c>
      <c r="O1714" s="31" t="str">
        <f t="shared" si="191"/>
        <v/>
      </c>
      <c r="P1714" s="31" t="str">
        <f t="shared" si="192"/>
        <v/>
      </c>
      <c r="Q1714" s="36" t="str">
        <f>IF(G1714="","",VLOOKUP(G1714,WMS!$E$3:$G$2500,2,FALSE))</f>
        <v/>
      </c>
      <c r="R1714" s="36" t="str">
        <f>IF(G1714="","",VLOOKUP(G1714,WMS!$E$3:$G$2500,3,FALSE))</f>
        <v/>
      </c>
      <c r="S1714" s="37" t="str">
        <f>IF(R1714="","",VLOOKUP(R1714,CUSTOMS!$E$3:$N$2500,2,FALSE))</f>
        <v/>
      </c>
      <c r="T1714" s="38" t="str">
        <f>IF(R1714="","",VLOOKUP(R1714,CUSTOMS!$E$3:$N$2500,3,FALSE))</f>
        <v/>
      </c>
      <c r="U1714" s="39" t="str">
        <f t="shared" si="193"/>
        <v/>
      </c>
      <c r="V1714" s="39" t="str">
        <f>IF(R1714="","",VLOOKUP(R1714,CUSTOMS!$E$3:$N$2500,5,FALSE))</f>
        <v/>
      </c>
      <c r="W1714" s="40" t="str">
        <f>IF(R1714="","",VLOOKUP(R1714,CUSTOMS!$E$3:$N$2500,6,FALSE))</f>
        <v/>
      </c>
      <c r="X1714" s="40" t="str">
        <f t="shared" si="194"/>
        <v/>
      </c>
      <c r="Y1714" s="39" t="str">
        <f>IF(R1714="","",VLOOKUP(R1714,CUSTOMS!$E$3:$N$2500,8,FALSE))</f>
        <v/>
      </c>
      <c r="Z1714" s="39" t="str">
        <f>IF(R1714="","",VLOOKUP(R1714,CUSTOMS!$E$3:$N$2500,9,FALSE))</f>
        <v/>
      </c>
      <c r="AA1714" s="39" t="str">
        <f>IF(R1714="","",VLOOKUP(R1714,CUSTOMS!$E$3:$N$2500,10,FALSE))</f>
        <v/>
      </c>
      <c r="AB1714" s="40" t="str">
        <f>IF(R1714="","",VLOOKUP(G1714,WMS!$E$3:$T$2500,15,FALSE))</f>
        <v/>
      </c>
      <c r="AC1714" s="40" t="str">
        <f t="shared" si="195"/>
        <v/>
      </c>
      <c r="AD1714" s="37" t="str">
        <f>IF(S1714="","",VLOOKUP(S1714,海关监管条件!$A$1:$B$2000,2,FALSE))</f>
        <v/>
      </c>
    </row>
    <row r="1715" spans="7:30">
      <c r="G1715" s="22" t="str">
        <f t="shared" si="189"/>
        <v/>
      </c>
      <c r="H1715" s="23" t="str">
        <f>IF(G1715="","",VLOOKUP(G1715,WMS!$E$3:$Q$2500,7,FALSE))</f>
        <v/>
      </c>
      <c r="I1715" s="23" t="str">
        <f>IF(G1715="","",VLOOKUP(G1715,WMS!$E$3:$Q$2500,8,FALSE))</f>
        <v/>
      </c>
      <c r="J1715" s="23" t="str">
        <f>IF(G1715="","",VLOOKUP(G1715,WMS!$E$3:$Q$2500,13,FALSE))</f>
        <v/>
      </c>
      <c r="K1715" s="29" t="str">
        <f t="shared" si="190"/>
        <v/>
      </c>
      <c r="N1715" s="30" t="str">
        <f>IF(G1715="","",VLOOKUP(G1715,WMS!$E$3:$U$2500,17,0))</f>
        <v/>
      </c>
      <c r="O1715" s="31" t="str">
        <f t="shared" si="191"/>
        <v/>
      </c>
      <c r="P1715" s="31" t="str">
        <f t="shared" si="192"/>
        <v/>
      </c>
      <c r="Q1715" s="36" t="str">
        <f>IF(G1715="","",VLOOKUP(G1715,WMS!$E$3:$G$2500,2,FALSE))</f>
        <v/>
      </c>
      <c r="R1715" s="36" t="str">
        <f>IF(G1715="","",VLOOKUP(G1715,WMS!$E$3:$G$2500,3,FALSE))</f>
        <v/>
      </c>
      <c r="S1715" s="37" t="str">
        <f>IF(R1715="","",VLOOKUP(R1715,CUSTOMS!$E$3:$N$2500,2,FALSE))</f>
        <v/>
      </c>
      <c r="T1715" s="38" t="str">
        <f>IF(R1715="","",VLOOKUP(R1715,CUSTOMS!$E$3:$N$2500,3,FALSE))</f>
        <v/>
      </c>
      <c r="U1715" s="39" t="str">
        <f t="shared" si="193"/>
        <v/>
      </c>
      <c r="V1715" s="39" t="str">
        <f>IF(R1715="","",VLOOKUP(R1715,CUSTOMS!$E$3:$N$2500,5,FALSE))</f>
        <v/>
      </c>
      <c r="W1715" s="40" t="str">
        <f>IF(R1715="","",VLOOKUP(R1715,CUSTOMS!$E$3:$N$2500,6,FALSE))</f>
        <v/>
      </c>
      <c r="X1715" s="40" t="str">
        <f t="shared" si="194"/>
        <v/>
      </c>
      <c r="Y1715" s="39" t="str">
        <f>IF(R1715="","",VLOOKUP(R1715,CUSTOMS!$E$3:$N$2500,8,FALSE))</f>
        <v/>
      </c>
      <c r="Z1715" s="39" t="str">
        <f>IF(R1715="","",VLOOKUP(R1715,CUSTOMS!$E$3:$N$2500,9,FALSE))</f>
        <v/>
      </c>
      <c r="AA1715" s="39" t="str">
        <f>IF(R1715="","",VLOOKUP(R1715,CUSTOMS!$E$3:$N$2500,10,FALSE))</f>
        <v/>
      </c>
      <c r="AB1715" s="40" t="str">
        <f>IF(R1715="","",VLOOKUP(G1715,WMS!$E$3:$T$2500,15,FALSE))</f>
        <v/>
      </c>
      <c r="AC1715" s="40" t="str">
        <f t="shared" si="195"/>
        <v/>
      </c>
      <c r="AD1715" s="37" t="str">
        <f>IF(S1715="","",VLOOKUP(S1715,海关监管条件!$A$1:$B$2000,2,FALSE))</f>
        <v/>
      </c>
    </row>
    <row r="1716" spans="7:30">
      <c r="G1716" s="22" t="str">
        <f t="shared" si="189"/>
        <v/>
      </c>
      <c r="H1716" s="23" t="str">
        <f>IF(G1716="","",VLOOKUP(G1716,WMS!$E$3:$Q$2500,7,FALSE))</f>
        <v/>
      </c>
      <c r="I1716" s="23" t="str">
        <f>IF(G1716="","",VLOOKUP(G1716,WMS!$E$3:$Q$2500,8,FALSE))</f>
        <v/>
      </c>
      <c r="J1716" s="23" t="str">
        <f>IF(G1716="","",VLOOKUP(G1716,WMS!$E$3:$Q$2500,13,FALSE))</f>
        <v/>
      </c>
      <c r="K1716" s="29" t="str">
        <f t="shared" si="190"/>
        <v/>
      </c>
      <c r="N1716" s="30" t="str">
        <f>IF(G1716="","",VLOOKUP(G1716,WMS!$E$3:$U$2500,17,0))</f>
        <v/>
      </c>
      <c r="O1716" s="31" t="str">
        <f t="shared" si="191"/>
        <v/>
      </c>
      <c r="P1716" s="31" t="str">
        <f t="shared" si="192"/>
        <v/>
      </c>
      <c r="Q1716" s="36" t="str">
        <f>IF(G1716="","",VLOOKUP(G1716,WMS!$E$3:$G$2500,2,FALSE))</f>
        <v/>
      </c>
      <c r="R1716" s="36" t="str">
        <f>IF(G1716="","",VLOOKUP(G1716,WMS!$E$3:$G$2500,3,FALSE))</f>
        <v/>
      </c>
      <c r="S1716" s="37" t="str">
        <f>IF(R1716="","",VLOOKUP(R1716,CUSTOMS!$E$3:$N$2500,2,FALSE))</f>
        <v/>
      </c>
      <c r="T1716" s="38" t="str">
        <f>IF(R1716="","",VLOOKUP(R1716,CUSTOMS!$E$3:$N$2500,3,FALSE))</f>
        <v/>
      </c>
      <c r="U1716" s="39" t="str">
        <f t="shared" si="193"/>
        <v/>
      </c>
      <c r="V1716" s="39" t="str">
        <f>IF(R1716="","",VLOOKUP(R1716,CUSTOMS!$E$3:$N$2500,5,FALSE))</f>
        <v/>
      </c>
      <c r="W1716" s="40" t="str">
        <f>IF(R1716="","",VLOOKUP(R1716,CUSTOMS!$E$3:$N$2500,6,FALSE))</f>
        <v/>
      </c>
      <c r="X1716" s="40" t="str">
        <f t="shared" si="194"/>
        <v/>
      </c>
      <c r="Y1716" s="39" t="str">
        <f>IF(R1716="","",VLOOKUP(R1716,CUSTOMS!$E$3:$N$2500,8,FALSE))</f>
        <v/>
      </c>
      <c r="Z1716" s="39" t="str">
        <f>IF(R1716="","",VLOOKUP(R1716,CUSTOMS!$E$3:$N$2500,9,FALSE))</f>
        <v/>
      </c>
      <c r="AA1716" s="39" t="str">
        <f>IF(R1716="","",VLOOKUP(R1716,CUSTOMS!$E$3:$N$2500,10,FALSE))</f>
        <v/>
      </c>
      <c r="AB1716" s="40" t="str">
        <f>IF(R1716="","",VLOOKUP(G1716,WMS!$E$3:$T$2500,15,FALSE))</f>
        <v/>
      </c>
      <c r="AC1716" s="40" t="str">
        <f t="shared" si="195"/>
        <v/>
      </c>
      <c r="AD1716" s="37" t="str">
        <f>IF(S1716="","",VLOOKUP(S1716,海关监管条件!$A$1:$B$2000,2,FALSE))</f>
        <v/>
      </c>
    </row>
    <row r="1717" spans="7:30">
      <c r="G1717" s="22" t="str">
        <f t="shared" si="189"/>
        <v/>
      </c>
      <c r="H1717" s="23" t="str">
        <f>IF(G1717="","",VLOOKUP(G1717,WMS!$E$3:$Q$2500,7,FALSE))</f>
        <v/>
      </c>
      <c r="I1717" s="23" t="str">
        <f>IF(G1717="","",VLOOKUP(G1717,WMS!$E$3:$Q$2500,8,FALSE))</f>
        <v/>
      </c>
      <c r="J1717" s="23" t="str">
        <f>IF(G1717="","",VLOOKUP(G1717,WMS!$E$3:$Q$2500,13,FALSE))</f>
        <v/>
      </c>
      <c r="K1717" s="29" t="str">
        <f t="shared" si="190"/>
        <v/>
      </c>
      <c r="N1717" s="30" t="str">
        <f>IF(G1717="","",VLOOKUP(G1717,WMS!$E$3:$U$2500,17,0))</f>
        <v/>
      </c>
      <c r="O1717" s="31" t="str">
        <f t="shared" si="191"/>
        <v/>
      </c>
      <c r="P1717" s="31" t="str">
        <f t="shared" si="192"/>
        <v/>
      </c>
      <c r="Q1717" s="36" t="str">
        <f>IF(G1717="","",VLOOKUP(G1717,WMS!$E$3:$G$2500,2,FALSE))</f>
        <v/>
      </c>
      <c r="R1717" s="36" t="str">
        <f>IF(G1717="","",VLOOKUP(G1717,WMS!$E$3:$G$2500,3,FALSE))</f>
        <v/>
      </c>
      <c r="S1717" s="37" t="str">
        <f>IF(R1717="","",VLOOKUP(R1717,CUSTOMS!$E$3:$N$2500,2,FALSE))</f>
        <v/>
      </c>
      <c r="T1717" s="38" t="str">
        <f>IF(R1717="","",VLOOKUP(R1717,CUSTOMS!$E$3:$N$2500,3,FALSE))</f>
        <v/>
      </c>
      <c r="U1717" s="39" t="str">
        <f t="shared" si="193"/>
        <v/>
      </c>
      <c r="V1717" s="39" t="str">
        <f>IF(R1717="","",VLOOKUP(R1717,CUSTOMS!$E$3:$N$2500,5,FALSE))</f>
        <v/>
      </c>
      <c r="W1717" s="40" t="str">
        <f>IF(R1717="","",VLOOKUP(R1717,CUSTOMS!$E$3:$N$2500,6,FALSE))</f>
        <v/>
      </c>
      <c r="X1717" s="40" t="str">
        <f t="shared" si="194"/>
        <v/>
      </c>
      <c r="Y1717" s="39" t="str">
        <f>IF(R1717="","",VLOOKUP(R1717,CUSTOMS!$E$3:$N$2500,8,FALSE))</f>
        <v/>
      </c>
      <c r="Z1717" s="39" t="str">
        <f>IF(R1717="","",VLOOKUP(R1717,CUSTOMS!$E$3:$N$2500,9,FALSE))</f>
        <v/>
      </c>
      <c r="AA1717" s="39" t="str">
        <f>IF(R1717="","",VLOOKUP(R1717,CUSTOMS!$E$3:$N$2500,10,FALSE))</f>
        <v/>
      </c>
      <c r="AB1717" s="40" t="str">
        <f>IF(R1717="","",VLOOKUP(G1717,WMS!$E$3:$T$2500,15,FALSE))</f>
        <v/>
      </c>
      <c r="AC1717" s="40" t="str">
        <f t="shared" si="195"/>
        <v/>
      </c>
      <c r="AD1717" s="37" t="str">
        <f>IF(S1717="","",VLOOKUP(S1717,海关监管条件!$A$1:$B$2000,2,FALSE))</f>
        <v/>
      </c>
    </row>
    <row r="1718" spans="7:30">
      <c r="G1718" s="22" t="str">
        <f t="shared" si="189"/>
        <v/>
      </c>
      <c r="H1718" s="23" t="str">
        <f>IF(G1718="","",VLOOKUP(G1718,WMS!$E$3:$Q$2500,7,FALSE))</f>
        <v/>
      </c>
      <c r="I1718" s="23" t="str">
        <f>IF(G1718="","",VLOOKUP(G1718,WMS!$E$3:$Q$2500,8,FALSE))</f>
        <v/>
      </c>
      <c r="J1718" s="23" t="str">
        <f>IF(G1718="","",VLOOKUP(G1718,WMS!$E$3:$Q$2500,13,FALSE))</f>
        <v/>
      </c>
      <c r="K1718" s="29" t="str">
        <f t="shared" si="190"/>
        <v/>
      </c>
      <c r="N1718" s="30" t="str">
        <f>IF(G1718="","",VLOOKUP(G1718,WMS!$E$3:$U$2500,17,0))</f>
        <v/>
      </c>
      <c r="O1718" s="31" t="str">
        <f t="shared" si="191"/>
        <v/>
      </c>
      <c r="P1718" s="31" t="str">
        <f t="shared" si="192"/>
        <v/>
      </c>
      <c r="Q1718" s="36" t="str">
        <f>IF(G1718="","",VLOOKUP(G1718,WMS!$E$3:$G$2500,2,FALSE))</f>
        <v/>
      </c>
      <c r="R1718" s="36" t="str">
        <f>IF(G1718="","",VLOOKUP(G1718,WMS!$E$3:$G$2500,3,FALSE))</f>
        <v/>
      </c>
      <c r="S1718" s="37" t="str">
        <f>IF(R1718="","",VLOOKUP(R1718,CUSTOMS!$E$3:$N$2500,2,FALSE))</f>
        <v/>
      </c>
      <c r="T1718" s="38" t="str">
        <f>IF(R1718="","",VLOOKUP(R1718,CUSTOMS!$E$3:$N$2500,3,FALSE))</f>
        <v/>
      </c>
      <c r="U1718" s="39" t="str">
        <f t="shared" si="193"/>
        <v/>
      </c>
      <c r="V1718" s="39" t="str">
        <f>IF(R1718="","",VLOOKUP(R1718,CUSTOMS!$E$3:$N$2500,5,FALSE))</f>
        <v/>
      </c>
      <c r="W1718" s="40" t="str">
        <f>IF(R1718="","",VLOOKUP(R1718,CUSTOMS!$E$3:$N$2500,6,FALSE))</f>
        <v/>
      </c>
      <c r="X1718" s="40" t="str">
        <f t="shared" si="194"/>
        <v/>
      </c>
      <c r="Y1718" s="39" t="str">
        <f>IF(R1718="","",VLOOKUP(R1718,CUSTOMS!$E$3:$N$2500,8,FALSE))</f>
        <v/>
      </c>
      <c r="Z1718" s="39" t="str">
        <f>IF(R1718="","",VLOOKUP(R1718,CUSTOMS!$E$3:$N$2500,9,FALSE))</f>
        <v/>
      </c>
      <c r="AA1718" s="39" t="str">
        <f>IF(R1718="","",VLOOKUP(R1718,CUSTOMS!$E$3:$N$2500,10,FALSE))</f>
        <v/>
      </c>
      <c r="AB1718" s="40" t="str">
        <f>IF(R1718="","",VLOOKUP(G1718,WMS!$E$3:$T$2500,15,FALSE))</f>
        <v/>
      </c>
      <c r="AC1718" s="40" t="str">
        <f t="shared" si="195"/>
        <v/>
      </c>
      <c r="AD1718" s="37" t="str">
        <f>IF(S1718="","",VLOOKUP(S1718,海关监管条件!$A$1:$B$2000,2,FALSE))</f>
        <v/>
      </c>
    </row>
    <row r="1719" spans="7:30">
      <c r="G1719" s="22" t="str">
        <f t="shared" si="189"/>
        <v/>
      </c>
      <c r="H1719" s="23" t="str">
        <f>IF(G1719="","",VLOOKUP(G1719,WMS!$E$3:$Q$2500,7,FALSE))</f>
        <v/>
      </c>
      <c r="I1719" s="23" t="str">
        <f>IF(G1719="","",VLOOKUP(G1719,WMS!$E$3:$Q$2500,8,FALSE))</f>
        <v/>
      </c>
      <c r="J1719" s="23" t="str">
        <f>IF(G1719="","",VLOOKUP(G1719,WMS!$E$3:$Q$2500,13,FALSE))</f>
        <v/>
      </c>
      <c r="K1719" s="29" t="str">
        <f t="shared" si="190"/>
        <v/>
      </c>
      <c r="N1719" s="30" t="str">
        <f>IF(G1719="","",VLOOKUP(G1719,WMS!$E$3:$U$2500,17,0))</f>
        <v/>
      </c>
      <c r="O1719" s="31" t="str">
        <f t="shared" si="191"/>
        <v/>
      </c>
      <c r="P1719" s="31" t="str">
        <f t="shared" si="192"/>
        <v/>
      </c>
      <c r="Q1719" s="36" t="str">
        <f>IF(G1719="","",VLOOKUP(G1719,WMS!$E$3:$G$2500,2,FALSE))</f>
        <v/>
      </c>
      <c r="R1719" s="36" t="str">
        <f>IF(G1719="","",VLOOKUP(G1719,WMS!$E$3:$G$2500,3,FALSE))</f>
        <v/>
      </c>
      <c r="S1719" s="37" t="str">
        <f>IF(R1719="","",VLOOKUP(R1719,CUSTOMS!$E$3:$N$2500,2,FALSE))</f>
        <v/>
      </c>
      <c r="T1719" s="38" t="str">
        <f>IF(R1719="","",VLOOKUP(R1719,CUSTOMS!$E$3:$N$2500,3,FALSE))</f>
        <v/>
      </c>
      <c r="U1719" s="39" t="str">
        <f t="shared" si="193"/>
        <v/>
      </c>
      <c r="V1719" s="39" t="str">
        <f>IF(R1719="","",VLOOKUP(R1719,CUSTOMS!$E$3:$N$2500,5,FALSE))</f>
        <v/>
      </c>
      <c r="W1719" s="40" t="str">
        <f>IF(R1719="","",VLOOKUP(R1719,CUSTOMS!$E$3:$N$2500,6,FALSE))</f>
        <v/>
      </c>
      <c r="X1719" s="40" t="str">
        <f t="shared" si="194"/>
        <v/>
      </c>
      <c r="Y1719" s="39" t="str">
        <f>IF(R1719="","",VLOOKUP(R1719,CUSTOMS!$E$3:$N$2500,8,FALSE))</f>
        <v/>
      </c>
      <c r="Z1719" s="39" t="str">
        <f>IF(R1719="","",VLOOKUP(R1719,CUSTOMS!$E$3:$N$2500,9,FALSE))</f>
        <v/>
      </c>
      <c r="AA1719" s="39" t="str">
        <f>IF(R1719="","",VLOOKUP(R1719,CUSTOMS!$E$3:$N$2500,10,FALSE))</f>
        <v/>
      </c>
      <c r="AB1719" s="40" t="str">
        <f>IF(R1719="","",VLOOKUP(G1719,WMS!$E$3:$T$2500,15,FALSE))</f>
        <v/>
      </c>
      <c r="AC1719" s="40" t="str">
        <f t="shared" si="195"/>
        <v/>
      </c>
      <c r="AD1719" s="37" t="str">
        <f>IF(S1719="","",VLOOKUP(S1719,海关监管条件!$A$1:$B$2000,2,FALSE))</f>
        <v/>
      </c>
    </row>
    <row r="1720" spans="7:30">
      <c r="G1720" s="22" t="str">
        <f t="shared" si="189"/>
        <v/>
      </c>
      <c r="H1720" s="23" t="str">
        <f>IF(G1720="","",VLOOKUP(G1720,WMS!$E$3:$Q$2500,7,FALSE))</f>
        <v/>
      </c>
      <c r="I1720" s="23" t="str">
        <f>IF(G1720="","",VLOOKUP(G1720,WMS!$E$3:$Q$2500,8,FALSE))</f>
        <v/>
      </c>
      <c r="J1720" s="23" t="str">
        <f>IF(G1720="","",VLOOKUP(G1720,WMS!$E$3:$Q$2500,13,FALSE))</f>
        <v/>
      </c>
      <c r="K1720" s="29" t="str">
        <f t="shared" si="190"/>
        <v/>
      </c>
      <c r="N1720" s="30" t="str">
        <f>IF(G1720="","",VLOOKUP(G1720,WMS!$E$3:$U$2500,17,0))</f>
        <v/>
      </c>
      <c r="O1720" s="31" t="str">
        <f t="shared" si="191"/>
        <v/>
      </c>
      <c r="P1720" s="31" t="str">
        <f t="shared" si="192"/>
        <v/>
      </c>
      <c r="Q1720" s="36" t="str">
        <f>IF(G1720="","",VLOOKUP(G1720,WMS!$E$3:$G$2500,2,FALSE))</f>
        <v/>
      </c>
      <c r="R1720" s="36" t="str">
        <f>IF(G1720="","",VLOOKUP(G1720,WMS!$E$3:$G$2500,3,FALSE))</f>
        <v/>
      </c>
      <c r="S1720" s="37" t="str">
        <f>IF(R1720="","",VLOOKUP(R1720,CUSTOMS!$E$3:$N$2500,2,FALSE))</f>
        <v/>
      </c>
      <c r="T1720" s="38" t="str">
        <f>IF(R1720="","",VLOOKUP(R1720,CUSTOMS!$E$3:$N$2500,3,FALSE))</f>
        <v/>
      </c>
      <c r="U1720" s="39" t="str">
        <f t="shared" si="193"/>
        <v/>
      </c>
      <c r="V1720" s="39" t="str">
        <f>IF(R1720="","",VLOOKUP(R1720,CUSTOMS!$E$3:$N$2500,5,FALSE))</f>
        <v/>
      </c>
      <c r="W1720" s="40" t="str">
        <f>IF(R1720="","",VLOOKUP(R1720,CUSTOMS!$E$3:$N$2500,6,FALSE))</f>
        <v/>
      </c>
      <c r="X1720" s="40" t="str">
        <f t="shared" si="194"/>
        <v/>
      </c>
      <c r="Y1720" s="39" t="str">
        <f>IF(R1720="","",VLOOKUP(R1720,CUSTOMS!$E$3:$N$2500,8,FALSE))</f>
        <v/>
      </c>
      <c r="Z1720" s="39" t="str">
        <f>IF(R1720="","",VLOOKUP(R1720,CUSTOMS!$E$3:$N$2500,9,FALSE))</f>
        <v/>
      </c>
      <c r="AA1720" s="39" t="str">
        <f>IF(R1720="","",VLOOKUP(R1720,CUSTOMS!$E$3:$N$2500,10,FALSE))</f>
        <v/>
      </c>
      <c r="AB1720" s="40" t="str">
        <f>IF(R1720="","",VLOOKUP(G1720,WMS!$E$3:$T$2500,15,FALSE))</f>
        <v/>
      </c>
      <c r="AC1720" s="40" t="str">
        <f t="shared" si="195"/>
        <v/>
      </c>
      <c r="AD1720" s="37" t="str">
        <f>IF(S1720="","",VLOOKUP(S1720,海关监管条件!$A$1:$B$2000,2,FALSE))</f>
        <v/>
      </c>
    </row>
    <row r="1721" spans="7:30">
      <c r="G1721" s="22" t="str">
        <f t="shared" si="189"/>
        <v/>
      </c>
      <c r="H1721" s="23" t="str">
        <f>IF(G1721="","",VLOOKUP(G1721,WMS!$E$3:$Q$2500,7,FALSE))</f>
        <v/>
      </c>
      <c r="I1721" s="23" t="str">
        <f>IF(G1721="","",VLOOKUP(G1721,WMS!$E$3:$Q$2500,8,FALSE))</f>
        <v/>
      </c>
      <c r="J1721" s="23" t="str">
        <f>IF(G1721="","",VLOOKUP(G1721,WMS!$E$3:$Q$2500,13,FALSE))</f>
        <v/>
      </c>
      <c r="K1721" s="29" t="str">
        <f t="shared" si="190"/>
        <v/>
      </c>
      <c r="N1721" s="30" t="str">
        <f>IF(G1721="","",VLOOKUP(G1721,WMS!$E$3:$U$2500,17,0))</f>
        <v/>
      </c>
      <c r="O1721" s="31" t="str">
        <f t="shared" si="191"/>
        <v/>
      </c>
      <c r="P1721" s="31" t="str">
        <f t="shared" si="192"/>
        <v/>
      </c>
      <c r="Q1721" s="36" t="str">
        <f>IF(G1721="","",VLOOKUP(G1721,WMS!$E$3:$G$2500,2,FALSE))</f>
        <v/>
      </c>
      <c r="R1721" s="36" t="str">
        <f>IF(G1721="","",VLOOKUP(G1721,WMS!$E$3:$G$2500,3,FALSE))</f>
        <v/>
      </c>
      <c r="S1721" s="37" t="str">
        <f>IF(R1721="","",VLOOKUP(R1721,CUSTOMS!$E$3:$N$2500,2,FALSE))</f>
        <v/>
      </c>
      <c r="T1721" s="38" t="str">
        <f>IF(R1721="","",VLOOKUP(R1721,CUSTOMS!$E$3:$N$2500,3,FALSE))</f>
        <v/>
      </c>
      <c r="U1721" s="39" t="str">
        <f t="shared" si="193"/>
        <v/>
      </c>
      <c r="V1721" s="39" t="str">
        <f>IF(R1721="","",VLOOKUP(R1721,CUSTOMS!$E$3:$N$2500,5,FALSE))</f>
        <v/>
      </c>
      <c r="W1721" s="40" t="str">
        <f>IF(R1721="","",VLOOKUP(R1721,CUSTOMS!$E$3:$N$2500,6,FALSE))</f>
        <v/>
      </c>
      <c r="X1721" s="40" t="str">
        <f t="shared" si="194"/>
        <v/>
      </c>
      <c r="Y1721" s="39" t="str">
        <f>IF(R1721="","",VLOOKUP(R1721,CUSTOMS!$E$3:$N$2500,8,FALSE))</f>
        <v/>
      </c>
      <c r="Z1721" s="39" t="str">
        <f>IF(R1721="","",VLOOKUP(R1721,CUSTOMS!$E$3:$N$2500,9,FALSE))</f>
        <v/>
      </c>
      <c r="AA1721" s="39" t="str">
        <f>IF(R1721="","",VLOOKUP(R1721,CUSTOMS!$E$3:$N$2500,10,FALSE))</f>
        <v/>
      </c>
      <c r="AB1721" s="40" t="str">
        <f>IF(R1721="","",VLOOKUP(G1721,WMS!$E$3:$T$2500,15,FALSE))</f>
        <v/>
      </c>
      <c r="AC1721" s="40" t="str">
        <f t="shared" si="195"/>
        <v/>
      </c>
      <c r="AD1721" s="37" t="str">
        <f>IF(S1721="","",VLOOKUP(S1721,海关监管条件!$A$1:$B$2000,2,FALSE))</f>
        <v/>
      </c>
    </row>
    <row r="1722" spans="7:30">
      <c r="G1722" s="22" t="str">
        <f t="shared" si="189"/>
        <v/>
      </c>
      <c r="H1722" s="23" t="str">
        <f>IF(G1722="","",VLOOKUP(G1722,WMS!$E$3:$Q$2500,7,FALSE))</f>
        <v/>
      </c>
      <c r="I1722" s="23" t="str">
        <f>IF(G1722="","",VLOOKUP(G1722,WMS!$E$3:$Q$2500,8,FALSE))</f>
        <v/>
      </c>
      <c r="J1722" s="23" t="str">
        <f>IF(G1722="","",VLOOKUP(G1722,WMS!$E$3:$Q$2500,13,FALSE))</f>
        <v/>
      </c>
      <c r="K1722" s="29" t="str">
        <f t="shared" si="190"/>
        <v/>
      </c>
      <c r="N1722" s="30" t="str">
        <f>IF(G1722="","",VLOOKUP(G1722,WMS!$E$3:$U$2500,17,0))</f>
        <v/>
      </c>
      <c r="O1722" s="31" t="str">
        <f t="shared" si="191"/>
        <v/>
      </c>
      <c r="P1722" s="31" t="str">
        <f t="shared" si="192"/>
        <v/>
      </c>
      <c r="Q1722" s="36" t="str">
        <f>IF(G1722="","",VLOOKUP(G1722,WMS!$E$3:$G$2500,2,FALSE))</f>
        <v/>
      </c>
      <c r="R1722" s="36" t="str">
        <f>IF(G1722="","",VLOOKUP(G1722,WMS!$E$3:$G$2500,3,FALSE))</f>
        <v/>
      </c>
      <c r="S1722" s="37" t="str">
        <f>IF(R1722="","",VLOOKUP(R1722,CUSTOMS!$E$3:$N$2500,2,FALSE))</f>
        <v/>
      </c>
      <c r="T1722" s="38" t="str">
        <f>IF(R1722="","",VLOOKUP(R1722,CUSTOMS!$E$3:$N$2500,3,FALSE))</f>
        <v/>
      </c>
      <c r="U1722" s="39" t="str">
        <f t="shared" si="193"/>
        <v/>
      </c>
      <c r="V1722" s="39" t="str">
        <f>IF(R1722="","",VLOOKUP(R1722,CUSTOMS!$E$3:$N$2500,5,FALSE))</f>
        <v/>
      </c>
      <c r="W1722" s="40" t="str">
        <f>IF(R1722="","",VLOOKUP(R1722,CUSTOMS!$E$3:$N$2500,6,FALSE))</f>
        <v/>
      </c>
      <c r="X1722" s="40" t="str">
        <f t="shared" si="194"/>
        <v/>
      </c>
      <c r="Y1722" s="39" t="str">
        <f>IF(R1722="","",VLOOKUP(R1722,CUSTOMS!$E$3:$N$2500,8,FALSE))</f>
        <v/>
      </c>
      <c r="Z1722" s="39" t="str">
        <f>IF(R1722="","",VLOOKUP(R1722,CUSTOMS!$E$3:$N$2500,9,FALSE))</f>
        <v/>
      </c>
      <c r="AA1722" s="39" t="str">
        <f>IF(R1722="","",VLOOKUP(R1722,CUSTOMS!$E$3:$N$2500,10,FALSE))</f>
        <v/>
      </c>
      <c r="AB1722" s="40" t="str">
        <f>IF(R1722="","",VLOOKUP(G1722,WMS!$E$3:$T$2500,15,FALSE))</f>
        <v/>
      </c>
      <c r="AC1722" s="40" t="str">
        <f t="shared" si="195"/>
        <v/>
      </c>
      <c r="AD1722" s="37" t="str">
        <f>IF(S1722="","",VLOOKUP(S1722,海关监管条件!$A$1:$B$2000,2,FALSE))</f>
        <v/>
      </c>
    </row>
    <row r="1723" spans="7:30">
      <c r="G1723" s="22" t="str">
        <f t="shared" si="189"/>
        <v/>
      </c>
      <c r="H1723" s="23" t="str">
        <f>IF(G1723="","",VLOOKUP(G1723,WMS!$E$3:$Q$2500,7,FALSE))</f>
        <v/>
      </c>
      <c r="I1723" s="23" t="str">
        <f>IF(G1723="","",VLOOKUP(G1723,WMS!$E$3:$Q$2500,8,FALSE))</f>
        <v/>
      </c>
      <c r="J1723" s="23" t="str">
        <f>IF(G1723="","",VLOOKUP(G1723,WMS!$E$3:$Q$2500,13,FALSE))</f>
        <v/>
      </c>
      <c r="K1723" s="29" t="str">
        <f t="shared" si="190"/>
        <v/>
      </c>
      <c r="N1723" s="30" t="str">
        <f>IF(G1723="","",VLOOKUP(G1723,WMS!$E$3:$U$2500,17,0))</f>
        <v/>
      </c>
      <c r="O1723" s="31" t="str">
        <f t="shared" si="191"/>
        <v/>
      </c>
      <c r="P1723" s="31" t="str">
        <f t="shared" si="192"/>
        <v/>
      </c>
      <c r="Q1723" s="36" t="str">
        <f>IF(G1723="","",VLOOKUP(G1723,WMS!$E$3:$G$2500,2,FALSE))</f>
        <v/>
      </c>
      <c r="R1723" s="36" t="str">
        <f>IF(G1723="","",VLOOKUP(G1723,WMS!$E$3:$G$2500,3,FALSE))</f>
        <v/>
      </c>
      <c r="S1723" s="37" t="str">
        <f>IF(R1723="","",VLOOKUP(R1723,CUSTOMS!$E$3:$N$2500,2,FALSE))</f>
        <v/>
      </c>
      <c r="T1723" s="38" t="str">
        <f>IF(R1723="","",VLOOKUP(R1723,CUSTOMS!$E$3:$N$2500,3,FALSE))</f>
        <v/>
      </c>
      <c r="U1723" s="39" t="str">
        <f t="shared" si="193"/>
        <v/>
      </c>
      <c r="V1723" s="39" t="str">
        <f>IF(R1723="","",VLOOKUP(R1723,CUSTOMS!$E$3:$N$2500,5,FALSE))</f>
        <v/>
      </c>
      <c r="W1723" s="40" t="str">
        <f>IF(R1723="","",VLOOKUP(R1723,CUSTOMS!$E$3:$N$2500,6,FALSE))</f>
        <v/>
      </c>
      <c r="X1723" s="40" t="str">
        <f t="shared" si="194"/>
        <v/>
      </c>
      <c r="Y1723" s="39" t="str">
        <f>IF(R1723="","",VLOOKUP(R1723,CUSTOMS!$E$3:$N$2500,8,FALSE))</f>
        <v/>
      </c>
      <c r="Z1723" s="39" t="str">
        <f>IF(R1723="","",VLOOKUP(R1723,CUSTOMS!$E$3:$N$2500,9,FALSE))</f>
        <v/>
      </c>
      <c r="AA1723" s="39" t="str">
        <f>IF(R1723="","",VLOOKUP(R1723,CUSTOMS!$E$3:$N$2500,10,FALSE))</f>
        <v/>
      </c>
      <c r="AB1723" s="40" t="str">
        <f>IF(R1723="","",VLOOKUP(G1723,WMS!$E$3:$T$2500,15,FALSE))</f>
        <v/>
      </c>
      <c r="AC1723" s="40" t="str">
        <f t="shared" si="195"/>
        <v/>
      </c>
      <c r="AD1723" s="37" t="str">
        <f>IF(S1723="","",VLOOKUP(S1723,海关监管条件!$A$1:$B$2000,2,FALSE))</f>
        <v/>
      </c>
    </row>
    <row r="1724" spans="7:30">
      <c r="G1724" s="22" t="str">
        <f t="shared" si="189"/>
        <v/>
      </c>
      <c r="H1724" s="23" t="str">
        <f>IF(G1724="","",VLOOKUP(G1724,WMS!$E$3:$Q$2500,7,FALSE))</f>
        <v/>
      </c>
      <c r="I1724" s="23" t="str">
        <f>IF(G1724="","",VLOOKUP(G1724,WMS!$E$3:$Q$2500,8,FALSE))</f>
        <v/>
      </c>
      <c r="J1724" s="23" t="str">
        <f>IF(G1724="","",VLOOKUP(G1724,WMS!$E$3:$Q$2500,13,FALSE))</f>
        <v/>
      </c>
      <c r="K1724" s="29" t="str">
        <f t="shared" si="190"/>
        <v/>
      </c>
      <c r="N1724" s="30" t="str">
        <f>IF(G1724="","",VLOOKUP(G1724,WMS!$E$3:$U$2500,17,0))</f>
        <v/>
      </c>
      <c r="O1724" s="31" t="str">
        <f t="shared" si="191"/>
        <v/>
      </c>
      <c r="P1724" s="31" t="str">
        <f t="shared" si="192"/>
        <v/>
      </c>
      <c r="Q1724" s="36" t="str">
        <f>IF(G1724="","",VLOOKUP(G1724,WMS!$E$3:$G$2500,2,FALSE))</f>
        <v/>
      </c>
      <c r="R1724" s="36" t="str">
        <f>IF(G1724="","",VLOOKUP(G1724,WMS!$E$3:$G$2500,3,FALSE))</f>
        <v/>
      </c>
      <c r="S1724" s="37" t="str">
        <f>IF(R1724="","",VLOOKUP(R1724,CUSTOMS!$E$3:$N$2500,2,FALSE))</f>
        <v/>
      </c>
      <c r="T1724" s="38" t="str">
        <f>IF(R1724="","",VLOOKUP(R1724,CUSTOMS!$E$3:$N$2500,3,FALSE))</f>
        <v/>
      </c>
      <c r="U1724" s="39" t="str">
        <f t="shared" si="193"/>
        <v/>
      </c>
      <c r="V1724" s="39" t="str">
        <f>IF(R1724="","",VLOOKUP(R1724,CUSTOMS!$E$3:$N$2500,5,FALSE))</f>
        <v/>
      </c>
      <c r="W1724" s="40" t="str">
        <f>IF(R1724="","",VLOOKUP(R1724,CUSTOMS!$E$3:$N$2500,6,FALSE))</f>
        <v/>
      </c>
      <c r="X1724" s="40" t="str">
        <f t="shared" si="194"/>
        <v/>
      </c>
      <c r="Y1724" s="39" t="str">
        <f>IF(R1724="","",VLOOKUP(R1724,CUSTOMS!$E$3:$N$2500,8,FALSE))</f>
        <v/>
      </c>
      <c r="Z1724" s="39" t="str">
        <f>IF(R1724="","",VLOOKUP(R1724,CUSTOMS!$E$3:$N$2500,9,FALSE))</f>
        <v/>
      </c>
      <c r="AA1724" s="39" t="str">
        <f>IF(R1724="","",VLOOKUP(R1724,CUSTOMS!$E$3:$N$2500,10,FALSE))</f>
        <v/>
      </c>
      <c r="AB1724" s="40" t="str">
        <f>IF(R1724="","",VLOOKUP(G1724,WMS!$E$3:$T$2500,15,FALSE))</f>
        <v/>
      </c>
      <c r="AC1724" s="40" t="str">
        <f t="shared" si="195"/>
        <v/>
      </c>
      <c r="AD1724" s="37" t="str">
        <f>IF(S1724="","",VLOOKUP(S1724,海关监管条件!$A$1:$B$2000,2,FALSE))</f>
        <v/>
      </c>
    </row>
    <row r="1725" spans="7:30">
      <c r="G1725" s="22" t="str">
        <f t="shared" si="189"/>
        <v/>
      </c>
      <c r="H1725" s="23" t="str">
        <f>IF(G1725="","",VLOOKUP(G1725,WMS!$E$3:$Q$2500,7,FALSE))</f>
        <v/>
      </c>
      <c r="I1725" s="23" t="str">
        <f>IF(G1725="","",VLOOKUP(G1725,WMS!$E$3:$Q$2500,8,FALSE))</f>
        <v/>
      </c>
      <c r="J1725" s="23" t="str">
        <f>IF(G1725="","",VLOOKUP(G1725,WMS!$E$3:$Q$2500,13,FALSE))</f>
        <v/>
      </c>
      <c r="K1725" s="29" t="str">
        <f t="shared" si="190"/>
        <v/>
      </c>
      <c r="N1725" s="30" t="str">
        <f>IF(G1725="","",VLOOKUP(G1725,WMS!$E$3:$U$2500,17,0))</f>
        <v/>
      </c>
      <c r="O1725" s="31" t="str">
        <f t="shared" si="191"/>
        <v/>
      </c>
      <c r="P1725" s="31" t="str">
        <f t="shared" si="192"/>
        <v/>
      </c>
      <c r="Q1725" s="36" t="str">
        <f>IF(G1725="","",VLOOKUP(G1725,WMS!$E$3:$G$2500,2,FALSE))</f>
        <v/>
      </c>
      <c r="R1725" s="36" t="str">
        <f>IF(G1725="","",VLOOKUP(G1725,WMS!$E$3:$G$2500,3,FALSE))</f>
        <v/>
      </c>
      <c r="S1725" s="37" t="str">
        <f>IF(R1725="","",VLOOKUP(R1725,CUSTOMS!$E$3:$N$2500,2,FALSE))</f>
        <v/>
      </c>
      <c r="T1725" s="38" t="str">
        <f>IF(R1725="","",VLOOKUP(R1725,CUSTOMS!$E$3:$N$2500,3,FALSE))</f>
        <v/>
      </c>
      <c r="U1725" s="39" t="str">
        <f t="shared" si="193"/>
        <v/>
      </c>
      <c r="V1725" s="39" t="str">
        <f>IF(R1725="","",VLOOKUP(R1725,CUSTOMS!$E$3:$N$2500,5,FALSE))</f>
        <v/>
      </c>
      <c r="W1725" s="40" t="str">
        <f>IF(R1725="","",VLOOKUP(R1725,CUSTOMS!$E$3:$N$2500,6,FALSE))</f>
        <v/>
      </c>
      <c r="X1725" s="40" t="str">
        <f t="shared" si="194"/>
        <v/>
      </c>
      <c r="Y1725" s="39" t="str">
        <f>IF(R1725="","",VLOOKUP(R1725,CUSTOMS!$E$3:$N$2500,8,FALSE))</f>
        <v/>
      </c>
      <c r="Z1725" s="39" t="str">
        <f>IF(R1725="","",VLOOKUP(R1725,CUSTOMS!$E$3:$N$2500,9,FALSE))</f>
        <v/>
      </c>
      <c r="AA1725" s="39" t="str">
        <f>IF(R1725="","",VLOOKUP(R1725,CUSTOMS!$E$3:$N$2500,10,FALSE))</f>
        <v/>
      </c>
      <c r="AB1725" s="40" t="str">
        <f>IF(R1725="","",VLOOKUP(G1725,WMS!$E$3:$T$2500,15,FALSE))</f>
        <v/>
      </c>
      <c r="AC1725" s="40" t="str">
        <f t="shared" si="195"/>
        <v/>
      </c>
      <c r="AD1725" s="37" t="str">
        <f>IF(S1725="","",VLOOKUP(S1725,海关监管条件!$A$1:$B$2000,2,FALSE))</f>
        <v/>
      </c>
    </row>
    <row r="1726" spans="7:30">
      <c r="G1726" s="22" t="str">
        <f t="shared" si="189"/>
        <v/>
      </c>
      <c r="H1726" s="23" t="str">
        <f>IF(G1726="","",VLOOKUP(G1726,WMS!$E$3:$Q$2500,7,FALSE))</f>
        <v/>
      </c>
      <c r="I1726" s="23" t="str">
        <f>IF(G1726="","",VLOOKUP(G1726,WMS!$E$3:$Q$2500,8,FALSE))</f>
        <v/>
      </c>
      <c r="J1726" s="23" t="str">
        <f>IF(G1726="","",VLOOKUP(G1726,WMS!$E$3:$Q$2500,13,FALSE))</f>
        <v/>
      </c>
      <c r="K1726" s="29" t="str">
        <f t="shared" si="190"/>
        <v/>
      </c>
      <c r="N1726" s="30" t="str">
        <f>IF(G1726="","",VLOOKUP(G1726,WMS!$E$3:$U$2500,17,0))</f>
        <v/>
      </c>
      <c r="O1726" s="31" t="str">
        <f t="shared" si="191"/>
        <v/>
      </c>
      <c r="P1726" s="31" t="str">
        <f t="shared" si="192"/>
        <v/>
      </c>
      <c r="Q1726" s="36" t="str">
        <f>IF(G1726="","",VLOOKUP(G1726,WMS!$E$3:$G$2500,2,FALSE))</f>
        <v/>
      </c>
      <c r="R1726" s="36" t="str">
        <f>IF(G1726="","",VLOOKUP(G1726,WMS!$E$3:$G$2500,3,FALSE))</f>
        <v/>
      </c>
      <c r="S1726" s="37" t="str">
        <f>IF(R1726="","",VLOOKUP(R1726,CUSTOMS!$E$3:$N$2500,2,FALSE))</f>
        <v/>
      </c>
      <c r="T1726" s="38" t="str">
        <f>IF(R1726="","",VLOOKUP(R1726,CUSTOMS!$E$3:$N$2500,3,FALSE))</f>
        <v/>
      </c>
      <c r="U1726" s="39" t="str">
        <f t="shared" si="193"/>
        <v/>
      </c>
      <c r="V1726" s="39" t="str">
        <f>IF(R1726="","",VLOOKUP(R1726,CUSTOMS!$E$3:$N$2500,5,FALSE))</f>
        <v/>
      </c>
      <c r="W1726" s="40" t="str">
        <f>IF(R1726="","",VLOOKUP(R1726,CUSTOMS!$E$3:$N$2500,6,FALSE))</f>
        <v/>
      </c>
      <c r="X1726" s="40" t="str">
        <f t="shared" si="194"/>
        <v/>
      </c>
      <c r="Y1726" s="39" t="str">
        <f>IF(R1726="","",VLOOKUP(R1726,CUSTOMS!$E$3:$N$2500,8,FALSE))</f>
        <v/>
      </c>
      <c r="Z1726" s="39" t="str">
        <f>IF(R1726="","",VLOOKUP(R1726,CUSTOMS!$E$3:$N$2500,9,FALSE))</f>
        <v/>
      </c>
      <c r="AA1726" s="39" t="str">
        <f>IF(R1726="","",VLOOKUP(R1726,CUSTOMS!$E$3:$N$2500,10,FALSE))</f>
        <v/>
      </c>
      <c r="AB1726" s="40" t="str">
        <f>IF(R1726="","",VLOOKUP(G1726,WMS!$E$3:$T$2500,15,FALSE))</f>
        <v/>
      </c>
      <c r="AC1726" s="40" t="str">
        <f t="shared" si="195"/>
        <v/>
      </c>
      <c r="AD1726" s="37" t="str">
        <f>IF(S1726="","",VLOOKUP(S1726,海关监管条件!$A$1:$B$2000,2,FALSE))</f>
        <v/>
      </c>
    </row>
    <row r="1727" spans="7:30">
      <c r="G1727" s="22" t="str">
        <f t="shared" si="189"/>
        <v/>
      </c>
      <c r="H1727" s="23" t="str">
        <f>IF(G1727="","",VLOOKUP(G1727,WMS!$E$3:$Q$2500,7,FALSE))</f>
        <v/>
      </c>
      <c r="I1727" s="23" t="str">
        <f>IF(G1727="","",VLOOKUP(G1727,WMS!$E$3:$Q$2500,8,FALSE))</f>
        <v/>
      </c>
      <c r="J1727" s="23" t="str">
        <f>IF(G1727="","",VLOOKUP(G1727,WMS!$E$3:$Q$2500,13,FALSE))</f>
        <v/>
      </c>
      <c r="K1727" s="29" t="str">
        <f t="shared" si="190"/>
        <v/>
      </c>
      <c r="N1727" s="30" t="str">
        <f>IF(G1727="","",VLOOKUP(G1727,WMS!$E$3:$U$2500,17,0))</f>
        <v/>
      </c>
      <c r="O1727" s="31" t="str">
        <f t="shared" si="191"/>
        <v/>
      </c>
      <c r="P1727" s="31" t="str">
        <f t="shared" si="192"/>
        <v/>
      </c>
      <c r="Q1727" s="36" t="str">
        <f>IF(G1727="","",VLOOKUP(G1727,WMS!$E$3:$G$2500,2,FALSE))</f>
        <v/>
      </c>
      <c r="R1727" s="36" t="str">
        <f>IF(G1727="","",VLOOKUP(G1727,WMS!$E$3:$G$2500,3,FALSE))</f>
        <v/>
      </c>
      <c r="S1727" s="37" t="str">
        <f>IF(R1727="","",VLOOKUP(R1727,CUSTOMS!$E$3:$N$2500,2,FALSE))</f>
        <v/>
      </c>
      <c r="T1727" s="38" t="str">
        <f>IF(R1727="","",VLOOKUP(R1727,CUSTOMS!$E$3:$N$2500,3,FALSE))</f>
        <v/>
      </c>
      <c r="U1727" s="39" t="str">
        <f t="shared" si="193"/>
        <v/>
      </c>
      <c r="V1727" s="39" t="str">
        <f>IF(R1727="","",VLOOKUP(R1727,CUSTOMS!$E$3:$N$2500,5,FALSE))</f>
        <v/>
      </c>
      <c r="W1727" s="40" t="str">
        <f>IF(R1727="","",VLOOKUP(R1727,CUSTOMS!$E$3:$N$2500,6,FALSE))</f>
        <v/>
      </c>
      <c r="X1727" s="40" t="str">
        <f t="shared" si="194"/>
        <v/>
      </c>
      <c r="Y1727" s="39" t="str">
        <f>IF(R1727="","",VLOOKUP(R1727,CUSTOMS!$E$3:$N$2500,8,FALSE))</f>
        <v/>
      </c>
      <c r="Z1727" s="39" t="str">
        <f>IF(R1727="","",VLOOKUP(R1727,CUSTOMS!$E$3:$N$2500,9,FALSE))</f>
        <v/>
      </c>
      <c r="AA1727" s="39" t="str">
        <f>IF(R1727="","",VLOOKUP(R1727,CUSTOMS!$E$3:$N$2500,10,FALSE))</f>
        <v/>
      </c>
      <c r="AB1727" s="40" t="str">
        <f>IF(R1727="","",VLOOKUP(G1727,WMS!$E$3:$T$2500,15,FALSE))</f>
        <v/>
      </c>
      <c r="AC1727" s="40" t="str">
        <f t="shared" si="195"/>
        <v/>
      </c>
      <c r="AD1727" s="37" t="str">
        <f>IF(S1727="","",VLOOKUP(S1727,海关监管条件!$A$1:$B$2000,2,FALSE))</f>
        <v/>
      </c>
    </row>
    <row r="1728" spans="7:30">
      <c r="G1728" s="22" t="str">
        <f t="shared" si="189"/>
        <v/>
      </c>
      <c r="H1728" s="23" t="str">
        <f>IF(G1728="","",VLOOKUP(G1728,WMS!$E$3:$Q$2500,7,FALSE))</f>
        <v/>
      </c>
      <c r="I1728" s="23" t="str">
        <f>IF(G1728="","",VLOOKUP(G1728,WMS!$E$3:$Q$2500,8,FALSE))</f>
        <v/>
      </c>
      <c r="J1728" s="23" t="str">
        <f>IF(G1728="","",VLOOKUP(G1728,WMS!$E$3:$Q$2500,13,FALSE))</f>
        <v/>
      </c>
      <c r="K1728" s="29" t="str">
        <f t="shared" si="190"/>
        <v/>
      </c>
      <c r="N1728" s="30" t="str">
        <f>IF(G1728="","",VLOOKUP(G1728,WMS!$E$3:$U$2500,17,0))</f>
        <v/>
      </c>
      <c r="O1728" s="31" t="str">
        <f t="shared" si="191"/>
        <v/>
      </c>
      <c r="P1728" s="31" t="str">
        <f t="shared" si="192"/>
        <v/>
      </c>
      <c r="Q1728" s="36" t="str">
        <f>IF(G1728="","",VLOOKUP(G1728,WMS!$E$3:$G$2500,2,FALSE))</f>
        <v/>
      </c>
      <c r="R1728" s="36" t="str">
        <f>IF(G1728="","",VLOOKUP(G1728,WMS!$E$3:$G$2500,3,FALSE))</f>
        <v/>
      </c>
      <c r="S1728" s="37" t="str">
        <f>IF(R1728="","",VLOOKUP(R1728,CUSTOMS!$E$3:$N$2500,2,FALSE))</f>
        <v/>
      </c>
      <c r="T1728" s="38" t="str">
        <f>IF(R1728="","",VLOOKUP(R1728,CUSTOMS!$E$3:$N$2500,3,FALSE))</f>
        <v/>
      </c>
      <c r="U1728" s="39" t="str">
        <f t="shared" si="193"/>
        <v/>
      </c>
      <c r="V1728" s="39" t="str">
        <f>IF(R1728="","",VLOOKUP(R1728,CUSTOMS!$E$3:$N$2500,5,FALSE))</f>
        <v/>
      </c>
      <c r="W1728" s="40" t="str">
        <f>IF(R1728="","",VLOOKUP(R1728,CUSTOMS!$E$3:$N$2500,6,FALSE))</f>
        <v/>
      </c>
      <c r="X1728" s="40" t="str">
        <f t="shared" si="194"/>
        <v/>
      </c>
      <c r="Y1728" s="39" t="str">
        <f>IF(R1728="","",VLOOKUP(R1728,CUSTOMS!$E$3:$N$2500,8,FALSE))</f>
        <v/>
      </c>
      <c r="Z1728" s="39" t="str">
        <f>IF(R1728="","",VLOOKUP(R1728,CUSTOMS!$E$3:$N$2500,9,FALSE))</f>
        <v/>
      </c>
      <c r="AA1728" s="39" t="str">
        <f>IF(R1728="","",VLOOKUP(R1728,CUSTOMS!$E$3:$N$2500,10,FALSE))</f>
        <v/>
      </c>
      <c r="AB1728" s="40" t="str">
        <f>IF(R1728="","",VLOOKUP(G1728,WMS!$E$3:$T$2500,15,FALSE))</f>
        <v/>
      </c>
      <c r="AC1728" s="40" t="str">
        <f t="shared" si="195"/>
        <v/>
      </c>
      <c r="AD1728" s="37" t="str">
        <f>IF(S1728="","",VLOOKUP(S1728,海关监管条件!$A$1:$B$2000,2,FALSE))</f>
        <v/>
      </c>
    </row>
    <row r="1729" spans="7:30">
      <c r="G1729" s="22" t="str">
        <f t="shared" si="189"/>
        <v/>
      </c>
      <c r="H1729" s="23" t="str">
        <f>IF(G1729="","",VLOOKUP(G1729,WMS!$E$3:$Q$2500,7,FALSE))</f>
        <v/>
      </c>
      <c r="I1729" s="23" t="str">
        <f>IF(G1729="","",VLOOKUP(G1729,WMS!$E$3:$Q$2500,8,FALSE))</f>
        <v/>
      </c>
      <c r="J1729" s="23" t="str">
        <f>IF(G1729="","",VLOOKUP(G1729,WMS!$E$3:$Q$2500,13,FALSE))</f>
        <v/>
      </c>
      <c r="K1729" s="29" t="str">
        <f t="shared" si="190"/>
        <v/>
      </c>
      <c r="N1729" s="30" t="str">
        <f>IF(G1729="","",VLOOKUP(G1729,WMS!$E$3:$U$2500,17,0))</f>
        <v/>
      </c>
      <c r="O1729" s="31" t="str">
        <f t="shared" si="191"/>
        <v/>
      </c>
      <c r="P1729" s="31" t="str">
        <f t="shared" si="192"/>
        <v/>
      </c>
      <c r="Q1729" s="36" t="str">
        <f>IF(G1729="","",VLOOKUP(G1729,WMS!$E$3:$G$2500,2,FALSE))</f>
        <v/>
      </c>
      <c r="R1729" s="36" t="str">
        <f>IF(G1729="","",VLOOKUP(G1729,WMS!$E$3:$G$2500,3,FALSE))</f>
        <v/>
      </c>
      <c r="S1729" s="37" t="str">
        <f>IF(R1729="","",VLOOKUP(R1729,CUSTOMS!$E$3:$N$2500,2,FALSE))</f>
        <v/>
      </c>
      <c r="T1729" s="38" t="str">
        <f>IF(R1729="","",VLOOKUP(R1729,CUSTOMS!$E$3:$N$2500,3,FALSE))</f>
        <v/>
      </c>
      <c r="U1729" s="39" t="str">
        <f t="shared" si="193"/>
        <v/>
      </c>
      <c r="V1729" s="39" t="str">
        <f>IF(R1729="","",VLOOKUP(R1729,CUSTOMS!$E$3:$N$2500,5,FALSE))</f>
        <v/>
      </c>
      <c r="W1729" s="40" t="str">
        <f>IF(R1729="","",VLOOKUP(R1729,CUSTOMS!$E$3:$N$2500,6,FALSE))</f>
        <v/>
      </c>
      <c r="X1729" s="40" t="str">
        <f t="shared" si="194"/>
        <v/>
      </c>
      <c r="Y1729" s="39" t="str">
        <f>IF(R1729="","",VLOOKUP(R1729,CUSTOMS!$E$3:$N$2500,8,FALSE))</f>
        <v/>
      </c>
      <c r="Z1729" s="39" t="str">
        <f>IF(R1729="","",VLOOKUP(R1729,CUSTOMS!$E$3:$N$2500,9,FALSE))</f>
        <v/>
      </c>
      <c r="AA1729" s="39" t="str">
        <f>IF(R1729="","",VLOOKUP(R1729,CUSTOMS!$E$3:$N$2500,10,FALSE))</f>
        <v/>
      </c>
      <c r="AB1729" s="40" t="str">
        <f>IF(R1729="","",VLOOKUP(G1729,WMS!$E$3:$T$2500,15,FALSE))</f>
        <v/>
      </c>
      <c r="AC1729" s="40" t="str">
        <f t="shared" si="195"/>
        <v/>
      </c>
      <c r="AD1729" s="37" t="str">
        <f>IF(S1729="","",VLOOKUP(S1729,海关监管条件!$A$1:$B$2000,2,FALSE))</f>
        <v/>
      </c>
    </row>
    <row r="1730" spans="7:30">
      <c r="G1730" s="22" t="str">
        <f t="shared" si="189"/>
        <v/>
      </c>
      <c r="H1730" s="23" t="str">
        <f>IF(G1730="","",VLOOKUP(G1730,WMS!$E$3:$Q$2500,7,FALSE))</f>
        <v/>
      </c>
      <c r="I1730" s="23" t="str">
        <f>IF(G1730="","",VLOOKUP(G1730,WMS!$E$3:$Q$2500,8,FALSE))</f>
        <v/>
      </c>
      <c r="J1730" s="23" t="str">
        <f>IF(G1730="","",VLOOKUP(G1730,WMS!$E$3:$Q$2500,13,FALSE))</f>
        <v/>
      </c>
      <c r="K1730" s="29" t="str">
        <f t="shared" si="190"/>
        <v/>
      </c>
      <c r="N1730" s="30" t="str">
        <f>IF(G1730="","",VLOOKUP(G1730,WMS!$E$3:$U$2500,17,0))</f>
        <v/>
      </c>
      <c r="O1730" s="31" t="str">
        <f t="shared" si="191"/>
        <v/>
      </c>
      <c r="P1730" s="31" t="str">
        <f t="shared" si="192"/>
        <v/>
      </c>
      <c r="Q1730" s="36" t="str">
        <f>IF(G1730="","",VLOOKUP(G1730,WMS!$E$3:$G$2500,2,FALSE))</f>
        <v/>
      </c>
      <c r="R1730" s="36" t="str">
        <f>IF(G1730="","",VLOOKUP(G1730,WMS!$E$3:$G$2500,3,FALSE))</f>
        <v/>
      </c>
      <c r="S1730" s="37" t="str">
        <f>IF(R1730="","",VLOOKUP(R1730,CUSTOMS!$E$3:$N$2500,2,FALSE))</f>
        <v/>
      </c>
      <c r="T1730" s="38" t="str">
        <f>IF(R1730="","",VLOOKUP(R1730,CUSTOMS!$E$3:$N$2500,3,FALSE))</f>
        <v/>
      </c>
      <c r="U1730" s="39" t="str">
        <f t="shared" si="193"/>
        <v/>
      </c>
      <c r="V1730" s="39" t="str">
        <f>IF(R1730="","",VLOOKUP(R1730,CUSTOMS!$E$3:$N$2500,5,FALSE))</f>
        <v/>
      </c>
      <c r="W1730" s="40" t="str">
        <f>IF(R1730="","",VLOOKUP(R1730,CUSTOMS!$E$3:$N$2500,6,FALSE))</f>
        <v/>
      </c>
      <c r="X1730" s="40" t="str">
        <f t="shared" si="194"/>
        <v/>
      </c>
      <c r="Y1730" s="39" t="str">
        <f>IF(R1730="","",VLOOKUP(R1730,CUSTOMS!$E$3:$N$2500,8,FALSE))</f>
        <v/>
      </c>
      <c r="Z1730" s="39" t="str">
        <f>IF(R1730="","",VLOOKUP(R1730,CUSTOMS!$E$3:$N$2500,9,FALSE))</f>
        <v/>
      </c>
      <c r="AA1730" s="39" t="str">
        <f>IF(R1730="","",VLOOKUP(R1730,CUSTOMS!$E$3:$N$2500,10,FALSE))</f>
        <v/>
      </c>
      <c r="AB1730" s="40" t="str">
        <f>IF(R1730="","",VLOOKUP(G1730,WMS!$E$3:$T$2500,15,FALSE))</f>
        <v/>
      </c>
      <c r="AC1730" s="40" t="str">
        <f t="shared" si="195"/>
        <v/>
      </c>
      <c r="AD1730" s="37" t="str">
        <f>IF(S1730="","",VLOOKUP(S1730,海关监管条件!$A$1:$B$2000,2,FALSE))</f>
        <v/>
      </c>
    </row>
    <row r="1731" spans="7:30">
      <c r="G1731" s="22" t="str">
        <f t="shared" si="189"/>
        <v/>
      </c>
      <c r="H1731" s="23" t="str">
        <f>IF(G1731="","",VLOOKUP(G1731,WMS!$E$3:$Q$2500,7,FALSE))</f>
        <v/>
      </c>
      <c r="I1731" s="23" t="str">
        <f>IF(G1731="","",VLOOKUP(G1731,WMS!$E$3:$Q$2500,8,FALSE))</f>
        <v/>
      </c>
      <c r="J1731" s="23" t="str">
        <f>IF(G1731="","",VLOOKUP(G1731,WMS!$E$3:$Q$2500,13,FALSE))</f>
        <v/>
      </c>
      <c r="K1731" s="29" t="str">
        <f t="shared" si="190"/>
        <v/>
      </c>
      <c r="N1731" s="30" t="str">
        <f>IF(G1731="","",VLOOKUP(G1731,WMS!$E$3:$U$2500,17,0))</f>
        <v/>
      </c>
      <c r="O1731" s="31" t="str">
        <f t="shared" si="191"/>
        <v/>
      </c>
      <c r="P1731" s="31" t="str">
        <f t="shared" si="192"/>
        <v/>
      </c>
      <c r="Q1731" s="36" t="str">
        <f>IF(G1731="","",VLOOKUP(G1731,WMS!$E$3:$G$2500,2,FALSE))</f>
        <v/>
      </c>
      <c r="R1731" s="36" t="str">
        <f>IF(G1731="","",VLOOKUP(G1731,WMS!$E$3:$G$2500,3,FALSE))</f>
        <v/>
      </c>
      <c r="S1731" s="37" t="str">
        <f>IF(R1731="","",VLOOKUP(R1731,CUSTOMS!$E$3:$N$2500,2,FALSE))</f>
        <v/>
      </c>
      <c r="T1731" s="38" t="str">
        <f>IF(R1731="","",VLOOKUP(R1731,CUSTOMS!$E$3:$N$2500,3,FALSE))</f>
        <v/>
      </c>
      <c r="U1731" s="39" t="str">
        <f t="shared" si="193"/>
        <v/>
      </c>
      <c r="V1731" s="39" t="str">
        <f>IF(R1731="","",VLOOKUP(R1731,CUSTOMS!$E$3:$N$2500,5,FALSE))</f>
        <v/>
      </c>
      <c r="W1731" s="40" t="str">
        <f>IF(R1731="","",VLOOKUP(R1731,CUSTOMS!$E$3:$N$2500,6,FALSE))</f>
        <v/>
      </c>
      <c r="X1731" s="40" t="str">
        <f t="shared" si="194"/>
        <v/>
      </c>
      <c r="Y1731" s="39" t="str">
        <f>IF(R1731="","",VLOOKUP(R1731,CUSTOMS!$E$3:$N$2500,8,FALSE))</f>
        <v/>
      </c>
      <c r="Z1731" s="39" t="str">
        <f>IF(R1731="","",VLOOKUP(R1731,CUSTOMS!$E$3:$N$2500,9,FALSE))</f>
        <v/>
      </c>
      <c r="AA1731" s="39" t="str">
        <f>IF(R1731="","",VLOOKUP(R1731,CUSTOMS!$E$3:$N$2500,10,FALSE))</f>
        <v/>
      </c>
      <c r="AB1731" s="40" t="str">
        <f>IF(R1731="","",VLOOKUP(G1731,WMS!$E$3:$T$2500,15,FALSE))</f>
        <v/>
      </c>
      <c r="AC1731" s="40" t="str">
        <f t="shared" si="195"/>
        <v/>
      </c>
      <c r="AD1731" s="37" t="str">
        <f>IF(S1731="","",VLOOKUP(S1731,海关监管条件!$A$1:$B$2000,2,FALSE))</f>
        <v/>
      </c>
    </row>
    <row r="1732" spans="7:30">
      <c r="G1732" s="22" t="str">
        <f t="shared" si="189"/>
        <v/>
      </c>
      <c r="H1732" s="23" t="str">
        <f>IF(G1732="","",VLOOKUP(G1732,WMS!$E$3:$Q$2500,7,FALSE))</f>
        <v/>
      </c>
      <c r="I1732" s="23" t="str">
        <f>IF(G1732="","",VLOOKUP(G1732,WMS!$E$3:$Q$2500,8,FALSE))</f>
        <v/>
      </c>
      <c r="J1732" s="23" t="str">
        <f>IF(G1732="","",VLOOKUP(G1732,WMS!$E$3:$Q$2500,13,FALSE))</f>
        <v/>
      </c>
      <c r="K1732" s="29" t="str">
        <f t="shared" si="190"/>
        <v/>
      </c>
      <c r="N1732" s="30" t="str">
        <f>IF(G1732="","",VLOOKUP(G1732,WMS!$E$3:$U$2500,17,0))</f>
        <v/>
      </c>
      <c r="O1732" s="31" t="str">
        <f t="shared" si="191"/>
        <v/>
      </c>
      <c r="P1732" s="31" t="str">
        <f t="shared" si="192"/>
        <v/>
      </c>
      <c r="Q1732" s="36" t="str">
        <f>IF(G1732="","",VLOOKUP(G1732,WMS!$E$3:$G$2500,2,FALSE))</f>
        <v/>
      </c>
      <c r="R1732" s="36" t="str">
        <f>IF(G1732="","",VLOOKUP(G1732,WMS!$E$3:$G$2500,3,FALSE))</f>
        <v/>
      </c>
      <c r="S1732" s="37" t="str">
        <f>IF(R1732="","",VLOOKUP(R1732,CUSTOMS!$E$3:$N$2500,2,FALSE))</f>
        <v/>
      </c>
      <c r="T1732" s="38" t="str">
        <f>IF(R1732="","",VLOOKUP(R1732,CUSTOMS!$E$3:$N$2500,3,FALSE))</f>
        <v/>
      </c>
      <c r="U1732" s="39" t="str">
        <f t="shared" si="193"/>
        <v/>
      </c>
      <c r="V1732" s="39" t="str">
        <f>IF(R1732="","",VLOOKUP(R1732,CUSTOMS!$E$3:$N$2500,5,FALSE))</f>
        <v/>
      </c>
      <c r="W1732" s="40" t="str">
        <f>IF(R1732="","",VLOOKUP(R1732,CUSTOMS!$E$3:$N$2500,6,FALSE))</f>
        <v/>
      </c>
      <c r="X1732" s="40" t="str">
        <f t="shared" si="194"/>
        <v/>
      </c>
      <c r="Y1732" s="39" t="str">
        <f>IF(R1732="","",VLOOKUP(R1732,CUSTOMS!$E$3:$N$2500,8,FALSE))</f>
        <v/>
      </c>
      <c r="Z1732" s="39" t="str">
        <f>IF(R1732="","",VLOOKUP(R1732,CUSTOMS!$E$3:$N$2500,9,FALSE))</f>
        <v/>
      </c>
      <c r="AA1732" s="39" t="str">
        <f>IF(R1732="","",VLOOKUP(R1732,CUSTOMS!$E$3:$N$2500,10,FALSE))</f>
        <v/>
      </c>
      <c r="AB1732" s="40" t="str">
        <f>IF(R1732="","",VLOOKUP(G1732,WMS!$E$3:$T$2500,15,FALSE))</f>
        <v/>
      </c>
      <c r="AC1732" s="40" t="str">
        <f t="shared" si="195"/>
        <v/>
      </c>
      <c r="AD1732" s="37" t="str">
        <f>IF(S1732="","",VLOOKUP(S1732,海关监管条件!$A$1:$B$2000,2,FALSE))</f>
        <v/>
      </c>
    </row>
    <row r="1733" spans="7:30">
      <c r="G1733" s="22" t="str">
        <f t="shared" si="189"/>
        <v/>
      </c>
      <c r="H1733" s="23" t="str">
        <f>IF(G1733="","",VLOOKUP(G1733,WMS!$E$3:$Q$2500,7,FALSE))</f>
        <v/>
      </c>
      <c r="I1733" s="23" t="str">
        <f>IF(G1733="","",VLOOKUP(G1733,WMS!$E$3:$Q$2500,8,FALSE))</f>
        <v/>
      </c>
      <c r="J1733" s="23" t="str">
        <f>IF(G1733="","",VLOOKUP(G1733,WMS!$E$3:$Q$2500,13,FALSE))</f>
        <v/>
      </c>
      <c r="K1733" s="29" t="str">
        <f t="shared" si="190"/>
        <v/>
      </c>
      <c r="N1733" s="30" t="str">
        <f>IF(G1733="","",VLOOKUP(G1733,WMS!$E$3:$U$2500,17,0))</f>
        <v/>
      </c>
      <c r="O1733" s="31" t="str">
        <f t="shared" si="191"/>
        <v/>
      </c>
      <c r="P1733" s="31" t="str">
        <f t="shared" si="192"/>
        <v/>
      </c>
      <c r="Q1733" s="36" t="str">
        <f>IF(G1733="","",VLOOKUP(G1733,WMS!$E$3:$G$2500,2,FALSE))</f>
        <v/>
      </c>
      <c r="R1733" s="36" t="str">
        <f>IF(G1733="","",VLOOKUP(G1733,WMS!$E$3:$G$2500,3,FALSE))</f>
        <v/>
      </c>
      <c r="S1733" s="37" t="str">
        <f>IF(R1733="","",VLOOKUP(R1733,CUSTOMS!$E$3:$N$2500,2,FALSE))</f>
        <v/>
      </c>
      <c r="T1733" s="38" t="str">
        <f>IF(R1733="","",VLOOKUP(R1733,CUSTOMS!$E$3:$N$2500,3,FALSE))</f>
        <v/>
      </c>
      <c r="U1733" s="39" t="str">
        <f t="shared" si="193"/>
        <v/>
      </c>
      <c r="V1733" s="39" t="str">
        <f>IF(R1733="","",VLOOKUP(R1733,CUSTOMS!$E$3:$N$2500,5,FALSE))</f>
        <v/>
      </c>
      <c r="W1733" s="40" t="str">
        <f>IF(R1733="","",VLOOKUP(R1733,CUSTOMS!$E$3:$N$2500,6,FALSE))</f>
        <v/>
      </c>
      <c r="X1733" s="40" t="str">
        <f t="shared" si="194"/>
        <v/>
      </c>
      <c r="Y1733" s="39" t="str">
        <f>IF(R1733="","",VLOOKUP(R1733,CUSTOMS!$E$3:$N$2500,8,FALSE))</f>
        <v/>
      </c>
      <c r="Z1733" s="39" t="str">
        <f>IF(R1733="","",VLOOKUP(R1733,CUSTOMS!$E$3:$N$2500,9,FALSE))</f>
        <v/>
      </c>
      <c r="AA1733" s="39" t="str">
        <f>IF(R1733="","",VLOOKUP(R1733,CUSTOMS!$E$3:$N$2500,10,FALSE))</f>
        <v/>
      </c>
      <c r="AB1733" s="40" t="str">
        <f>IF(R1733="","",VLOOKUP(G1733,WMS!$E$3:$T$2500,15,FALSE))</f>
        <v/>
      </c>
      <c r="AC1733" s="40" t="str">
        <f t="shared" si="195"/>
        <v/>
      </c>
      <c r="AD1733" s="37" t="str">
        <f>IF(S1733="","",VLOOKUP(S1733,海关监管条件!$A$1:$B$2000,2,FALSE))</f>
        <v/>
      </c>
    </row>
    <row r="1734" spans="7:30">
      <c r="G1734" s="22" t="str">
        <f t="shared" si="189"/>
        <v/>
      </c>
      <c r="H1734" s="23" t="str">
        <f>IF(G1734="","",VLOOKUP(G1734,WMS!$E$3:$Q$2500,7,FALSE))</f>
        <v/>
      </c>
      <c r="I1734" s="23" t="str">
        <f>IF(G1734="","",VLOOKUP(G1734,WMS!$E$3:$Q$2500,8,FALSE))</f>
        <v/>
      </c>
      <c r="J1734" s="23" t="str">
        <f>IF(G1734="","",VLOOKUP(G1734,WMS!$E$3:$Q$2500,13,FALSE))</f>
        <v/>
      </c>
      <c r="K1734" s="29" t="str">
        <f t="shared" si="190"/>
        <v/>
      </c>
      <c r="N1734" s="30" t="str">
        <f>IF(G1734="","",VLOOKUP(G1734,WMS!$E$3:$U$2500,17,0))</f>
        <v/>
      </c>
      <c r="O1734" s="31" t="str">
        <f t="shared" si="191"/>
        <v/>
      </c>
      <c r="P1734" s="31" t="str">
        <f t="shared" si="192"/>
        <v/>
      </c>
      <c r="Q1734" s="36" t="str">
        <f>IF(G1734="","",VLOOKUP(G1734,WMS!$E$3:$G$2500,2,FALSE))</f>
        <v/>
      </c>
      <c r="R1734" s="36" t="str">
        <f>IF(G1734="","",VLOOKUP(G1734,WMS!$E$3:$G$2500,3,FALSE))</f>
        <v/>
      </c>
      <c r="S1734" s="37" t="str">
        <f>IF(R1734="","",VLOOKUP(R1734,CUSTOMS!$E$3:$N$2500,2,FALSE))</f>
        <v/>
      </c>
      <c r="T1734" s="38" t="str">
        <f>IF(R1734="","",VLOOKUP(R1734,CUSTOMS!$E$3:$N$2500,3,FALSE))</f>
        <v/>
      </c>
      <c r="U1734" s="39" t="str">
        <f t="shared" si="193"/>
        <v/>
      </c>
      <c r="V1734" s="39" t="str">
        <f>IF(R1734="","",VLOOKUP(R1734,CUSTOMS!$E$3:$N$2500,5,FALSE))</f>
        <v/>
      </c>
      <c r="W1734" s="40" t="str">
        <f>IF(R1734="","",VLOOKUP(R1734,CUSTOMS!$E$3:$N$2500,6,FALSE))</f>
        <v/>
      </c>
      <c r="X1734" s="40" t="str">
        <f t="shared" si="194"/>
        <v/>
      </c>
      <c r="Y1734" s="39" t="str">
        <f>IF(R1734="","",VLOOKUP(R1734,CUSTOMS!$E$3:$N$2500,8,FALSE))</f>
        <v/>
      </c>
      <c r="Z1734" s="39" t="str">
        <f>IF(R1734="","",VLOOKUP(R1734,CUSTOMS!$E$3:$N$2500,9,FALSE))</f>
        <v/>
      </c>
      <c r="AA1734" s="39" t="str">
        <f>IF(R1734="","",VLOOKUP(R1734,CUSTOMS!$E$3:$N$2500,10,FALSE))</f>
        <v/>
      </c>
      <c r="AB1734" s="40" t="str">
        <f>IF(R1734="","",VLOOKUP(G1734,WMS!$E$3:$T$2500,15,FALSE))</f>
        <v/>
      </c>
      <c r="AC1734" s="40" t="str">
        <f t="shared" si="195"/>
        <v/>
      </c>
      <c r="AD1734" s="37" t="str">
        <f>IF(S1734="","",VLOOKUP(S1734,海关监管条件!$A$1:$B$2000,2,FALSE))</f>
        <v/>
      </c>
    </row>
    <row r="1735" spans="7:30">
      <c r="G1735" s="22" t="str">
        <f t="shared" si="189"/>
        <v/>
      </c>
      <c r="H1735" s="23" t="str">
        <f>IF(G1735="","",VLOOKUP(G1735,WMS!$E$3:$Q$2500,7,FALSE))</f>
        <v/>
      </c>
      <c r="I1735" s="23" t="str">
        <f>IF(G1735="","",VLOOKUP(G1735,WMS!$E$3:$Q$2500,8,FALSE))</f>
        <v/>
      </c>
      <c r="J1735" s="23" t="str">
        <f>IF(G1735="","",VLOOKUP(G1735,WMS!$E$3:$Q$2500,13,FALSE))</f>
        <v/>
      </c>
      <c r="K1735" s="29" t="str">
        <f t="shared" si="190"/>
        <v/>
      </c>
      <c r="N1735" s="30" t="str">
        <f>IF(G1735="","",VLOOKUP(G1735,WMS!$E$3:$U$2500,17,0))</f>
        <v/>
      </c>
      <c r="O1735" s="31" t="str">
        <f t="shared" si="191"/>
        <v/>
      </c>
      <c r="P1735" s="31" t="str">
        <f t="shared" si="192"/>
        <v/>
      </c>
      <c r="Q1735" s="36" t="str">
        <f>IF(G1735="","",VLOOKUP(G1735,WMS!$E$3:$G$2500,2,FALSE))</f>
        <v/>
      </c>
      <c r="R1735" s="36" t="str">
        <f>IF(G1735="","",VLOOKUP(G1735,WMS!$E$3:$G$2500,3,FALSE))</f>
        <v/>
      </c>
      <c r="S1735" s="37" t="str">
        <f>IF(R1735="","",VLOOKUP(R1735,CUSTOMS!$E$3:$N$2500,2,FALSE))</f>
        <v/>
      </c>
      <c r="T1735" s="38" t="str">
        <f>IF(R1735="","",VLOOKUP(R1735,CUSTOMS!$E$3:$N$2500,3,FALSE))</f>
        <v/>
      </c>
      <c r="U1735" s="39" t="str">
        <f t="shared" si="193"/>
        <v/>
      </c>
      <c r="V1735" s="39" t="str">
        <f>IF(R1735="","",VLOOKUP(R1735,CUSTOMS!$E$3:$N$2500,5,FALSE))</f>
        <v/>
      </c>
      <c r="W1735" s="40" t="str">
        <f>IF(R1735="","",VLOOKUP(R1735,CUSTOMS!$E$3:$N$2500,6,FALSE))</f>
        <v/>
      </c>
      <c r="X1735" s="40" t="str">
        <f t="shared" si="194"/>
        <v/>
      </c>
      <c r="Y1735" s="39" t="str">
        <f>IF(R1735="","",VLOOKUP(R1735,CUSTOMS!$E$3:$N$2500,8,FALSE))</f>
        <v/>
      </c>
      <c r="Z1735" s="39" t="str">
        <f>IF(R1735="","",VLOOKUP(R1735,CUSTOMS!$E$3:$N$2500,9,FALSE))</f>
        <v/>
      </c>
      <c r="AA1735" s="39" t="str">
        <f>IF(R1735="","",VLOOKUP(R1735,CUSTOMS!$E$3:$N$2500,10,FALSE))</f>
        <v/>
      </c>
      <c r="AB1735" s="40" t="str">
        <f>IF(R1735="","",VLOOKUP(G1735,WMS!$E$3:$T$2500,15,FALSE))</f>
        <v/>
      </c>
      <c r="AC1735" s="40" t="str">
        <f t="shared" si="195"/>
        <v/>
      </c>
      <c r="AD1735" s="37" t="str">
        <f>IF(S1735="","",VLOOKUP(S1735,海关监管条件!$A$1:$B$2000,2,FALSE))</f>
        <v/>
      </c>
    </row>
    <row r="1736" spans="7:30">
      <c r="G1736" s="22" t="str">
        <f t="shared" si="189"/>
        <v/>
      </c>
      <c r="H1736" s="23" t="str">
        <f>IF(G1736="","",VLOOKUP(G1736,WMS!$E$3:$Q$2500,7,FALSE))</f>
        <v/>
      </c>
      <c r="I1736" s="23" t="str">
        <f>IF(G1736="","",VLOOKUP(G1736,WMS!$E$3:$Q$2500,8,FALSE))</f>
        <v/>
      </c>
      <c r="J1736" s="23" t="str">
        <f>IF(G1736="","",VLOOKUP(G1736,WMS!$E$3:$Q$2500,13,FALSE))</f>
        <v/>
      </c>
      <c r="K1736" s="29" t="str">
        <f t="shared" si="190"/>
        <v/>
      </c>
      <c r="N1736" s="30" t="str">
        <f>IF(G1736="","",VLOOKUP(G1736,WMS!$E$3:$U$2500,17,0))</f>
        <v/>
      </c>
      <c r="O1736" s="31" t="str">
        <f t="shared" si="191"/>
        <v/>
      </c>
      <c r="P1736" s="31" t="str">
        <f t="shared" si="192"/>
        <v/>
      </c>
      <c r="Q1736" s="36" t="str">
        <f>IF(G1736="","",VLOOKUP(G1736,WMS!$E$3:$G$2500,2,FALSE))</f>
        <v/>
      </c>
      <c r="R1736" s="36" t="str">
        <f>IF(G1736="","",VLOOKUP(G1736,WMS!$E$3:$G$2500,3,FALSE))</f>
        <v/>
      </c>
      <c r="S1736" s="37" t="str">
        <f>IF(R1736="","",VLOOKUP(R1736,CUSTOMS!$E$3:$N$2500,2,FALSE))</f>
        <v/>
      </c>
      <c r="T1736" s="38" t="str">
        <f>IF(R1736="","",VLOOKUP(R1736,CUSTOMS!$E$3:$N$2500,3,FALSE))</f>
        <v/>
      </c>
      <c r="U1736" s="39" t="str">
        <f t="shared" si="193"/>
        <v/>
      </c>
      <c r="V1736" s="39" t="str">
        <f>IF(R1736="","",VLOOKUP(R1736,CUSTOMS!$E$3:$N$2500,5,FALSE))</f>
        <v/>
      </c>
      <c r="W1736" s="40" t="str">
        <f>IF(R1736="","",VLOOKUP(R1736,CUSTOMS!$E$3:$N$2500,6,FALSE))</f>
        <v/>
      </c>
      <c r="X1736" s="40" t="str">
        <f t="shared" si="194"/>
        <v/>
      </c>
      <c r="Y1736" s="39" t="str">
        <f>IF(R1736="","",VLOOKUP(R1736,CUSTOMS!$E$3:$N$2500,8,FALSE))</f>
        <v/>
      </c>
      <c r="Z1736" s="39" t="str">
        <f>IF(R1736="","",VLOOKUP(R1736,CUSTOMS!$E$3:$N$2500,9,FALSE))</f>
        <v/>
      </c>
      <c r="AA1736" s="39" t="str">
        <f>IF(R1736="","",VLOOKUP(R1736,CUSTOMS!$E$3:$N$2500,10,FALSE))</f>
        <v/>
      </c>
      <c r="AB1736" s="40" t="str">
        <f>IF(R1736="","",VLOOKUP(G1736,WMS!$E$3:$T$2500,15,FALSE))</f>
        <v/>
      </c>
      <c r="AC1736" s="40" t="str">
        <f t="shared" si="195"/>
        <v/>
      </c>
      <c r="AD1736" s="37" t="str">
        <f>IF(S1736="","",VLOOKUP(S1736,海关监管条件!$A$1:$B$2000,2,FALSE))</f>
        <v/>
      </c>
    </row>
    <row r="1737" spans="7:30">
      <c r="G1737" s="22" t="str">
        <f t="shared" si="189"/>
        <v/>
      </c>
      <c r="H1737" s="23" t="str">
        <f>IF(G1737="","",VLOOKUP(G1737,WMS!$E$3:$Q$2500,7,FALSE))</f>
        <v/>
      </c>
      <c r="I1737" s="23" t="str">
        <f>IF(G1737="","",VLOOKUP(G1737,WMS!$E$3:$Q$2500,8,FALSE))</f>
        <v/>
      </c>
      <c r="J1737" s="23" t="str">
        <f>IF(G1737="","",VLOOKUP(G1737,WMS!$E$3:$Q$2500,13,FALSE))</f>
        <v/>
      </c>
      <c r="K1737" s="29" t="str">
        <f t="shared" si="190"/>
        <v/>
      </c>
      <c r="N1737" s="30" t="str">
        <f>IF(G1737="","",VLOOKUP(G1737,WMS!$E$3:$U$2500,17,0))</f>
        <v/>
      </c>
      <c r="O1737" s="31" t="str">
        <f t="shared" si="191"/>
        <v/>
      </c>
      <c r="P1737" s="31" t="str">
        <f t="shared" si="192"/>
        <v/>
      </c>
      <c r="Q1737" s="36" t="str">
        <f>IF(G1737="","",VLOOKUP(G1737,WMS!$E$3:$G$2500,2,FALSE))</f>
        <v/>
      </c>
      <c r="R1737" s="36" t="str">
        <f>IF(G1737="","",VLOOKUP(G1737,WMS!$E$3:$G$2500,3,FALSE))</f>
        <v/>
      </c>
      <c r="S1737" s="37" t="str">
        <f>IF(R1737="","",VLOOKUP(R1737,CUSTOMS!$E$3:$N$2500,2,FALSE))</f>
        <v/>
      </c>
      <c r="T1737" s="38" t="str">
        <f>IF(R1737="","",VLOOKUP(R1737,CUSTOMS!$E$3:$N$2500,3,FALSE))</f>
        <v/>
      </c>
      <c r="U1737" s="39" t="str">
        <f t="shared" si="193"/>
        <v/>
      </c>
      <c r="V1737" s="39" t="str">
        <f>IF(R1737="","",VLOOKUP(R1737,CUSTOMS!$E$3:$N$2500,5,FALSE))</f>
        <v/>
      </c>
      <c r="W1737" s="40" t="str">
        <f>IF(R1737="","",VLOOKUP(R1737,CUSTOMS!$E$3:$N$2500,6,FALSE))</f>
        <v/>
      </c>
      <c r="X1737" s="40" t="str">
        <f t="shared" si="194"/>
        <v/>
      </c>
      <c r="Y1737" s="39" t="str">
        <f>IF(R1737="","",VLOOKUP(R1737,CUSTOMS!$E$3:$N$2500,8,FALSE))</f>
        <v/>
      </c>
      <c r="Z1737" s="39" t="str">
        <f>IF(R1737="","",VLOOKUP(R1737,CUSTOMS!$E$3:$N$2500,9,FALSE))</f>
        <v/>
      </c>
      <c r="AA1737" s="39" t="str">
        <f>IF(R1737="","",VLOOKUP(R1737,CUSTOMS!$E$3:$N$2500,10,FALSE))</f>
        <v/>
      </c>
      <c r="AB1737" s="40" t="str">
        <f>IF(R1737="","",VLOOKUP(G1737,WMS!$E$3:$T$2500,15,FALSE))</f>
        <v/>
      </c>
      <c r="AC1737" s="40" t="str">
        <f t="shared" si="195"/>
        <v/>
      </c>
      <c r="AD1737" s="37" t="str">
        <f>IF(S1737="","",VLOOKUP(S1737,海关监管条件!$A$1:$B$2000,2,FALSE))</f>
        <v/>
      </c>
    </row>
    <row r="1738" spans="7:30">
      <c r="G1738" s="22" t="str">
        <f t="shared" si="189"/>
        <v/>
      </c>
      <c r="H1738" s="23" t="str">
        <f>IF(G1738="","",VLOOKUP(G1738,WMS!$E$3:$Q$2500,7,FALSE))</f>
        <v/>
      </c>
      <c r="I1738" s="23" t="str">
        <f>IF(G1738="","",VLOOKUP(G1738,WMS!$E$3:$Q$2500,8,FALSE))</f>
        <v/>
      </c>
      <c r="J1738" s="23" t="str">
        <f>IF(G1738="","",VLOOKUP(G1738,WMS!$E$3:$Q$2500,13,FALSE))</f>
        <v/>
      </c>
      <c r="K1738" s="29" t="str">
        <f t="shared" si="190"/>
        <v/>
      </c>
      <c r="N1738" s="30" t="str">
        <f>IF(G1738="","",VLOOKUP(G1738,WMS!$E$3:$U$2500,17,0))</f>
        <v/>
      </c>
      <c r="O1738" s="31" t="str">
        <f t="shared" si="191"/>
        <v/>
      </c>
      <c r="P1738" s="31" t="str">
        <f t="shared" si="192"/>
        <v/>
      </c>
      <c r="Q1738" s="36" t="str">
        <f>IF(G1738="","",VLOOKUP(G1738,WMS!$E$3:$G$2500,2,FALSE))</f>
        <v/>
      </c>
      <c r="R1738" s="36" t="str">
        <f>IF(G1738="","",VLOOKUP(G1738,WMS!$E$3:$G$2500,3,FALSE))</f>
        <v/>
      </c>
      <c r="S1738" s="37" t="str">
        <f>IF(R1738="","",VLOOKUP(R1738,CUSTOMS!$E$3:$N$2500,2,FALSE))</f>
        <v/>
      </c>
      <c r="T1738" s="38" t="str">
        <f>IF(R1738="","",VLOOKUP(R1738,CUSTOMS!$E$3:$N$2500,3,FALSE))</f>
        <v/>
      </c>
      <c r="U1738" s="39" t="str">
        <f t="shared" si="193"/>
        <v/>
      </c>
      <c r="V1738" s="39" t="str">
        <f>IF(R1738="","",VLOOKUP(R1738,CUSTOMS!$E$3:$N$2500,5,FALSE))</f>
        <v/>
      </c>
      <c r="W1738" s="40" t="str">
        <f>IF(R1738="","",VLOOKUP(R1738,CUSTOMS!$E$3:$N$2500,6,FALSE))</f>
        <v/>
      </c>
      <c r="X1738" s="40" t="str">
        <f t="shared" si="194"/>
        <v/>
      </c>
      <c r="Y1738" s="39" t="str">
        <f>IF(R1738="","",VLOOKUP(R1738,CUSTOMS!$E$3:$N$2500,8,FALSE))</f>
        <v/>
      </c>
      <c r="Z1738" s="39" t="str">
        <f>IF(R1738="","",VLOOKUP(R1738,CUSTOMS!$E$3:$N$2500,9,FALSE))</f>
        <v/>
      </c>
      <c r="AA1738" s="39" t="str">
        <f>IF(R1738="","",VLOOKUP(R1738,CUSTOMS!$E$3:$N$2500,10,FALSE))</f>
        <v/>
      </c>
      <c r="AB1738" s="40" t="str">
        <f>IF(R1738="","",VLOOKUP(G1738,WMS!$E$3:$T$2500,15,FALSE))</f>
        <v/>
      </c>
      <c r="AC1738" s="40" t="str">
        <f t="shared" si="195"/>
        <v/>
      </c>
      <c r="AD1738" s="37" t="str">
        <f>IF(S1738="","",VLOOKUP(S1738,海关监管条件!$A$1:$B$2000,2,FALSE))</f>
        <v/>
      </c>
    </row>
    <row r="1739" spans="7:30">
      <c r="G1739" s="22" t="str">
        <f t="shared" si="189"/>
        <v/>
      </c>
      <c r="H1739" s="23" t="str">
        <f>IF(G1739="","",VLOOKUP(G1739,WMS!$E$3:$Q$2500,7,FALSE))</f>
        <v/>
      </c>
      <c r="I1739" s="23" t="str">
        <f>IF(G1739="","",VLOOKUP(G1739,WMS!$E$3:$Q$2500,8,FALSE))</f>
        <v/>
      </c>
      <c r="J1739" s="23" t="str">
        <f>IF(G1739="","",VLOOKUP(G1739,WMS!$E$3:$Q$2500,13,FALSE))</f>
        <v/>
      </c>
      <c r="K1739" s="29" t="str">
        <f t="shared" si="190"/>
        <v/>
      </c>
      <c r="N1739" s="30" t="str">
        <f>IF(G1739="","",VLOOKUP(G1739,WMS!$E$3:$U$2500,17,0))</f>
        <v/>
      </c>
      <c r="O1739" s="31" t="str">
        <f t="shared" si="191"/>
        <v/>
      </c>
      <c r="P1739" s="31" t="str">
        <f t="shared" si="192"/>
        <v/>
      </c>
      <c r="Q1739" s="36" t="str">
        <f>IF(G1739="","",VLOOKUP(G1739,WMS!$E$3:$G$2500,2,FALSE))</f>
        <v/>
      </c>
      <c r="R1739" s="36" t="str">
        <f>IF(G1739="","",VLOOKUP(G1739,WMS!$E$3:$G$2500,3,FALSE))</f>
        <v/>
      </c>
      <c r="S1739" s="37" t="str">
        <f>IF(R1739="","",VLOOKUP(R1739,CUSTOMS!$E$3:$N$2500,2,FALSE))</f>
        <v/>
      </c>
      <c r="T1739" s="38" t="str">
        <f>IF(R1739="","",VLOOKUP(R1739,CUSTOMS!$E$3:$N$2500,3,FALSE))</f>
        <v/>
      </c>
      <c r="U1739" s="39" t="str">
        <f t="shared" si="193"/>
        <v/>
      </c>
      <c r="V1739" s="39" t="str">
        <f>IF(R1739="","",VLOOKUP(R1739,CUSTOMS!$E$3:$N$2500,5,FALSE))</f>
        <v/>
      </c>
      <c r="W1739" s="40" t="str">
        <f>IF(R1739="","",VLOOKUP(R1739,CUSTOMS!$E$3:$N$2500,6,FALSE))</f>
        <v/>
      </c>
      <c r="X1739" s="40" t="str">
        <f t="shared" si="194"/>
        <v/>
      </c>
      <c r="Y1739" s="39" t="str">
        <f>IF(R1739="","",VLOOKUP(R1739,CUSTOMS!$E$3:$N$2500,8,FALSE))</f>
        <v/>
      </c>
      <c r="Z1739" s="39" t="str">
        <f>IF(R1739="","",VLOOKUP(R1739,CUSTOMS!$E$3:$N$2500,9,FALSE))</f>
        <v/>
      </c>
      <c r="AA1739" s="39" t="str">
        <f>IF(R1739="","",VLOOKUP(R1739,CUSTOMS!$E$3:$N$2500,10,FALSE))</f>
        <v/>
      </c>
      <c r="AB1739" s="40" t="str">
        <f>IF(R1739="","",VLOOKUP(G1739,WMS!$E$3:$T$2500,15,FALSE))</f>
        <v/>
      </c>
      <c r="AC1739" s="40" t="str">
        <f t="shared" si="195"/>
        <v/>
      </c>
      <c r="AD1739" s="37" t="str">
        <f>IF(S1739="","",VLOOKUP(S1739,海关监管条件!$A$1:$B$2000,2,FALSE))</f>
        <v/>
      </c>
    </row>
    <row r="1740" spans="7:30">
      <c r="G1740" s="22" t="str">
        <f t="shared" si="189"/>
        <v/>
      </c>
      <c r="H1740" s="23" t="str">
        <f>IF(G1740="","",VLOOKUP(G1740,WMS!$E$3:$Q$2500,7,FALSE))</f>
        <v/>
      </c>
      <c r="I1740" s="23" t="str">
        <f>IF(G1740="","",VLOOKUP(G1740,WMS!$E$3:$Q$2500,8,FALSE))</f>
        <v/>
      </c>
      <c r="J1740" s="23" t="str">
        <f>IF(G1740="","",VLOOKUP(G1740,WMS!$E$3:$Q$2500,13,FALSE))</f>
        <v/>
      </c>
      <c r="K1740" s="29" t="str">
        <f t="shared" si="190"/>
        <v/>
      </c>
      <c r="N1740" s="30" t="str">
        <f>IF(G1740="","",VLOOKUP(G1740,WMS!$E$3:$U$2500,17,0))</f>
        <v/>
      </c>
      <c r="O1740" s="31" t="str">
        <f t="shared" si="191"/>
        <v/>
      </c>
      <c r="P1740" s="31" t="str">
        <f t="shared" si="192"/>
        <v/>
      </c>
      <c r="Q1740" s="36" t="str">
        <f>IF(G1740="","",VLOOKUP(G1740,WMS!$E$3:$G$2500,2,FALSE))</f>
        <v/>
      </c>
      <c r="R1740" s="36" t="str">
        <f>IF(G1740="","",VLOOKUP(G1740,WMS!$E$3:$G$2500,3,FALSE))</f>
        <v/>
      </c>
      <c r="S1740" s="37" t="str">
        <f>IF(R1740="","",VLOOKUP(R1740,CUSTOMS!$E$3:$N$2500,2,FALSE))</f>
        <v/>
      </c>
      <c r="T1740" s="38" t="str">
        <f>IF(R1740="","",VLOOKUP(R1740,CUSTOMS!$E$3:$N$2500,3,FALSE))</f>
        <v/>
      </c>
      <c r="U1740" s="39" t="str">
        <f t="shared" si="193"/>
        <v/>
      </c>
      <c r="V1740" s="39" t="str">
        <f>IF(R1740="","",VLOOKUP(R1740,CUSTOMS!$E$3:$N$2500,5,FALSE))</f>
        <v/>
      </c>
      <c r="W1740" s="40" t="str">
        <f>IF(R1740="","",VLOOKUP(R1740,CUSTOMS!$E$3:$N$2500,6,FALSE))</f>
        <v/>
      </c>
      <c r="X1740" s="40" t="str">
        <f t="shared" si="194"/>
        <v/>
      </c>
      <c r="Y1740" s="39" t="str">
        <f>IF(R1740="","",VLOOKUP(R1740,CUSTOMS!$E$3:$N$2500,8,FALSE))</f>
        <v/>
      </c>
      <c r="Z1740" s="39" t="str">
        <f>IF(R1740="","",VLOOKUP(R1740,CUSTOMS!$E$3:$N$2500,9,FALSE))</f>
        <v/>
      </c>
      <c r="AA1740" s="39" t="str">
        <f>IF(R1740="","",VLOOKUP(R1740,CUSTOMS!$E$3:$N$2500,10,FALSE))</f>
        <v/>
      </c>
      <c r="AB1740" s="40" t="str">
        <f>IF(R1740="","",VLOOKUP(G1740,WMS!$E$3:$T$2500,15,FALSE))</f>
        <v/>
      </c>
      <c r="AC1740" s="40" t="str">
        <f t="shared" si="195"/>
        <v/>
      </c>
      <c r="AD1740" s="37" t="str">
        <f>IF(S1740="","",VLOOKUP(S1740,海关监管条件!$A$1:$B$2000,2,FALSE))</f>
        <v/>
      </c>
    </row>
    <row r="1741" spans="7:30">
      <c r="G1741" s="22" t="str">
        <f t="shared" si="189"/>
        <v/>
      </c>
      <c r="H1741" s="23" t="str">
        <f>IF(G1741="","",VLOOKUP(G1741,WMS!$E$3:$Q$2500,7,FALSE))</f>
        <v/>
      </c>
      <c r="I1741" s="23" t="str">
        <f>IF(G1741="","",VLOOKUP(G1741,WMS!$E$3:$Q$2500,8,FALSE))</f>
        <v/>
      </c>
      <c r="J1741" s="23" t="str">
        <f>IF(G1741="","",VLOOKUP(G1741,WMS!$E$3:$Q$2500,13,FALSE))</f>
        <v/>
      </c>
      <c r="K1741" s="29" t="str">
        <f t="shared" si="190"/>
        <v/>
      </c>
      <c r="N1741" s="30" t="str">
        <f>IF(G1741="","",VLOOKUP(G1741,WMS!$E$3:$U$2500,17,0))</f>
        <v/>
      </c>
      <c r="O1741" s="31" t="str">
        <f t="shared" si="191"/>
        <v/>
      </c>
      <c r="P1741" s="31" t="str">
        <f t="shared" si="192"/>
        <v/>
      </c>
      <c r="Q1741" s="36" t="str">
        <f>IF(G1741="","",VLOOKUP(G1741,WMS!$E$3:$G$2500,2,FALSE))</f>
        <v/>
      </c>
      <c r="R1741" s="36" t="str">
        <f>IF(G1741="","",VLOOKUP(G1741,WMS!$E$3:$G$2500,3,FALSE))</f>
        <v/>
      </c>
      <c r="S1741" s="37" t="str">
        <f>IF(R1741="","",VLOOKUP(R1741,CUSTOMS!$E$3:$N$2500,2,FALSE))</f>
        <v/>
      </c>
      <c r="T1741" s="38" t="str">
        <f>IF(R1741="","",VLOOKUP(R1741,CUSTOMS!$E$3:$N$2500,3,FALSE))</f>
        <v/>
      </c>
      <c r="U1741" s="39" t="str">
        <f t="shared" si="193"/>
        <v/>
      </c>
      <c r="V1741" s="39" t="str">
        <f>IF(R1741="","",VLOOKUP(R1741,CUSTOMS!$E$3:$N$2500,5,FALSE))</f>
        <v/>
      </c>
      <c r="W1741" s="40" t="str">
        <f>IF(R1741="","",VLOOKUP(R1741,CUSTOMS!$E$3:$N$2500,6,FALSE))</f>
        <v/>
      </c>
      <c r="X1741" s="40" t="str">
        <f t="shared" si="194"/>
        <v/>
      </c>
      <c r="Y1741" s="39" t="str">
        <f>IF(R1741="","",VLOOKUP(R1741,CUSTOMS!$E$3:$N$2500,8,FALSE))</f>
        <v/>
      </c>
      <c r="Z1741" s="39" t="str">
        <f>IF(R1741="","",VLOOKUP(R1741,CUSTOMS!$E$3:$N$2500,9,FALSE))</f>
        <v/>
      </c>
      <c r="AA1741" s="39" t="str">
        <f>IF(R1741="","",VLOOKUP(R1741,CUSTOMS!$E$3:$N$2500,10,FALSE))</f>
        <v/>
      </c>
      <c r="AB1741" s="40" t="str">
        <f>IF(R1741="","",VLOOKUP(G1741,WMS!$E$3:$T$2500,15,FALSE))</f>
        <v/>
      </c>
      <c r="AC1741" s="40" t="str">
        <f t="shared" si="195"/>
        <v/>
      </c>
      <c r="AD1741" s="37" t="str">
        <f>IF(S1741="","",VLOOKUP(S1741,海关监管条件!$A$1:$B$2000,2,FALSE))</f>
        <v/>
      </c>
    </row>
    <row r="1742" spans="7:30">
      <c r="G1742" s="22" t="str">
        <f t="shared" si="189"/>
        <v/>
      </c>
      <c r="H1742" s="23" t="str">
        <f>IF(G1742="","",VLOOKUP(G1742,WMS!$E$3:$Q$2500,7,FALSE))</f>
        <v/>
      </c>
      <c r="I1742" s="23" t="str">
        <f>IF(G1742="","",VLOOKUP(G1742,WMS!$E$3:$Q$2500,8,FALSE))</f>
        <v/>
      </c>
      <c r="J1742" s="23" t="str">
        <f>IF(G1742="","",VLOOKUP(G1742,WMS!$E$3:$Q$2500,13,FALSE))</f>
        <v/>
      </c>
      <c r="K1742" s="29" t="str">
        <f t="shared" si="190"/>
        <v/>
      </c>
      <c r="N1742" s="30" t="str">
        <f>IF(G1742="","",VLOOKUP(G1742,WMS!$E$3:$U$2500,17,0))</f>
        <v/>
      </c>
      <c r="O1742" s="31" t="str">
        <f t="shared" si="191"/>
        <v/>
      </c>
      <c r="P1742" s="31" t="str">
        <f t="shared" si="192"/>
        <v/>
      </c>
      <c r="Q1742" s="36" t="str">
        <f>IF(G1742="","",VLOOKUP(G1742,WMS!$E$3:$G$2500,2,FALSE))</f>
        <v/>
      </c>
      <c r="R1742" s="36" t="str">
        <f>IF(G1742="","",VLOOKUP(G1742,WMS!$E$3:$G$2500,3,FALSE))</f>
        <v/>
      </c>
      <c r="S1742" s="37" t="str">
        <f>IF(R1742="","",VLOOKUP(R1742,CUSTOMS!$E$3:$N$2500,2,FALSE))</f>
        <v/>
      </c>
      <c r="T1742" s="38" t="str">
        <f>IF(R1742="","",VLOOKUP(R1742,CUSTOMS!$E$3:$N$2500,3,FALSE))</f>
        <v/>
      </c>
      <c r="U1742" s="39" t="str">
        <f t="shared" si="193"/>
        <v/>
      </c>
      <c r="V1742" s="39" t="str">
        <f>IF(R1742="","",VLOOKUP(R1742,CUSTOMS!$E$3:$N$2500,5,FALSE))</f>
        <v/>
      </c>
      <c r="W1742" s="40" t="str">
        <f>IF(R1742="","",VLOOKUP(R1742,CUSTOMS!$E$3:$N$2500,6,FALSE))</f>
        <v/>
      </c>
      <c r="X1742" s="40" t="str">
        <f t="shared" si="194"/>
        <v/>
      </c>
      <c r="Y1742" s="39" t="str">
        <f>IF(R1742="","",VLOOKUP(R1742,CUSTOMS!$E$3:$N$2500,8,FALSE))</f>
        <v/>
      </c>
      <c r="Z1742" s="39" t="str">
        <f>IF(R1742="","",VLOOKUP(R1742,CUSTOMS!$E$3:$N$2500,9,FALSE))</f>
        <v/>
      </c>
      <c r="AA1742" s="39" t="str">
        <f>IF(R1742="","",VLOOKUP(R1742,CUSTOMS!$E$3:$N$2500,10,FALSE))</f>
        <v/>
      </c>
      <c r="AB1742" s="40" t="str">
        <f>IF(R1742="","",VLOOKUP(G1742,WMS!$E$3:$T$2500,15,FALSE))</f>
        <v/>
      </c>
      <c r="AC1742" s="40" t="str">
        <f t="shared" si="195"/>
        <v/>
      </c>
      <c r="AD1742" s="37" t="str">
        <f>IF(S1742="","",VLOOKUP(S1742,海关监管条件!$A$1:$B$2000,2,FALSE))</f>
        <v/>
      </c>
    </row>
    <row r="1743" spans="7:30">
      <c r="G1743" s="22" t="str">
        <f t="shared" si="189"/>
        <v/>
      </c>
      <c r="H1743" s="23" t="str">
        <f>IF(G1743="","",VLOOKUP(G1743,WMS!$E$3:$Q$2500,7,FALSE))</f>
        <v/>
      </c>
      <c r="I1743" s="23" t="str">
        <f>IF(G1743="","",VLOOKUP(G1743,WMS!$E$3:$Q$2500,8,FALSE))</f>
        <v/>
      </c>
      <c r="J1743" s="23" t="str">
        <f>IF(G1743="","",VLOOKUP(G1743,WMS!$E$3:$Q$2500,13,FALSE))</f>
        <v/>
      </c>
      <c r="K1743" s="29" t="str">
        <f t="shared" si="190"/>
        <v/>
      </c>
      <c r="N1743" s="30" t="str">
        <f>IF(G1743="","",VLOOKUP(G1743,WMS!$E$3:$U$2500,17,0))</f>
        <v/>
      </c>
      <c r="O1743" s="31" t="str">
        <f t="shared" si="191"/>
        <v/>
      </c>
      <c r="P1743" s="31" t="str">
        <f t="shared" si="192"/>
        <v/>
      </c>
      <c r="Q1743" s="36" t="str">
        <f>IF(G1743="","",VLOOKUP(G1743,WMS!$E$3:$G$2500,2,FALSE))</f>
        <v/>
      </c>
      <c r="R1743" s="36" t="str">
        <f>IF(G1743="","",VLOOKUP(G1743,WMS!$E$3:$G$2500,3,FALSE))</f>
        <v/>
      </c>
      <c r="S1743" s="37" t="str">
        <f>IF(R1743="","",VLOOKUP(R1743,CUSTOMS!$E$3:$N$2500,2,FALSE))</f>
        <v/>
      </c>
      <c r="T1743" s="38" t="str">
        <f>IF(R1743="","",VLOOKUP(R1743,CUSTOMS!$E$3:$N$2500,3,FALSE))</f>
        <v/>
      </c>
      <c r="U1743" s="39" t="str">
        <f t="shared" si="193"/>
        <v/>
      </c>
      <c r="V1743" s="39" t="str">
        <f>IF(R1743="","",VLOOKUP(R1743,CUSTOMS!$E$3:$N$2500,5,FALSE))</f>
        <v/>
      </c>
      <c r="W1743" s="40" t="str">
        <f>IF(R1743="","",VLOOKUP(R1743,CUSTOMS!$E$3:$N$2500,6,FALSE))</f>
        <v/>
      </c>
      <c r="X1743" s="40" t="str">
        <f t="shared" si="194"/>
        <v/>
      </c>
      <c r="Y1743" s="39" t="str">
        <f>IF(R1743="","",VLOOKUP(R1743,CUSTOMS!$E$3:$N$2500,8,FALSE))</f>
        <v/>
      </c>
      <c r="Z1743" s="39" t="str">
        <f>IF(R1743="","",VLOOKUP(R1743,CUSTOMS!$E$3:$N$2500,9,FALSE))</f>
        <v/>
      </c>
      <c r="AA1743" s="39" t="str">
        <f>IF(R1743="","",VLOOKUP(R1743,CUSTOMS!$E$3:$N$2500,10,FALSE))</f>
        <v/>
      </c>
      <c r="AB1743" s="40" t="str">
        <f>IF(R1743="","",VLOOKUP(G1743,WMS!$E$3:$T$2500,15,FALSE))</f>
        <v/>
      </c>
      <c r="AC1743" s="40" t="str">
        <f t="shared" si="195"/>
        <v/>
      </c>
      <c r="AD1743" s="37" t="str">
        <f>IF(S1743="","",VLOOKUP(S1743,海关监管条件!$A$1:$B$2000,2,FALSE))</f>
        <v/>
      </c>
    </row>
    <row r="1744" spans="7:30">
      <c r="G1744" s="22" t="str">
        <f t="shared" si="189"/>
        <v/>
      </c>
      <c r="H1744" s="23" t="str">
        <f>IF(G1744="","",VLOOKUP(G1744,WMS!$E$3:$Q$2500,7,FALSE))</f>
        <v/>
      </c>
      <c r="I1744" s="23" t="str">
        <f>IF(G1744="","",VLOOKUP(G1744,WMS!$E$3:$Q$2500,8,FALSE))</f>
        <v/>
      </c>
      <c r="J1744" s="23" t="str">
        <f>IF(G1744="","",VLOOKUP(G1744,WMS!$E$3:$Q$2500,13,FALSE))</f>
        <v/>
      </c>
      <c r="K1744" s="29" t="str">
        <f t="shared" si="190"/>
        <v/>
      </c>
      <c r="N1744" s="30" t="str">
        <f>IF(G1744="","",VLOOKUP(G1744,WMS!$E$3:$U$2500,17,0))</f>
        <v/>
      </c>
      <c r="O1744" s="31" t="str">
        <f t="shared" si="191"/>
        <v/>
      </c>
      <c r="P1744" s="31" t="str">
        <f t="shared" si="192"/>
        <v/>
      </c>
      <c r="Q1744" s="36" t="str">
        <f>IF(G1744="","",VLOOKUP(G1744,WMS!$E$3:$G$2500,2,FALSE))</f>
        <v/>
      </c>
      <c r="R1744" s="36" t="str">
        <f>IF(G1744="","",VLOOKUP(G1744,WMS!$E$3:$G$2500,3,FALSE))</f>
        <v/>
      </c>
      <c r="S1744" s="37" t="str">
        <f>IF(R1744="","",VLOOKUP(R1744,CUSTOMS!$E$3:$N$2500,2,FALSE))</f>
        <v/>
      </c>
      <c r="T1744" s="38" t="str">
        <f>IF(R1744="","",VLOOKUP(R1744,CUSTOMS!$E$3:$N$2500,3,FALSE))</f>
        <v/>
      </c>
      <c r="U1744" s="39" t="str">
        <f t="shared" si="193"/>
        <v/>
      </c>
      <c r="V1744" s="39" t="str">
        <f>IF(R1744="","",VLOOKUP(R1744,CUSTOMS!$E$3:$N$2500,5,FALSE))</f>
        <v/>
      </c>
      <c r="W1744" s="40" t="str">
        <f>IF(R1744="","",VLOOKUP(R1744,CUSTOMS!$E$3:$N$2500,6,FALSE))</f>
        <v/>
      </c>
      <c r="X1744" s="40" t="str">
        <f t="shared" si="194"/>
        <v/>
      </c>
      <c r="Y1744" s="39" t="str">
        <f>IF(R1744="","",VLOOKUP(R1744,CUSTOMS!$E$3:$N$2500,8,FALSE))</f>
        <v/>
      </c>
      <c r="Z1744" s="39" t="str">
        <f>IF(R1744="","",VLOOKUP(R1744,CUSTOMS!$E$3:$N$2500,9,FALSE))</f>
        <v/>
      </c>
      <c r="AA1744" s="39" t="str">
        <f>IF(R1744="","",VLOOKUP(R1744,CUSTOMS!$E$3:$N$2500,10,FALSE))</f>
        <v/>
      </c>
      <c r="AB1744" s="40" t="str">
        <f>IF(R1744="","",VLOOKUP(G1744,WMS!$E$3:$T$2500,15,FALSE))</f>
        <v/>
      </c>
      <c r="AC1744" s="40" t="str">
        <f t="shared" si="195"/>
        <v/>
      </c>
      <c r="AD1744" s="37" t="str">
        <f>IF(S1744="","",VLOOKUP(S1744,海关监管条件!$A$1:$B$2000,2,FALSE))</f>
        <v/>
      </c>
    </row>
    <row r="1745" spans="7:30">
      <c r="G1745" s="22" t="str">
        <f t="shared" si="189"/>
        <v/>
      </c>
      <c r="H1745" s="23" t="str">
        <f>IF(G1745="","",VLOOKUP(G1745,WMS!$E$3:$Q$2500,7,FALSE))</f>
        <v/>
      </c>
      <c r="I1745" s="23" t="str">
        <f>IF(G1745="","",VLOOKUP(G1745,WMS!$E$3:$Q$2500,8,FALSE))</f>
        <v/>
      </c>
      <c r="J1745" s="23" t="str">
        <f>IF(G1745="","",VLOOKUP(G1745,WMS!$E$3:$Q$2500,13,FALSE))</f>
        <v/>
      </c>
      <c r="K1745" s="29" t="str">
        <f t="shared" si="190"/>
        <v/>
      </c>
      <c r="N1745" s="30" t="str">
        <f>IF(G1745="","",VLOOKUP(G1745,WMS!$E$3:$U$2500,17,0))</f>
        <v/>
      </c>
      <c r="O1745" s="31" t="str">
        <f t="shared" si="191"/>
        <v/>
      </c>
      <c r="P1745" s="31" t="str">
        <f t="shared" si="192"/>
        <v/>
      </c>
      <c r="Q1745" s="36" t="str">
        <f>IF(G1745="","",VLOOKUP(G1745,WMS!$E$3:$G$2500,2,FALSE))</f>
        <v/>
      </c>
      <c r="R1745" s="36" t="str">
        <f>IF(G1745="","",VLOOKUP(G1745,WMS!$E$3:$G$2500,3,FALSE))</f>
        <v/>
      </c>
      <c r="S1745" s="37" t="str">
        <f>IF(R1745="","",VLOOKUP(R1745,CUSTOMS!$E$3:$N$2500,2,FALSE))</f>
        <v/>
      </c>
      <c r="T1745" s="38" t="str">
        <f>IF(R1745="","",VLOOKUP(R1745,CUSTOMS!$E$3:$N$2500,3,FALSE))</f>
        <v/>
      </c>
      <c r="U1745" s="39" t="str">
        <f t="shared" si="193"/>
        <v/>
      </c>
      <c r="V1745" s="39" t="str">
        <f>IF(R1745="","",VLOOKUP(R1745,CUSTOMS!$E$3:$N$2500,5,FALSE))</f>
        <v/>
      </c>
      <c r="W1745" s="40" t="str">
        <f>IF(R1745="","",VLOOKUP(R1745,CUSTOMS!$E$3:$N$2500,6,FALSE))</f>
        <v/>
      </c>
      <c r="X1745" s="40" t="str">
        <f t="shared" si="194"/>
        <v/>
      </c>
      <c r="Y1745" s="39" t="str">
        <f>IF(R1745="","",VLOOKUP(R1745,CUSTOMS!$E$3:$N$2500,8,FALSE))</f>
        <v/>
      </c>
      <c r="Z1745" s="39" t="str">
        <f>IF(R1745="","",VLOOKUP(R1745,CUSTOMS!$E$3:$N$2500,9,FALSE))</f>
        <v/>
      </c>
      <c r="AA1745" s="39" t="str">
        <f>IF(R1745="","",VLOOKUP(R1745,CUSTOMS!$E$3:$N$2500,10,FALSE))</f>
        <v/>
      </c>
      <c r="AB1745" s="40" t="str">
        <f>IF(R1745="","",VLOOKUP(G1745,WMS!$E$3:$T$2500,15,FALSE))</f>
        <v/>
      </c>
      <c r="AC1745" s="40" t="str">
        <f t="shared" si="195"/>
        <v/>
      </c>
      <c r="AD1745" s="37" t="str">
        <f>IF(S1745="","",VLOOKUP(S1745,海关监管条件!$A$1:$B$2000,2,FALSE))</f>
        <v/>
      </c>
    </row>
    <row r="1746" spans="7:30">
      <c r="G1746" s="22" t="str">
        <f t="shared" si="189"/>
        <v/>
      </c>
      <c r="H1746" s="23" t="str">
        <f>IF(G1746="","",VLOOKUP(G1746,WMS!$E$3:$Q$2500,7,FALSE))</f>
        <v/>
      </c>
      <c r="I1746" s="23" t="str">
        <f>IF(G1746="","",VLOOKUP(G1746,WMS!$E$3:$Q$2500,8,FALSE))</f>
        <v/>
      </c>
      <c r="J1746" s="23" t="str">
        <f>IF(G1746="","",VLOOKUP(G1746,WMS!$E$3:$Q$2500,13,FALSE))</f>
        <v/>
      </c>
      <c r="K1746" s="29" t="str">
        <f t="shared" si="190"/>
        <v/>
      </c>
      <c r="N1746" s="30" t="str">
        <f>IF(G1746="","",VLOOKUP(G1746,WMS!$E$3:$U$2500,17,0))</f>
        <v/>
      </c>
      <c r="O1746" s="31" t="str">
        <f t="shared" si="191"/>
        <v/>
      </c>
      <c r="P1746" s="31" t="str">
        <f t="shared" si="192"/>
        <v/>
      </c>
      <c r="Q1746" s="36" t="str">
        <f>IF(G1746="","",VLOOKUP(G1746,WMS!$E$3:$G$2500,2,FALSE))</f>
        <v/>
      </c>
      <c r="R1746" s="36" t="str">
        <f>IF(G1746="","",VLOOKUP(G1746,WMS!$E$3:$G$2500,3,FALSE))</f>
        <v/>
      </c>
      <c r="S1746" s="37" t="str">
        <f>IF(R1746="","",VLOOKUP(R1746,CUSTOMS!$E$3:$N$2500,2,FALSE))</f>
        <v/>
      </c>
      <c r="T1746" s="38" t="str">
        <f>IF(R1746="","",VLOOKUP(R1746,CUSTOMS!$E$3:$N$2500,3,FALSE))</f>
        <v/>
      </c>
      <c r="U1746" s="39" t="str">
        <f t="shared" si="193"/>
        <v/>
      </c>
      <c r="V1746" s="39" t="str">
        <f>IF(R1746="","",VLOOKUP(R1746,CUSTOMS!$E$3:$N$2500,5,FALSE))</f>
        <v/>
      </c>
      <c r="W1746" s="40" t="str">
        <f>IF(R1746="","",VLOOKUP(R1746,CUSTOMS!$E$3:$N$2500,6,FALSE))</f>
        <v/>
      </c>
      <c r="X1746" s="40" t="str">
        <f t="shared" si="194"/>
        <v/>
      </c>
      <c r="Y1746" s="39" t="str">
        <f>IF(R1746="","",VLOOKUP(R1746,CUSTOMS!$E$3:$N$2500,8,FALSE))</f>
        <v/>
      </c>
      <c r="Z1746" s="39" t="str">
        <f>IF(R1746="","",VLOOKUP(R1746,CUSTOMS!$E$3:$N$2500,9,FALSE))</f>
        <v/>
      </c>
      <c r="AA1746" s="39" t="str">
        <f>IF(R1746="","",VLOOKUP(R1746,CUSTOMS!$E$3:$N$2500,10,FALSE))</f>
        <v/>
      </c>
      <c r="AB1746" s="40" t="str">
        <f>IF(R1746="","",VLOOKUP(G1746,WMS!$E$3:$T$2500,15,FALSE))</f>
        <v/>
      </c>
      <c r="AC1746" s="40" t="str">
        <f t="shared" si="195"/>
        <v/>
      </c>
      <c r="AD1746" s="37" t="str">
        <f>IF(S1746="","",VLOOKUP(S1746,海关监管条件!$A$1:$B$2000,2,FALSE))</f>
        <v/>
      </c>
    </row>
    <row r="1747" spans="7:30">
      <c r="G1747" s="22" t="str">
        <f t="shared" si="189"/>
        <v/>
      </c>
      <c r="H1747" s="23" t="str">
        <f>IF(G1747="","",VLOOKUP(G1747,WMS!$E$3:$Q$2500,7,FALSE))</f>
        <v/>
      </c>
      <c r="I1747" s="23" t="str">
        <f>IF(G1747="","",VLOOKUP(G1747,WMS!$E$3:$Q$2500,8,FALSE))</f>
        <v/>
      </c>
      <c r="J1747" s="23" t="str">
        <f>IF(G1747="","",VLOOKUP(G1747,WMS!$E$3:$Q$2500,13,FALSE))</f>
        <v/>
      </c>
      <c r="K1747" s="29" t="str">
        <f t="shared" si="190"/>
        <v/>
      </c>
      <c r="N1747" s="30" t="str">
        <f>IF(G1747="","",VLOOKUP(G1747,WMS!$E$3:$U$2500,17,0))</f>
        <v/>
      </c>
      <c r="O1747" s="31" t="str">
        <f t="shared" si="191"/>
        <v/>
      </c>
      <c r="P1747" s="31" t="str">
        <f t="shared" si="192"/>
        <v/>
      </c>
      <c r="Q1747" s="36" t="str">
        <f>IF(G1747="","",VLOOKUP(G1747,WMS!$E$3:$G$2500,2,FALSE))</f>
        <v/>
      </c>
      <c r="R1747" s="36" t="str">
        <f>IF(G1747="","",VLOOKUP(G1747,WMS!$E$3:$G$2500,3,FALSE))</f>
        <v/>
      </c>
      <c r="S1747" s="37" t="str">
        <f>IF(R1747="","",VLOOKUP(R1747,CUSTOMS!$E$3:$N$2500,2,FALSE))</f>
        <v/>
      </c>
      <c r="T1747" s="38" t="str">
        <f>IF(R1747="","",VLOOKUP(R1747,CUSTOMS!$E$3:$N$2500,3,FALSE))</f>
        <v/>
      </c>
      <c r="U1747" s="39" t="str">
        <f t="shared" si="193"/>
        <v/>
      </c>
      <c r="V1747" s="39" t="str">
        <f>IF(R1747="","",VLOOKUP(R1747,CUSTOMS!$E$3:$N$2500,5,FALSE))</f>
        <v/>
      </c>
      <c r="W1747" s="40" t="str">
        <f>IF(R1747="","",VLOOKUP(R1747,CUSTOMS!$E$3:$N$2500,6,FALSE))</f>
        <v/>
      </c>
      <c r="X1747" s="40" t="str">
        <f t="shared" si="194"/>
        <v/>
      </c>
      <c r="Y1747" s="39" t="str">
        <f>IF(R1747="","",VLOOKUP(R1747,CUSTOMS!$E$3:$N$2500,8,FALSE))</f>
        <v/>
      </c>
      <c r="Z1747" s="39" t="str">
        <f>IF(R1747="","",VLOOKUP(R1747,CUSTOMS!$E$3:$N$2500,9,FALSE))</f>
        <v/>
      </c>
      <c r="AA1747" s="39" t="str">
        <f>IF(R1747="","",VLOOKUP(R1747,CUSTOMS!$E$3:$N$2500,10,FALSE))</f>
        <v/>
      </c>
      <c r="AB1747" s="40" t="str">
        <f>IF(R1747="","",VLOOKUP(G1747,WMS!$E$3:$T$2500,15,FALSE))</f>
        <v/>
      </c>
      <c r="AC1747" s="40" t="str">
        <f t="shared" si="195"/>
        <v/>
      </c>
      <c r="AD1747" s="37" t="str">
        <f>IF(S1747="","",VLOOKUP(S1747,海关监管条件!$A$1:$B$2000,2,FALSE))</f>
        <v/>
      </c>
    </row>
    <row r="1748" spans="7:30">
      <c r="G1748" s="22" t="str">
        <f t="shared" si="189"/>
        <v/>
      </c>
      <c r="H1748" s="23" t="str">
        <f>IF(G1748="","",VLOOKUP(G1748,WMS!$E$3:$Q$2500,7,FALSE))</f>
        <v/>
      </c>
      <c r="I1748" s="23" t="str">
        <f>IF(G1748="","",VLOOKUP(G1748,WMS!$E$3:$Q$2500,8,FALSE))</f>
        <v/>
      </c>
      <c r="J1748" s="23" t="str">
        <f>IF(G1748="","",VLOOKUP(G1748,WMS!$E$3:$Q$2500,13,FALSE))</f>
        <v/>
      </c>
      <c r="K1748" s="29" t="str">
        <f t="shared" si="190"/>
        <v/>
      </c>
      <c r="N1748" s="30" t="str">
        <f>IF(G1748="","",VLOOKUP(G1748,WMS!$E$3:$U$2500,17,0))</f>
        <v/>
      </c>
      <c r="O1748" s="31" t="str">
        <f t="shared" si="191"/>
        <v/>
      </c>
      <c r="P1748" s="31" t="str">
        <f t="shared" si="192"/>
        <v/>
      </c>
      <c r="Q1748" s="36" t="str">
        <f>IF(G1748="","",VLOOKUP(G1748,WMS!$E$3:$G$2500,2,FALSE))</f>
        <v/>
      </c>
      <c r="R1748" s="36" t="str">
        <f>IF(G1748="","",VLOOKUP(G1748,WMS!$E$3:$G$2500,3,FALSE))</f>
        <v/>
      </c>
      <c r="S1748" s="37" t="str">
        <f>IF(R1748="","",VLOOKUP(R1748,CUSTOMS!$E$3:$N$2500,2,FALSE))</f>
        <v/>
      </c>
      <c r="T1748" s="38" t="str">
        <f>IF(R1748="","",VLOOKUP(R1748,CUSTOMS!$E$3:$N$2500,3,FALSE))</f>
        <v/>
      </c>
      <c r="U1748" s="39" t="str">
        <f t="shared" si="193"/>
        <v/>
      </c>
      <c r="V1748" s="39" t="str">
        <f>IF(R1748="","",VLOOKUP(R1748,CUSTOMS!$E$3:$N$2500,5,FALSE))</f>
        <v/>
      </c>
      <c r="W1748" s="40" t="str">
        <f>IF(R1748="","",VLOOKUP(R1748,CUSTOMS!$E$3:$N$2500,6,FALSE))</f>
        <v/>
      </c>
      <c r="X1748" s="40" t="str">
        <f t="shared" si="194"/>
        <v/>
      </c>
      <c r="Y1748" s="39" t="str">
        <f>IF(R1748="","",VLOOKUP(R1748,CUSTOMS!$E$3:$N$2500,8,FALSE))</f>
        <v/>
      </c>
      <c r="Z1748" s="39" t="str">
        <f>IF(R1748="","",VLOOKUP(R1748,CUSTOMS!$E$3:$N$2500,9,FALSE))</f>
        <v/>
      </c>
      <c r="AA1748" s="39" t="str">
        <f>IF(R1748="","",VLOOKUP(R1748,CUSTOMS!$E$3:$N$2500,10,FALSE))</f>
        <v/>
      </c>
      <c r="AB1748" s="40" t="str">
        <f>IF(R1748="","",VLOOKUP(G1748,WMS!$E$3:$T$2500,15,FALSE))</f>
        <v/>
      </c>
      <c r="AC1748" s="40" t="str">
        <f t="shared" si="195"/>
        <v/>
      </c>
      <c r="AD1748" s="37" t="str">
        <f>IF(S1748="","",VLOOKUP(S1748,海关监管条件!$A$1:$B$2000,2,FALSE))</f>
        <v/>
      </c>
    </row>
    <row r="1749" spans="7:30">
      <c r="G1749" s="22" t="str">
        <f t="shared" si="189"/>
        <v/>
      </c>
      <c r="H1749" s="23" t="str">
        <f>IF(G1749="","",VLOOKUP(G1749,WMS!$E$3:$Q$2500,7,FALSE))</f>
        <v/>
      </c>
      <c r="I1749" s="23" t="str">
        <f>IF(G1749="","",VLOOKUP(G1749,WMS!$E$3:$Q$2500,8,FALSE))</f>
        <v/>
      </c>
      <c r="J1749" s="23" t="str">
        <f>IF(G1749="","",VLOOKUP(G1749,WMS!$E$3:$Q$2500,13,FALSE))</f>
        <v/>
      </c>
      <c r="K1749" s="29" t="str">
        <f t="shared" si="190"/>
        <v/>
      </c>
      <c r="N1749" s="30" t="str">
        <f>IF(G1749="","",VLOOKUP(G1749,WMS!$E$3:$U$2500,17,0))</f>
        <v/>
      </c>
      <c r="O1749" s="31" t="str">
        <f t="shared" si="191"/>
        <v/>
      </c>
      <c r="P1749" s="31" t="str">
        <f t="shared" si="192"/>
        <v/>
      </c>
      <c r="Q1749" s="36" t="str">
        <f>IF(G1749="","",VLOOKUP(G1749,WMS!$E$3:$G$2500,2,FALSE))</f>
        <v/>
      </c>
      <c r="R1749" s="36" t="str">
        <f>IF(G1749="","",VLOOKUP(G1749,WMS!$E$3:$G$2500,3,FALSE))</f>
        <v/>
      </c>
      <c r="S1749" s="37" t="str">
        <f>IF(R1749="","",VLOOKUP(R1749,CUSTOMS!$E$3:$N$2500,2,FALSE))</f>
        <v/>
      </c>
      <c r="T1749" s="38" t="str">
        <f>IF(R1749="","",VLOOKUP(R1749,CUSTOMS!$E$3:$N$2500,3,FALSE))</f>
        <v/>
      </c>
      <c r="U1749" s="39" t="str">
        <f t="shared" si="193"/>
        <v/>
      </c>
      <c r="V1749" s="39" t="str">
        <f>IF(R1749="","",VLOOKUP(R1749,CUSTOMS!$E$3:$N$2500,5,FALSE))</f>
        <v/>
      </c>
      <c r="W1749" s="40" t="str">
        <f>IF(R1749="","",VLOOKUP(R1749,CUSTOMS!$E$3:$N$2500,6,FALSE))</f>
        <v/>
      </c>
      <c r="X1749" s="40" t="str">
        <f t="shared" si="194"/>
        <v/>
      </c>
      <c r="Y1749" s="39" t="str">
        <f>IF(R1749="","",VLOOKUP(R1749,CUSTOMS!$E$3:$N$2500,8,FALSE))</f>
        <v/>
      </c>
      <c r="Z1749" s="39" t="str">
        <f>IF(R1749="","",VLOOKUP(R1749,CUSTOMS!$E$3:$N$2500,9,FALSE))</f>
        <v/>
      </c>
      <c r="AA1749" s="39" t="str">
        <f>IF(R1749="","",VLOOKUP(R1749,CUSTOMS!$E$3:$N$2500,10,FALSE))</f>
        <v/>
      </c>
      <c r="AB1749" s="40" t="str">
        <f>IF(R1749="","",VLOOKUP(G1749,WMS!$E$3:$T$2500,15,FALSE))</f>
        <v/>
      </c>
      <c r="AC1749" s="40" t="str">
        <f t="shared" si="195"/>
        <v/>
      </c>
      <c r="AD1749" s="37" t="str">
        <f>IF(S1749="","",VLOOKUP(S1749,海关监管条件!$A$1:$B$2000,2,FALSE))</f>
        <v/>
      </c>
    </row>
    <row r="1750" spans="7:30">
      <c r="G1750" s="22" t="str">
        <f t="shared" si="189"/>
        <v/>
      </c>
      <c r="H1750" s="23" t="str">
        <f>IF(G1750="","",VLOOKUP(G1750,WMS!$E$3:$Q$2500,7,FALSE))</f>
        <v/>
      </c>
      <c r="I1750" s="23" t="str">
        <f>IF(G1750="","",VLOOKUP(G1750,WMS!$E$3:$Q$2500,8,FALSE))</f>
        <v/>
      </c>
      <c r="J1750" s="23" t="str">
        <f>IF(G1750="","",VLOOKUP(G1750,WMS!$E$3:$Q$2500,13,FALSE))</f>
        <v/>
      </c>
      <c r="K1750" s="29" t="str">
        <f t="shared" si="190"/>
        <v/>
      </c>
      <c r="N1750" s="30" t="str">
        <f>IF(G1750="","",VLOOKUP(G1750,WMS!$E$3:$U$2500,17,0))</f>
        <v/>
      </c>
      <c r="O1750" s="31" t="str">
        <f t="shared" si="191"/>
        <v/>
      </c>
      <c r="P1750" s="31" t="str">
        <f t="shared" si="192"/>
        <v/>
      </c>
      <c r="Q1750" s="36" t="str">
        <f>IF(G1750="","",VLOOKUP(G1750,WMS!$E$3:$G$2500,2,FALSE))</f>
        <v/>
      </c>
      <c r="R1750" s="36" t="str">
        <f>IF(G1750="","",VLOOKUP(G1750,WMS!$E$3:$G$2500,3,FALSE))</f>
        <v/>
      </c>
      <c r="S1750" s="37" t="str">
        <f>IF(R1750="","",VLOOKUP(R1750,CUSTOMS!$E$3:$N$2500,2,FALSE))</f>
        <v/>
      </c>
      <c r="T1750" s="38" t="str">
        <f>IF(R1750="","",VLOOKUP(R1750,CUSTOMS!$E$3:$N$2500,3,FALSE))</f>
        <v/>
      </c>
      <c r="U1750" s="39" t="str">
        <f t="shared" si="193"/>
        <v/>
      </c>
      <c r="V1750" s="39" t="str">
        <f>IF(R1750="","",VLOOKUP(R1750,CUSTOMS!$E$3:$N$2500,5,FALSE))</f>
        <v/>
      </c>
      <c r="W1750" s="40" t="str">
        <f>IF(R1750="","",VLOOKUP(R1750,CUSTOMS!$E$3:$N$2500,6,FALSE))</f>
        <v/>
      </c>
      <c r="X1750" s="40" t="str">
        <f t="shared" si="194"/>
        <v/>
      </c>
      <c r="Y1750" s="39" t="str">
        <f>IF(R1750="","",VLOOKUP(R1750,CUSTOMS!$E$3:$N$2500,8,FALSE))</f>
        <v/>
      </c>
      <c r="Z1750" s="39" t="str">
        <f>IF(R1750="","",VLOOKUP(R1750,CUSTOMS!$E$3:$N$2500,9,FALSE))</f>
        <v/>
      </c>
      <c r="AA1750" s="39" t="str">
        <f>IF(R1750="","",VLOOKUP(R1750,CUSTOMS!$E$3:$N$2500,10,FALSE))</f>
        <v/>
      </c>
      <c r="AB1750" s="40" t="str">
        <f>IF(R1750="","",VLOOKUP(G1750,WMS!$E$3:$T$2500,15,FALSE))</f>
        <v/>
      </c>
      <c r="AC1750" s="40" t="str">
        <f t="shared" si="195"/>
        <v/>
      </c>
      <c r="AD1750" s="37" t="str">
        <f>IF(S1750="","",VLOOKUP(S1750,海关监管条件!$A$1:$B$2000,2,FALSE))</f>
        <v/>
      </c>
    </row>
    <row r="1751" spans="7:30">
      <c r="G1751" s="22" t="str">
        <f t="shared" si="189"/>
        <v/>
      </c>
      <c r="H1751" s="23" t="str">
        <f>IF(G1751="","",VLOOKUP(G1751,WMS!$E$3:$Q$2500,7,FALSE))</f>
        <v/>
      </c>
      <c r="I1751" s="23" t="str">
        <f>IF(G1751="","",VLOOKUP(G1751,WMS!$E$3:$Q$2500,8,FALSE))</f>
        <v/>
      </c>
      <c r="J1751" s="23" t="str">
        <f>IF(G1751="","",VLOOKUP(G1751,WMS!$E$3:$Q$2500,13,FALSE))</f>
        <v/>
      </c>
      <c r="K1751" s="29" t="str">
        <f t="shared" si="190"/>
        <v/>
      </c>
      <c r="N1751" s="30" t="str">
        <f>IF(G1751="","",VLOOKUP(G1751,WMS!$E$3:$U$2500,17,0))</f>
        <v/>
      </c>
      <c r="O1751" s="31" t="str">
        <f t="shared" si="191"/>
        <v/>
      </c>
      <c r="P1751" s="31" t="str">
        <f t="shared" si="192"/>
        <v/>
      </c>
      <c r="Q1751" s="36" t="str">
        <f>IF(G1751="","",VLOOKUP(G1751,WMS!$E$3:$G$2500,2,FALSE))</f>
        <v/>
      </c>
      <c r="R1751" s="36" t="str">
        <f>IF(G1751="","",VLOOKUP(G1751,WMS!$E$3:$G$2500,3,FALSE))</f>
        <v/>
      </c>
      <c r="S1751" s="37" t="str">
        <f>IF(R1751="","",VLOOKUP(R1751,CUSTOMS!$E$3:$N$2500,2,FALSE))</f>
        <v/>
      </c>
      <c r="T1751" s="38" t="str">
        <f>IF(R1751="","",VLOOKUP(R1751,CUSTOMS!$E$3:$N$2500,3,FALSE))</f>
        <v/>
      </c>
      <c r="U1751" s="39" t="str">
        <f t="shared" si="193"/>
        <v/>
      </c>
      <c r="V1751" s="39" t="str">
        <f>IF(R1751="","",VLOOKUP(R1751,CUSTOMS!$E$3:$N$2500,5,FALSE))</f>
        <v/>
      </c>
      <c r="W1751" s="40" t="str">
        <f>IF(R1751="","",VLOOKUP(R1751,CUSTOMS!$E$3:$N$2500,6,FALSE))</f>
        <v/>
      </c>
      <c r="X1751" s="40" t="str">
        <f t="shared" si="194"/>
        <v/>
      </c>
      <c r="Y1751" s="39" t="str">
        <f>IF(R1751="","",VLOOKUP(R1751,CUSTOMS!$E$3:$N$2500,8,FALSE))</f>
        <v/>
      </c>
      <c r="Z1751" s="39" t="str">
        <f>IF(R1751="","",VLOOKUP(R1751,CUSTOMS!$E$3:$N$2500,9,FALSE))</f>
        <v/>
      </c>
      <c r="AA1751" s="39" t="str">
        <f>IF(R1751="","",VLOOKUP(R1751,CUSTOMS!$E$3:$N$2500,10,FALSE))</f>
        <v/>
      </c>
      <c r="AB1751" s="40" t="str">
        <f>IF(R1751="","",VLOOKUP(G1751,WMS!$E$3:$T$2500,15,FALSE))</f>
        <v/>
      </c>
      <c r="AC1751" s="40" t="str">
        <f t="shared" si="195"/>
        <v/>
      </c>
      <c r="AD1751" s="37" t="str">
        <f>IF(S1751="","",VLOOKUP(S1751,海关监管条件!$A$1:$B$2000,2,FALSE))</f>
        <v/>
      </c>
    </row>
    <row r="1752" spans="7:30">
      <c r="G1752" s="22" t="str">
        <f t="shared" si="189"/>
        <v/>
      </c>
      <c r="H1752" s="23" t="str">
        <f>IF(G1752="","",VLOOKUP(G1752,WMS!$E$3:$Q$2500,7,FALSE))</f>
        <v/>
      </c>
      <c r="I1752" s="23" t="str">
        <f>IF(G1752="","",VLOOKUP(G1752,WMS!$E$3:$Q$2500,8,FALSE))</f>
        <v/>
      </c>
      <c r="J1752" s="23" t="str">
        <f>IF(G1752="","",VLOOKUP(G1752,WMS!$E$3:$Q$2500,13,FALSE))</f>
        <v/>
      </c>
      <c r="K1752" s="29" t="str">
        <f t="shared" si="190"/>
        <v/>
      </c>
      <c r="N1752" s="30" t="str">
        <f>IF(G1752="","",VLOOKUP(G1752,WMS!$E$3:$U$2500,17,0))</f>
        <v/>
      </c>
      <c r="O1752" s="31" t="str">
        <f t="shared" si="191"/>
        <v/>
      </c>
      <c r="P1752" s="31" t="str">
        <f t="shared" si="192"/>
        <v/>
      </c>
      <c r="Q1752" s="36" t="str">
        <f>IF(G1752="","",VLOOKUP(G1752,WMS!$E$3:$G$2500,2,FALSE))</f>
        <v/>
      </c>
      <c r="R1752" s="36" t="str">
        <f>IF(G1752="","",VLOOKUP(G1752,WMS!$E$3:$G$2500,3,FALSE))</f>
        <v/>
      </c>
      <c r="S1752" s="37" t="str">
        <f>IF(R1752="","",VLOOKUP(R1752,CUSTOMS!$E$3:$N$2500,2,FALSE))</f>
        <v/>
      </c>
      <c r="T1752" s="38" t="str">
        <f>IF(R1752="","",VLOOKUP(R1752,CUSTOMS!$E$3:$N$2500,3,FALSE))</f>
        <v/>
      </c>
      <c r="U1752" s="39" t="str">
        <f t="shared" si="193"/>
        <v/>
      </c>
      <c r="V1752" s="39" t="str">
        <f>IF(R1752="","",VLOOKUP(R1752,CUSTOMS!$E$3:$N$2500,5,FALSE))</f>
        <v/>
      </c>
      <c r="W1752" s="40" t="str">
        <f>IF(R1752="","",VLOOKUP(R1752,CUSTOMS!$E$3:$N$2500,6,FALSE))</f>
        <v/>
      </c>
      <c r="X1752" s="40" t="str">
        <f t="shared" si="194"/>
        <v/>
      </c>
      <c r="Y1752" s="39" t="str">
        <f>IF(R1752="","",VLOOKUP(R1752,CUSTOMS!$E$3:$N$2500,8,FALSE))</f>
        <v/>
      </c>
      <c r="Z1752" s="39" t="str">
        <f>IF(R1752="","",VLOOKUP(R1752,CUSTOMS!$E$3:$N$2500,9,FALSE))</f>
        <v/>
      </c>
      <c r="AA1752" s="39" t="str">
        <f>IF(R1752="","",VLOOKUP(R1752,CUSTOMS!$E$3:$N$2500,10,FALSE))</f>
        <v/>
      </c>
      <c r="AB1752" s="40" t="str">
        <f>IF(R1752="","",VLOOKUP(G1752,WMS!$E$3:$T$2500,15,FALSE))</f>
        <v/>
      </c>
      <c r="AC1752" s="40" t="str">
        <f t="shared" si="195"/>
        <v/>
      </c>
      <c r="AD1752" s="37" t="str">
        <f>IF(S1752="","",VLOOKUP(S1752,海关监管条件!$A$1:$B$2000,2,FALSE))</f>
        <v/>
      </c>
    </row>
    <row r="1753" spans="7:30">
      <c r="G1753" s="22" t="str">
        <f t="shared" si="189"/>
        <v/>
      </c>
      <c r="H1753" s="23" t="str">
        <f>IF(G1753="","",VLOOKUP(G1753,WMS!$E$3:$Q$2500,7,FALSE))</f>
        <v/>
      </c>
      <c r="I1753" s="23" t="str">
        <f>IF(G1753="","",VLOOKUP(G1753,WMS!$E$3:$Q$2500,8,FALSE))</f>
        <v/>
      </c>
      <c r="J1753" s="23" t="str">
        <f>IF(G1753="","",VLOOKUP(G1753,WMS!$E$3:$Q$2500,13,FALSE))</f>
        <v/>
      </c>
      <c r="K1753" s="29" t="str">
        <f t="shared" si="190"/>
        <v/>
      </c>
      <c r="N1753" s="30" t="str">
        <f>IF(G1753="","",VLOOKUP(G1753,WMS!$E$3:$U$2500,17,0))</f>
        <v/>
      </c>
      <c r="O1753" s="31" t="str">
        <f t="shared" si="191"/>
        <v/>
      </c>
      <c r="P1753" s="31" t="str">
        <f t="shared" si="192"/>
        <v/>
      </c>
      <c r="Q1753" s="36" t="str">
        <f>IF(G1753="","",VLOOKUP(G1753,WMS!$E$3:$G$2500,2,FALSE))</f>
        <v/>
      </c>
      <c r="R1753" s="36" t="str">
        <f>IF(G1753="","",VLOOKUP(G1753,WMS!$E$3:$G$2500,3,FALSE))</f>
        <v/>
      </c>
      <c r="S1753" s="37" t="str">
        <f>IF(R1753="","",VLOOKUP(R1753,CUSTOMS!$E$3:$N$2500,2,FALSE))</f>
        <v/>
      </c>
      <c r="T1753" s="38" t="str">
        <f>IF(R1753="","",VLOOKUP(R1753,CUSTOMS!$E$3:$N$2500,3,FALSE))</f>
        <v/>
      </c>
      <c r="U1753" s="39" t="str">
        <f t="shared" si="193"/>
        <v/>
      </c>
      <c r="V1753" s="39" t="str">
        <f>IF(R1753="","",VLOOKUP(R1753,CUSTOMS!$E$3:$N$2500,5,FALSE))</f>
        <v/>
      </c>
      <c r="W1753" s="40" t="str">
        <f>IF(R1753="","",VLOOKUP(R1753,CUSTOMS!$E$3:$N$2500,6,FALSE))</f>
        <v/>
      </c>
      <c r="X1753" s="40" t="str">
        <f t="shared" si="194"/>
        <v/>
      </c>
      <c r="Y1753" s="39" t="str">
        <f>IF(R1753="","",VLOOKUP(R1753,CUSTOMS!$E$3:$N$2500,8,FALSE))</f>
        <v/>
      </c>
      <c r="Z1753" s="39" t="str">
        <f>IF(R1753="","",VLOOKUP(R1753,CUSTOMS!$E$3:$N$2500,9,FALSE))</f>
        <v/>
      </c>
      <c r="AA1753" s="39" t="str">
        <f>IF(R1753="","",VLOOKUP(R1753,CUSTOMS!$E$3:$N$2500,10,FALSE))</f>
        <v/>
      </c>
      <c r="AB1753" s="40" t="str">
        <f>IF(R1753="","",VLOOKUP(G1753,WMS!$E$3:$T$2500,15,FALSE))</f>
        <v/>
      </c>
      <c r="AC1753" s="40" t="str">
        <f t="shared" si="195"/>
        <v/>
      </c>
      <c r="AD1753" s="37" t="str">
        <f>IF(S1753="","",VLOOKUP(S1753,海关监管条件!$A$1:$B$2000,2,FALSE))</f>
        <v/>
      </c>
    </row>
    <row r="1754" spans="7:30">
      <c r="G1754" s="22" t="str">
        <f t="shared" si="189"/>
        <v/>
      </c>
      <c r="H1754" s="23" t="str">
        <f>IF(G1754="","",VLOOKUP(G1754,WMS!$E$3:$Q$2500,7,FALSE))</f>
        <v/>
      </c>
      <c r="I1754" s="23" t="str">
        <f>IF(G1754="","",VLOOKUP(G1754,WMS!$E$3:$Q$2500,8,FALSE))</f>
        <v/>
      </c>
      <c r="J1754" s="23" t="str">
        <f>IF(G1754="","",VLOOKUP(G1754,WMS!$E$3:$Q$2500,13,FALSE))</f>
        <v/>
      </c>
      <c r="K1754" s="29" t="str">
        <f t="shared" si="190"/>
        <v/>
      </c>
      <c r="N1754" s="30" t="str">
        <f>IF(G1754="","",VLOOKUP(G1754,WMS!$E$3:$U$2500,17,0))</f>
        <v/>
      </c>
      <c r="O1754" s="31" t="str">
        <f t="shared" si="191"/>
        <v/>
      </c>
      <c r="P1754" s="31" t="str">
        <f t="shared" si="192"/>
        <v/>
      </c>
      <c r="Q1754" s="36" t="str">
        <f>IF(G1754="","",VLOOKUP(G1754,WMS!$E$3:$G$2500,2,FALSE))</f>
        <v/>
      </c>
      <c r="R1754" s="36" t="str">
        <f>IF(G1754="","",VLOOKUP(G1754,WMS!$E$3:$G$2500,3,FALSE))</f>
        <v/>
      </c>
      <c r="S1754" s="37" t="str">
        <f>IF(R1754="","",VLOOKUP(R1754,CUSTOMS!$E$3:$N$2500,2,FALSE))</f>
        <v/>
      </c>
      <c r="T1754" s="38" t="str">
        <f>IF(R1754="","",VLOOKUP(R1754,CUSTOMS!$E$3:$N$2500,3,FALSE))</f>
        <v/>
      </c>
      <c r="U1754" s="39" t="str">
        <f t="shared" si="193"/>
        <v/>
      </c>
      <c r="V1754" s="39" t="str">
        <f>IF(R1754="","",VLOOKUP(R1754,CUSTOMS!$E$3:$N$2500,5,FALSE))</f>
        <v/>
      </c>
      <c r="W1754" s="40" t="str">
        <f>IF(R1754="","",VLOOKUP(R1754,CUSTOMS!$E$3:$N$2500,6,FALSE))</f>
        <v/>
      </c>
      <c r="X1754" s="40" t="str">
        <f t="shared" si="194"/>
        <v/>
      </c>
      <c r="Y1754" s="39" t="str">
        <f>IF(R1754="","",VLOOKUP(R1754,CUSTOMS!$E$3:$N$2500,8,FALSE))</f>
        <v/>
      </c>
      <c r="Z1754" s="39" t="str">
        <f>IF(R1754="","",VLOOKUP(R1754,CUSTOMS!$E$3:$N$2500,9,FALSE))</f>
        <v/>
      </c>
      <c r="AA1754" s="39" t="str">
        <f>IF(R1754="","",VLOOKUP(R1754,CUSTOMS!$E$3:$N$2500,10,FALSE))</f>
        <v/>
      </c>
      <c r="AB1754" s="40" t="str">
        <f>IF(R1754="","",VLOOKUP(G1754,WMS!$E$3:$T$2500,15,FALSE))</f>
        <v/>
      </c>
      <c r="AC1754" s="40" t="str">
        <f t="shared" si="195"/>
        <v/>
      </c>
      <c r="AD1754" s="37" t="str">
        <f>IF(S1754="","",VLOOKUP(S1754,海关监管条件!$A$1:$B$2000,2,FALSE))</f>
        <v/>
      </c>
    </row>
    <row r="1755" spans="7:30">
      <c r="G1755" s="22" t="str">
        <f t="shared" si="189"/>
        <v/>
      </c>
      <c r="H1755" s="23" t="str">
        <f>IF(G1755="","",VLOOKUP(G1755,WMS!$E$3:$Q$2500,7,FALSE))</f>
        <v/>
      </c>
      <c r="I1755" s="23" t="str">
        <f>IF(G1755="","",VLOOKUP(G1755,WMS!$E$3:$Q$2500,8,FALSE))</f>
        <v/>
      </c>
      <c r="J1755" s="23" t="str">
        <f>IF(G1755="","",VLOOKUP(G1755,WMS!$E$3:$Q$2500,13,FALSE))</f>
        <v/>
      </c>
      <c r="K1755" s="29" t="str">
        <f t="shared" si="190"/>
        <v/>
      </c>
      <c r="N1755" s="30" t="str">
        <f>IF(G1755="","",VLOOKUP(G1755,WMS!$E$3:$U$2500,17,0))</f>
        <v/>
      </c>
      <c r="O1755" s="31" t="str">
        <f t="shared" si="191"/>
        <v/>
      </c>
      <c r="P1755" s="31" t="str">
        <f t="shared" si="192"/>
        <v/>
      </c>
      <c r="Q1755" s="36" t="str">
        <f>IF(G1755="","",VLOOKUP(G1755,WMS!$E$3:$G$2500,2,FALSE))</f>
        <v/>
      </c>
      <c r="R1755" s="36" t="str">
        <f>IF(G1755="","",VLOOKUP(G1755,WMS!$E$3:$G$2500,3,FALSE))</f>
        <v/>
      </c>
      <c r="S1755" s="37" t="str">
        <f>IF(R1755="","",VLOOKUP(R1755,CUSTOMS!$E$3:$N$2500,2,FALSE))</f>
        <v/>
      </c>
      <c r="T1755" s="38" t="str">
        <f>IF(R1755="","",VLOOKUP(R1755,CUSTOMS!$E$3:$N$2500,3,FALSE))</f>
        <v/>
      </c>
      <c r="U1755" s="39" t="str">
        <f t="shared" si="193"/>
        <v/>
      </c>
      <c r="V1755" s="39" t="str">
        <f>IF(R1755="","",VLOOKUP(R1755,CUSTOMS!$E$3:$N$2500,5,FALSE))</f>
        <v/>
      </c>
      <c r="W1755" s="40" t="str">
        <f>IF(R1755="","",VLOOKUP(R1755,CUSTOMS!$E$3:$N$2500,6,FALSE))</f>
        <v/>
      </c>
      <c r="X1755" s="40" t="str">
        <f t="shared" si="194"/>
        <v/>
      </c>
      <c r="Y1755" s="39" t="str">
        <f>IF(R1755="","",VLOOKUP(R1755,CUSTOMS!$E$3:$N$2500,8,FALSE))</f>
        <v/>
      </c>
      <c r="Z1755" s="39" t="str">
        <f>IF(R1755="","",VLOOKUP(R1755,CUSTOMS!$E$3:$N$2500,9,FALSE))</f>
        <v/>
      </c>
      <c r="AA1755" s="39" t="str">
        <f>IF(R1755="","",VLOOKUP(R1755,CUSTOMS!$E$3:$N$2500,10,FALSE))</f>
        <v/>
      </c>
      <c r="AB1755" s="40" t="str">
        <f>IF(R1755="","",VLOOKUP(G1755,WMS!$E$3:$T$2500,15,FALSE))</f>
        <v/>
      </c>
      <c r="AC1755" s="40" t="str">
        <f t="shared" si="195"/>
        <v/>
      </c>
      <c r="AD1755" s="37" t="str">
        <f>IF(S1755="","",VLOOKUP(S1755,海关监管条件!$A$1:$B$2000,2,FALSE))</f>
        <v/>
      </c>
    </row>
    <row r="1756" spans="7:30">
      <c r="G1756" s="22" t="str">
        <f t="shared" si="189"/>
        <v/>
      </c>
      <c r="H1756" s="23" t="str">
        <f>IF(G1756="","",VLOOKUP(G1756,WMS!$E$3:$Q$2500,7,FALSE))</f>
        <v/>
      </c>
      <c r="I1756" s="23" t="str">
        <f>IF(G1756="","",VLOOKUP(G1756,WMS!$E$3:$Q$2500,8,FALSE))</f>
        <v/>
      </c>
      <c r="J1756" s="23" t="str">
        <f>IF(G1756="","",VLOOKUP(G1756,WMS!$E$3:$Q$2500,13,FALSE))</f>
        <v/>
      </c>
      <c r="K1756" s="29" t="str">
        <f t="shared" si="190"/>
        <v/>
      </c>
      <c r="N1756" s="30" t="str">
        <f>IF(G1756="","",VLOOKUP(G1756,WMS!$E$3:$U$2500,17,0))</f>
        <v/>
      </c>
      <c r="O1756" s="31" t="str">
        <f t="shared" si="191"/>
        <v/>
      </c>
      <c r="P1756" s="31" t="str">
        <f t="shared" si="192"/>
        <v/>
      </c>
      <c r="Q1756" s="36" t="str">
        <f>IF(G1756="","",VLOOKUP(G1756,WMS!$E$3:$G$2500,2,FALSE))</f>
        <v/>
      </c>
      <c r="R1756" s="36" t="str">
        <f>IF(G1756="","",VLOOKUP(G1756,WMS!$E$3:$G$2500,3,FALSE))</f>
        <v/>
      </c>
      <c r="S1756" s="37" t="str">
        <f>IF(R1756="","",VLOOKUP(R1756,CUSTOMS!$E$3:$N$2500,2,FALSE))</f>
        <v/>
      </c>
      <c r="T1756" s="38" t="str">
        <f>IF(R1756="","",VLOOKUP(R1756,CUSTOMS!$E$3:$N$2500,3,FALSE))</f>
        <v/>
      </c>
      <c r="U1756" s="39" t="str">
        <f t="shared" si="193"/>
        <v/>
      </c>
      <c r="V1756" s="39" t="str">
        <f>IF(R1756="","",VLOOKUP(R1756,CUSTOMS!$E$3:$N$2500,5,FALSE))</f>
        <v/>
      </c>
      <c r="W1756" s="40" t="str">
        <f>IF(R1756="","",VLOOKUP(R1756,CUSTOMS!$E$3:$N$2500,6,FALSE))</f>
        <v/>
      </c>
      <c r="X1756" s="40" t="str">
        <f t="shared" si="194"/>
        <v/>
      </c>
      <c r="Y1756" s="39" t="str">
        <f>IF(R1756="","",VLOOKUP(R1756,CUSTOMS!$E$3:$N$2500,8,FALSE))</f>
        <v/>
      </c>
      <c r="Z1756" s="39" t="str">
        <f>IF(R1756="","",VLOOKUP(R1756,CUSTOMS!$E$3:$N$2500,9,FALSE))</f>
        <v/>
      </c>
      <c r="AA1756" s="39" t="str">
        <f>IF(R1756="","",VLOOKUP(R1756,CUSTOMS!$E$3:$N$2500,10,FALSE))</f>
        <v/>
      </c>
      <c r="AB1756" s="40" t="str">
        <f>IF(R1756="","",VLOOKUP(G1756,WMS!$E$3:$T$2500,15,FALSE))</f>
        <v/>
      </c>
      <c r="AC1756" s="40" t="str">
        <f t="shared" si="195"/>
        <v/>
      </c>
      <c r="AD1756" s="37" t="str">
        <f>IF(S1756="","",VLOOKUP(S1756,海关监管条件!$A$1:$B$2000,2,FALSE))</f>
        <v/>
      </c>
    </row>
    <row r="1757" spans="7:30">
      <c r="G1757" s="22" t="str">
        <f t="shared" si="189"/>
        <v/>
      </c>
      <c r="H1757" s="23" t="str">
        <f>IF(G1757="","",VLOOKUP(G1757,WMS!$E$3:$Q$2500,7,FALSE))</f>
        <v/>
      </c>
      <c r="I1757" s="23" t="str">
        <f>IF(G1757="","",VLOOKUP(G1757,WMS!$E$3:$Q$2500,8,FALSE))</f>
        <v/>
      </c>
      <c r="J1757" s="23" t="str">
        <f>IF(G1757="","",VLOOKUP(G1757,WMS!$E$3:$Q$2500,13,FALSE))</f>
        <v/>
      </c>
      <c r="K1757" s="29" t="str">
        <f t="shared" si="190"/>
        <v/>
      </c>
      <c r="N1757" s="30" t="str">
        <f>IF(G1757="","",VLOOKUP(G1757,WMS!$E$3:$U$2500,17,0))</f>
        <v/>
      </c>
      <c r="O1757" s="31" t="str">
        <f t="shared" si="191"/>
        <v/>
      </c>
      <c r="P1757" s="31" t="str">
        <f t="shared" si="192"/>
        <v/>
      </c>
      <c r="Q1757" s="36" t="str">
        <f>IF(G1757="","",VLOOKUP(G1757,WMS!$E$3:$G$2500,2,FALSE))</f>
        <v/>
      </c>
      <c r="R1757" s="36" t="str">
        <f>IF(G1757="","",VLOOKUP(G1757,WMS!$E$3:$G$2500,3,FALSE))</f>
        <v/>
      </c>
      <c r="S1757" s="37" t="str">
        <f>IF(R1757="","",VLOOKUP(R1757,CUSTOMS!$E$3:$N$2500,2,FALSE))</f>
        <v/>
      </c>
      <c r="T1757" s="38" t="str">
        <f>IF(R1757="","",VLOOKUP(R1757,CUSTOMS!$E$3:$N$2500,3,FALSE))</f>
        <v/>
      </c>
      <c r="U1757" s="39" t="str">
        <f t="shared" si="193"/>
        <v/>
      </c>
      <c r="V1757" s="39" t="str">
        <f>IF(R1757="","",VLOOKUP(R1757,CUSTOMS!$E$3:$N$2500,5,FALSE))</f>
        <v/>
      </c>
      <c r="W1757" s="40" t="str">
        <f>IF(R1757="","",VLOOKUP(R1757,CUSTOMS!$E$3:$N$2500,6,FALSE))</f>
        <v/>
      </c>
      <c r="X1757" s="40" t="str">
        <f t="shared" si="194"/>
        <v/>
      </c>
      <c r="Y1757" s="39" t="str">
        <f>IF(R1757="","",VLOOKUP(R1757,CUSTOMS!$E$3:$N$2500,8,FALSE))</f>
        <v/>
      </c>
      <c r="Z1757" s="39" t="str">
        <f>IF(R1757="","",VLOOKUP(R1757,CUSTOMS!$E$3:$N$2500,9,FALSE))</f>
        <v/>
      </c>
      <c r="AA1757" s="39" t="str">
        <f>IF(R1757="","",VLOOKUP(R1757,CUSTOMS!$E$3:$N$2500,10,FALSE))</f>
        <v/>
      </c>
      <c r="AB1757" s="40" t="str">
        <f>IF(R1757="","",VLOOKUP(G1757,WMS!$E$3:$T$2500,15,FALSE))</f>
        <v/>
      </c>
      <c r="AC1757" s="40" t="str">
        <f t="shared" si="195"/>
        <v/>
      </c>
      <c r="AD1757" s="37" t="str">
        <f>IF(S1757="","",VLOOKUP(S1757,海关监管条件!$A$1:$B$2000,2,FALSE))</f>
        <v/>
      </c>
    </row>
    <row r="1758" spans="7:30">
      <c r="G1758" s="22" t="str">
        <f t="shared" si="189"/>
        <v/>
      </c>
      <c r="H1758" s="23" t="str">
        <f>IF(G1758="","",VLOOKUP(G1758,WMS!$E$3:$Q$2500,7,FALSE))</f>
        <v/>
      </c>
      <c r="I1758" s="23" t="str">
        <f>IF(G1758="","",VLOOKUP(G1758,WMS!$E$3:$Q$2500,8,FALSE))</f>
        <v/>
      </c>
      <c r="J1758" s="23" t="str">
        <f>IF(G1758="","",VLOOKUP(G1758,WMS!$E$3:$Q$2500,13,FALSE))</f>
        <v/>
      </c>
      <c r="K1758" s="29" t="str">
        <f t="shared" si="190"/>
        <v/>
      </c>
      <c r="N1758" s="30" t="str">
        <f>IF(G1758="","",VLOOKUP(G1758,WMS!$E$3:$U$2500,17,0))</f>
        <v/>
      </c>
      <c r="O1758" s="31" t="str">
        <f t="shared" si="191"/>
        <v/>
      </c>
      <c r="P1758" s="31" t="str">
        <f t="shared" si="192"/>
        <v/>
      </c>
      <c r="Q1758" s="36" t="str">
        <f>IF(G1758="","",VLOOKUP(G1758,WMS!$E$3:$G$2500,2,FALSE))</f>
        <v/>
      </c>
      <c r="R1758" s="36" t="str">
        <f>IF(G1758="","",VLOOKUP(G1758,WMS!$E$3:$G$2500,3,FALSE))</f>
        <v/>
      </c>
      <c r="S1758" s="37" t="str">
        <f>IF(R1758="","",VLOOKUP(R1758,CUSTOMS!$E$3:$N$2500,2,FALSE))</f>
        <v/>
      </c>
      <c r="T1758" s="38" t="str">
        <f>IF(R1758="","",VLOOKUP(R1758,CUSTOMS!$E$3:$N$2500,3,FALSE))</f>
        <v/>
      </c>
      <c r="U1758" s="39" t="str">
        <f t="shared" si="193"/>
        <v/>
      </c>
      <c r="V1758" s="39" t="str">
        <f>IF(R1758="","",VLOOKUP(R1758,CUSTOMS!$E$3:$N$2500,5,FALSE))</f>
        <v/>
      </c>
      <c r="W1758" s="40" t="str">
        <f>IF(R1758="","",VLOOKUP(R1758,CUSTOMS!$E$3:$N$2500,6,FALSE))</f>
        <v/>
      </c>
      <c r="X1758" s="40" t="str">
        <f t="shared" si="194"/>
        <v/>
      </c>
      <c r="Y1758" s="39" t="str">
        <f>IF(R1758="","",VLOOKUP(R1758,CUSTOMS!$E$3:$N$2500,8,FALSE))</f>
        <v/>
      </c>
      <c r="Z1758" s="39" t="str">
        <f>IF(R1758="","",VLOOKUP(R1758,CUSTOMS!$E$3:$N$2500,9,FALSE))</f>
        <v/>
      </c>
      <c r="AA1758" s="39" t="str">
        <f>IF(R1758="","",VLOOKUP(R1758,CUSTOMS!$E$3:$N$2500,10,FALSE))</f>
        <v/>
      </c>
      <c r="AB1758" s="40" t="str">
        <f>IF(R1758="","",VLOOKUP(G1758,WMS!$E$3:$T$2500,15,FALSE))</f>
        <v/>
      </c>
      <c r="AC1758" s="40" t="str">
        <f t="shared" si="195"/>
        <v/>
      </c>
      <c r="AD1758" s="37" t="str">
        <f>IF(S1758="","",VLOOKUP(S1758,海关监管条件!$A$1:$B$2000,2,FALSE))</f>
        <v/>
      </c>
    </row>
    <row r="1759" spans="7:30">
      <c r="G1759" s="22" t="str">
        <f t="shared" si="189"/>
        <v/>
      </c>
      <c r="H1759" s="23" t="str">
        <f>IF(G1759="","",VLOOKUP(G1759,WMS!$E$3:$Q$2500,7,FALSE))</f>
        <v/>
      </c>
      <c r="I1759" s="23" t="str">
        <f>IF(G1759="","",VLOOKUP(G1759,WMS!$E$3:$Q$2500,8,FALSE))</f>
        <v/>
      </c>
      <c r="J1759" s="23" t="str">
        <f>IF(G1759="","",VLOOKUP(G1759,WMS!$E$3:$Q$2500,13,FALSE))</f>
        <v/>
      </c>
      <c r="K1759" s="29" t="str">
        <f t="shared" si="190"/>
        <v/>
      </c>
      <c r="N1759" s="30" t="str">
        <f>IF(G1759="","",VLOOKUP(G1759,WMS!$E$3:$U$2500,17,0))</f>
        <v/>
      </c>
      <c r="O1759" s="31" t="str">
        <f t="shared" si="191"/>
        <v/>
      </c>
      <c r="P1759" s="31" t="str">
        <f t="shared" si="192"/>
        <v/>
      </c>
      <c r="Q1759" s="36" t="str">
        <f>IF(G1759="","",VLOOKUP(G1759,WMS!$E$3:$G$2500,2,FALSE))</f>
        <v/>
      </c>
      <c r="R1759" s="36" t="str">
        <f>IF(G1759="","",VLOOKUP(G1759,WMS!$E$3:$G$2500,3,FALSE))</f>
        <v/>
      </c>
      <c r="S1759" s="37" t="str">
        <f>IF(R1759="","",VLOOKUP(R1759,CUSTOMS!$E$3:$N$2500,2,FALSE))</f>
        <v/>
      </c>
      <c r="T1759" s="38" t="str">
        <f>IF(R1759="","",VLOOKUP(R1759,CUSTOMS!$E$3:$N$2500,3,FALSE))</f>
        <v/>
      </c>
      <c r="U1759" s="39" t="str">
        <f t="shared" si="193"/>
        <v/>
      </c>
      <c r="V1759" s="39" t="str">
        <f>IF(R1759="","",VLOOKUP(R1759,CUSTOMS!$E$3:$N$2500,5,FALSE))</f>
        <v/>
      </c>
      <c r="W1759" s="40" t="str">
        <f>IF(R1759="","",VLOOKUP(R1759,CUSTOMS!$E$3:$N$2500,6,FALSE))</f>
        <v/>
      </c>
      <c r="X1759" s="40" t="str">
        <f t="shared" si="194"/>
        <v/>
      </c>
      <c r="Y1759" s="39" t="str">
        <f>IF(R1759="","",VLOOKUP(R1759,CUSTOMS!$E$3:$N$2500,8,FALSE))</f>
        <v/>
      </c>
      <c r="Z1759" s="39" t="str">
        <f>IF(R1759="","",VLOOKUP(R1759,CUSTOMS!$E$3:$N$2500,9,FALSE))</f>
        <v/>
      </c>
      <c r="AA1759" s="39" t="str">
        <f>IF(R1759="","",VLOOKUP(R1759,CUSTOMS!$E$3:$N$2500,10,FALSE))</f>
        <v/>
      </c>
      <c r="AB1759" s="40" t="str">
        <f>IF(R1759="","",VLOOKUP(G1759,WMS!$E$3:$T$2500,15,FALSE))</f>
        <v/>
      </c>
      <c r="AC1759" s="40" t="str">
        <f t="shared" si="195"/>
        <v/>
      </c>
      <c r="AD1759" s="37" t="str">
        <f>IF(S1759="","",VLOOKUP(S1759,海关监管条件!$A$1:$B$2000,2,FALSE))</f>
        <v/>
      </c>
    </row>
    <row r="1760" spans="7:30">
      <c r="G1760" s="22" t="str">
        <f t="shared" si="189"/>
        <v/>
      </c>
      <c r="H1760" s="23" t="str">
        <f>IF(G1760="","",VLOOKUP(G1760,WMS!$E$3:$Q$2500,7,FALSE))</f>
        <v/>
      </c>
      <c r="I1760" s="23" t="str">
        <f>IF(G1760="","",VLOOKUP(G1760,WMS!$E$3:$Q$2500,8,FALSE))</f>
        <v/>
      </c>
      <c r="J1760" s="23" t="str">
        <f>IF(G1760="","",VLOOKUP(G1760,WMS!$E$3:$Q$2500,13,FALSE))</f>
        <v/>
      </c>
      <c r="K1760" s="29" t="str">
        <f t="shared" si="190"/>
        <v/>
      </c>
      <c r="N1760" s="30" t="str">
        <f>IF(G1760="","",VLOOKUP(G1760,WMS!$E$3:$U$2500,17,0))</f>
        <v/>
      </c>
      <c r="O1760" s="31" t="str">
        <f t="shared" si="191"/>
        <v/>
      </c>
      <c r="P1760" s="31" t="str">
        <f t="shared" si="192"/>
        <v/>
      </c>
      <c r="Q1760" s="36" t="str">
        <f>IF(G1760="","",VLOOKUP(G1760,WMS!$E$3:$G$2500,2,FALSE))</f>
        <v/>
      </c>
      <c r="R1760" s="36" t="str">
        <f>IF(G1760="","",VLOOKUP(G1760,WMS!$E$3:$G$2500,3,FALSE))</f>
        <v/>
      </c>
      <c r="S1760" s="37" t="str">
        <f>IF(R1760="","",VLOOKUP(R1760,CUSTOMS!$E$3:$N$2500,2,FALSE))</f>
        <v/>
      </c>
      <c r="T1760" s="38" t="str">
        <f>IF(R1760="","",VLOOKUP(R1760,CUSTOMS!$E$3:$N$2500,3,FALSE))</f>
        <v/>
      </c>
      <c r="U1760" s="39" t="str">
        <f t="shared" si="193"/>
        <v/>
      </c>
      <c r="V1760" s="39" t="str">
        <f>IF(R1760="","",VLOOKUP(R1760,CUSTOMS!$E$3:$N$2500,5,FALSE))</f>
        <v/>
      </c>
      <c r="W1760" s="40" t="str">
        <f>IF(R1760="","",VLOOKUP(R1760,CUSTOMS!$E$3:$N$2500,6,FALSE))</f>
        <v/>
      </c>
      <c r="X1760" s="40" t="str">
        <f t="shared" si="194"/>
        <v/>
      </c>
      <c r="Y1760" s="39" t="str">
        <f>IF(R1760="","",VLOOKUP(R1760,CUSTOMS!$E$3:$N$2500,8,FALSE))</f>
        <v/>
      </c>
      <c r="Z1760" s="39" t="str">
        <f>IF(R1760="","",VLOOKUP(R1760,CUSTOMS!$E$3:$N$2500,9,FALSE))</f>
        <v/>
      </c>
      <c r="AA1760" s="39" t="str">
        <f>IF(R1760="","",VLOOKUP(R1760,CUSTOMS!$E$3:$N$2500,10,FALSE))</f>
        <v/>
      </c>
      <c r="AB1760" s="40" t="str">
        <f>IF(R1760="","",VLOOKUP(G1760,WMS!$E$3:$T$2500,15,FALSE))</f>
        <v/>
      </c>
      <c r="AC1760" s="40" t="str">
        <f t="shared" si="195"/>
        <v/>
      </c>
      <c r="AD1760" s="37" t="str">
        <f>IF(S1760="","",VLOOKUP(S1760,海关监管条件!$A$1:$B$2000,2,FALSE))</f>
        <v/>
      </c>
    </row>
    <row r="1761" spans="7:30">
      <c r="G1761" s="22" t="str">
        <f t="shared" ref="G1761:G1824" si="196">IF(F1761="","",D1761&amp;"/"&amp;E1761&amp;"/"&amp;F1761)</f>
        <v/>
      </c>
      <c r="H1761" s="23" t="str">
        <f>IF(G1761="","",VLOOKUP(G1761,WMS!$E$3:$Q$2500,7,FALSE))</f>
        <v/>
      </c>
      <c r="I1761" s="23" t="str">
        <f>IF(G1761="","",VLOOKUP(G1761,WMS!$E$3:$Q$2500,8,FALSE))</f>
        <v/>
      </c>
      <c r="J1761" s="23" t="str">
        <f>IF(G1761="","",VLOOKUP(G1761,WMS!$E$3:$Q$2500,13,FALSE))</f>
        <v/>
      </c>
      <c r="K1761" s="29" t="str">
        <f t="shared" ref="K1761:K1824" si="197">IF(M1761="","",EXACT(H1761,M1761/L1761))</f>
        <v/>
      </c>
      <c r="N1761" s="30" t="str">
        <f>IF(G1761="","",VLOOKUP(G1761,WMS!$E$3:$U$2500,17,0))</f>
        <v/>
      </c>
      <c r="O1761" s="31" t="str">
        <f t="shared" ref="O1761:O1824" si="198">IF(L1761="","",I1761*L1761)</f>
        <v/>
      </c>
      <c r="P1761" s="31" t="str">
        <f t="shared" ref="P1761:P1824" si="199">IF(L1761="","",J1761*L1761)</f>
        <v/>
      </c>
      <c r="Q1761" s="36" t="str">
        <f>IF(G1761="","",VLOOKUP(G1761,WMS!$E$3:$G$2500,2,FALSE))</f>
        <v/>
      </c>
      <c r="R1761" s="36" t="str">
        <f>IF(G1761="","",VLOOKUP(G1761,WMS!$E$3:$G$2500,3,FALSE))</f>
        <v/>
      </c>
      <c r="S1761" s="37" t="str">
        <f>IF(R1761="","",VLOOKUP(R1761,CUSTOMS!$E$3:$N$2500,2,FALSE))</f>
        <v/>
      </c>
      <c r="T1761" s="38" t="str">
        <f>IF(R1761="","",VLOOKUP(R1761,CUSTOMS!$E$3:$N$2500,3,FALSE))</f>
        <v/>
      </c>
      <c r="U1761" s="39" t="str">
        <f t="shared" ref="U1761:U1824" si="200">IF(V1761="","",IF(V1761="千克",M1761*AB1761,M1761))</f>
        <v/>
      </c>
      <c r="V1761" s="39" t="str">
        <f>IF(R1761="","",VLOOKUP(R1761,CUSTOMS!$E$3:$N$2500,5,FALSE))</f>
        <v/>
      </c>
      <c r="W1761" s="40" t="str">
        <f>IF(R1761="","",VLOOKUP(R1761,CUSTOMS!$E$3:$N$2500,6,FALSE))</f>
        <v/>
      </c>
      <c r="X1761" s="40" t="str">
        <f t="shared" ref="X1761:X1824" si="201">IF(W1761="","",U1761*W1761)</f>
        <v/>
      </c>
      <c r="Y1761" s="39" t="str">
        <f>IF(R1761="","",VLOOKUP(R1761,CUSTOMS!$E$3:$N$2500,8,FALSE))</f>
        <v/>
      </c>
      <c r="Z1761" s="39" t="str">
        <f>IF(R1761="","",VLOOKUP(R1761,CUSTOMS!$E$3:$N$2500,9,FALSE))</f>
        <v/>
      </c>
      <c r="AA1761" s="39" t="str">
        <f>IF(R1761="","",VLOOKUP(R1761,CUSTOMS!$E$3:$N$2500,10,FALSE))</f>
        <v/>
      </c>
      <c r="AB1761" s="40" t="str">
        <f>IF(R1761="","",VLOOKUP(G1761,WMS!$E$3:$T$2500,15,FALSE))</f>
        <v/>
      </c>
      <c r="AC1761" s="40" t="str">
        <f t="shared" ref="AC1761:AC1824" si="202">IF(AB1761="","",M1761*AB1761)</f>
        <v/>
      </c>
      <c r="AD1761" s="37" t="str">
        <f>IF(S1761="","",VLOOKUP(S1761,海关监管条件!$A$1:$B$2000,2,FALSE))</f>
        <v/>
      </c>
    </row>
    <row r="1762" spans="7:30">
      <c r="G1762" s="22" t="str">
        <f t="shared" si="196"/>
        <v/>
      </c>
      <c r="H1762" s="23" t="str">
        <f>IF(G1762="","",VLOOKUP(G1762,WMS!$E$3:$Q$2500,7,FALSE))</f>
        <v/>
      </c>
      <c r="I1762" s="23" t="str">
        <f>IF(G1762="","",VLOOKUP(G1762,WMS!$E$3:$Q$2500,8,FALSE))</f>
        <v/>
      </c>
      <c r="J1762" s="23" t="str">
        <f>IF(G1762="","",VLOOKUP(G1762,WMS!$E$3:$Q$2500,13,FALSE))</f>
        <v/>
      </c>
      <c r="K1762" s="29" t="str">
        <f t="shared" si="197"/>
        <v/>
      </c>
      <c r="N1762" s="30" t="str">
        <f>IF(G1762="","",VLOOKUP(G1762,WMS!$E$3:$U$2500,17,0))</f>
        <v/>
      </c>
      <c r="O1762" s="31" t="str">
        <f t="shared" si="198"/>
        <v/>
      </c>
      <c r="P1762" s="31" t="str">
        <f t="shared" si="199"/>
        <v/>
      </c>
      <c r="Q1762" s="36" t="str">
        <f>IF(G1762="","",VLOOKUP(G1762,WMS!$E$3:$G$2500,2,FALSE))</f>
        <v/>
      </c>
      <c r="R1762" s="36" t="str">
        <f>IF(G1762="","",VLOOKUP(G1762,WMS!$E$3:$G$2500,3,FALSE))</f>
        <v/>
      </c>
      <c r="S1762" s="37" t="str">
        <f>IF(R1762="","",VLOOKUP(R1762,CUSTOMS!$E$3:$N$2500,2,FALSE))</f>
        <v/>
      </c>
      <c r="T1762" s="38" t="str">
        <f>IF(R1762="","",VLOOKUP(R1762,CUSTOMS!$E$3:$N$2500,3,FALSE))</f>
        <v/>
      </c>
      <c r="U1762" s="39" t="str">
        <f t="shared" si="200"/>
        <v/>
      </c>
      <c r="V1762" s="39" t="str">
        <f>IF(R1762="","",VLOOKUP(R1762,CUSTOMS!$E$3:$N$2500,5,FALSE))</f>
        <v/>
      </c>
      <c r="W1762" s="40" t="str">
        <f>IF(R1762="","",VLOOKUP(R1762,CUSTOMS!$E$3:$N$2500,6,FALSE))</f>
        <v/>
      </c>
      <c r="X1762" s="40" t="str">
        <f t="shared" si="201"/>
        <v/>
      </c>
      <c r="Y1762" s="39" t="str">
        <f>IF(R1762="","",VLOOKUP(R1762,CUSTOMS!$E$3:$N$2500,8,FALSE))</f>
        <v/>
      </c>
      <c r="Z1762" s="39" t="str">
        <f>IF(R1762="","",VLOOKUP(R1762,CUSTOMS!$E$3:$N$2500,9,FALSE))</f>
        <v/>
      </c>
      <c r="AA1762" s="39" t="str">
        <f>IF(R1762="","",VLOOKUP(R1762,CUSTOMS!$E$3:$N$2500,10,FALSE))</f>
        <v/>
      </c>
      <c r="AB1762" s="40" t="str">
        <f>IF(R1762="","",VLOOKUP(G1762,WMS!$E$3:$T$2500,15,FALSE))</f>
        <v/>
      </c>
      <c r="AC1762" s="40" t="str">
        <f t="shared" si="202"/>
        <v/>
      </c>
      <c r="AD1762" s="37" t="str">
        <f>IF(S1762="","",VLOOKUP(S1762,海关监管条件!$A$1:$B$2000,2,FALSE))</f>
        <v/>
      </c>
    </row>
    <row r="1763" spans="7:30">
      <c r="G1763" s="22" t="str">
        <f t="shared" si="196"/>
        <v/>
      </c>
      <c r="H1763" s="23" t="str">
        <f>IF(G1763="","",VLOOKUP(G1763,WMS!$E$3:$Q$2500,7,FALSE))</f>
        <v/>
      </c>
      <c r="I1763" s="23" t="str">
        <f>IF(G1763="","",VLOOKUP(G1763,WMS!$E$3:$Q$2500,8,FALSE))</f>
        <v/>
      </c>
      <c r="J1763" s="23" t="str">
        <f>IF(G1763="","",VLOOKUP(G1763,WMS!$E$3:$Q$2500,13,FALSE))</f>
        <v/>
      </c>
      <c r="K1763" s="29" t="str">
        <f t="shared" si="197"/>
        <v/>
      </c>
      <c r="N1763" s="30" t="str">
        <f>IF(G1763="","",VLOOKUP(G1763,WMS!$E$3:$U$2500,17,0))</f>
        <v/>
      </c>
      <c r="O1763" s="31" t="str">
        <f t="shared" si="198"/>
        <v/>
      </c>
      <c r="P1763" s="31" t="str">
        <f t="shared" si="199"/>
        <v/>
      </c>
      <c r="Q1763" s="36" t="str">
        <f>IF(G1763="","",VLOOKUP(G1763,WMS!$E$3:$G$2500,2,FALSE))</f>
        <v/>
      </c>
      <c r="R1763" s="36" t="str">
        <f>IF(G1763="","",VLOOKUP(G1763,WMS!$E$3:$G$2500,3,FALSE))</f>
        <v/>
      </c>
      <c r="S1763" s="37" t="str">
        <f>IF(R1763="","",VLOOKUP(R1763,CUSTOMS!$E$3:$N$2500,2,FALSE))</f>
        <v/>
      </c>
      <c r="T1763" s="38" t="str">
        <f>IF(R1763="","",VLOOKUP(R1763,CUSTOMS!$E$3:$N$2500,3,FALSE))</f>
        <v/>
      </c>
      <c r="U1763" s="39" t="str">
        <f t="shared" si="200"/>
        <v/>
      </c>
      <c r="V1763" s="39" t="str">
        <f>IF(R1763="","",VLOOKUP(R1763,CUSTOMS!$E$3:$N$2500,5,FALSE))</f>
        <v/>
      </c>
      <c r="W1763" s="40" t="str">
        <f>IF(R1763="","",VLOOKUP(R1763,CUSTOMS!$E$3:$N$2500,6,FALSE))</f>
        <v/>
      </c>
      <c r="X1763" s="40" t="str">
        <f t="shared" si="201"/>
        <v/>
      </c>
      <c r="Y1763" s="39" t="str">
        <f>IF(R1763="","",VLOOKUP(R1763,CUSTOMS!$E$3:$N$2500,8,FALSE))</f>
        <v/>
      </c>
      <c r="Z1763" s="39" t="str">
        <f>IF(R1763="","",VLOOKUP(R1763,CUSTOMS!$E$3:$N$2500,9,FALSE))</f>
        <v/>
      </c>
      <c r="AA1763" s="39" t="str">
        <f>IF(R1763="","",VLOOKUP(R1763,CUSTOMS!$E$3:$N$2500,10,FALSE))</f>
        <v/>
      </c>
      <c r="AB1763" s="40" t="str">
        <f>IF(R1763="","",VLOOKUP(G1763,WMS!$E$3:$T$2500,15,FALSE))</f>
        <v/>
      </c>
      <c r="AC1763" s="40" t="str">
        <f t="shared" si="202"/>
        <v/>
      </c>
      <c r="AD1763" s="37" t="str">
        <f>IF(S1763="","",VLOOKUP(S1763,海关监管条件!$A$1:$B$2000,2,FALSE))</f>
        <v/>
      </c>
    </row>
    <row r="1764" spans="7:30">
      <c r="G1764" s="22" t="str">
        <f t="shared" si="196"/>
        <v/>
      </c>
      <c r="H1764" s="23" t="str">
        <f>IF(G1764="","",VLOOKUP(G1764,WMS!$E$3:$Q$2500,7,FALSE))</f>
        <v/>
      </c>
      <c r="I1764" s="23" t="str">
        <f>IF(G1764="","",VLOOKUP(G1764,WMS!$E$3:$Q$2500,8,FALSE))</f>
        <v/>
      </c>
      <c r="J1764" s="23" t="str">
        <f>IF(G1764="","",VLOOKUP(G1764,WMS!$E$3:$Q$2500,13,FALSE))</f>
        <v/>
      </c>
      <c r="K1764" s="29" t="str">
        <f t="shared" si="197"/>
        <v/>
      </c>
      <c r="N1764" s="30" t="str">
        <f>IF(G1764="","",VLOOKUP(G1764,WMS!$E$3:$U$2500,17,0))</f>
        <v/>
      </c>
      <c r="O1764" s="31" t="str">
        <f t="shared" si="198"/>
        <v/>
      </c>
      <c r="P1764" s="31" t="str">
        <f t="shared" si="199"/>
        <v/>
      </c>
      <c r="Q1764" s="36" t="str">
        <f>IF(G1764="","",VLOOKUP(G1764,WMS!$E$3:$G$2500,2,FALSE))</f>
        <v/>
      </c>
      <c r="R1764" s="36" t="str">
        <f>IF(G1764="","",VLOOKUP(G1764,WMS!$E$3:$G$2500,3,FALSE))</f>
        <v/>
      </c>
      <c r="S1764" s="37" t="str">
        <f>IF(R1764="","",VLOOKUP(R1764,CUSTOMS!$E$3:$N$2500,2,FALSE))</f>
        <v/>
      </c>
      <c r="T1764" s="38" t="str">
        <f>IF(R1764="","",VLOOKUP(R1764,CUSTOMS!$E$3:$N$2500,3,FALSE))</f>
        <v/>
      </c>
      <c r="U1764" s="39" t="str">
        <f t="shared" si="200"/>
        <v/>
      </c>
      <c r="V1764" s="39" t="str">
        <f>IF(R1764="","",VLOOKUP(R1764,CUSTOMS!$E$3:$N$2500,5,FALSE))</f>
        <v/>
      </c>
      <c r="W1764" s="40" t="str">
        <f>IF(R1764="","",VLOOKUP(R1764,CUSTOMS!$E$3:$N$2500,6,FALSE))</f>
        <v/>
      </c>
      <c r="X1764" s="40" t="str">
        <f t="shared" si="201"/>
        <v/>
      </c>
      <c r="Y1764" s="39" t="str">
        <f>IF(R1764="","",VLOOKUP(R1764,CUSTOMS!$E$3:$N$2500,8,FALSE))</f>
        <v/>
      </c>
      <c r="Z1764" s="39" t="str">
        <f>IF(R1764="","",VLOOKUP(R1764,CUSTOMS!$E$3:$N$2500,9,FALSE))</f>
        <v/>
      </c>
      <c r="AA1764" s="39" t="str">
        <f>IF(R1764="","",VLOOKUP(R1764,CUSTOMS!$E$3:$N$2500,10,FALSE))</f>
        <v/>
      </c>
      <c r="AB1764" s="40" t="str">
        <f>IF(R1764="","",VLOOKUP(G1764,WMS!$E$3:$T$2500,15,FALSE))</f>
        <v/>
      </c>
      <c r="AC1764" s="40" t="str">
        <f t="shared" si="202"/>
        <v/>
      </c>
      <c r="AD1764" s="37" t="str">
        <f>IF(S1764="","",VLOOKUP(S1764,海关监管条件!$A$1:$B$2000,2,FALSE))</f>
        <v/>
      </c>
    </row>
    <row r="1765" spans="7:30">
      <c r="G1765" s="22" t="str">
        <f t="shared" si="196"/>
        <v/>
      </c>
      <c r="H1765" s="23" t="str">
        <f>IF(G1765="","",VLOOKUP(G1765,WMS!$E$3:$Q$2500,7,FALSE))</f>
        <v/>
      </c>
      <c r="I1765" s="23" t="str">
        <f>IF(G1765="","",VLOOKUP(G1765,WMS!$E$3:$Q$2500,8,FALSE))</f>
        <v/>
      </c>
      <c r="J1765" s="23" t="str">
        <f>IF(G1765="","",VLOOKUP(G1765,WMS!$E$3:$Q$2500,13,FALSE))</f>
        <v/>
      </c>
      <c r="K1765" s="29" t="str">
        <f t="shared" si="197"/>
        <v/>
      </c>
      <c r="N1765" s="30" t="str">
        <f>IF(G1765="","",VLOOKUP(G1765,WMS!$E$3:$U$2500,17,0))</f>
        <v/>
      </c>
      <c r="O1765" s="31" t="str">
        <f t="shared" si="198"/>
        <v/>
      </c>
      <c r="P1765" s="31" t="str">
        <f t="shared" si="199"/>
        <v/>
      </c>
      <c r="Q1765" s="36" t="str">
        <f>IF(G1765="","",VLOOKUP(G1765,WMS!$E$3:$G$2500,2,FALSE))</f>
        <v/>
      </c>
      <c r="R1765" s="36" t="str">
        <f>IF(G1765="","",VLOOKUP(G1765,WMS!$E$3:$G$2500,3,FALSE))</f>
        <v/>
      </c>
      <c r="S1765" s="37" t="str">
        <f>IF(R1765="","",VLOOKUP(R1765,CUSTOMS!$E$3:$N$2500,2,FALSE))</f>
        <v/>
      </c>
      <c r="T1765" s="38" t="str">
        <f>IF(R1765="","",VLOOKUP(R1765,CUSTOMS!$E$3:$N$2500,3,FALSE))</f>
        <v/>
      </c>
      <c r="U1765" s="39" t="str">
        <f t="shared" si="200"/>
        <v/>
      </c>
      <c r="V1765" s="39" t="str">
        <f>IF(R1765="","",VLOOKUP(R1765,CUSTOMS!$E$3:$N$2500,5,FALSE))</f>
        <v/>
      </c>
      <c r="W1765" s="40" t="str">
        <f>IF(R1765="","",VLOOKUP(R1765,CUSTOMS!$E$3:$N$2500,6,FALSE))</f>
        <v/>
      </c>
      <c r="X1765" s="40" t="str">
        <f t="shared" si="201"/>
        <v/>
      </c>
      <c r="Y1765" s="39" t="str">
        <f>IF(R1765="","",VLOOKUP(R1765,CUSTOMS!$E$3:$N$2500,8,FALSE))</f>
        <v/>
      </c>
      <c r="Z1765" s="39" t="str">
        <f>IF(R1765="","",VLOOKUP(R1765,CUSTOMS!$E$3:$N$2500,9,FALSE))</f>
        <v/>
      </c>
      <c r="AA1765" s="39" t="str">
        <f>IF(R1765="","",VLOOKUP(R1765,CUSTOMS!$E$3:$N$2500,10,FALSE))</f>
        <v/>
      </c>
      <c r="AB1765" s="40" t="str">
        <f>IF(R1765="","",VLOOKUP(G1765,WMS!$E$3:$T$2500,15,FALSE))</f>
        <v/>
      </c>
      <c r="AC1765" s="40" t="str">
        <f t="shared" si="202"/>
        <v/>
      </c>
      <c r="AD1765" s="37" t="str">
        <f>IF(S1765="","",VLOOKUP(S1765,海关监管条件!$A$1:$B$2000,2,FALSE))</f>
        <v/>
      </c>
    </row>
    <row r="1766" spans="7:30">
      <c r="G1766" s="22" t="str">
        <f t="shared" si="196"/>
        <v/>
      </c>
      <c r="H1766" s="23" t="str">
        <f>IF(G1766="","",VLOOKUP(G1766,WMS!$E$3:$Q$2500,7,FALSE))</f>
        <v/>
      </c>
      <c r="I1766" s="23" t="str">
        <f>IF(G1766="","",VLOOKUP(G1766,WMS!$E$3:$Q$2500,8,FALSE))</f>
        <v/>
      </c>
      <c r="J1766" s="23" t="str">
        <f>IF(G1766="","",VLOOKUP(G1766,WMS!$E$3:$Q$2500,13,FALSE))</f>
        <v/>
      </c>
      <c r="K1766" s="29" t="str">
        <f t="shared" si="197"/>
        <v/>
      </c>
      <c r="N1766" s="30" t="str">
        <f>IF(G1766="","",VLOOKUP(G1766,WMS!$E$3:$U$2500,17,0))</f>
        <v/>
      </c>
      <c r="O1766" s="31" t="str">
        <f t="shared" si="198"/>
        <v/>
      </c>
      <c r="P1766" s="31" t="str">
        <f t="shared" si="199"/>
        <v/>
      </c>
      <c r="Q1766" s="36" t="str">
        <f>IF(G1766="","",VLOOKUP(G1766,WMS!$E$3:$G$2500,2,FALSE))</f>
        <v/>
      </c>
      <c r="R1766" s="36" t="str">
        <f>IF(G1766="","",VLOOKUP(G1766,WMS!$E$3:$G$2500,3,FALSE))</f>
        <v/>
      </c>
      <c r="S1766" s="37" t="str">
        <f>IF(R1766="","",VLOOKUP(R1766,CUSTOMS!$E$3:$N$2500,2,FALSE))</f>
        <v/>
      </c>
      <c r="T1766" s="38" t="str">
        <f>IF(R1766="","",VLOOKUP(R1766,CUSTOMS!$E$3:$N$2500,3,FALSE))</f>
        <v/>
      </c>
      <c r="U1766" s="39" t="str">
        <f t="shared" si="200"/>
        <v/>
      </c>
      <c r="V1766" s="39" t="str">
        <f>IF(R1766="","",VLOOKUP(R1766,CUSTOMS!$E$3:$N$2500,5,FALSE))</f>
        <v/>
      </c>
      <c r="W1766" s="40" t="str">
        <f>IF(R1766="","",VLOOKUP(R1766,CUSTOMS!$E$3:$N$2500,6,FALSE))</f>
        <v/>
      </c>
      <c r="X1766" s="40" t="str">
        <f t="shared" si="201"/>
        <v/>
      </c>
      <c r="Y1766" s="39" t="str">
        <f>IF(R1766="","",VLOOKUP(R1766,CUSTOMS!$E$3:$N$2500,8,FALSE))</f>
        <v/>
      </c>
      <c r="Z1766" s="39" t="str">
        <f>IF(R1766="","",VLOOKUP(R1766,CUSTOMS!$E$3:$N$2500,9,FALSE))</f>
        <v/>
      </c>
      <c r="AA1766" s="39" t="str">
        <f>IF(R1766="","",VLOOKUP(R1766,CUSTOMS!$E$3:$N$2500,10,FALSE))</f>
        <v/>
      </c>
      <c r="AB1766" s="40" t="str">
        <f>IF(R1766="","",VLOOKUP(G1766,WMS!$E$3:$T$2500,15,FALSE))</f>
        <v/>
      </c>
      <c r="AC1766" s="40" t="str">
        <f t="shared" si="202"/>
        <v/>
      </c>
      <c r="AD1766" s="37" t="str">
        <f>IF(S1766="","",VLOOKUP(S1766,海关监管条件!$A$1:$B$2000,2,FALSE))</f>
        <v/>
      </c>
    </row>
    <row r="1767" spans="7:30">
      <c r="G1767" s="22" t="str">
        <f t="shared" si="196"/>
        <v/>
      </c>
      <c r="H1767" s="23" t="str">
        <f>IF(G1767="","",VLOOKUP(G1767,WMS!$E$3:$Q$2500,7,FALSE))</f>
        <v/>
      </c>
      <c r="I1767" s="23" t="str">
        <f>IF(G1767="","",VLOOKUP(G1767,WMS!$E$3:$Q$2500,8,FALSE))</f>
        <v/>
      </c>
      <c r="J1767" s="23" t="str">
        <f>IF(G1767="","",VLOOKUP(G1767,WMS!$E$3:$Q$2500,13,FALSE))</f>
        <v/>
      </c>
      <c r="K1767" s="29" t="str">
        <f t="shared" si="197"/>
        <v/>
      </c>
      <c r="N1767" s="30" t="str">
        <f>IF(G1767="","",VLOOKUP(G1767,WMS!$E$3:$U$2500,17,0))</f>
        <v/>
      </c>
      <c r="O1767" s="31" t="str">
        <f t="shared" si="198"/>
        <v/>
      </c>
      <c r="P1767" s="31" t="str">
        <f t="shared" si="199"/>
        <v/>
      </c>
      <c r="Q1767" s="36" t="str">
        <f>IF(G1767="","",VLOOKUP(G1767,WMS!$E$3:$G$2500,2,FALSE))</f>
        <v/>
      </c>
      <c r="R1767" s="36" t="str">
        <f>IF(G1767="","",VLOOKUP(G1767,WMS!$E$3:$G$2500,3,FALSE))</f>
        <v/>
      </c>
      <c r="S1767" s="37" t="str">
        <f>IF(R1767="","",VLOOKUP(R1767,CUSTOMS!$E$3:$N$2500,2,FALSE))</f>
        <v/>
      </c>
      <c r="T1767" s="38" t="str">
        <f>IF(R1767="","",VLOOKUP(R1767,CUSTOMS!$E$3:$N$2500,3,FALSE))</f>
        <v/>
      </c>
      <c r="U1767" s="39" t="str">
        <f t="shared" si="200"/>
        <v/>
      </c>
      <c r="V1767" s="39" t="str">
        <f>IF(R1767="","",VLOOKUP(R1767,CUSTOMS!$E$3:$N$2500,5,FALSE))</f>
        <v/>
      </c>
      <c r="W1767" s="40" t="str">
        <f>IF(R1767="","",VLOOKUP(R1767,CUSTOMS!$E$3:$N$2500,6,FALSE))</f>
        <v/>
      </c>
      <c r="X1767" s="40" t="str">
        <f t="shared" si="201"/>
        <v/>
      </c>
      <c r="Y1767" s="39" t="str">
        <f>IF(R1767="","",VLOOKUP(R1767,CUSTOMS!$E$3:$N$2500,8,FALSE))</f>
        <v/>
      </c>
      <c r="Z1767" s="39" t="str">
        <f>IF(R1767="","",VLOOKUP(R1767,CUSTOMS!$E$3:$N$2500,9,FALSE))</f>
        <v/>
      </c>
      <c r="AA1767" s="39" t="str">
        <f>IF(R1767="","",VLOOKUP(R1767,CUSTOMS!$E$3:$N$2500,10,FALSE))</f>
        <v/>
      </c>
      <c r="AB1767" s="40" t="str">
        <f>IF(R1767="","",VLOOKUP(G1767,WMS!$E$3:$T$2500,15,FALSE))</f>
        <v/>
      </c>
      <c r="AC1767" s="40" t="str">
        <f t="shared" si="202"/>
        <v/>
      </c>
      <c r="AD1767" s="37" t="str">
        <f>IF(S1767="","",VLOOKUP(S1767,海关监管条件!$A$1:$B$2000,2,FALSE))</f>
        <v/>
      </c>
    </row>
    <row r="1768" spans="7:30">
      <c r="G1768" s="22" t="str">
        <f t="shared" si="196"/>
        <v/>
      </c>
      <c r="H1768" s="23" t="str">
        <f>IF(G1768="","",VLOOKUP(G1768,WMS!$E$3:$Q$2500,7,FALSE))</f>
        <v/>
      </c>
      <c r="I1768" s="23" t="str">
        <f>IF(G1768="","",VLOOKUP(G1768,WMS!$E$3:$Q$2500,8,FALSE))</f>
        <v/>
      </c>
      <c r="J1768" s="23" t="str">
        <f>IF(G1768="","",VLOOKUP(G1768,WMS!$E$3:$Q$2500,13,FALSE))</f>
        <v/>
      </c>
      <c r="K1768" s="29" t="str">
        <f t="shared" si="197"/>
        <v/>
      </c>
      <c r="N1768" s="30" t="str">
        <f>IF(G1768="","",VLOOKUP(G1768,WMS!$E$3:$U$2500,17,0))</f>
        <v/>
      </c>
      <c r="O1768" s="31" t="str">
        <f t="shared" si="198"/>
        <v/>
      </c>
      <c r="P1768" s="31" t="str">
        <f t="shared" si="199"/>
        <v/>
      </c>
      <c r="Q1768" s="36" t="str">
        <f>IF(G1768="","",VLOOKUP(G1768,WMS!$E$3:$G$2500,2,FALSE))</f>
        <v/>
      </c>
      <c r="R1768" s="36" t="str">
        <f>IF(G1768="","",VLOOKUP(G1768,WMS!$E$3:$G$2500,3,FALSE))</f>
        <v/>
      </c>
      <c r="S1768" s="37" t="str">
        <f>IF(R1768="","",VLOOKUP(R1768,CUSTOMS!$E$3:$N$2500,2,FALSE))</f>
        <v/>
      </c>
      <c r="T1768" s="38" t="str">
        <f>IF(R1768="","",VLOOKUP(R1768,CUSTOMS!$E$3:$N$2500,3,FALSE))</f>
        <v/>
      </c>
      <c r="U1768" s="39" t="str">
        <f t="shared" si="200"/>
        <v/>
      </c>
      <c r="V1768" s="39" t="str">
        <f>IF(R1768="","",VLOOKUP(R1768,CUSTOMS!$E$3:$N$2500,5,FALSE))</f>
        <v/>
      </c>
      <c r="W1768" s="40" t="str">
        <f>IF(R1768="","",VLOOKUP(R1768,CUSTOMS!$E$3:$N$2500,6,FALSE))</f>
        <v/>
      </c>
      <c r="X1768" s="40" t="str">
        <f t="shared" si="201"/>
        <v/>
      </c>
      <c r="Y1768" s="39" t="str">
        <f>IF(R1768="","",VLOOKUP(R1768,CUSTOMS!$E$3:$N$2500,8,FALSE))</f>
        <v/>
      </c>
      <c r="Z1768" s="39" t="str">
        <f>IF(R1768="","",VLOOKUP(R1768,CUSTOMS!$E$3:$N$2500,9,FALSE))</f>
        <v/>
      </c>
      <c r="AA1768" s="39" t="str">
        <f>IF(R1768="","",VLOOKUP(R1768,CUSTOMS!$E$3:$N$2500,10,FALSE))</f>
        <v/>
      </c>
      <c r="AB1768" s="40" t="str">
        <f>IF(R1768="","",VLOOKUP(G1768,WMS!$E$3:$T$2500,15,FALSE))</f>
        <v/>
      </c>
      <c r="AC1768" s="40" t="str">
        <f t="shared" si="202"/>
        <v/>
      </c>
      <c r="AD1768" s="37" t="str">
        <f>IF(S1768="","",VLOOKUP(S1768,海关监管条件!$A$1:$B$2000,2,FALSE))</f>
        <v/>
      </c>
    </row>
    <row r="1769" spans="7:30">
      <c r="G1769" s="22" t="str">
        <f t="shared" si="196"/>
        <v/>
      </c>
      <c r="H1769" s="23" t="str">
        <f>IF(G1769="","",VLOOKUP(G1769,WMS!$E$3:$Q$2500,7,FALSE))</f>
        <v/>
      </c>
      <c r="I1769" s="23" t="str">
        <f>IF(G1769="","",VLOOKUP(G1769,WMS!$E$3:$Q$2500,8,FALSE))</f>
        <v/>
      </c>
      <c r="J1769" s="23" t="str">
        <f>IF(G1769="","",VLOOKUP(G1769,WMS!$E$3:$Q$2500,13,FALSE))</f>
        <v/>
      </c>
      <c r="K1769" s="29" t="str">
        <f t="shared" si="197"/>
        <v/>
      </c>
      <c r="N1769" s="30" t="str">
        <f>IF(G1769="","",VLOOKUP(G1769,WMS!$E$3:$U$2500,17,0))</f>
        <v/>
      </c>
      <c r="O1769" s="31" t="str">
        <f t="shared" si="198"/>
        <v/>
      </c>
      <c r="P1769" s="31" t="str">
        <f t="shared" si="199"/>
        <v/>
      </c>
      <c r="Q1769" s="36" t="str">
        <f>IF(G1769="","",VLOOKUP(G1769,WMS!$E$3:$G$2500,2,FALSE))</f>
        <v/>
      </c>
      <c r="R1769" s="36" t="str">
        <f>IF(G1769="","",VLOOKUP(G1769,WMS!$E$3:$G$2500,3,FALSE))</f>
        <v/>
      </c>
      <c r="S1769" s="37" t="str">
        <f>IF(R1769="","",VLOOKUP(R1769,CUSTOMS!$E$3:$N$2500,2,FALSE))</f>
        <v/>
      </c>
      <c r="T1769" s="38" t="str">
        <f>IF(R1769="","",VLOOKUP(R1769,CUSTOMS!$E$3:$N$2500,3,FALSE))</f>
        <v/>
      </c>
      <c r="U1769" s="39" t="str">
        <f t="shared" si="200"/>
        <v/>
      </c>
      <c r="V1769" s="39" t="str">
        <f>IF(R1769="","",VLOOKUP(R1769,CUSTOMS!$E$3:$N$2500,5,FALSE))</f>
        <v/>
      </c>
      <c r="W1769" s="40" t="str">
        <f>IF(R1769="","",VLOOKUP(R1769,CUSTOMS!$E$3:$N$2500,6,FALSE))</f>
        <v/>
      </c>
      <c r="X1769" s="40" t="str">
        <f t="shared" si="201"/>
        <v/>
      </c>
      <c r="Y1769" s="39" t="str">
        <f>IF(R1769="","",VLOOKUP(R1769,CUSTOMS!$E$3:$N$2500,8,FALSE))</f>
        <v/>
      </c>
      <c r="Z1769" s="39" t="str">
        <f>IF(R1769="","",VLOOKUP(R1769,CUSTOMS!$E$3:$N$2500,9,FALSE))</f>
        <v/>
      </c>
      <c r="AA1769" s="39" t="str">
        <f>IF(R1769="","",VLOOKUP(R1769,CUSTOMS!$E$3:$N$2500,10,FALSE))</f>
        <v/>
      </c>
      <c r="AB1769" s="40" t="str">
        <f>IF(R1769="","",VLOOKUP(G1769,WMS!$E$3:$T$2500,15,FALSE))</f>
        <v/>
      </c>
      <c r="AC1769" s="40" t="str">
        <f t="shared" si="202"/>
        <v/>
      </c>
      <c r="AD1769" s="37" t="str">
        <f>IF(S1769="","",VLOOKUP(S1769,海关监管条件!$A$1:$B$2000,2,FALSE))</f>
        <v/>
      </c>
    </row>
    <row r="1770" spans="7:30">
      <c r="G1770" s="22" t="str">
        <f t="shared" si="196"/>
        <v/>
      </c>
      <c r="H1770" s="23" t="str">
        <f>IF(G1770="","",VLOOKUP(G1770,WMS!$E$3:$Q$2500,7,FALSE))</f>
        <v/>
      </c>
      <c r="I1770" s="23" t="str">
        <f>IF(G1770="","",VLOOKUP(G1770,WMS!$E$3:$Q$2500,8,FALSE))</f>
        <v/>
      </c>
      <c r="J1770" s="23" t="str">
        <f>IF(G1770="","",VLOOKUP(G1770,WMS!$E$3:$Q$2500,13,FALSE))</f>
        <v/>
      </c>
      <c r="K1770" s="29" t="str">
        <f t="shared" si="197"/>
        <v/>
      </c>
      <c r="N1770" s="30" t="str">
        <f>IF(G1770="","",VLOOKUP(G1770,WMS!$E$3:$U$2500,17,0))</f>
        <v/>
      </c>
      <c r="O1770" s="31" t="str">
        <f t="shared" si="198"/>
        <v/>
      </c>
      <c r="P1770" s="31" t="str">
        <f t="shared" si="199"/>
        <v/>
      </c>
      <c r="Q1770" s="36" t="str">
        <f>IF(G1770="","",VLOOKUP(G1770,WMS!$E$3:$G$2500,2,FALSE))</f>
        <v/>
      </c>
      <c r="R1770" s="36" t="str">
        <f>IF(G1770="","",VLOOKUP(G1770,WMS!$E$3:$G$2500,3,FALSE))</f>
        <v/>
      </c>
      <c r="S1770" s="37" t="str">
        <f>IF(R1770="","",VLOOKUP(R1770,CUSTOMS!$E$3:$N$2500,2,FALSE))</f>
        <v/>
      </c>
      <c r="T1770" s="38" t="str">
        <f>IF(R1770="","",VLOOKUP(R1770,CUSTOMS!$E$3:$N$2500,3,FALSE))</f>
        <v/>
      </c>
      <c r="U1770" s="39" t="str">
        <f t="shared" si="200"/>
        <v/>
      </c>
      <c r="V1770" s="39" t="str">
        <f>IF(R1770="","",VLOOKUP(R1770,CUSTOMS!$E$3:$N$2500,5,FALSE))</f>
        <v/>
      </c>
      <c r="W1770" s="40" t="str">
        <f>IF(R1770="","",VLOOKUP(R1770,CUSTOMS!$E$3:$N$2500,6,FALSE))</f>
        <v/>
      </c>
      <c r="X1770" s="40" t="str">
        <f t="shared" si="201"/>
        <v/>
      </c>
      <c r="Y1770" s="39" t="str">
        <f>IF(R1770="","",VLOOKUP(R1770,CUSTOMS!$E$3:$N$2500,8,FALSE))</f>
        <v/>
      </c>
      <c r="Z1770" s="39" t="str">
        <f>IF(R1770="","",VLOOKUP(R1770,CUSTOMS!$E$3:$N$2500,9,FALSE))</f>
        <v/>
      </c>
      <c r="AA1770" s="39" t="str">
        <f>IF(R1770="","",VLOOKUP(R1770,CUSTOMS!$E$3:$N$2500,10,FALSE))</f>
        <v/>
      </c>
      <c r="AB1770" s="40" t="str">
        <f>IF(R1770="","",VLOOKUP(G1770,WMS!$E$3:$T$2500,15,FALSE))</f>
        <v/>
      </c>
      <c r="AC1770" s="40" t="str">
        <f t="shared" si="202"/>
        <v/>
      </c>
      <c r="AD1770" s="37" t="str">
        <f>IF(S1770="","",VLOOKUP(S1770,海关监管条件!$A$1:$B$2000,2,FALSE))</f>
        <v/>
      </c>
    </row>
    <row r="1771" spans="7:30">
      <c r="G1771" s="22" t="str">
        <f t="shared" si="196"/>
        <v/>
      </c>
      <c r="H1771" s="23" t="str">
        <f>IF(G1771="","",VLOOKUP(G1771,WMS!$E$3:$Q$2500,7,FALSE))</f>
        <v/>
      </c>
      <c r="I1771" s="23" t="str">
        <f>IF(G1771="","",VLOOKUP(G1771,WMS!$E$3:$Q$2500,8,FALSE))</f>
        <v/>
      </c>
      <c r="J1771" s="23" t="str">
        <f>IF(G1771="","",VLOOKUP(G1771,WMS!$E$3:$Q$2500,13,FALSE))</f>
        <v/>
      </c>
      <c r="K1771" s="29" t="str">
        <f t="shared" si="197"/>
        <v/>
      </c>
      <c r="N1771" s="30" t="str">
        <f>IF(G1771="","",VLOOKUP(G1771,WMS!$E$3:$U$2500,17,0))</f>
        <v/>
      </c>
      <c r="O1771" s="31" t="str">
        <f t="shared" si="198"/>
        <v/>
      </c>
      <c r="P1771" s="31" t="str">
        <f t="shared" si="199"/>
        <v/>
      </c>
      <c r="Q1771" s="36" t="str">
        <f>IF(G1771="","",VLOOKUP(G1771,WMS!$E$3:$G$2500,2,FALSE))</f>
        <v/>
      </c>
      <c r="R1771" s="36" t="str">
        <f>IF(G1771="","",VLOOKUP(G1771,WMS!$E$3:$G$2500,3,FALSE))</f>
        <v/>
      </c>
      <c r="S1771" s="37" t="str">
        <f>IF(R1771="","",VLOOKUP(R1771,CUSTOMS!$E$3:$N$2500,2,FALSE))</f>
        <v/>
      </c>
      <c r="T1771" s="38" t="str">
        <f>IF(R1771="","",VLOOKUP(R1771,CUSTOMS!$E$3:$N$2500,3,FALSE))</f>
        <v/>
      </c>
      <c r="U1771" s="39" t="str">
        <f t="shared" si="200"/>
        <v/>
      </c>
      <c r="V1771" s="39" t="str">
        <f>IF(R1771="","",VLOOKUP(R1771,CUSTOMS!$E$3:$N$2500,5,FALSE))</f>
        <v/>
      </c>
      <c r="W1771" s="40" t="str">
        <f>IF(R1771="","",VLOOKUP(R1771,CUSTOMS!$E$3:$N$2500,6,FALSE))</f>
        <v/>
      </c>
      <c r="X1771" s="40" t="str">
        <f t="shared" si="201"/>
        <v/>
      </c>
      <c r="Y1771" s="39" t="str">
        <f>IF(R1771="","",VLOOKUP(R1771,CUSTOMS!$E$3:$N$2500,8,FALSE))</f>
        <v/>
      </c>
      <c r="Z1771" s="39" t="str">
        <f>IF(R1771="","",VLOOKUP(R1771,CUSTOMS!$E$3:$N$2500,9,FALSE))</f>
        <v/>
      </c>
      <c r="AA1771" s="39" t="str">
        <f>IF(R1771="","",VLOOKUP(R1771,CUSTOMS!$E$3:$N$2500,10,FALSE))</f>
        <v/>
      </c>
      <c r="AB1771" s="40" t="str">
        <f>IF(R1771="","",VLOOKUP(G1771,WMS!$E$3:$T$2500,15,FALSE))</f>
        <v/>
      </c>
      <c r="AC1771" s="40" t="str">
        <f t="shared" si="202"/>
        <v/>
      </c>
      <c r="AD1771" s="37" t="str">
        <f>IF(S1771="","",VLOOKUP(S1771,海关监管条件!$A$1:$B$2000,2,FALSE))</f>
        <v/>
      </c>
    </row>
    <row r="1772" spans="7:30">
      <c r="G1772" s="22" t="str">
        <f t="shared" si="196"/>
        <v/>
      </c>
      <c r="H1772" s="23" t="str">
        <f>IF(G1772="","",VLOOKUP(G1772,WMS!$E$3:$Q$2500,7,FALSE))</f>
        <v/>
      </c>
      <c r="I1772" s="23" t="str">
        <f>IF(G1772="","",VLOOKUP(G1772,WMS!$E$3:$Q$2500,8,FALSE))</f>
        <v/>
      </c>
      <c r="J1772" s="23" t="str">
        <f>IF(G1772="","",VLOOKUP(G1772,WMS!$E$3:$Q$2500,13,FALSE))</f>
        <v/>
      </c>
      <c r="K1772" s="29" t="str">
        <f t="shared" si="197"/>
        <v/>
      </c>
      <c r="N1772" s="30" t="str">
        <f>IF(G1772="","",VLOOKUP(G1772,WMS!$E$3:$U$2500,17,0))</f>
        <v/>
      </c>
      <c r="O1772" s="31" t="str">
        <f t="shared" si="198"/>
        <v/>
      </c>
      <c r="P1772" s="31" t="str">
        <f t="shared" si="199"/>
        <v/>
      </c>
      <c r="Q1772" s="36" t="str">
        <f>IF(G1772="","",VLOOKUP(G1772,WMS!$E$3:$G$2500,2,FALSE))</f>
        <v/>
      </c>
      <c r="R1772" s="36" t="str">
        <f>IF(G1772="","",VLOOKUP(G1772,WMS!$E$3:$G$2500,3,FALSE))</f>
        <v/>
      </c>
      <c r="S1772" s="37" t="str">
        <f>IF(R1772="","",VLOOKUP(R1772,CUSTOMS!$E$3:$N$2500,2,FALSE))</f>
        <v/>
      </c>
      <c r="T1772" s="38" t="str">
        <f>IF(R1772="","",VLOOKUP(R1772,CUSTOMS!$E$3:$N$2500,3,FALSE))</f>
        <v/>
      </c>
      <c r="U1772" s="39" t="str">
        <f t="shared" si="200"/>
        <v/>
      </c>
      <c r="V1772" s="39" t="str">
        <f>IF(R1772="","",VLOOKUP(R1772,CUSTOMS!$E$3:$N$2500,5,FALSE))</f>
        <v/>
      </c>
      <c r="W1772" s="40" t="str">
        <f>IF(R1772="","",VLOOKUP(R1772,CUSTOMS!$E$3:$N$2500,6,FALSE))</f>
        <v/>
      </c>
      <c r="X1772" s="40" t="str">
        <f t="shared" si="201"/>
        <v/>
      </c>
      <c r="Y1772" s="39" t="str">
        <f>IF(R1772="","",VLOOKUP(R1772,CUSTOMS!$E$3:$N$2500,8,FALSE))</f>
        <v/>
      </c>
      <c r="Z1772" s="39" t="str">
        <f>IF(R1772="","",VLOOKUP(R1772,CUSTOMS!$E$3:$N$2500,9,FALSE))</f>
        <v/>
      </c>
      <c r="AA1772" s="39" t="str">
        <f>IF(R1772="","",VLOOKUP(R1772,CUSTOMS!$E$3:$N$2500,10,FALSE))</f>
        <v/>
      </c>
      <c r="AB1772" s="40" t="str">
        <f>IF(R1772="","",VLOOKUP(G1772,WMS!$E$3:$T$2500,15,FALSE))</f>
        <v/>
      </c>
      <c r="AC1772" s="40" t="str">
        <f t="shared" si="202"/>
        <v/>
      </c>
      <c r="AD1772" s="37" t="str">
        <f>IF(S1772="","",VLOOKUP(S1772,海关监管条件!$A$1:$B$2000,2,FALSE))</f>
        <v/>
      </c>
    </row>
    <row r="1773" spans="7:30">
      <c r="G1773" s="22" t="str">
        <f t="shared" si="196"/>
        <v/>
      </c>
      <c r="H1773" s="23" t="str">
        <f>IF(G1773="","",VLOOKUP(G1773,WMS!$E$3:$Q$2500,7,FALSE))</f>
        <v/>
      </c>
      <c r="I1773" s="23" t="str">
        <f>IF(G1773="","",VLOOKUP(G1773,WMS!$E$3:$Q$2500,8,FALSE))</f>
        <v/>
      </c>
      <c r="J1773" s="23" t="str">
        <f>IF(G1773="","",VLOOKUP(G1773,WMS!$E$3:$Q$2500,13,FALSE))</f>
        <v/>
      </c>
      <c r="K1773" s="29" t="str">
        <f t="shared" si="197"/>
        <v/>
      </c>
      <c r="N1773" s="30" t="str">
        <f>IF(G1773="","",VLOOKUP(G1773,WMS!$E$3:$U$2500,17,0))</f>
        <v/>
      </c>
      <c r="O1773" s="31" t="str">
        <f t="shared" si="198"/>
        <v/>
      </c>
      <c r="P1773" s="31" t="str">
        <f t="shared" si="199"/>
        <v/>
      </c>
      <c r="Q1773" s="36" t="str">
        <f>IF(G1773="","",VLOOKUP(G1773,WMS!$E$3:$G$2500,2,FALSE))</f>
        <v/>
      </c>
      <c r="R1773" s="36" t="str">
        <f>IF(G1773="","",VLOOKUP(G1773,WMS!$E$3:$G$2500,3,FALSE))</f>
        <v/>
      </c>
      <c r="S1773" s="37" t="str">
        <f>IF(R1773="","",VLOOKUP(R1773,CUSTOMS!$E$3:$N$2500,2,FALSE))</f>
        <v/>
      </c>
      <c r="T1773" s="38" t="str">
        <f>IF(R1773="","",VLOOKUP(R1773,CUSTOMS!$E$3:$N$2500,3,FALSE))</f>
        <v/>
      </c>
      <c r="U1773" s="39" t="str">
        <f t="shared" si="200"/>
        <v/>
      </c>
      <c r="V1773" s="39" t="str">
        <f>IF(R1773="","",VLOOKUP(R1773,CUSTOMS!$E$3:$N$2500,5,FALSE))</f>
        <v/>
      </c>
      <c r="W1773" s="40" t="str">
        <f>IF(R1773="","",VLOOKUP(R1773,CUSTOMS!$E$3:$N$2500,6,FALSE))</f>
        <v/>
      </c>
      <c r="X1773" s="40" t="str">
        <f t="shared" si="201"/>
        <v/>
      </c>
      <c r="Y1773" s="39" t="str">
        <f>IF(R1773="","",VLOOKUP(R1773,CUSTOMS!$E$3:$N$2500,8,FALSE))</f>
        <v/>
      </c>
      <c r="Z1773" s="39" t="str">
        <f>IF(R1773="","",VLOOKUP(R1773,CUSTOMS!$E$3:$N$2500,9,FALSE))</f>
        <v/>
      </c>
      <c r="AA1773" s="39" t="str">
        <f>IF(R1773="","",VLOOKUP(R1773,CUSTOMS!$E$3:$N$2500,10,FALSE))</f>
        <v/>
      </c>
      <c r="AB1773" s="40" t="str">
        <f>IF(R1773="","",VLOOKUP(G1773,WMS!$E$3:$T$2500,15,FALSE))</f>
        <v/>
      </c>
      <c r="AC1773" s="40" t="str">
        <f t="shared" si="202"/>
        <v/>
      </c>
      <c r="AD1773" s="37" t="str">
        <f>IF(S1773="","",VLOOKUP(S1773,海关监管条件!$A$1:$B$2000,2,FALSE))</f>
        <v/>
      </c>
    </row>
    <row r="1774" spans="7:30">
      <c r="G1774" s="22" t="str">
        <f t="shared" si="196"/>
        <v/>
      </c>
      <c r="H1774" s="23" t="str">
        <f>IF(G1774="","",VLOOKUP(G1774,WMS!$E$3:$Q$2500,7,FALSE))</f>
        <v/>
      </c>
      <c r="I1774" s="23" t="str">
        <f>IF(G1774="","",VLOOKUP(G1774,WMS!$E$3:$Q$2500,8,FALSE))</f>
        <v/>
      </c>
      <c r="J1774" s="23" t="str">
        <f>IF(G1774="","",VLOOKUP(G1774,WMS!$E$3:$Q$2500,13,FALSE))</f>
        <v/>
      </c>
      <c r="K1774" s="29" t="str">
        <f t="shared" si="197"/>
        <v/>
      </c>
      <c r="N1774" s="30" t="str">
        <f>IF(G1774="","",VLOOKUP(G1774,WMS!$E$3:$U$2500,17,0))</f>
        <v/>
      </c>
      <c r="O1774" s="31" t="str">
        <f t="shared" si="198"/>
        <v/>
      </c>
      <c r="P1774" s="31" t="str">
        <f t="shared" si="199"/>
        <v/>
      </c>
      <c r="Q1774" s="36" t="str">
        <f>IF(G1774="","",VLOOKUP(G1774,WMS!$E$3:$G$2500,2,FALSE))</f>
        <v/>
      </c>
      <c r="R1774" s="36" t="str">
        <f>IF(G1774="","",VLOOKUP(G1774,WMS!$E$3:$G$2500,3,FALSE))</f>
        <v/>
      </c>
      <c r="S1774" s="37" t="str">
        <f>IF(R1774="","",VLOOKUP(R1774,CUSTOMS!$E$3:$N$2500,2,FALSE))</f>
        <v/>
      </c>
      <c r="T1774" s="38" t="str">
        <f>IF(R1774="","",VLOOKUP(R1774,CUSTOMS!$E$3:$N$2500,3,FALSE))</f>
        <v/>
      </c>
      <c r="U1774" s="39" t="str">
        <f t="shared" si="200"/>
        <v/>
      </c>
      <c r="V1774" s="39" t="str">
        <f>IF(R1774="","",VLOOKUP(R1774,CUSTOMS!$E$3:$N$2500,5,FALSE))</f>
        <v/>
      </c>
      <c r="W1774" s="40" t="str">
        <f>IF(R1774="","",VLOOKUP(R1774,CUSTOMS!$E$3:$N$2500,6,FALSE))</f>
        <v/>
      </c>
      <c r="X1774" s="40" t="str">
        <f t="shared" si="201"/>
        <v/>
      </c>
      <c r="Y1774" s="39" t="str">
        <f>IF(R1774="","",VLOOKUP(R1774,CUSTOMS!$E$3:$N$2500,8,FALSE))</f>
        <v/>
      </c>
      <c r="Z1774" s="39" t="str">
        <f>IF(R1774="","",VLOOKUP(R1774,CUSTOMS!$E$3:$N$2500,9,FALSE))</f>
        <v/>
      </c>
      <c r="AA1774" s="39" t="str">
        <f>IF(R1774="","",VLOOKUP(R1774,CUSTOMS!$E$3:$N$2500,10,FALSE))</f>
        <v/>
      </c>
      <c r="AB1774" s="40" t="str">
        <f>IF(R1774="","",VLOOKUP(G1774,WMS!$E$3:$T$2500,15,FALSE))</f>
        <v/>
      </c>
      <c r="AC1774" s="40" t="str">
        <f t="shared" si="202"/>
        <v/>
      </c>
      <c r="AD1774" s="37" t="str">
        <f>IF(S1774="","",VLOOKUP(S1774,海关监管条件!$A$1:$B$2000,2,FALSE))</f>
        <v/>
      </c>
    </row>
    <row r="1775" spans="7:30">
      <c r="G1775" s="22" t="str">
        <f t="shared" si="196"/>
        <v/>
      </c>
      <c r="H1775" s="23" t="str">
        <f>IF(G1775="","",VLOOKUP(G1775,WMS!$E$3:$Q$2500,7,FALSE))</f>
        <v/>
      </c>
      <c r="I1775" s="23" t="str">
        <f>IF(G1775="","",VLOOKUP(G1775,WMS!$E$3:$Q$2500,8,FALSE))</f>
        <v/>
      </c>
      <c r="J1775" s="23" t="str">
        <f>IF(G1775="","",VLOOKUP(G1775,WMS!$E$3:$Q$2500,13,FALSE))</f>
        <v/>
      </c>
      <c r="K1775" s="29" t="str">
        <f t="shared" si="197"/>
        <v/>
      </c>
      <c r="N1775" s="30" t="str">
        <f>IF(G1775="","",VLOOKUP(G1775,WMS!$E$3:$U$2500,17,0))</f>
        <v/>
      </c>
      <c r="O1775" s="31" t="str">
        <f t="shared" si="198"/>
        <v/>
      </c>
      <c r="P1775" s="31" t="str">
        <f t="shared" si="199"/>
        <v/>
      </c>
      <c r="Q1775" s="36" t="str">
        <f>IF(G1775="","",VLOOKUP(G1775,WMS!$E$3:$G$2500,2,FALSE))</f>
        <v/>
      </c>
      <c r="R1775" s="36" t="str">
        <f>IF(G1775="","",VLOOKUP(G1775,WMS!$E$3:$G$2500,3,FALSE))</f>
        <v/>
      </c>
      <c r="S1775" s="37" t="str">
        <f>IF(R1775="","",VLOOKUP(R1775,CUSTOMS!$E$3:$N$2500,2,FALSE))</f>
        <v/>
      </c>
      <c r="T1775" s="38" t="str">
        <f>IF(R1775="","",VLOOKUP(R1775,CUSTOMS!$E$3:$N$2500,3,FALSE))</f>
        <v/>
      </c>
      <c r="U1775" s="39" t="str">
        <f t="shared" si="200"/>
        <v/>
      </c>
      <c r="V1775" s="39" t="str">
        <f>IF(R1775="","",VLOOKUP(R1775,CUSTOMS!$E$3:$N$2500,5,FALSE))</f>
        <v/>
      </c>
      <c r="W1775" s="40" t="str">
        <f>IF(R1775="","",VLOOKUP(R1775,CUSTOMS!$E$3:$N$2500,6,FALSE))</f>
        <v/>
      </c>
      <c r="X1775" s="40" t="str">
        <f t="shared" si="201"/>
        <v/>
      </c>
      <c r="Y1775" s="39" t="str">
        <f>IF(R1775="","",VLOOKUP(R1775,CUSTOMS!$E$3:$N$2500,8,FALSE))</f>
        <v/>
      </c>
      <c r="Z1775" s="39" t="str">
        <f>IF(R1775="","",VLOOKUP(R1775,CUSTOMS!$E$3:$N$2500,9,FALSE))</f>
        <v/>
      </c>
      <c r="AA1775" s="39" t="str">
        <f>IF(R1775="","",VLOOKUP(R1775,CUSTOMS!$E$3:$N$2500,10,FALSE))</f>
        <v/>
      </c>
      <c r="AB1775" s="40" t="str">
        <f>IF(R1775="","",VLOOKUP(G1775,WMS!$E$3:$T$2500,15,FALSE))</f>
        <v/>
      </c>
      <c r="AC1775" s="40" t="str">
        <f t="shared" si="202"/>
        <v/>
      </c>
      <c r="AD1775" s="37" t="str">
        <f>IF(S1775="","",VLOOKUP(S1775,海关监管条件!$A$1:$B$2000,2,FALSE))</f>
        <v/>
      </c>
    </row>
    <row r="1776" spans="7:30">
      <c r="G1776" s="22" t="str">
        <f t="shared" si="196"/>
        <v/>
      </c>
      <c r="H1776" s="23" t="str">
        <f>IF(G1776="","",VLOOKUP(G1776,WMS!$E$3:$Q$2500,7,FALSE))</f>
        <v/>
      </c>
      <c r="I1776" s="23" t="str">
        <f>IF(G1776="","",VLOOKUP(G1776,WMS!$E$3:$Q$2500,8,FALSE))</f>
        <v/>
      </c>
      <c r="J1776" s="23" t="str">
        <f>IF(G1776="","",VLOOKUP(G1776,WMS!$E$3:$Q$2500,13,FALSE))</f>
        <v/>
      </c>
      <c r="K1776" s="29" t="str">
        <f t="shared" si="197"/>
        <v/>
      </c>
      <c r="N1776" s="30" t="str">
        <f>IF(G1776="","",VLOOKUP(G1776,WMS!$E$3:$U$2500,17,0))</f>
        <v/>
      </c>
      <c r="O1776" s="31" t="str">
        <f t="shared" si="198"/>
        <v/>
      </c>
      <c r="P1776" s="31" t="str">
        <f t="shared" si="199"/>
        <v/>
      </c>
      <c r="Q1776" s="36" t="str">
        <f>IF(G1776="","",VLOOKUP(G1776,WMS!$E$3:$G$2500,2,FALSE))</f>
        <v/>
      </c>
      <c r="R1776" s="36" t="str">
        <f>IF(G1776="","",VLOOKUP(G1776,WMS!$E$3:$G$2500,3,FALSE))</f>
        <v/>
      </c>
      <c r="S1776" s="37" t="str">
        <f>IF(R1776="","",VLOOKUP(R1776,CUSTOMS!$E$3:$N$2500,2,FALSE))</f>
        <v/>
      </c>
      <c r="T1776" s="38" t="str">
        <f>IF(R1776="","",VLOOKUP(R1776,CUSTOMS!$E$3:$N$2500,3,FALSE))</f>
        <v/>
      </c>
      <c r="U1776" s="39" t="str">
        <f t="shared" si="200"/>
        <v/>
      </c>
      <c r="V1776" s="39" t="str">
        <f>IF(R1776="","",VLOOKUP(R1776,CUSTOMS!$E$3:$N$2500,5,FALSE))</f>
        <v/>
      </c>
      <c r="W1776" s="40" t="str">
        <f>IF(R1776="","",VLOOKUP(R1776,CUSTOMS!$E$3:$N$2500,6,FALSE))</f>
        <v/>
      </c>
      <c r="X1776" s="40" t="str">
        <f t="shared" si="201"/>
        <v/>
      </c>
      <c r="Y1776" s="39" t="str">
        <f>IF(R1776="","",VLOOKUP(R1776,CUSTOMS!$E$3:$N$2500,8,FALSE))</f>
        <v/>
      </c>
      <c r="Z1776" s="39" t="str">
        <f>IF(R1776="","",VLOOKUP(R1776,CUSTOMS!$E$3:$N$2500,9,FALSE))</f>
        <v/>
      </c>
      <c r="AA1776" s="39" t="str">
        <f>IF(R1776="","",VLOOKUP(R1776,CUSTOMS!$E$3:$N$2500,10,FALSE))</f>
        <v/>
      </c>
      <c r="AB1776" s="40" t="str">
        <f>IF(R1776="","",VLOOKUP(G1776,WMS!$E$3:$T$2500,15,FALSE))</f>
        <v/>
      </c>
      <c r="AC1776" s="40" t="str">
        <f t="shared" si="202"/>
        <v/>
      </c>
      <c r="AD1776" s="37" t="str">
        <f>IF(S1776="","",VLOOKUP(S1776,海关监管条件!$A$1:$B$2000,2,FALSE))</f>
        <v/>
      </c>
    </row>
    <row r="1777" spans="7:30">
      <c r="G1777" s="22" t="str">
        <f t="shared" si="196"/>
        <v/>
      </c>
      <c r="H1777" s="23" t="str">
        <f>IF(G1777="","",VLOOKUP(G1777,WMS!$E$3:$Q$2500,7,FALSE))</f>
        <v/>
      </c>
      <c r="I1777" s="23" t="str">
        <f>IF(G1777="","",VLOOKUP(G1777,WMS!$E$3:$Q$2500,8,FALSE))</f>
        <v/>
      </c>
      <c r="J1777" s="23" t="str">
        <f>IF(G1777="","",VLOOKUP(G1777,WMS!$E$3:$Q$2500,13,FALSE))</f>
        <v/>
      </c>
      <c r="K1777" s="29" t="str">
        <f t="shared" si="197"/>
        <v/>
      </c>
      <c r="N1777" s="30" t="str">
        <f>IF(G1777="","",VLOOKUP(G1777,WMS!$E$3:$U$2500,17,0))</f>
        <v/>
      </c>
      <c r="O1777" s="31" t="str">
        <f t="shared" si="198"/>
        <v/>
      </c>
      <c r="P1777" s="31" t="str">
        <f t="shared" si="199"/>
        <v/>
      </c>
      <c r="Q1777" s="36" t="str">
        <f>IF(G1777="","",VLOOKUP(G1777,WMS!$E$3:$G$2500,2,FALSE))</f>
        <v/>
      </c>
      <c r="R1777" s="36" t="str">
        <f>IF(G1777="","",VLOOKUP(G1777,WMS!$E$3:$G$2500,3,FALSE))</f>
        <v/>
      </c>
      <c r="S1777" s="37" t="str">
        <f>IF(R1777="","",VLOOKUP(R1777,CUSTOMS!$E$3:$N$2500,2,FALSE))</f>
        <v/>
      </c>
      <c r="T1777" s="38" t="str">
        <f>IF(R1777="","",VLOOKUP(R1777,CUSTOMS!$E$3:$N$2500,3,FALSE))</f>
        <v/>
      </c>
      <c r="U1777" s="39" t="str">
        <f t="shared" si="200"/>
        <v/>
      </c>
      <c r="V1777" s="39" t="str">
        <f>IF(R1777="","",VLOOKUP(R1777,CUSTOMS!$E$3:$N$2500,5,FALSE))</f>
        <v/>
      </c>
      <c r="W1777" s="40" t="str">
        <f>IF(R1777="","",VLOOKUP(R1777,CUSTOMS!$E$3:$N$2500,6,FALSE))</f>
        <v/>
      </c>
      <c r="X1777" s="40" t="str">
        <f t="shared" si="201"/>
        <v/>
      </c>
      <c r="Y1777" s="39" t="str">
        <f>IF(R1777="","",VLOOKUP(R1777,CUSTOMS!$E$3:$N$2500,8,FALSE))</f>
        <v/>
      </c>
      <c r="Z1777" s="39" t="str">
        <f>IF(R1777="","",VLOOKUP(R1777,CUSTOMS!$E$3:$N$2500,9,FALSE))</f>
        <v/>
      </c>
      <c r="AA1777" s="39" t="str">
        <f>IF(R1777="","",VLOOKUP(R1777,CUSTOMS!$E$3:$N$2500,10,FALSE))</f>
        <v/>
      </c>
      <c r="AB1777" s="40" t="str">
        <f>IF(R1777="","",VLOOKUP(G1777,WMS!$E$3:$T$2500,15,FALSE))</f>
        <v/>
      </c>
      <c r="AC1777" s="40" t="str">
        <f t="shared" si="202"/>
        <v/>
      </c>
      <c r="AD1777" s="37" t="str">
        <f>IF(S1777="","",VLOOKUP(S1777,海关监管条件!$A$1:$B$2000,2,FALSE))</f>
        <v/>
      </c>
    </row>
    <row r="1778" spans="7:30">
      <c r="G1778" s="22" t="str">
        <f t="shared" si="196"/>
        <v/>
      </c>
      <c r="H1778" s="23" t="str">
        <f>IF(G1778="","",VLOOKUP(G1778,WMS!$E$3:$Q$2500,7,FALSE))</f>
        <v/>
      </c>
      <c r="I1778" s="23" t="str">
        <f>IF(G1778="","",VLOOKUP(G1778,WMS!$E$3:$Q$2500,8,FALSE))</f>
        <v/>
      </c>
      <c r="J1778" s="23" t="str">
        <f>IF(G1778="","",VLOOKUP(G1778,WMS!$E$3:$Q$2500,13,FALSE))</f>
        <v/>
      </c>
      <c r="K1778" s="29" t="str">
        <f t="shared" si="197"/>
        <v/>
      </c>
      <c r="N1778" s="30" t="str">
        <f>IF(G1778="","",VLOOKUP(G1778,WMS!$E$3:$U$2500,17,0))</f>
        <v/>
      </c>
      <c r="O1778" s="31" t="str">
        <f t="shared" si="198"/>
        <v/>
      </c>
      <c r="P1778" s="31" t="str">
        <f t="shared" si="199"/>
        <v/>
      </c>
      <c r="Q1778" s="36" t="str">
        <f>IF(G1778="","",VLOOKUP(G1778,WMS!$E$3:$G$2500,2,FALSE))</f>
        <v/>
      </c>
      <c r="R1778" s="36" t="str">
        <f>IF(G1778="","",VLOOKUP(G1778,WMS!$E$3:$G$2500,3,FALSE))</f>
        <v/>
      </c>
      <c r="S1778" s="37" t="str">
        <f>IF(R1778="","",VLOOKUP(R1778,CUSTOMS!$E$3:$N$2500,2,FALSE))</f>
        <v/>
      </c>
      <c r="T1778" s="38" t="str">
        <f>IF(R1778="","",VLOOKUP(R1778,CUSTOMS!$E$3:$N$2500,3,FALSE))</f>
        <v/>
      </c>
      <c r="U1778" s="39" t="str">
        <f t="shared" si="200"/>
        <v/>
      </c>
      <c r="V1778" s="39" t="str">
        <f>IF(R1778="","",VLOOKUP(R1778,CUSTOMS!$E$3:$N$2500,5,FALSE))</f>
        <v/>
      </c>
      <c r="W1778" s="40" t="str">
        <f>IF(R1778="","",VLOOKUP(R1778,CUSTOMS!$E$3:$N$2500,6,FALSE))</f>
        <v/>
      </c>
      <c r="X1778" s="40" t="str">
        <f t="shared" si="201"/>
        <v/>
      </c>
      <c r="Y1778" s="39" t="str">
        <f>IF(R1778="","",VLOOKUP(R1778,CUSTOMS!$E$3:$N$2500,8,FALSE))</f>
        <v/>
      </c>
      <c r="Z1778" s="39" t="str">
        <f>IF(R1778="","",VLOOKUP(R1778,CUSTOMS!$E$3:$N$2500,9,FALSE))</f>
        <v/>
      </c>
      <c r="AA1778" s="39" t="str">
        <f>IF(R1778="","",VLOOKUP(R1778,CUSTOMS!$E$3:$N$2500,10,FALSE))</f>
        <v/>
      </c>
      <c r="AB1778" s="40" t="str">
        <f>IF(R1778="","",VLOOKUP(G1778,WMS!$E$3:$T$2500,15,FALSE))</f>
        <v/>
      </c>
      <c r="AC1778" s="40" t="str">
        <f t="shared" si="202"/>
        <v/>
      </c>
      <c r="AD1778" s="37" t="str">
        <f>IF(S1778="","",VLOOKUP(S1778,海关监管条件!$A$1:$B$2000,2,FALSE))</f>
        <v/>
      </c>
    </row>
    <row r="1779" spans="7:30">
      <c r="G1779" s="22" t="str">
        <f t="shared" si="196"/>
        <v/>
      </c>
      <c r="H1779" s="23" t="str">
        <f>IF(G1779="","",VLOOKUP(G1779,WMS!$E$3:$Q$2500,7,FALSE))</f>
        <v/>
      </c>
      <c r="I1779" s="23" t="str">
        <f>IF(G1779="","",VLOOKUP(G1779,WMS!$E$3:$Q$2500,8,FALSE))</f>
        <v/>
      </c>
      <c r="J1779" s="23" t="str">
        <f>IF(G1779="","",VLOOKUP(G1779,WMS!$E$3:$Q$2500,13,FALSE))</f>
        <v/>
      </c>
      <c r="K1779" s="29" t="str">
        <f t="shared" si="197"/>
        <v/>
      </c>
      <c r="N1779" s="30" t="str">
        <f>IF(G1779="","",VLOOKUP(G1779,WMS!$E$3:$U$2500,17,0))</f>
        <v/>
      </c>
      <c r="O1779" s="31" t="str">
        <f t="shared" si="198"/>
        <v/>
      </c>
      <c r="P1779" s="31" t="str">
        <f t="shared" si="199"/>
        <v/>
      </c>
      <c r="Q1779" s="36" t="str">
        <f>IF(G1779="","",VLOOKUP(G1779,WMS!$E$3:$G$2500,2,FALSE))</f>
        <v/>
      </c>
      <c r="R1779" s="36" t="str">
        <f>IF(G1779="","",VLOOKUP(G1779,WMS!$E$3:$G$2500,3,FALSE))</f>
        <v/>
      </c>
      <c r="S1779" s="37" t="str">
        <f>IF(R1779="","",VLOOKUP(R1779,CUSTOMS!$E$3:$N$2500,2,FALSE))</f>
        <v/>
      </c>
      <c r="T1779" s="38" t="str">
        <f>IF(R1779="","",VLOOKUP(R1779,CUSTOMS!$E$3:$N$2500,3,FALSE))</f>
        <v/>
      </c>
      <c r="U1779" s="39" t="str">
        <f t="shared" si="200"/>
        <v/>
      </c>
      <c r="V1779" s="39" t="str">
        <f>IF(R1779="","",VLOOKUP(R1779,CUSTOMS!$E$3:$N$2500,5,FALSE))</f>
        <v/>
      </c>
      <c r="W1779" s="40" t="str">
        <f>IF(R1779="","",VLOOKUP(R1779,CUSTOMS!$E$3:$N$2500,6,FALSE))</f>
        <v/>
      </c>
      <c r="X1779" s="40" t="str">
        <f t="shared" si="201"/>
        <v/>
      </c>
      <c r="Y1779" s="39" t="str">
        <f>IF(R1779="","",VLOOKUP(R1779,CUSTOMS!$E$3:$N$2500,8,FALSE))</f>
        <v/>
      </c>
      <c r="Z1779" s="39" t="str">
        <f>IF(R1779="","",VLOOKUP(R1779,CUSTOMS!$E$3:$N$2500,9,FALSE))</f>
        <v/>
      </c>
      <c r="AA1779" s="39" t="str">
        <f>IF(R1779="","",VLOOKUP(R1779,CUSTOMS!$E$3:$N$2500,10,FALSE))</f>
        <v/>
      </c>
      <c r="AB1779" s="40" t="str">
        <f>IF(R1779="","",VLOOKUP(G1779,WMS!$E$3:$T$2500,15,FALSE))</f>
        <v/>
      </c>
      <c r="AC1779" s="40" t="str">
        <f t="shared" si="202"/>
        <v/>
      </c>
      <c r="AD1779" s="37" t="str">
        <f>IF(S1779="","",VLOOKUP(S1779,海关监管条件!$A$1:$B$2000,2,FALSE))</f>
        <v/>
      </c>
    </row>
    <row r="1780" spans="7:30">
      <c r="G1780" s="22" t="str">
        <f t="shared" si="196"/>
        <v/>
      </c>
      <c r="H1780" s="23" t="str">
        <f>IF(G1780="","",VLOOKUP(G1780,WMS!$E$3:$Q$2500,7,FALSE))</f>
        <v/>
      </c>
      <c r="I1780" s="23" t="str">
        <f>IF(G1780="","",VLOOKUP(G1780,WMS!$E$3:$Q$2500,8,FALSE))</f>
        <v/>
      </c>
      <c r="J1780" s="23" t="str">
        <f>IF(G1780="","",VLOOKUP(G1780,WMS!$E$3:$Q$2500,13,FALSE))</f>
        <v/>
      </c>
      <c r="K1780" s="29" t="str">
        <f t="shared" si="197"/>
        <v/>
      </c>
      <c r="N1780" s="30" t="str">
        <f>IF(G1780="","",VLOOKUP(G1780,WMS!$E$3:$U$2500,17,0))</f>
        <v/>
      </c>
      <c r="O1780" s="31" t="str">
        <f t="shared" si="198"/>
        <v/>
      </c>
      <c r="P1780" s="31" t="str">
        <f t="shared" si="199"/>
        <v/>
      </c>
      <c r="Q1780" s="36" t="str">
        <f>IF(G1780="","",VLOOKUP(G1780,WMS!$E$3:$G$2500,2,FALSE))</f>
        <v/>
      </c>
      <c r="R1780" s="36" t="str">
        <f>IF(G1780="","",VLOOKUP(G1780,WMS!$E$3:$G$2500,3,FALSE))</f>
        <v/>
      </c>
      <c r="S1780" s="37" t="str">
        <f>IF(R1780="","",VLOOKUP(R1780,CUSTOMS!$E$3:$N$2500,2,FALSE))</f>
        <v/>
      </c>
      <c r="T1780" s="38" t="str">
        <f>IF(R1780="","",VLOOKUP(R1780,CUSTOMS!$E$3:$N$2500,3,FALSE))</f>
        <v/>
      </c>
      <c r="U1780" s="39" t="str">
        <f t="shared" si="200"/>
        <v/>
      </c>
      <c r="V1780" s="39" t="str">
        <f>IF(R1780="","",VLOOKUP(R1780,CUSTOMS!$E$3:$N$2500,5,FALSE))</f>
        <v/>
      </c>
      <c r="W1780" s="40" t="str">
        <f>IF(R1780="","",VLOOKUP(R1780,CUSTOMS!$E$3:$N$2500,6,FALSE))</f>
        <v/>
      </c>
      <c r="X1780" s="40" t="str">
        <f t="shared" si="201"/>
        <v/>
      </c>
      <c r="Y1780" s="39" t="str">
        <f>IF(R1780="","",VLOOKUP(R1780,CUSTOMS!$E$3:$N$2500,8,FALSE))</f>
        <v/>
      </c>
      <c r="Z1780" s="39" t="str">
        <f>IF(R1780="","",VLOOKUP(R1780,CUSTOMS!$E$3:$N$2500,9,FALSE))</f>
        <v/>
      </c>
      <c r="AA1780" s="39" t="str">
        <f>IF(R1780="","",VLOOKUP(R1780,CUSTOMS!$E$3:$N$2500,10,FALSE))</f>
        <v/>
      </c>
      <c r="AB1780" s="40" t="str">
        <f>IF(R1780="","",VLOOKUP(G1780,WMS!$E$3:$T$2500,15,FALSE))</f>
        <v/>
      </c>
      <c r="AC1780" s="40" t="str">
        <f t="shared" si="202"/>
        <v/>
      </c>
      <c r="AD1780" s="37" t="str">
        <f>IF(S1780="","",VLOOKUP(S1780,海关监管条件!$A$1:$B$2000,2,FALSE))</f>
        <v/>
      </c>
    </row>
    <row r="1781" spans="7:30">
      <c r="G1781" s="22" t="str">
        <f t="shared" si="196"/>
        <v/>
      </c>
      <c r="H1781" s="23" t="str">
        <f>IF(G1781="","",VLOOKUP(G1781,WMS!$E$3:$Q$2500,7,FALSE))</f>
        <v/>
      </c>
      <c r="I1781" s="23" t="str">
        <f>IF(G1781="","",VLOOKUP(G1781,WMS!$E$3:$Q$2500,8,FALSE))</f>
        <v/>
      </c>
      <c r="J1781" s="23" t="str">
        <f>IF(G1781="","",VLOOKUP(G1781,WMS!$E$3:$Q$2500,13,FALSE))</f>
        <v/>
      </c>
      <c r="K1781" s="29" t="str">
        <f t="shared" si="197"/>
        <v/>
      </c>
      <c r="N1781" s="30" t="str">
        <f>IF(G1781="","",VLOOKUP(G1781,WMS!$E$3:$U$2500,17,0))</f>
        <v/>
      </c>
      <c r="O1781" s="31" t="str">
        <f t="shared" si="198"/>
        <v/>
      </c>
      <c r="P1781" s="31" t="str">
        <f t="shared" si="199"/>
        <v/>
      </c>
      <c r="Q1781" s="36" t="str">
        <f>IF(G1781="","",VLOOKUP(G1781,WMS!$E$3:$G$2500,2,FALSE))</f>
        <v/>
      </c>
      <c r="R1781" s="36" t="str">
        <f>IF(G1781="","",VLOOKUP(G1781,WMS!$E$3:$G$2500,3,FALSE))</f>
        <v/>
      </c>
      <c r="S1781" s="37" t="str">
        <f>IF(R1781="","",VLOOKUP(R1781,CUSTOMS!$E$3:$N$2500,2,FALSE))</f>
        <v/>
      </c>
      <c r="T1781" s="38" t="str">
        <f>IF(R1781="","",VLOOKUP(R1781,CUSTOMS!$E$3:$N$2500,3,FALSE))</f>
        <v/>
      </c>
      <c r="U1781" s="39" t="str">
        <f t="shared" si="200"/>
        <v/>
      </c>
      <c r="V1781" s="39" t="str">
        <f>IF(R1781="","",VLOOKUP(R1781,CUSTOMS!$E$3:$N$2500,5,FALSE))</f>
        <v/>
      </c>
      <c r="W1781" s="40" t="str">
        <f>IF(R1781="","",VLOOKUP(R1781,CUSTOMS!$E$3:$N$2500,6,FALSE))</f>
        <v/>
      </c>
      <c r="X1781" s="40" t="str">
        <f t="shared" si="201"/>
        <v/>
      </c>
      <c r="Y1781" s="39" t="str">
        <f>IF(R1781="","",VLOOKUP(R1781,CUSTOMS!$E$3:$N$2500,8,FALSE))</f>
        <v/>
      </c>
      <c r="Z1781" s="39" t="str">
        <f>IF(R1781="","",VLOOKUP(R1781,CUSTOMS!$E$3:$N$2500,9,FALSE))</f>
        <v/>
      </c>
      <c r="AA1781" s="39" t="str">
        <f>IF(R1781="","",VLOOKUP(R1781,CUSTOMS!$E$3:$N$2500,10,FALSE))</f>
        <v/>
      </c>
      <c r="AB1781" s="40" t="str">
        <f>IF(R1781="","",VLOOKUP(G1781,WMS!$E$3:$T$2500,15,FALSE))</f>
        <v/>
      </c>
      <c r="AC1781" s="40" t="str">
        <f t="shared" si="202"/>
        <v/>
      </c>
      <c r="AD1781" s="37" t="str">
        <f>IF(S1781="","",VLOOKUP(S1781,海关监管条件!$A$1:$B$2000,2,FALSE))</f>
        <v/>
      </c>
    </row>
    <row r="1782" spans="7:30">
      <c r="G1782" s="22" t="str">
        <f t="shared" si="196"/>
        <v/>
      </c>
      <c r="H1782" s="23" t="str">
        <f>IF(G1782="","",VLOOKUP(G1782,WMS!$E$3:$Q$2500,7,FALSE))</f>
        <v/>
      </c>
      <c r="I1782" s="23" t="str">
        <f>IF(G1782="","",VLOOKUP(G1782,WMS!$E$3:$Q$2500,8,FALSE))</f>
        <v/>
      </c>
      <c r="J1782" s="23" t="str">
        <f>IF(G1782="","",VLOOKUP(G1782,WMS!$E$3:$Q$2500,13,FALSE))</f>
        <v/>
      </c>
      <c r="K1782" s="29" t="str">
        <f t="shared" si="197"/>
        <v/>
      </c>
      <c r="N1782" s="30" t="str">
        <f>IF(G1782="","",VLOOKUP(G1782,WMS!$E$3:$U$2500,17,0))</f>
        <v/>
      </c>
      <c r="O1782" s="31" t="str">
        <f t="shared" si="198"/>
        <v/>
      </c>
      <c r="P1782" s="31" t="str">
        <f t="shared" si="199"/>
        <v/>
      </c>
      <c r="Q1782" s="36" t="str">
        <f>IF(G1782="","",VLOOKUP(G1782,WMS!$E$3:$G$2500,2,FALSE))</f>
        <v/>
      </c>
      <c r="R1782" s="36" t="str">
        <f>IF(G1782="","",VLOOKUP(G1782,WMS!$E$3:$G$2500,3,FALSE))</f>
        <v/>
      </c>
      <c r="S1782" s="37" t="str">
        <f>IF(R1782="","",VLOOKUP(R1782,CUSTOMS!$E$3:$N$2500,2,FALSE))</f>
        <v/>
      </c>
      <c r="T1782" s="38" t="str">
        <f>IF(R1782="","",VLOOKUP(R1782,CUSTOMS!$E$3:$N$2500,3,FALSE))</f>
        <v/>
      </c>
      <c r="U1782" s="39" t="str">
        <f t="shared" si="200"/>
        <v/>
      </c>
      <c r="V1782" s="39" t="str">
        <f>IF(R1782="","",VLOOKUP(R1782,CUSTOMS!$E$3:$N$2500,5,FALSE))</f>
        <v/>
      </c>
      <c r="W1782" s="40" t="str">
        <f>IF(R1782="","",VLOOKUP(R1782,CUSTOMS!$E$3:$N$2500,6,FALSE))</f>
        <v/>
      </c>
      <c r="X1782" s="40" t="str">
        <f t="shared" si="201"/>
        <v/>
      </c>
      <c r="Y1782" s="39" t="str">
        <f>IF(R1782="","",VLOOKUP(R1782,CUSTOMS!$E$3:$N$2500,8,FALSE))</f>
        <v/>
      </c>
      <c r="Z1782" s="39" t="str">
        <f>IF(R1782="","",VLOOKUP(R1782,CUSTOMS!$E$3:$N$2500,9,FALSE))</f>
        <v/>
      </c>
      <c r="AA1782" s="39" t="str">
        <f>IF(R1782="","",VLOOKUP(R1782,CUSTOMS!$E$3:$N$2500,10,FALSE))</f>
        <v/>
      </c>
      <c r="AB1782" s="40" t="str">
        <f>IF(R1782="","",VLOOKUP(G1782,WMS!$E$3:$T$2500,15,FALSE))</f>
        <v/>
      </c>
      <c r="AC1782" s="40" t="str">
        <f t="shared" si="202"/>
        <v/>
      </c>
      <c r="AD1782" s="37" t="str">
        <f>IF(S1782="","",VLOOKUP(S1782,海关监管条件!$A$1:$B$2000,2,FALSE))</f>
        <v/>
      </c>
    </row>
    <row r="1783" spans="7:30">
      <c r="G1783" s="22" t="str">
        <f t="shared" si="196"/>
        <v/>
      </c>
      <c r="H1783" s="23" t="str">
        <f>IF(G1783="","",VLOOKUP(G1783,WMS!$E$3:$Q$2500,7,FALSE))</f>
        <v/>
      </c>
      <c r="I1783" s="23" t="str">
        <f>IF(G1783="","",VLOOKUP(G1783,WMS!$E$3:$Q$2500,8,FALSE))</f>
        <v/>
      </c>
      <c r="J1783" s="23" t="str">
        <f>IF(G1783="","",VLOOKUP(G1783,WMS!$E$3:$Q$2500,13,FALSE))</f>
        <v/>
      </c>
      <c r="K1783" s="29" t="str">
        <f t="shared" si="197"/>
        <v/>
      </c>
      <c r="N1783" s="30" t="str">
        <f>IF(G1783="","",VLOOKUP(G1783,WMS!$E$3:$U$2500,17,0))</f>
        <v/>
      </c>
      <c r="O1783" s="31" t="str">
        <f t="shared" si="198"/>
        <v/>
      </c>
      <c r="P1783" s="31" t="str">
        <f t="shared" si="199"/>
        <v/>
      </c>
      <c r="Q1783" s="36" t="str">
        <f>IF(G1783="","",VLOOKUP(G1783,WMS!$E$3:$G$2500,2,FALSE))</f>
        <v/>
      </c>
      <c r="R1783" s="36" t="str">
        <f>IF(G1783="","",VLOOKUP(G1783,WMS!$E$3:$G$2500,3,FALSE))</f>
        <v/>
      </c>
      <c r="S1783" s="37" t="str">
        <f>IF(R1783="","",VLOOKUP(R1783,CUSTOMS!$E$3:$N$2500,2,FALSE))</f>
        <v/>
      </c>
      <c r="T1783" s="38" t="str">
        <f>IF(R1783="","",VLOOKUP(R1783,CUSTOMS!$E$3:$N$2500,3,FALSE))</f>
        <v/>
      </c>
      <c r="U1783" s="39" t="str">
        <f t="shared" si="200"/>
        <v/>
      </c>
      <c r="V1783" s="39" t="str">
        <f>IF(R1783="","",VLOOKUP(R1783,CUSTOMS!$E$3:$N$2500,5,FALSE))</f>
        <v/>
      </c>
      <c r="W1783" s="40" t="str">
        <f>IF(R1783="","",VLOOKUP(R1783,CUSTOMS!$E$3:$N$2500,6,FALSE))</f>
        <v/>
      </c>
      <c r="X1783" s="40" t="str">
        <f t="shared" si="201"/>
        <v/>
      </c>
      <c r="Y1783" s="39" t="str">
        <f>IF(R1783="","",VLOOKUP(R1783,CUSTOMS!$E$3:$N$2500,8,FALSE))</f>
        <v/>
      </c>
      <c r="Z1783" s="39" t="str">
        <f>IF(R1783="","",VLOOKUP(R1783,CUSTOMS!$E$3:$N$2500,9,FALSE))</f>
        <v/>
      </c>
      <c r="AA1783" s="39" t="str">
        <f>IF(R1783="","",VLOOKUP(R1783,CUSTOMS!$E$3:$N$2500,10,FALSE))</f>
        <v/>
      </c>
      <c r="AB1783" s="40" t="str">
        <f>IF(R1783="","",VLOOKUP(G1783,WMS!$E$3:$T$2500,15,FALSE))</f>
        <v/>
      </c>
      <c r="AC1783" s="40" t="str">
        <f t="shared" si="202"/>
        <v/>
      </c>
      <c r="AD1783" s="37" t="str">
        <f>IF(S1783="","",VLOOKUP(S1783,海关监管条件!$A$1:$B$2000,2,FALSE))</f>
        <v/>
      </c>
    </row>
    <row r="1784" spans="7:30">
      <c r="G1784" s="22" t="str">
        <f t="shared" si="196"/>
        <v/>
      </c>
      <c r="H1784" s="23" t="str">
        <f>IF(G1784="","",VLOOKUP(G1784,WMS!$E$3:$Q$2500,7,FALSE))</f>
        <v/>
      </c>
      <c r="I1784" s="23" t="str">
        <f>IF(G1784="","",VLOOKUP(G1784,WMS!$E$3:$Q$2500,8,FALSE))</f>
        <v/>
      </c>
      <c r="J1784" s="23" t="str">
        <f>IF(G1784="","",VLOOKUP(G1784,WMS!$E$3:$Q$2500,13,FALSE))</f>
        <v/>
      </c>
      <c r="K1784" s="29" t="str">
        <f t="shared" si="197"/>
        <v/>
      </c>
      <c r="N1784" s="30" t="str">
        <f>IF(G1784="","",VLOOKUP(G1784,WMS!$E$3:$U$2500,17,0))</f>
        <v/>
      </c>
      <c r="O1784" s="31" t="str">
        <f t="shared" si="198"/>
        <v/>
      </c>
      <c r="P1784" s="31" t="str">
        <f t="shared" si="199"/>
        <v/>
      </c>
      <c r="Q1784" s="36" t="str">
        <f>IF(G1784="","",VLOOKUP(G1784,WMS!$E$3:$G$2500,2,FALSE))</f>
        <v/>
      </c>
      <c r="R1784" s="36" t="str">
        <f>IF(G1784="","",VLOOKUP(G1784,WMS!$E$3:$G$2500,3,FALSE))</f>
        <v/>
      </c>
      <c r="S1784" s="37" t="str">
        <f>IF(R1784="","",VLOOKUP(R1784,CUSTOMS!$E$3:$N$2500,2,FALSE))</f>
        <v/>
      </c>
      <c r="T1784" s="38" t="str">
        <f>IF(R1784="","",VLOOKUP(R1784,CUSTOMS!$E$3:$N$2500,3,FALSE))</f>
        <v/>
      </c>
      <c r="U1784" s="39" t="str">
        <f t="shared" si="200"/>
        <v/>
      </c>
      <c r="V1784" s="39" t="str">
        <f>IF(R1784="","",VLOOKUP(R1784,CUSTOMS!$E$3:$N$2500,5,FALSE))</f>
        <v/>
      </c>
      <c r="W1784" s="40" t="str">
        <f>IF(R1784="","",VLOOKUP(R1784,CUSTOMS!$E$3:$N$2500,6,FALSE))</f>
        <v/>
      </c>
      <c r="X1784" s="40" t="str">
        <f t="shared" si="201"/>
        <v/>
      </c>
      <c r="Y1784" s="39" t="str">
        <f>IF(R1784="","",VLOOKUP(R1784,CUSTOMS!$E$3:$N$2500,8,FALSE))</f>
        <v/>
      </c>
      <c r="Z1784" s="39" t="str">
        <f>IF(R1784="","",VLOOKUP(R1784,CUSTOMS!$E$3:$N$2500,9,FALSE))</f>
        <v/>
      </c>
      <c r="AA1784" s="39" t="str">
        <f>IF(R1784="","",VLOOKUP(R1784,CUSTOMS!$E$3:$N$2500,10,FALSE))</f>
        <v/>
      </c>
      <c r="AB1784" s="40" t="str">
        <f>IF(R1784="","",VLOOKUP(G1784,WMS!$E$3:$T$2500,15,FALSE))</f>
        <v/>
      </c>
      <c r="AC1784" s="40" t="str">
        <f t="shared" si="202"/>
        <v/>
      </c>
      <c r="AD1784" s="37" t="str">
        <f>IF(S1784="","",VLOOKUP(S1784,海关监管条件!$A$1:$B$2000,2,FALSE))</f>
        <v/>
      </c>
    </row>
    <row r="1785" spans="7:30">
      <c r="G1785" s="22" t="str">
        <f t="shared" si="196"/>
        <v/>
      </c>
      <c r="H1785" s="23" t="str">
        <f>IF(G1785="","",VLOOKUP(G1785,WMS!$E$3:$Q$2500,7,FALSE))</f>
        <v/>
      </c>
      <c r="I1785" s="23" t="str">
        <f>IF(G1785="","",VLOOKUP(G1785,WMS!$E$3:$Q$2500,8,FALSE))</f>
        <v/>
      </c>
      <c r="J1785" s="23" t="str">
        <f>IF(G1785="","",VLOOKUP(G1785,WMS!$E$3:$Q$2500,13,FALSE))</f>
        <v/>
      </c>
      <c r="K1785" s="29" t="str">
        <f t="shared" si="197"/>
        <v/>
      </c>
      <c r="N1785" s="30" t="str">
        <f>IF(G1785="","",VLOOKUP(G1785,WMS!$E$3:$U$2500,17,0))</f>
        <v/>
      </c>
      <c r="O1785" s="31" t="str">
        <f t="shared" si="198"/>
        <v/>
      </c>
      <c r="P1785" s="31" t="str">
        <f t="shared" si="199"/>
        <v/>
      </c>
      <c r="Q1785" s="36" t="str">
        <f>IF(G1785="","",VLOOKUP(G1785,WMS!$E$3:$G$2500,2,FALSE))</f>
        <v/>
      </c>
      <c r="R1785" s="36" t="str">
        <f>IF(G1785="","",VLOOKUP(G1785,WMS!$E$3:$G$2500,3,FALSE))</f>
        <v/>
      </c>
      <c r="S1785" s="37" t="str">
        <f>IF(R1785="","",VLOOKUP(R1785,CUSTOMS!$E$3:$N$2500,2,FALSE))</f>
        <v/>
      </c>
      <c r="T1785" s="38" t="str">
        <f>IF(R1785="","",VLOOKUP(R1785,CUSTOMS!$E$3:$N$2500,3,FALSE))</f>
        <v/>
      </c>
      <c r="U1785" s="39" t="str">
        <f t="shared" si="200"/>
        <v/>
      </c>
      <c r="V1785" s="39" t="str">
        <f>IF(R1785="","",VLOOKUP(R1785,CUSTOMS!$E$3:$N$2500,5,FALSE))</f>
        <v/>
      </c>
      <c r="W1785" s="40" t="str">
        <f>IF(R1785="","",VLOOKUP(R1785,CUSTOMS!$E$3:$N$2500,6,FALSE))</f>
        <v/>
      </c>
      <c r="X1785" s="40" t="str">
        <f t="shared" si="201"/>
        <v/>
      </c>
      <c r="Y1785" s="39" t="str">
        <f>IF(R1785="","",VLOOKUP(R1785,CUSTOMS!$E$3:$N$2500,8,FALSE))</f>
        <v/>
      </c>
      <c r="Z1785" s="39" t="str">
        <f>IF(R1785="","",VLOOKUP(R1785,CUSTOMS!$E$3:$N$2500,9,FALSE))</f>
        <v/>
      </c>
      <c r="AA1785" s="39" t="str">
        <f>IF(R1785="","",VLOOKUP(R1785,CUSTOMS!$E$3:$N$2500,10,FALSE))</f>
        <v/>
      </c>
      <c r="AB1785" s="40" t="str">
        <f>IF(R1785="","",VLOOKUP(G1785,WMS!$E$3:$T$2500,15,FALSE))</f>
        <v/>
      </c>
      <c r="AC1785" s="40" t="str">
        <f t="shared" si="202"/>
        <v/>
      </c>
      <c r="AD1785" s="37" t="str">
        <f>IF(S1785="","",VLOOKUP(S1785,海关监管条件!$A$1:$B$2000,2,FALSE))</f>
        <v/>
      </c>
    </row>
    <row r="1786" spans="7:30">
      <c r="G1786" s="22" t="str">
        <f t="shared" si="196"/>
        <v/>
      </c>
      <c r="H1786" s="23" t="str">
        <f>IF(G1786="","",VLOOKUP(G1786,WMS!$E$3:$Q$2500,7,FALSE))</f>
        <v/>
      </c>
      <c r="I1786" s="23" t="str">
        <f>IF(G1786="","",VLOOKUP(G1786,WMS!$E$3:$Q$2500,8,FALSE))</f>
        <v/>
      </c>
      <c r="J1786" s="23" t="str">
        <f>IF(G1786="","",VLOOKUP(G1786,WMS!$E$3:$Q$2500,13,FALSE))</f>
        <v/>
      </c>
      <c r="K1786" s="29" t="str">
        <f t="shared" si="197"/>
        <v/>
      </c>
      <c r="N1786" s="30" t="str">
        <f>IF(G1786="","",VLOOKUP(G1786,WMS!$E$3:$U$2500,17,0))</f>
        <v/>
      </c>
      <c r="O1786" s="31" t="str">
        <f t="shared" si="198"/>
        <v/>
      </c>
      <c r="P1786" s="31" t="str">
        <f t="shared" si="199"/>
        <v/>
      </c>
      <c r="Q1786" s="36" t="str">
        <f>IF(G1786="","",VLOOKUP(G1786,WMS!$E$3:$G$2500,2,FALSE))</f>
        <v/>
      </c>
      <c r="R1786" s="36" t="str">
        <f>IF(G1786="","",VLOOKUP(G1786,WMS!$E$3:$G$2500,3,FALSE))</f>
        <v/>
      </c>
      <c r="S1786" s="37" t="str">
        <f>IF(R1786="","",VLOOKUP(R1786,CUSTOMS!$E$3:$N$2500,2,FALSE))</f>
        <v/>
      </c>
      <c r="T1786" s="38" t="str">
        <f>IF(R1786="","",VLOOKUP(R1786,CUSTOMS!$E$3:$N$2500,3,FALSE))</f>
        <v/>
      </c>
      <c r="U1786" s="39" t="str">
        <f t="shared" si="200"/>
        <v/>
      </c>
      <c r="V1786" s="39" t="str">
        <f>IF(R1786="","",VLOOKUP(R1786,CUSTOMS!$E$3:$N$2500,5,FALSE))</f>
        <v/>
      </c>
      <c r="W1786" s="40" t="str">
        <f>IF(R1786="","",VLOOKUP(R1786,CUSTOMS!$E$3:$N$2500,6,FALSE))</f>
        <v/>
      </c>
      <c r="X1786" s="40" t="str">
        <f t="shared" si="201"/>
        <v/>
      </c>
      <c r="Y1786" s="39" t="str">
        <f>IF(R1786="","",VLOOKUP(R1786,CUSTOMS!$E$3:$N$2500,8,FALSE))</f>
        <v/>
      </c>
      <c r="Z1786" s="39" t="str">
        <f>IF(R1786="","",VLOOKUP(R1786,CUSTOMS!$E$3:$N$2500,9,FALSE))</f>
        <v/>
      </c>
      <c r="AA1786" s="39" t="str">
        <f>IF(R1786="","",VLOOKUP(R1786,CUSTOMS!$E$3:$N$2500,10,FALSE))</f>
        <v/>
      </c>
      <c r="AB1786" s="40" t="str">
        <f>IF(R1786="","",VLOOKUP(G1786,WMS!$E$3:$T$2500,15,FALSE))</f>
        <v/>
      </c>
      <c r="AC1786" s="40" t="str">
        <f t="shared" si="202"/>
        <v/>
      </c>
      <c r="AD1786" s="37" t="str">
        <f>IF(S1786="","",VLOOKUP(S1786,海关监管条件!$A$1:$B$2000,2,FALSE))</f>
        <v/>
      </c>
    </row>
    <row r="1787" spans="7:30">
      <c r="G1787" s="22" t="str">
        <f t="shared" si="196"/>
        <v/>
      </c>
      <c r="H1787" s="23" t="str">
        <f>IF(G1787="","",VLOOKUP(G1787,WMS!$E$3:$Q$2500,7,FALSE))</f>
        <v/>
      </c>
      <c r="I1787" s="23" t="str">
        <f>IF(G1787="","",VLOOKUP(G1787,WMS!$E$3:$Q$2500,8,FALSE))</f>
        <v/>
      </c>
      <c r="J1787" s="23" t="str">
        <f>IF(G1787="","",VLOOKUP(G1787,WMS!$E$3:$Q$2500,13,FALSE))</f>
        <v/>
      </c>
      <c r="K1787" s="29" t="str">
        <f t="shared" si="197"/>
        <v/>
      </c>
      <c r="N1787" s="30" t="str">
        <f>IF(G1787="","",VLOOKUP(G1787,WMS!$E$3:$U$2500,17,0))</f>
        <v/>
      </c>
      <c r="O1787" s="31" t="str">
        <f t="shared" si="198"/>
        <v/>
      </c>
      <c r="P1787" s="31" t="str">
        <f t="shared" si="199"/>
        <v/>
      </c>
      <c r="Q1787" s="36" t="str">
        <f>IF(G1787="","",VLOOKUP(G1787,WMS!$E$3:$G$2500,2,FALSE))</f>
        <v/>
      </c>
      <c r="R1787" s="36" t="str">
        <f>IF(G1787="","",VLOOKUP(G1787,WMS!$E$3:$G$2500,3,FALSE))</f>
        <v/>
      </c>
      <c r="S1787" s="37" t="str">
        <f>IF(R1787="","",VLOOKUP(R1787,CUSTOMS!$E$3:$N$2500,2,FALSE))</f>
        <v/>
      </c>
      <c r="T1787" s="38" t="str">
        <f>IF(R1787="","",VLOOKUP(R1787,CUSTOMS!$E$3:$N$2500,3,FALSE))</f>
        <v/>
      </c>
      <c r="U1787" s="39" t="str">
        <f t="shared" si="200"/>
        <v/>
      </c>
      <c r="V1787" s="39" t="str">
        <f>IF(R1787="","",VLOOKUP(R1787,CUSTOMS!$E$3:$N$2500,5,FALSE))</f>
        <v/>
      </c>
      <c r="W1787" s="40" t="str">
        <f>IF(R1787="","",VLOOKUP(R1787,CUSTOMS!$E$3:$N$2500,6,FALSE))</f>
        <v/>
      </c>
      <c r="X1787" s="40" t="str">
        <f t="shared" si="201"/>
        <v/>
      </c>
      <c r="Y1787" s="39" t="str">
        <f>IF(R1787="","",VLOOKUP(R1787,CUSTOMS!$E$3:$N$2500,8,FALSE))</f>
        <v/>
      </c>
      <c r="Z1787" s="39" t="str">
        <f>IF(R1787="","",VLOOKUP(R1787,CUSTOMS!$E$3:$N$2500,9,FALSE))</f>
        <v/>
      </c>
      <c r="AA1787" s="39" t="str">
        <f>IF(R1787="","",VLOOKUP(R1787,CUSTOMS!$E$3:$N$2500,10,FALSE))</f>
        <v/>
      </c>
      <c r="AB1787" s="40" t="str">
        <f>IF(R1787="","",VLOOKUP(G1787,WMS!$E$3:$T$2500,15,FALSE))</f>
        <v/>
      </c>
      <c r="AC1787" s="40" t="str">
        <f t="shared" si="202"/>
        <v/>
      </c>
      <c r="AD1787" s="37" t="str">
        <f>IF(S1787="","",VLOOKUP(S1787,海关监管条件!$A$1:$B$2000,2,FALSE))</f>
        <v/>
      </c>
    </row>
    <row r="1788" spans="7:30">
      <c r="G1788" s="22" t="str">
        <f t="shared" si="196"/>
        <v/>
      </c>
      <c r="H1788" s="23" t="str">
        <f>IF(G1788="","",VLOOKUP(G1788,WMS!$E$3:$Q$2500,7,FALSE))</f>
        <v/>
      </c>
      <c r="I1788" s="23" t="str">
        <f>IF(G1788="","",VLOOKUP(G1788,WMS!$E$3:$Q$2500,8,FALSE))</f>
        <v/>
      </c>
      <c r="J1788" s="23" t="str">
        <f>IF(G1788="","",VLOOKUP(G1788,WMS!$E$3:$Q$2500,13,FALSE))</f>
        <v/>
      </c>
      <c r="K1788" s="29" t="str">
        <f t="shared" si="197"/>
        <v/>
      </c>
      <c r="N1788" s="30" t="str">
        <f>IF(G1788="","",VLOOKUP(G1788,WMS!$E$3:$U$2500,17,0))</f>
        <v/>
      </c>
      <c r="O1788" s="31" t="str">
        <f t="shared" si="198"/>
        <v/>
      </c>
      <c r="P1788" s="31" t="str">
        <f t="shared" si="199"/>
        <v/>
      </c>
      <c r="Q1788" s="36" t="str">
        <f>IF(G1788="","",VLOOKUP(G1788,WMS!$E$3:$G$2500,2,FALSE))</f>
        <v/>
      </c>
      <c r="R1788" s="36" t="str">
        <f>IF(G1788="","",VLOOKUP(G1788,WMS!$E$3:$G$2500,3,FALSE))</f>
        <v/>
      </c>
      <c r="S1788" s="37" t="str">
        <f>IF(R1788="","",VLOOKUP(R1788,CUSTOMS!$E$3:$N$2500,2,FALSE))</f>
        <v/>
      </c>
      <c r="T1788" s="38" t="str">
        <f>IF(R1788="","",VLOOKUP(R1788,CUSTOMS!$E$3:$N$2500,3,FALSE))</f>
        <v/>
      </c>
      <c r="U1788" s="39" t="str">
        <f t="shared" si="200"/>
        <v/>
      </c>
      <c r="V1788" s="39" t="str">
        <f>IF(R1788="","",VLOOKUP(R1788,CUSTOMS!$E$3:$N$2500,5,FALSE))</f>
        <v/>
      </c>
      <c r="W1788" s="40" t="str">
        <f>IF(R1788="","",VLOOKUP(R1788,CUSTOMS!$E$3:$N$2500,6,FALSE))</f>
        <v/>
      </c>
      <c r="X1788" s="40" t="str">
        <f t="shared" si="201"/>
        <v/>
      </c>
      <c r="Y1788" s="39" t="str">
        <f>IF(R1788="","",VLOOKUP(R1788,CUSTOMS!$E$3:$N$2500,8,FALSE))</f>
        <v/>
      </c>
      <c r="Z1788" s="39" t="str">
        <f>IF(R1788="","",VLOOKUP(R1788,CUSTOMS!$E$3:$N$2500,9,FALSE))</f>
        <v/>
      </c>
      <c r="AA1788" s="39" t="str">
        <f>IF(R1788="","",VLOOKUP(R1788,CUSTOMS!$E$3:$N$2500,10,FALSE))</f>
        <v/>
      </c>
      <c r="AB1788" s="40" t="str">
        <f>IF(R1788="","",VLOOKUP(G1788,WMS!$E$3:$T$2500,15,FALSE))</f>
        <v/>
      </c>
      <c r="AC1788" s="40" t="str">
        <f t="shared" si="202"/>
        <v/>
      </c>
      <c r="AD1788" s="37" t="str">
        <f>IF(S1788="","",VLOOKUP(S1788,海关监管条件!$A$1:$B$2000,2,FALSE))</f>
        <v/>
      </c>
    </row>
    <row r="1789" spans="7:30">
      <c r="G1789" s="22" t="str">
        <f t="shared" si="196"/>
        <v/>
      </c>
      <c r="H1789" s="23" t="str">
        <f>IF(G1789="","",VLOOKUP(G1789,WMS!$E$3:$Q$2500,7,FALSE))</f>
        <v/>
      </c>
      <c r="I1789" s="23" t="str">
        <f>IF(G1789="","",VLOOKUP(G1789,WMS!$E$3:$Q$2500,8,FALSE))</f>
        <v/>
      </c>
      <c r="J1789" s="23" t="str">
        <f>IF(G1789="","",VLOOKUP(G1789,WMS!$E$3:$Q$2500,13,FALSE))</f>
        <v/>
      </c>
      <c r="K1789" s="29" t="str">
        <f t="shared" si="197"/>
        <v/>
      </c>
      <c r="N1789" s="30" t="str">
        <f>IF(G1789="","",VLOOKUP(G1789,WMS!$E$3:$U$2500,17,0))</f>
        <v/>
      </c>
      <c r="O1789" s="31" t="str">
        <f t="shared" si="198"/>
        <v/>
      </c>
      <c r="P1789" s="31" t="str">
        <f t="shared" si="199"/>
        <v/>
      </c>
      <c r="Q1789" s="36" t="str">
        <f>IF(G1789="","",VLOOKUP(G1789,WMS!$E$3:$G$2500,2,FALSE))</f>
        <v/>
      </c>
      <c r="R1789" s="36" t="str">
        <f>IF(G1789="","",VLOOKUP(G1789,WMS!$E$3:$G$2500,3,FALSE))</f>
        <v/>
      </c>
      <c r="S1789" s="37" t="str">
        <f>IF(R1789="","",VLOOKUP(R1789,CUSTOMS!$E$3:$N$2500,2,FALSE))</f>
        <v/>
      </c>
      <c r="T1789" s="38" t="str">
        <f>IF(R1789="","",VLOOKUP(R1789,CUSTOMS!$E$3:$N$2500,3,FALSE))</f>
        <v/>
      </c>
      <c r="U1789" s="39" t="str">
        <f t="shared" si="200"/>
        <v/>
      </c>
      <c r="V1789" s="39" t="str">
        <f>IF(R1789="","",VLOOKUP(R1789,CUSTOMS!$E$3:$N$2500,5,FALSE))</f>
        <v/>
      </c>
      <c r="W1789" s="40" t="str">
        <f>IF(R1789="","",VLOOKUP(R1789,CUSTOMS!$E$3:$N$2500,6,FALSE))</f>
        <v/>
      </c>
      <c r="X1789" s="40" t="str">
        <f t="shared" si="201"/>
        <v/>
      </c>
      <c r="Y1789" s="39" t="str">
        <f>IF(R1789="","",VLOOKUP(R1789,CUSTOMS!$E$3:$N$2500,8,FALSE))</f>
        <v/>
      </c>
      <c r="Z1789" s="39" t="str">
        <f>IF(R1789="","",VLOOKUP(R1789,CUSTOMS!$E$3:$N$2500,9,FALSE))</f>
        <v/>
      </c>
      <c r="AA1789" s="39" t="str">
        <f>IF(R1789="","",VLOOKUP(R1789,CUSTOMS!$E$3:$N$2500,10,FALSE))</f>
        <v/>
      </c>
      <c r="AB1789" s="40" t="str">
        <f>IF(R1789="","",VLOOKUP(G1789,WMS!$E$3:$T$2500,15,FALSE))</f>
        <v/>
      </c>
      <c r="AC1789" s="40" t="str">
        <f t="shared" si="202"/>
        <v/>
      </c>
      <c r="AD1789" s="37" t="str">
        <f>IF(S1789="","",VLOOKUP(S1789,海关监管条件!$A$1:$B$2000,2,FALSE))</f>
        <v/>
      </c>
    </row>
    <row r="1790" spans="7:30">
      <c r="G1790" s="22" t="str">
        <f t="shared" si="196"/>
        <v/>
      </c>
      <c r="H1790" s="23" t="str">
        <f>IF(G1790="","",VLOOKUP(G1790,WMS!$E$3:$Q$2500,7,FALSE))</f>
        <v/>
      </c>
      <c r="I1790" s="23" t="str">
        <f>IF(G1790="","",VLOOKUP(G1790,WMS!$E$3:$Q$2500,8,FALSE))</f>
        <v/>
      </c>
      <c r="J1790" s="23" t="str">
        <f>IF(G1790="","",VLOOKUP(G1790,WMS!$E$3:$Q$2500,13,FALSE))</f>
        <v/>
      </c>
      <c r="K1790" s="29" t="str">
        <f t="shared" si="197"/>
        <v/>
      </c>
      <c r="N1790" s="30" t="str">
        <f>IF(G1790="","",VLOOKUP(G1790,WMS!$E$3:$U$2500,17,0))</f>
        <v/>
      </c>
      <c r="O1790" s="31" t="str">
        <f t="shared" si="198"/>
        <v/>
      </c>
      <c r="P1790" s="31" t="str">
        <f t="shared" si="199"/>
        <v/>
      </c>
      <c r="Q1790" s="36" t="str">
        <f>IF(G1790="","",VLOOKUP(G1790,WMS!$E$3:$G$2500,2,FALSE))</f>
        <v/>
      </c>
      <c r="R1790" s="36" t="str">
        <f>IF(G1790="","",VLOOKUP(G1790,WMS!$E$3:$G$2500,3,FALSE))</f>
        <v/>
      </c>
      <c r="S1790" s="37" t="str">
        <f>IF(R1790="","",VLOOKUP(R1790,CUSTOMS!$E$3:$N$2500,2,FALSE))</f>
        <v/>
      </c>
      <c r="T1790" s="38" t="str">
        <f>IF(R1790="","",VLOOKUP(R1790,CUSTOMS!$E$3:$N$2500,3,FALSE))</f>
        <v/>
      </c>
      <c r="U1790" s="39" t="str">
        <f t="shared" si="200"/>
        <v/>
      </c>
      <c r="V1790" s="39" t="str">
        <f>IF(R1790="","",VLOOKUP(R1790,CUSTOMS!$E$3:$N$2500,5,FALSE))</f>
        <v/>
      </c>
      <c r="W1790" s="40" t="str">
        <f>IF(R1790="","",VLOOKUP(R1790,CUSTOMS!$E$3:$N$2500,6,FALSE))</f>
        <v/>
      </c>
      <c r="X1790" s="40" t="str">
        <f t="shared" si="201"/>
        <v/>
      </c>
      <c r="Y1790" s="39" t="str">
        <f>IF(R1790="","",VLOOKUP(R1790,CUSTOMS!$E$3:$N$2500,8,FALSE))</f>
        <v/>
      </c>
      <c r="Z1790" s="39" t="str">
        <f>IF(R1790="","",VLOOKUP(R1790,CUSTOMS!$E$3:$N$2500,9,FALSE))</f>
        <v/>
      </c>
      <c r="AA1790" s="39" t="str">
        <f>IF(R1790="","",VLOOKUP(R1790,CUSTOMS!$E$3:$N$2500,10,FALSE))</f>
        <v/>
      </c>
      <c r="AB1790" s="40" t="str">
        <f>IF(R1790="","",VLOOKUP(G1790,WMS!$E$3:$T$2500,15,FALSE))</f>
        <v/>
      </c>
      <c r="AC1790" s="40" t="str">
        <f t="shared" si="202"/>
        <v/>
      </c>
      <c r="AD1790" s="37" t="str">
        <f>IF(S1790="","",VLOOKUP(S1790,海关监管条件!$A$1:$B$2000,2,FALSE))</f>
        <v/>
      </c>
    </row>
    <row r="1791" spans="7:30">
      <c r="G1791" s="22" t="str">
        <f t="shared" si="196"/>
        <v/>
      </c>
      <c r="H1791" s="23" t="str">
        <f>IF(G1791="","",VLOOKUP(G1791,WMS!$E$3:$Q$2500,7,FALSE))</f>
        <v/>
      </c>
      <c r="I1791" s="23" t="str">
        <f>IF(G1791="","",VLOOKUP(G1791,WMS!$E$3:$Q$2500,8,FALSE))</f>
        <v/>
      </c>
      <c r="J1791" s="23" t="str">
        <f>IF(G1791="","",VLOOKUP(G1791,WMS!$E$3:$Q$2500,13,FALSE))</f>
        <v/>
      </c>
      <c r="K1791" s="29" t="str">
        <f t="shared" si="197"/>
        <v/>
      </c>
      <c r="N1791" s="30" t="str">
        <f>IF(G1791="","",VLOOKUP(G1791,WMS!$E$3:$U$2500,17,0))</f>
        <v/>
      </c>
      <c r="O1791" s="31" t="str">
        <f t="shared" si="198"/>
        <v/>
      </c>
      <c r="P1791" s="31" t="str">
        <f t="shared" si="199"/>
        <v/>
      </c>
      <c r="Q1791" s="36" t="str">
        <f>IF(G1791="","",VLOOKUP(G1791,WMS!$E$3:$G$2500,2,FALSE))</f>
        <v/>
      </c>
      <c r="R1791" s="36" t="str">
        <f>IF(G1791="","",VLOOKUP(G1791,WMS!$E$3:$G$2500,3,FALSE))</f>
        <v/>
      </c>
      <c r="S1791" s="37" t="str">
        <f>IF(R1791="","",VLOOKUP(R1791,CUSTOMS!$E$3:$N$2500,2,FALSE))</f>
        <v/>
      </c>
      <c r="T1791" s="38" t="str">
        <f>IF(R1791="","",VLOOKUP(R1791,CUSTOMS!$E$3:$N$2500,3,FALSE))</f>
        <v/>
      </c>
      <c r="U1791" s="39" t="str">
        <f t="shared" si="200"/>
        <v/>
      </c>
      <c r="V1791" s="39" t="str">
        <f>IF(R1791="","",VLOOKUP(R1791,CUSTOMS!$E$3:$N$2500,5,FALSE))</f>
        <v/>
      </c>
      <c r="W1791" s="40" t="str">
        <f>IF(R1791="","",VLOOKUP(R1791,CUSTOMS!$E$3:$N$2500,6,FALSE))</f>
        <v/>
      </c>
      <c r="X1791" s="40" t="str">
        <f t="shared" si="201"/>
        <v/>
      </c>
      <c r="Y1791" s="39" t="str">
        <f>IF(R1791="","",VLOOKUP(R1791,CUSTOMS!$E$3:$N$2500,8,FALSE))</f>
        <v/>
      </c>
      <c r="Z1791" s="39" t="str">
        <f>IF(R1791="","",VLOOKUP(R1791,CUSTOMS!$E$3:$N$2500,9,FALSE))</f>
        <v/>
      </c>
      <c r="AA1791" s="39" t="str">
        <f>IF(R1791="","",VLOOKUP(R1791,CUSTOMS!$E$3:$N$2500,10,FALSE))</f>
        <v/>
      </c>
      <c r="AB1791" s="40" t="str">
        <f>IF(R1791="","",VLOOKUP(G1791,WMS!$E$3:$T$2500,15,FALSE))</f>
        <v/>
      </c>
      <c r="AC1791" s="40" t="str">
        <f t="shared" si="202"/>
        <v/>
      </c>
      <c r="AD1791" s="37" t="str">
        <f>IF(S1791="","",VLOOKUP(S1791,海关监管条件!$A$1:$B$2000,2,FALSE))</f>
        <v/>
      </c>
    </row>
    <row r="1792" spans="7:30">
      <c r="G1792" s="22" t="str">
        <f t="shared" si="196"/>
        <v/>
      </c>
      <c r="H1792" s="23" t="str">
        <f>IF(G1792="","",VLOOKUP(G1792,WMS!$E$3:$Q$2500,7,FALSE))</f>
        <v/>
      </c>
      <c r="I1792" s="23" t="str">
        <f>IF(G1792="","",VLOOKUP(G1792,WMS!$E$3:$Q$2500,8,FALSE))</f>
        <v/>
      </c>
      <c r="J1792" s="23" t="str">
        <f>IF(G1792="","",VLOOKUP(G1792,WMS!$E$3:$Q$2500,13,FALSE))</f>
        <v/>
      </c>
      <c r="K1792" s="29" t="str">
        <f t="shared" si="197"/>
        <v/>
      </c>
      <c r="N1792" s="30" t="str">
        <f>IF(G1792="","",VLOOKUP(G1792,WMS!$E$3:$U$2500,17,0))</f>
        <v/>
      </c>
      <c r="O1792" s="31" t="str">
        <f t="shared" si="198"/>
        <v/>
      </c>
      <c r="P1792" s="31" t="str">
        <f t="shared" si="199"/>
        <v/>
      </c>
      <c r="Q1792" s="36" t="str">
        <f>IF(G1792="","",VLOOKUP(G1792,WMS!$E$3:$G$2500,2,FALSE))</f>
        <v/>
      </c>
      <c r="R1792" s="36" t="str">
        <f>IF(G1792="","",VLOOKUP(G1792,WMS!$E$3:$G$2500,3,FALSE))</f>
        <v/>
      </c>
      <c r="S1792" s="37" t="str">
        <f>IF(R1792="","",VLOOKUP(R1792,CUSTOMS!$E$3:$N$2500,2,FALSE))</f>
        <v/>
      </c>
      <c r="T1792" s="38" t="str">
        <f>IF(R1792="","",VLOOKUP(R1792,CUSTOMS!$E$3:$N$2500,3,FALSE))</f>
        <v/>
      </c>
      <c r="U1792" s="39" t="str">
        <f t="shared" si="200"/>
        <v/>
      </c>
      <c r="V1792" s="39" t="str">
        <f>IF(R1792="","",VLOOKUP(R1792,CUSTOMS!$E$3:$N$2500,5,FALSE))</f>
        <v/>
      </c>
      <c r="W1792" s="40" t="str">
        <f>IF(R1792="","",VLOOKUP(R1792,CUSTOMS!$E$3:$N$2500,6,FALSE))</f>
        <v/>
      </c>
      <c r="X1792" s="40" t="str">
        <f t="shared" si="201"/>
        <v/>
      </c>
      <c r="Y1792" s="39" t="str">
        <f>IF(R1792="","",VLOOKUP(R1792,CUSTOMS!$E$3:$N$2500,8,FALSE))</f>
        <v/>
      </c>
      <c r="Z1792" s="39" t="str">
        <f>IF(R1792="","",VLOOKUP(R1792,CUSTOMS!$E$3:$N$2500,9,FALSE))</f>
        <v/>
      </c>
      <c r="AA1792" s="39" t="str">
        <f>IF(R1792="","",VLOOKUP(R1792,CUSTOMS!$E$3:$N$2500,10,FALSE))</f>
        <v/>
      </c>
      <c r="AB1792" s="40" t="str">
        <f>IF(R1792="","",VLOOKUP(G1792,WMS!$E$3:$T$2500,15,FALSE))</f>
        <v/>
      </c>
      <c r="AC1792" s="40" t="str">
        <f t="shared" si="202"/>
        <v/>
      </c>
      <c r="AD1792" s="37" t="str">
        <f>IF(S1792="","",VLOOKUP(S1792,海关监管条件!$A$1:$B$2000,2,FALSE))</f>
        <v/>
      </c>
    </row>
    <row r="1793" spans="7:30">
      <c r="G1793" s="22" t="str">
        <f t="shared" si="196"/>
        <v/>
      </c>
      <c r="H1793" s="23" t="str">
        <f>IF(G1793="","",VLOOKUP(G1793,WMS!$E$3:$Q$2500,7,FALSE))</f>
        <v/>
      </c>
      <c r="I1793" s="23" t="str">
        <f>IF(G1793="","",VLOOKUP(G1793,WMS!$E$3:$Q$2500,8,FALSE))</f>
        <v/>
      </c>
      <c r="J1793" s="23" t="str">
        <f>IF(G1793="","",VLOOKUP(G1793,WMS!$E$3:$Q$2500,13,FALSE))</f>
        <v/>
      </c>
      <c r="K1793" s="29" t="str">
        <f t="shared" si="197"/>
        <v/>
      </c>
      <c r="N1793" s="30" t="str">
        <f>IF(G1793="","",VLOOKUP(G1793,WMS!$E$3:$U$2500,17,0))</f>
        <v/>
      </c>
      <c r="O1793" s="31" t="str">
        <f t="shared" si="198"/>
        <v/>
      </c>
      <c r="P1793" s="31" t="str">
        <f t="shared" si="199"/>
        <v/>
      </c>
      <c r="Q1793" s="36" t="str">
        <f>IF(G1793="","",VLOOKUP(G1793,WMS!$E$3:$G$2500,2,FALSE))</f>
        <v/>
      </c>
      <c r="R1793" s="36" t="str">
        <f>IF(G1793="","",VLOOKUP(G1793,WMS!$E$3:$G$2500,3,FALSE))</f>
        <v/>
      </c>
      <c r="S1793" s="37" t="str">
        <f>IF(R1793="","",VLOOKUP(R1793,CUSTOMS!$E$3:$N$2500,2,FALSE))</f>
        <v/>
      </c>
      <c r="T1793" s="38" t="str">
        <f>IF(R1793="","",VLOOKUP(R1793,CUSTOMS!$E$3:$N$2500,3,FALSE))</f>
        <v/>
      </c>
      <c r="U1793" s="39" t="str">
        <f t="shared" si="200"/>
        <v/>
      </c>
      <c r="V1793" s="39" t="str">
        <f>IF(R1793="","",VLOOKUP(R1793,CUSTOMS!$E$3:$N$2500,5,FALSE))</f>
        <v/>
      </c>
      <c r="W1793" s="40" t="str">
        <f>IF(R1793="","",VLOOKUP(R1793,CUSTOMS!$E$3:$N$2500,6,FALSE))</f>
        <v/>
      </c>
      <c r="X1793" s="40" t="str">
        <f t="shared" si="201"/>
        <v/>
      </c>
      <c r="Y1793" s="39" t="str">
        <f>IF(R1793="","",VLOOKUP(R1793,CUSTOMS!$E$3:$N$2500,8,FALSE))</f>
        <v/>
      </c>
      <c r="Z1793" s="39" t="str">
        <f>IF(R1793="","",VLOOKUP(R1793,CUSTOMS!$E$3:$N$2500,9,FALSE))</f>
        <v/>
      </c>
      <c r="AA1793" s="39" t="str">
        <f>IF(R1793="","",VLOOKUP(R1793,CUSTOMS!$E$3:$N$2500,10,FALSE))</f>
        <v/>
      </c>
      <c r="AB1793" s="40" t="str">
        <f>IF(R1793="","",VLOOKUP(G1793,WMS!$E$3:$T$2500,15,FALSE))</f>
        <v/>
      </c>
      <c r="AC1793" s="40" t="str">
        <f t="shared" si="202"/>
        <v/>
      </c>
      <c r="AD1793" s="37" t="str">
        <f>IF(S1793="","",VLOOKUP(S1793,海关监管条件!$A$1:$B$2000,2,FALSE))</f>
        <v/>
      </c>
    </row>
    <row r="1794" spans="7:30">
      <c r="G1794" s="22" t="str">
        <f t="shared" si="196"/>
        <v/>
      </c>
      <c r="H1794" s="23" t="str">
        <f>IF(G1794="","",VLOOKUP(G1794,WMS!$E$3:$Q$2500,7,FALSE))</f>
        <v/>
      </c>
      <c r="I1794" s="23" t="str">
        <f>IF(G1794="","",VLOOKUP(G1794,WMS!$E$3:$Q$2500,8,FALSE))</f>
        <v/>
      </c>
      <c r="J1794" s="23" t="str">
        <f>IF(G1794="","",VLOOKUP(G1794,WMS!$E$3:$Q$2500,13,FALSE))</f>
        <v/>
      </c>
      <c r="K1794" s="29" t="str">
        <f t="shared" si="197"/>
        <v/>
      </c>
      <c r="N1794" s="30" t="str">
        <f>IF(G1794="","",VLOOKUP(G1794,WMS!$E$3:$U$2500,17,0))</f>
        <v/>
      </c>
      <c r="O1794" s="31" t="str">
        <f t="shared" si="198"/>
        <v/>
      </c>
      <c r="P1794" s="31" t="str">
        <f t="shared" si="199"/>
        <v/>
      </c>
      <c r="Q1794" s="36" t="str">
        <f>IF(G1794="","",VLOOKUP(G1794,WMS!$E$3:$G$2500,2,FALSE))</f>
        <v/>
      </c>
      <c r="R1794" s="36" t="str">
        <f>IF(G1794="","",VLOOKUP(G1794,WMS!$E$3:$G$2500,3,FALSE))</f>
        <v/>
      </c>
      <c r="S1794" s="37" t="str">
        <f>IF(R1794="","",VLOOKUP(R1794,CUSTOMS!$E$3:$N$2500,2,FALSE))</f>
        <v/>
      </c>
      <c r="T1794" s="38" t="str">
        <f>IF(R1794="","",VLOOKUP(R1794,CUSTOMS!$E$3:$N$2500,3,FALSE))</f>
        <v/>
      </c>
      <c r="U1794" s="39" t="str">
        <f t="shared" si="200"/>
        <v/>
      </c>
      <c r="V1794" s="39" t="str">
        <f>IF(R1794="","",VLOOKUP(R1794,CUSTOMS!$E$3:$N$2500,5,FALSE))</f>
        <v/>
      </c>
      <c r="W1794" s="40" t="str">
        <f>IF(R1794="","",VLOOKUP(R1794,CUSTOMS!$E$3:$N$2500,6,FALSE))</f>
        <v/>
      </c>
      <c r="X1794" s="40" t="str">
        <f t="shared" si="201"/>
        <v/>
      </c>
      <c r="Y1794" s="39" t="str">
        <f>IF(R1794="","",VLOOKUP(R1794,CUSTOMS!$E$3:$N$2500,8,FALSE))</f>
        <v/>
      </c>
      <c r="Z1794" s="39" t="str">
        <f>IF(R1794="","",VLOOKUP(R1794,CUSTOMS!$E$3:$N$2500,9,FALSE))</f>
        <v/>
      </c>
      <c r="AA1794" s="39" t="str">
        <f>IF(R1794="","",VLOOKUP(R1794,CUSTOMS!$E$3:$N$2500,10,FALSE))</f>
        <v/>
      </c>
      <c r="AB1794" s="40" t="str">
        <f>IF(R1794="","",VLOOKUP(G1794,WMS!$E$3:$T$2500,15,FALSE))</f>
        <v/>
      </c>
      <c r="AC1794" s="40" t="str">
        <f t="shared" si="202"/>
        <v/>
      </c>
      <c r="AD1794" s="37" t="str">
        <f>IF(S1794="","",VLOOKUP(S1794,海关监管条件!$A$1:$B$2000,2,FALSE))</f>
        <v/>
      </c>
    </row>
    <row r="1795" spans="7:30">
      <c r="G1795" s="22" t="str">
        <f t="shared" si="196"/>
        <v/>
      </c>
      <c r="H1795" s="23" t="str">
        <f>IF(G1795="","",VLOOKUP(G1795,WMS!$E$3:$Q$2500,7,FALSE))</f>
        <v/>
      </c>
      <c r="I1795" s="23" t="str">
        <f>IF(G1795="","",VLOOKUP(G1795,WMS!$E$3:$Q$2500,8,FALSE))</f>
        <v/>
      </c>
      <c r="J1795" s="23" t="str">
        <f>IF(G1795="","",VLOOKUP(G1795,WMS!$E$3:$Q$2500,13,FALSE))</f>
        <v/>
      </c>
      <c r="K1795" s="29" t="str">
        <f t="shared" si="197"/>
        <v/>
      </c>
      <c r="N1795" s="30" t="str">
        <f>IF(G1795="","",VLOOKUP(G1795,WMS!$E$3:$U$2500,17,0))</f>
        <v/>
      </c>
      <c r="O1795" s="31" t="str">
        <f t="shared" si="198"/>
        <v/>
      </c>
      <c r="P1795" s="31" t="str">
        <f t="shared" si="199"/>
        <v/>
      </c>
      <c r="Q1795" s="36" t="str">
        <f>IF(G1795="","",VLOOKUP(G1795,WMS!$E$3:$G$2500,2,FALSE))</f>
        <v/>
      </c>
      <c r="R1795" s="36" t="str">
        <f>IF(G1795="","",VLOOKUP(G1795,WMS!$E$3:$G$2500,3,FALSE))</f>
        <v/>
      </c>
      <c r="S1795" s="37" t="str">
        <f>IF(R1795="","",VLOOKUP(R1795,CUSTOMS!$E$3:$N$2500,2,FALSE))</f>
        <v/>
      </c>
      <c r="T1795" s="38" t="str">
        <f>IF(R1795="","",VLOOKUP(R1795,CUSTOMS!$E$3:$N$2500,3,FALSE))</f>
        <v/>
      </c>
      <c r="U1795" s="39" t="str">
        <f t="shared" si="200"/>
        <v/>
      </c>
      <c r="V1795" s="39" t="str">
        <f>IF(R1795="","",VLOOKUP(R1795,CUSTOMS!$E$3:$N$2500,5,FALSE))</f>
        <v/>
      </c>
      <c r="W1795" s="40" t="str">
        <f>IF(R1795="","",VLOOKUP(R1795,CUSTOMS!$E$3:$N$2500,6,FALSE))</f>
        <v/>
      </c>
      <c r="X1795" s="40" t="str">
        <f t="shared" si="201"/>
        <v/>
      </c>
      <c r="Y1795" s="39" t="str">
        <f>IF(R1795="","",VLOOKUP(R1795,CUSTOMS!$E$3:$N$2500,8,FALSE))</f>
        <v/>
      </c>
      <c r="Z1795" s="39" t="str">
        <f>IF(R1795="","",VLOOKUP(R1795,CUSTOMS!$E$3:$N$2500,9,FALSE))</f>
        <v/>
      </c>
      <c r="AA1795" s="39" t="str">
        <f>IF(R1795="","",VLOOKUP(R1795,CUSTOMS!$E$3:$N$2500,10,FALSE))</f>
        <v/>
      </c>
      <c r="AB1795" s="40" t="str">
        <f>IF(R1795="","",VLOOKUP(G1795,WMS!$E$3:$T$2500,15,FALSE))</f>
        <v/>
      </c>
      <c r="AC1795" s="40" t="str">
        <f t="shared" si="202"/>
        <v/>
      </c>
      <c r="AD1795" s="37" t="str">
        <f>IF(S1795="","",VLOOKUP(S1795,海关监管条件!$A$1:$B$2000,2,FALSE))</f>
        <v/>
      </c>
    </row>
    <row r="1796" spans="7:30">
      <c r="G1796" s="22" t="str">
        <f t="shared" si="196"/>
        <v/>
      </c>
      <c r="H1796" s="23" t="str">
        <f>IF(G1796="","",VLOOKUP(G1796,WMS!$E$3:$Q$2500,7,FALSE))</f>
        <v/>
      </c>
      <c r="I1796" s="23" t="str">
        <f>IF(G1796="","",VLOOKUP(G1796,WMS!$E$3:$Q$2500,8,FALSE))</f>
        <v/>
      </c>
      <c r="J1796" s="23" t="str">
        <f>IF(G1796="","",VLOOKUP(G1796,WMS!$E$3:$Q$2500,13,FALSE))</f>
        <v/>
      </c>
      <c r="K1796" s="29" t="str">
        <f t="shared" si="197"/>
        <v/>
      </c>
      <c r="N1796" s="30" t="str">
        <f>IF(G1796="","",VLOOKUP(G1796,WMS!$E$3:$U$2500,17,0))</f>
        <v/>
      </c>
      <c r="O1796" s="31" t="str">
        <f t="shared" si="198"/>
        <v/>
      </c>
      <c r="P1796" s="31" t="str">
        <f t="shared" si="199"/>
        <v/>
      </c>
      <c r="Q1796" s="36" t="str">
        <f>IF(G1796="","",VLOOKUP(G1796,WMS!$E$3:$G$2500,2,FALSE))</f>
        <v/>
      </c>
      <c r="R1796" s="36" t="str">
        <f>IF(G1796="","",VLOOKUP(G1796,WMS!$E$3:$G$2500,3,FALSE))</f>
        <v/>
      </c>
      <c r="S1796" s="37" t="str">
        <f>IF(R1796="","",VLOOKUP(R1796,CUSTOMS!$E$3:$N$2500,2,FALSE))</f>
        <v/>
      </c>
      <c r="T1796" s="38" t="str">
        <f>IF(R1796="","",VLOOKUP(R1796,CUSTOMS!$E$3:$N$2500,3,FALSE))</f>
        <v/>
      </c>
      <c r="U1796" s="39" t="str">
        <f t="shared" si="200"/>
        <v/>
      </c>
      <c r="V1796" s="39" t="str">
        <f>IF(R1796="","",VLOOKUP(R1796,CUSTOMS!$E$3:$N$2500,5,FALSE))</f>
        <v/>
      </c>
      <c r="W1796" s="40" t="str">
        <f>IF(R1796="","",VLOOKUP(R1796,CUSTOMS!$E$3:$N$2500,6,FALSE))</f>
        <v/>
      </c>
      <c r="X1796" s="40" t="str">
        <f t="shared" si="201"/>
        <v/>
      </c>
      <c r="Y1796" s="39" t="str">
        <f>IF(R1796="","",VLOOKUP(R1796,CUSTOMS!$E$3:$N$2500,8,FALSE))</f>
        <v/>
      </c>
      <c r="Z1796" s="39" t="str">
        <f>IF(R1796="","",VLOOKUP(R1796,CUSTOMS!$E$3:$N$2500,9,FALSE))</f>
        <v/>
      </c>
      <c r="AA1796" s="39" t="str">
        <f>IF(R1796="","",VLOOKUP(R1796,CUSTOMS!$E$3:$N$2500,10,FALSE))</f>
        <v/>
      </c>
      <c r="AB1796" s="40" t="str">
        <f>IF(R1796="","",VLOOKUP(G1796,WMS!$E$3:$T$2500,15,FALSE))</f>
        <v/>
      </c>
      <c r="AC1796" s="40" t="str">
        <f t="shared" si="202"/>
        <v/>
      </c>
      <c r="AD1796" s="37" t="str">
        <f>IF(S1796="","",VLOOKUP(S1796,海关监管条件!$A$1:$B$2000,2,FALSE))</f>
        <v/>
      </c>
    </row>
    <row r="1797" spans="7:30">
      <c r="G1797" s="22" t="str">
        <f t="shared" si="196"/>
        <v/>
      </c>
      <c r="H1797" s="23" t="str">
        <f>IF(G1797="","",VLOOKUP(G1797,WMS!$E$3:$Q$2500,7,FALSE))</f>
        <v/>
      </c>
      <c r="I1797" s="23" t="str">
        <f>IF(G1797="","",VLOOKUP(G1797,WMS!$E$3:$Q$2500,8,FALSE))</f>
        <v/>
      </c>
      <c r="J1797" s="23" t="str">
        <f>IF(G1797="","",VLOOKUP(G1797,WMS!$E$3:$Q$2500,13,FALSE))</f>
        <v/>
      </c>
      <c r="K1797" s="29" t="str">
        <f t="shared" si="197"/>
        <v/>
      </c>
      <c r="N1797" s="30" t="str">
        <f>IF(G1797="","",VLOOKUP(G1797,WMS!$E$3:$U$2500,17,0))</f>
        <v/>
      </c>
      <c r="O1797" s="31" t="str">
        <f t="shared" si="198"/>
        <v/>
      </c>
      <c r="P1797" s="31" t="str">
        <f t="shared" si="199"/>
        <v/>
      </c>
      <c r="Q1797" s="36" t="str">
        <f>IF(G1797="","",VLOOKUP(G1797,WMS!$E$3:$G$2500,2,FALSE))</f>
        <v/>
      </c>
      <c r="R1797" s="36" t="str">
        <f>IF(G1797="","",VLOOKUP(G1797,WMS!$E$3:$G$2500,3,FALSE))</f>
        <v/>
      </c>
      <c r="S1797" s="37" t="str">
        <f>IF(R1797="","",VLOOKUP(R1797,CUSTOMS!$E$3:$N$2500,2,FALSE))</f>
        <v/>
      </c>
      <c r="T1797" s="38" t="str">
        <f>IF(R1797="","",VLOOKUP(R1797,CUSTOMS!$E$3:$N$2500,3,FALSE))</f>
        <v/>
      </c>
      <c r="U1797" s="39" t="str">
        <f t="shared" si="200"/>
        <v/>
      </c>
      <c r="V1797" s="39" t="str">
        <f>IF(R1797="","",VLOOKUP(R1797,CUSTOMS!$E$3:$N$2500,5,FALSE))</f>
        <v/>
      </c>
      <c r="W1797" s="40" t="str">
        <f>IF(R1797="","",VLOOKUP(R1797,CUSTOMS!$E$3:$N$2500,6,FALSE))</f>
        <v/>
      </c>
      <c r="X1797" s="40" t="str">
        <f t="shared" si="201"/>
        <v/>
      </c>
      <c r="Y1797" s="39" t="str">
        <f>IF(R1797="","",VLOOKUP(R1797,CUSTOMS!$E$3:$N$2500,8,FALSE))</f>
        <v/>
      </c>
      <c r="Z1797" s="39" t="str">
        <f>IF(R1797="","",VLOOKUP(R1797,CUSTOMS!$E$3:$N$2500,9,FALSE))</f>
        <v/>
      </c>
      <c r="AA1797" s="39" t="str">
        <f>IF(R1797="","",VLOOKUP(R1797,CUSTOMS!$E$3:$N$2500,10,FALSE))</f>
        <v/>
      </c>
      <c r="AB1797" s="40" t="str">
        <f>IF(R1797="","",VLOOKUP(G1797,WMS!$E$3:$T$2500,15,FALSE))</f>
        <v/>
      </c>
      <c r="AC1797" s="40" t="str">
        <f t="shared" si="202"/>
        <v/>
      </c>
      <c r="AD1797" s="37" t="str">
        <f>IF(S1797="","",VLOOKUP(S1797,海关监管条件!$A$1:$B$2000,2,FALSE))</f>
        <v/>
      </c>
    </row>
    <row r="1798" spans="7:30">
      <c r="G1798" s="22" t="str">
        <f t="shared" si="196"/>
        <v/>
      </c>
      <c r="H1798" s="23" t="str">
        <f>IF(G1798="","",VLOOKUP(G1798,WMS!$E$3:$Q$2500,7,FALSE))</f>
        <v/>
      </c>
      <c r="I1798" s="23" t="str">
        <f>IF(G1798="","",VLOOKUP(G1798,WMS!$E$3:$Q$2500,8,FALSE))</f>
        <v/>
      </c>
      <c r="J1798" s="23" t="str">
        <f>IF(G1798="","",VLOOKUP(G1798,WMS!$E$3:$Q$2500,13,FALSE))</f>
        <v/>
      </c>
      <c r="K1798" s="29" t="str">
        <f t="shared" si="197"/>
        <v/>
      </c>
      <c r="N1798" s="30" t="str">
        <f>IF(G1798="","",VLOOKUP(G1798,WMS!$E$3:$U$2500,17,0))</f>
        <v/>
      </c>
      <c r="O1798" s="31" t="str">
        <f t="shared" si="198"/>
        <v/>
      </c>
      <c r="P1798" s="31" t="str">
        <f t="shared" si="199"/>
        <v/>
      </c>
      <c r="Q1798" s="36" t="str">
        <f>IF(G1798="","",VLOOKUP(G1798,WMS!$E$3:$G$2500,2,FALSE))</f>
        <v/>
      </c>
      <c r="R1798" s="36" t="str">
        <f>IF(G1798="","",VLOOKUP(G1798,WMS!$E$3:$G$2500,3,FALSE))</f>
        <v/>
      </c>
      <c r="S1798" s="37" t="str">
        <f>IF(R1798="","",VLOOKUP(R1798,CUSTOMS!$E$3:$N$2500,2,FALSE))</f>
        <v/>
      </c>
      <c r="T1798" s="38" t="str">
        <f>IF(R1798="","",VLOOKUP(R1798,CUSTOMS!$E$3:$N$2500,3,FALSE))</f>
        <v/>
      </c>
      <c r="U1798" s="39" t="str">
        <f t="shared" si="200"/>
        <v/>
      </c>
      <c r="V1798" s="39" t="str">
        <f>IF(R1798="","",VLOOKUP(R1798,CUSTOMS!$E$3:$N$2500,5,FALSE))</f>
        <v/>
      </c>
      <c r="W1798" s="40" t="str">
        <f>IF(R1798="","",VLOOKUP(R1798,CUSTOMS!$E$3:$N$2500,6,FALSE))</f>
        <v/>
      </c>
      <c r="X1798" s="40" t="str">
        <f t="shared" si="201"/>
        <v/>
      </c>
      <c r="Y1798" s="39" t="str">
        <f>IF(R1798="","",VLOOKUP(R1798,CUSTOMS!$E$3:$N$2500,8,FALSE))</f>
        <v/>
      </c>
      <c r="Z1798" s="39" t="str">
        <f>IF(R1798="","",VLOOKUP(R1798,CUSTOMS!$E$3:$N$2500,9,FALSE))</f>
        <v/>
      </c>
      <c r="AA1798" s="39" t="str">
        <f>IF(R1798="","",VLOOKUP(R1798,CUSTOMS!$E$3:$N$2500,10,FALSE))</f>
        <v/>
      </c>
      <c r="AB1798" s="40" t="str">
        <f>IF(R1798="","",VLOOKUP(G1798,WMS!$E$3:$T$2500,15,FALSE))</f>
        <v/>
      </c>
      <c r="AC1798" s="40" t="str">
        <f t="shared" si="202"/>
        <v/>
      </c>
      <c r="AD1798" s="37" t="str">
        <f>IF(S1798="","",VLOOKUP(S1798,海关监管条件!$A$1:$B$2000,2,FALSE))</f>
        <v/>
      </c>
    </row>
    <row r="1799" spans="7:30">
      <c r="G1799" s="22" t="str">
        <f t="shared" si="196"/>
        <v/>
      </c>
      <c r="H1799" s="23" t="str">
        <f>IF(G1799="","",VLOOKUP(G1799,WMS!$E$3:$Q$2500,7,FALSE))</f>
        <v/>
      </c>
      <c r="I1799" s="23" t="str">
        <f>IF(G1799="","",VLOOKUP(G1799,WMS!$E$3:$Q$2500,8,FALSE))</f>
        <v/>
      </c>
      <c r="J1799" s="23" t="str">
        <f>IF(G1799="","",VLOOKUP(G1799,WMS!$E$3:$Q$2500,13,FALSE))</f>
        <v/>
      </c>
      <c r="K1799" s="29" t="str">
        <f t="shared" si="197"/>
        <v/>
      </c>
      <c r="N1799" s="30" t="str">
        <f>IF(G1799="","",VLOOKUP(G1799,WMS!$E$3:$U$2500,17,0))</f>
        <v/>
      </c>
      <c r="O1799" s="31" t="str">
        <f t="shared" si="198"/>
        <v/>
      </c>
      <c r="P1799" s="31" t="str">
        <f t="shared" si="199"/>
        <v/>
      </c>
      <c r="Q1799" s="36" t="str">
        <f>IF(G1799="","",VLOOKUP(G1799,WMS!$E$3:$G$2500,2,FALSE))</f>
        <v/>
      </c>
      <c r="R1799" s="36" t="str">
        <f>IF(G1799="","",VLOOKUP(G1799,WMS!$E$3:$G$2500,3,FALSE))</f>
        <v/>
      </c>
      <c r="S1799" s="37" t="str">
        <f>IF(R1799="","",VLOOKUP(R1799,CUSTOMS!$E$3:$N$2500,2,FALSE))</f>
        <v/>
      </c>
      <c r="T1799" s="38" t="str">
        <f>IF(R1799="","",VLOOKUP(R1799,CUSTOMS!$E$3:$N$2500,3,FALSE))</f>
        <v/>
      </c>
      <c r="U1799" s="39" t="str">
        <f t="shared" si="200"/>
        <v/>
      </c>
      <c r="V1799" s="39" t="str">
        <f>IF(R1799="","",VLOOKUP(R1799,CUSTOMS!$E$3:$N$2500,5,FALSE))</f>
        <v/>
      </c>
      <c r="W1799" s="40" t="str">
        <f>IF(R1799="","",VLOOKUP(R1799,CUSTOMS!$E$3:$N$2500,6,FALSE))</f>
        <v/>
      </c>
      <c r="X1799" s="40" t="str">
        <f t="shared" si="201"/>
        <v/>
      </c>
      <c r="Y1799" s="39" t="str">
        <f>IF(R1799="","",VLOOKUP(R1799,CUSTOMS!$E$3:$N$2500,8,FALSE))</f>
        <v/>
      </c>
      <c r="Z1799" s="39" t="str">
        <f>IF(R1799="","",VLOOKUP(R1799,CUSTOMS!$E$3:$N$2500,9,FALSE))</f>
        <v/>
      </c>
      <c r="AA1799" s="39" t="str">
        <f>IF(R1799="","",VLOOKUP(R1799,CUSTOMS!$E$3:$N$2500,10,FALSE))</f>
        <v/>
      </c>
      <c r="AB1799" s="40" t="str">
        <f>IF(R1799="","",VLOOKUP(G1799,WMS!$E$3:$T$2500,15,FALSE))</f>
        <v/>
      </c>
      <c r="AC1799" s="40" t="str">
        <f t="shared" si="202"/>
        <v/>
      </c>
      <c r="AD1799" s="37" t="str">
        <f>IF(S1799="","",VLOOKUP(S1799,海关监管条件!$A$1:$B$2000,2,FALSE))</f>
        <v/>
      </c>
    </row>
    <row r="1800" spans="7:30">
      <c r="G1800" s="22" t="str">
        <f t="shared" si="196"/>
        <v/>
      </c>
      <c r="H1800" s="23" t="str">
        <f>IF(G1800="","",VLOOKUP(G1800,WMS!$E$3:$Q$2500,7,FALSE))</f>
        <v/>
      </c>
      <c r="I1800" s="23" t="str">
        <f>IF(G1800="","",VLOOKUP(G1800,WMS!$E$3:$Q$2500,8,FALSE))</f>
        <v/>
      </c>
      <c r="J1800" s="23" t="str">
        <f>IF(G1800="","",VLOOKUP(G1800,WMS!$E$3:$Q$2500,13,FALSE))</f>
        <v/>
      </c>
      <c r="K1800" s="29" t="str">
        <f t="shared" si="197"/>
        <v/>
      </c>
      <c r="N1800" s="30" t="str">
        <f>IF(G1800="","",VLOOKUP(G1800,WMS!$E$3:$U$2500,17,0))</f>
        <v/>
      </c>
      <c r="O1800" s="31" t="str">
        <f t="shared" si="198"/>
        <v/>
      </c>
      <c r="P1800" s="31" t="str">
        <f t="shared" si="199"/>
        <v/>
      </c>
      <c r="Q1800" s="36" t="str">
        <f>IF(G1800="","",VLOOKUP(G1800,WMS!$E$3:$G$2500,2,FALSE))</f>
        <v/>
      </c>
      <c r="R1800" s="36" t="str">
        <f>IF(G1800="","",VLOOKUP(G1800,WMS!$E$3:$G$2500,3,FALSE))</f>
        <v/>
      </c>
      <c r="S1800" s="37" t="str">
        <f>IF(R1800="","",VLOOKUP(R1800,CUSTOMS!$E$3:$N$2500,2,FALSE))</f>
        <v/>
      </c>
      <c r="T1800" s="38" t="str">
        <f>IF(R1800="","",VLOOKUP(R1800,CUSTOMS!$E$3:$N$2500,3,FALSE))</f>
        <v/>
      </c>
      <c r="U1800" s="39" t="str">
        <f t="shared" si="200"/>
        <v/>
      </c>
      <c r="V1800" s="39" t="str">
        <f>IF(R1800="","",VLOOKUP(R1800,CUSTOMS!$E$3:$N$2500,5,FALSE))</f>
        <v/>
      </c>
      <c r="W1800" s="40" t="str">
        <f>IF(R1800="","",VLOOKUP(R1800,CUSTOMS!$E$3:$N$2500,6,FALSE))</f>
        <v/>
      </c>
      <c r="X1800" s="40" t="str">
        <f t="shared" si="201"/>
        <v/>
      </c>
      <c r="Y1800" s="39" t="str">
        <f>IF(R1800="","",VLOOKUP(R1800,CUSTOMS!$E$3:$N$2500,8,FALSE))</f>
        <v/>
      </c>
      <c r="Z1800" s="39" t="str">
        <f>IF(R1800="","",VLOOKUP(R1800,CUSTOMS!$E$3:$N$2500,9,FALSE))</f>
        <v/>
      </c>
      <c r="AA1800" s="39" t="str">
        <f>IF(R1800="","",VLOOKUP(R1800,CUSTOMS!$E$3:$N$2500,10,FALSE))</f>
        <v/>
      </c>
      <c r="AB1800" s="40" t="str">
        <f>IF(R1800="","",VLOOKUP(G1800,WMS!$E$3:$T$2500,15,FALSE))</f>
        <v/>
      </c>
      <c r="AC1800" s="40" t="str">
        <f t="shared" si="202"/>
        <v/>
      </c>
      <c r="AD1800" s="37" t="str">
        <f>IF(S1800="","",VLOOKUP(S1800,海关监管条件!$A$1:$B$2000,2,FALSE))</f>
        <v/>
      </c>
    </row>
    <row r="1801" spans="7:30">
      <c r="G1801" s="22" t="str">
        <f t="shared" si="196"/>
        <v/>
      </c>
      <c r="H1801" s="23" t="str">
        <f>IF(G1801="","",VLOOKUP(G1801,WMS!$E$3:$Q$2500,7,FALSE))</f>
        <v/>
      </c>
      <c r="I1801" s="23" t="str">
        <f>IF(G1801="","",VLOOKUP(G1801,WMS!$E$3:$Q$2500,8,FALSE))</f>
        <v/>
      </c>
      <c r="J1801" s="23" t="str">
        <f>IF(G1801="","",VLOOKUP(G1801,WMS!$E$3:$Q$2500,13,FALSE))</f>
        <v/>
      </c>
      <c r="K1801" s="29" t="str">
        <f t="shared" si="197"/>
        <v/>
      </c>
      <c r="N1801" s="30" t="str">
        <f>IF(G1801="","",VLOOKUP(G1801,WMS!$E$3:$U$2500,17,0))</f>
        <v/>
      </c>
      <c r="O1801" s="31" t="str">
        <f t="shared" si="198"/>
        <v/>
      </c>
      <c r="P1801" s="31" t="str">
        <f t="shared" si="199"/>
        <v/>
      </c>
      <c r="Q1801" s="36" t="str">
        <f>IF(G1801="","",VLOOKUP(G1801,WMS!$E$3:$G$2500,2,FALSE))</f>
        <v/>
      </c>
      <c r="R1801" s="36" t="str">
        <f>IF(G1801="","",VLOOKUP(G1801,WMS!$E$3:$G$2500,3,FALSE))</f>
        <v/>
      </c>
      <c r="S1801" s="37" t="str">
        <f>IF(R1801="","",VLOOKUP(R1801,CUSTOMS!$E$3:$N$2500,2,FALSE))</f>
        <v/>
      </c>
      <c r="T1801" s="38" t="str">
        <f>IF(R1801="","",VLOOKUP(R1801,CUSTOMS!$E$3:$N$2500,3,FALSE))</f>
        <v/>
      </c>
      <c r="U1801" s="39" t="str">
        <f t="shared" si="200"/>
        <v/>
      </c>
      <c r="V1801" s="39" t="str">
        <f>IF(R1801="","",VLOOKUP(R1801,CUSTOMS!$E$3:$N$2500,5,FALSE))</f>
        <v/>
      </c>
      <c r="W1801" s="40" t="str">
        <f>IF(R1801="","",VLOOKUP(R1801,CUSTOMS!$E$3:$N$2500,6,FALSE))</f>
        <v/>
      </c>
      <c r="X1801" s="40" t="str">
        <f t="shared" si="201"/>
        <v/>
      </c>
      <c r="Y1801" s="39" t="str">
        <f>IF(R1801="","",VLOOKUP(R1801,CUSTOMS!$E$3:$N$2500,8,FALSE))</f>
        <v/>
      </c>
      <c r="Z1801" s="39" t="str">
        <f>IF(R1801="","",VLOOKUP(R1801,CUSTOMS!$E$3:$N$2500,9,FALSE))</f>
        <v/>
      </c>
      <c r="AA1801" s="39" t="str">
        <f>IF(R1801="","",VLOOKUP(R1801,CUSTOMS!$E$3:$N$2500,10,FALSE))</f>
        <v/>
      </c>
      <c r="AB1801" s="40" t="str">
        <f>IF(R1801="","",VLOOKUP(G1801,WMS!$E$3:$T$2500,15,FALSE))</f>
        <v/>
      </c>
      <c r="AC1801" s="40" t="str">
        <f t="shared" si="202"/>
        <v/>
      </c>
      <c r="AD1801" s="37" t="str">
        <f>IF(S1801="","",VLOOKUP(S1801,海关监管条件!$A$1:$B$2000,2,FALSE))</f>
        <v/>
      </c>
    </row>
    <row r="1802" spans="7:30">
      <c r="G1802" s="22" t="str">
        <f t="shared" si="196"/>
        <v/>
      </c>
      <c r="H1802" s="23" t="str">
        <f>IF(G1802="","",VLOOKUP(G1802,WMS!$E$3:$Q$2500,7,FALSE))</f>
        <v/>
      </c>
      <c r="I1802" s="23" t="str">
        <f>IF(G1802="","",VLOOKUP(G1802,WMS!$E$3:$Q$2500,8,FALSE))</f>
        <v/>
      </c>
      <c r="J1802" s="23" t="str">
        <f>IF(G1802="","",VLOOKUP(G1802,WMS!$E$3:$Q$2500,13,FALSE))</f>
        <v/>
      </c>
      <c r="K1802" s="29" t="str">
        <f t="shared" si="197"/>
        <v/>
      </c>
      <c r="N1802" s="30" t="str">
        <f>IF(G1802="","",VLOOKUP(G1802,WMS!$E$3:$U$2500,17,0))</f>
        <v/>
      </c>
      <c r="O1802" s="31" t="str">
        <f t="shared" si="198"/>
        <v/>
      </c>
      <c r="P1802" s="31" t="str">
        <f t="shared" si="199"/>
        <v/>
      </c>
      <c r="Q1802" s="36" t="str">
        <f>IF(G1802="","",VLOOKUP(G1802,WMS!$E$3:$G$2500,2,FALSE))</f>
        <v/>
      </c>
      <c r="R1802" s="36" t="str">
        <f>IF(G1802="","",VLOOKUP(G1802,WMS!$E$3:$G$2500,3,FALSE))</f>
        <v/>
      </c>
      <c r="S1802" s="37" t="str">
        <f>IF(R1802="","",VLOOKUP(R1802,CUSTOMS!$E$3:$N$2500,2,FALSE))</f>
        <v/>
      </c>
      <c r="T1802" s="38" t="str">
        <f>IF(R1802="","",VLOOKUP(R1802,CUSTOMS!$E$3:$N$2500,3,FALSE))</f>
        <v/>
      </c>
      <c r="U1802" s="39" t="str">
        <f t="shared" si="200"/>
        <v/>
      </c>
      <c r="V1802" s="39" t="str">
        <f>IF(R1802="","",VLOOKUP(R1802,CUSTOMS!$E$3:$N$2500,5,FALSE))</f>
        <v/>
      </c>
      <c r="W1802" s="40" t="str">
        <f>IF(R1802="","",VLOOKUP(R1802,CUSTOMS!$E$3:$N$2500,6,FALSE))</f>
        <v/>
      </c>
      <c r="X1802" s="40" t="str">
        <f t="shared" si="201"/>
        <v/>
      </c>
      <c r="Y1802" s="39" t="str">
        <f>IF(R1802="","",VLOOKUP(R1802,CUSTOMS!$E$3:$N$2500,8,FALSE))</f>
        <v/>
      </c>
      <c r="Z1802" s="39" t="str">
        <f>IF(R1802="","",VLOOKUP(R1802,CUSTOMS!$E$3:$N$2500,9,FALSE))</f>
        <v/>
      </c>
      <c r="AA1802" s="39" t="str">
        <f>IF(R1802="","",VLOOKUP(R1802,CUSTOMS!$E$3:$N$2500,10,FALSE))</f>
        <v/>
      </c>
      <c r="AB1802" s="40" t="str">
        <f>IF(R1802="","",VLOOKUP(G1802,WMS!$E$3:$T$2500,15,FALSE))</f>
        <v/>
      </c>
      <c r="AC1802" s="40" t="str">
        <f t="shared" si="202"/>
        <v/>
      </c>
      <c r="AD1802" s="37" t="str">
        <f>IF(S1802="","",VLOOKUP(S1802,海关监管条件!$A$1:$B$2000,2,FALSE))</f>
        <v/>
      </c>
    </row>
    <row r="1803" spans="7:30">
      <c r="G1803" s="22" t="str">
        <f t="shared" si="196"/>
        <v/>
      </c>
      <c r="H1803" s="23" t="str">
        <f>IF(G1803="","",VLOOKUP(G1803,WMS!$E$3:$Q$2500,7,FALSE))</f>
        <v/>
      </c>
      <c r="I1803" s="23" t="str">
        <f>IF(G1803="","",VLOOKUP(G1803,WMS!$E$3:$Q$2500,8,FALSE))</f>
        <v/>
      </c>
      <c r="J1803" s="23" t="str">
        <f>IF(G1803="","",VLOOKUP(G1803,WMS!$E$3:$Q$2500,13,FALSE))</f>
        <v/>
      </c>
      <c r="K1803" s="29" t="str">
        <f t="shared" si="197"/>
        <v/>
      </c>
      <c r="N1803" s="30" t="str">
        <f>IF(G1803="","",VLOOKUP(G1803,WMS!$E$3:$U$2500,17,0))</f>
        <v/>
      </c>
      <c r="O1803" s="31" t="str">
        <f t="shared" si="198"/>
        <v/>
      </c>
      <c r="P1803" s="31" t="str">
        <f t="shared" si="199"/>
        <v/>
      </c>
      <c r="Q1803" s="36" t="str">
        <f>IF(G1803="","",VLOOKUP(G1803,WMS!$E$3:$G$2500,2,FALSE))</f>
        <v/>
      </c>
      <c r="R1803" s="36" t="str">
        <f>IF(G1803="","",VLOOKUP(G1803,WMS!$E$3:$G$2500,3,FALSE))</f>
        <v/>
      </c>
      <c r="S1803" s="37" t="str">
        <f>IF(R1803="","",VLOOKUP(R1803,CUSTOMS!$E$3:$N$2500,2,FALSE))</f>
        <v/>
      </c>
      <c r="T1803" s="38" t="str">
        <f>IF(R1803="","",VLOOKUP(R1803,CUSTOMS!$E$3:$N$2500,3,FALSE))</f>
        <v/>
      </c>
      <c r="U1803" s="39" t="str">
        <f t="shared" si="200"/>
        <v/>
      </c>
      <c r="V1803" s="39" t="str">
        <f>IF(R1803="","",VLOOKUP(R1803,CUSTOMS!$E$3:$N$2500,5,FALSE))</f>
        <v/>
      </c>
      <c r="W1803" s="40" t="str">
        <f>IF(R1803="","",VLOOKUP(R1803,CUSTOMS!$E$3:$N$2500,6,FALSE))</f>
        <v/>
      </c>
      <c r="X1803" s="40" t="str">
        <f t="shared" si="201"/>
        <v/>
      </c>
      <c r="Y1803" s="39" t="str">
        <f>IF(R1803="","",VLOOKUP(R1803,CUSTOMS!$E$3:$N$2500,8,FALSE))</f>
        <v/>
      </c>
      <c r="Z1803" s="39" t="str">
        <f>IF(R1803="","",VLOOKUP(R1803,CUSTOMS!$E$3:$N$2500,9,FALSE))</f>
        <v/>
      </c>
      <c r="AA1803" s="39" t="str">
        <f>IF(R1803="","",VLOOKUP(R1803,CUSTOMS!$E$3:$N$2500,10,FALSE))</f>
        <v/>
      </c>
      <c r="AB1803" s="40" t="str">
        <f>IF(R1803="","",VLOOKUP(G1803,WMS!$E$3:$T$2500,15,FALSE))</f>
        <v/>
      </c>
      <c r="AC1803" s="40" t="str">
        <f t="shared" si="202"/>
        <v/>
      </c>
      <c r="AD1803" s="37" t="str">
        <f>IF(S1803="","",VLOOKUP(S1803,海关监管条件!$A$1:$B$2000,2,FALSE))</f>
        <v/>
      </c>
    </row>
    <row r="1804" spans="7:30">
      <c r="G1804" s="22" t="str">
        <f t="shared" si="196"/>
        <v/>
      </c>
      <c r="H1804" s="23" t="str">
        <f>IF(G1804="","",VLOOKUP(G1804,WMS!$E$3:$Q$2500,7,FALSE))</f>
        <v/>
      </c>
      <c r="I1804" s="23" t="str">
        <f>IF(G1804="","",VLOOKUP(G1804,WMS!$E$3:$Q$2500,8,FALSE))</f>
        <v/>
      </c>
      <c r="J1804" s="23" t="str">
        <f>IF(G1804="","",VLOOKUP(G1804,WMS!$E$3:$Q$2500,13,FALSE))</f>
        <v/>
      </c>
      <c r="K1804" s="29" t="str">
        <f t="shared" si="197"/>
        <v/>
      </c>
      <c r="N1804" s="30" t="str">
        <f>IF(G1804="","",VLOOKUP(G1804,WMS!$E$3:$U$2500,17,0))</f>
        <v/>
      </c>
      <c r="O1804" s="31" t="str">
        <f t="shared" si="198"/>
        <v/>
      </c>
      <c r="P1804" s="31" t="str">
        <f t="shared" si="199"/>
        <v/>
      </c>
      <c r="Q1804" s="36" t="str">
        <f>IF(G1804="","",VLOOKUP(G1804,WMS!$E$3:$G$2500,2,FALSE))</f>
        <v/>
      </c>
      <c r="R1804" s="36" t="str">
        <f>IF(G1804="","",VLOOKUP(G1804,WMS!$E$3:$G$2500,3,FALSE))</f>
        <v/>
      </c>
      <c r="S1804" s="37" t="str">
        <f>IF(R1804="","",VLOOKUP(R1804,CUSTOMS!$E$3:$N$2500,2,FALSE))</f>
        <v/>
      </c>
      <c r="T1804" s="38" t="str">
        <f>IF(R1804="","",VLOOKUP(R1804,CUSTOMS!$E$3:$N$2500,3,FALSE))</f>
        <v/>
      </c>
      <c r="U1804" s="39" t="str">
        <f t="shared" si="200"/>
        <v/>
      </c>
      <c r="V1804" s="39" t="str">
        <f>IF(R1804="","",VLOOKUP(R1804,CUSTOMS!$E$3:$N$2500,5,FALSE))</f>
        <v/>
      </c>
      <c r="W1804" s="40" t="str">
        <f>IF(R1804="","",VLOOKUP(R1804,CUSTOMS!$E$3:$N$2500,6,FALSE))</f>
        <v/>
      </c>
      <c r="X1804" s="40" t="str">
        <f t="shared" si="201"/>
        <v/>
      </c>
      <c r="Y1804" s="39" t="str">
        <f>IF(R1804="","",VLOOKUP(R1804,CUSTOMS!$E$3:$N$2500,8,FALSE))</f>
        <v/>
      </c>
      <c r="Z1804" s="39" t="str">
        <f>IF(R1804="","",VLOOKUP(R1804,CUSTOMS!$E$3:$N$2500,9,FALSE))</f>
        <v/>
      </c>
      <c r="AA1804" s="39" t="str">
        <f>IF(R1804="","",VLOOKUP(R1804,CUSTOMS!$E$3:$N$2500,10,FALSE))</f>
        <v/>
      </c>
      <c r="AB1804" s="40" t="str">
        <f>IF(R1804="","",VLOOKUP(G1804,WMS!$E$3:$T$2500,15,FALSE))</f>
        <v/>
      </c>
      <c r="AC1804" s="40" t="str">
        <f t="shared" si="202"/>
        <v/>
      </c>
      <c r="AD1804" s="37" t="str">
        <f>IF(S1804="","",VLOOKUP(S1804,海关监管条件!$A$1:$B$2000,2,FALSE))</f>
        <v/>
      </c>
    </row>
    <row r="1805" spans="7:30">
      <c r="G1805" s="22" t="str">
        <f t="shared" si="196"/>
        <v/>
      </c>
      <c r="H1805" s="23" t="str">
        <f>IF(G1805="","",VLOOKUP(G1805,WMS!$E$3:$Q$2500,7,FALSE))</f>
        <v/>
      </c>
      <c r="I1805" s="23" t="str">
        <f>IF(G1805="","",VLOOKUP(G1805,WMS!$E$3:$Q$2500,8,FALSE))</f>
        <v/>
      </c>
      <c r="J1805" s="23" t="str">
        <f>IF(G1805="","",VLOOKUP(G1805,WMS!$E$3:$Q$2500,13,FALSE))</f>
        <v/>
      </c>
      <c r="K1805" s="29" t="str">
        <f t="shared" si="197"/>
        <v/>
      </c>
      <c r="N1805" s="30" t="str">
        <f>IF(G1805="","",VLOOKUP(G1805,WMS!$E$3:$U$2500,17,0))</f>
        <v/>
      </c>
      <c r="O1805" s="31" t="str">
        <f t="shared" si="198"/>
        <v/>
      </c>
      <c r="P1805" s="31" t="str">
        <f t="shared" si="199"/>
        <v/>
      </c>
      <c r="Q1805" s="36" t="str">
        <f>IF(G1805="","",VLOOKUP(G1805,WMS!$E$3:$G$2500,2,FALSE))</f>
        <v/>
      </c>
      <c r="R1805" s="36" t="str">
        <f>IF(G1805="","",VLOOKUP(G1805,WMS!$E$3:$G$2500,3,FALSE))</f>
        <v/>
      </c>
      <c r="S1805" s="37" t="str">
        <f>IF(R1805="","",VLOOKUP(R1805,CUSTOMS!$E$3:$N$2500,2,FALSE))</f>
        <v/>
      </c>
      <c r="T1805" s="38" t="str">
        <f>IF(R1805="","",VLOOKUP(R1805,CUSTOMS!$E$3:$N$2500,3,FALSE))</f>
        <v/>
      </c>
      <c r="U1805" s="39" t="str">
        <f t="shared" si="200"/>
        <v/>
      </c>
      <c r="V1805" s="39" t="str">
        <f>IF(R1805="","",VLOOKUP(R1805,CUSTOMS!$E$3:$N$2500,5,FALSE))</f>
        <v/>
      </c>
      <c r="W1805" s="40" t="str">
        <f>IF(R1805="","",VLOOKUP(R1805,CUSTOMS!$E$3:$N$2500,6,FALSE))</f>
        <v/>
      </c>
      <c r="X1805" s="40" t="str">
        <f t="shared" si="201"/>
        <v/>
      </c>
      <c r="Y1805" s="39" t="str">
        <f>IF(R1805="","",VLOOKUP(R1805,CUSTOMS!$E$3:$N$2500,8,FALSE))</f>
        <v/>
      </c>
      <c r="Z1805" s="39" t="str">
        <f>IF(R1805="","",VLOOKUP(R1805,CUSTOMS!$E$3:$N$2500,9,FALSE))</f>
        <v/>
      </c>
      <c r="AA1805" s="39" t="str">
        <f>IF(R1805="","",VLOOKUP(R1805,CUSTOMS!$E$3:$N$2500,10,FALSE))</f>
        <v/>
      </c>
      <c r="AB1805" s="40" t="str">
        <f>IF(R1805="","",VLOOKUP(G1805,WMS!$E$3:$T$2500,15,FALSE))</f>
        <v/>
      </c>
      <c r="AC1805" s="40" t="str">
        <f t="shared" si="202"/>
        <v/>
      </c>
      <c r="AD1805" s="37" t="str">
        <f>IF(S1805="","",VLOOKUP(S1805,海关监管条件!$A$1:$B$2000,2,FALSE))</f>
        <v/>
      </c>
    </row>
    <row r="1806" spans="7:30">
      <c r="G1806" s="22" t="str">
        <f t="shared" si="196"/>
        <v/>
      </c>
      <c r="H1806" s="23" t="str">
        <f>IF(G1806="","",VLOOKUP(G1806,WMS!$E$3:$Q$2500,7,FALSE))</f>
        <v/>
      </c>
      <c r="I1806" s="23" t="str">
        <f>IF(G1806="","",VLOOKUP(G1806,WMS!$E$3:$Q$2500,8,FALSE))</f>
        <v/>
      </c>
      <c r="J1806" s="23" t="str">
        <f>IF(G1806="","",VLOOKUP(G1806,WMS!$E$3:$Q$2500,13,FALSE))</f>
        <v/>
      </c>
      <c r="K1806" s="29" t="str">
        <f t="shared" si="197"/>
        <v/>
      </c>
      <c r="N1806" s="30" t="str">
        <f>IF(G1806="","",VLOOKUP(G1806,WMS!$E$3:$U$2500,17,0))</f>
        <v/>
      </c>
      <c r="O1806" s="31" t="str">
        <f t="shared" si="198"/>
        <v/>
      </c>
      <c r="P1806" s="31" t="str">
        <f t="shared" si="199"/>
        <v/>
      </c>
      <c r="Q1806" s="36" t="str">
        <f>IF(G1806="","",VLOOKUP(G1806,WMS!$E$3:$G$2500,2,FALSE))</f>
        <v/>
      </c>
      <c r="R1806" s="36" t="str">
        <f>IF(G1806="","",VLOOKUP(G1806,WMS!$E$3:$G$2500,3,FALSE))</f>
        <v/>
      </c>
      <c r="S1806" s="37" t="str">
        <f>IF(R1806="","",VLOOKUP(R1806,CUSTOMS!$E$3:$N$2500,2,FALSE))</f>
        <v/>
      </c>
      <c r="T1806" s="38" t="str">
        <f>IF(R1806="","",VLOOKUP(R1806,CUSTOMS!$E$3:$N$2500,3,FALSE))</f>
        <v/>
      </c>
      <c r="U1806" s="39" t="str">
        <f t="shared" si="200"/>
        <v/>
      </c>
      <c r="V1806" s="39" t="str">
        <f>IF(R1806="","",VLOOKUP(R1806,CUSTOMS!$E$3:$N$2500,5,FALSE))</f>
        <v/>
      </c>
      <c r="W1806" s="40" t="str">
        <f>IF(R1806="","",VLOOKUP(R1806,CUSTOMS!$E$3:$N$2500,6,FALSE))</f>
        <v/>
      </c>
      <c r="X1806" s="40" t="str">
        <f t="shared" si="201"/>
        <v/>
      </c>
      <c r="Y1806" s="39" t="str">
        <f>IF(R1806="","",VLOOKUP(R1806,CUSTOMS!$E$3:$N$2500,8,FALSE))</f>
        <v/>
      </c>
      <c r="Z1806" s="39" t="str">
        <f>IF(R1806="","",VLOOKUP(R1806,CUSTOMS!$E$3:$N$2500,9,FALSE))</f>
        <v/>
      </c>
      <c r="AA1806" s="39" t="str">
        <f>IF(R1806="","",VLOOKUP(R1806,CUSTOMS!$E$3:$N$2500,10,FALSE))</f>
        <v/>
      </c>
      <c r="AB1806" s="40" t="str">
        <f>IF(R1806="","",VLOOKUP(G1806,WMS!$E$3:$T$2500,15,FALSE))</f>
        <v/>
      </c>
      <c r="AC1806" s="40" t="str">
        <f t="shared" si="202"/>
        <v/>
      </c>
      <c r="AD1806" s="37" t="str">
        <f>IF(S1806="","",VLOOKUP(S1806,海关监管条件!$A$1:$B$2000,2,FALSE))</f>
        <v/>
      </c>
    </row>
    <row r="1807" spans="7:30">
      <c r="G1807" s="22" t="str">
        <f t="shared" si="196"/>
        <v/>
      </c>
      <c r="H1807" s="23" t="str">
        <f>IF(G1807="","",VLOOKUP(G1807,WMS!$E$3:$Q$2500,7,FALSE))</f>
        <v/>
      </c>
      <c r="I1807" s="23" t="str">
        <f>IF(G1807="","",VLOOKUP(G1807,WMS!$E$3:$Q$2500,8,FALSE))</f>
        <v/>
      </c>
      <c r="J1807" s="23" t="str">
        <f>IF(G1807="","",VLOOKUP(G1807,WMS!$E$3:$Q$2500,13,FALSE))</f>
        <v/>
      </c>
      <c r="K1807" s="29" t="str">
        <f t="shared" si="197"/>
        <v/>
      </c>
      <c r="N1807" s="30" t="str">
        <f>IF(G1807="","",VLOOKUP(G1807,WMS!$E$3:$U$2500,17,0))</f>
        <v/>
      </c>
      <c r="O1807" s="31" t="str">
        <f t="shared" si="198"/>
        <v/>
      </c>
      <c r="P1807" s="31" t="str">
        <f t="shared" si="199"/>
        <v/>
      </c>
      <c r="Q1807" s="36" t="str">
        <f>IF(G1807="","",VLOOKUP(G1807,WMS!$E$3:$G$2500,2,FALSE))</f>
        <v/>
      </c>
      <c r="R1807" s="36" t="str">
        <f>IF(G1807="","",VLOOKUP(G1807,WMS!$E$3:$G$2500,3,FALSE))</f>
        <v/>
      </c>
      <c r="S1807" s="37" t="str">
        <f>IF(R1807="","",VLOOKUP(R1807,CUSTOMS!$E$3:$N$2500,2,FALSE))</f>
        <v/>
      </c>
      <c r="T1807" s="38" t="str">
        <f>IF(R1807="","",VLOOKUP(R1807,CUSTOMS!$E$3:$N$2500,3,FALSE))</f>
        <v/>
      </c>
      <c r="U1807" s="39" t="str">
        <f t="shared" si="200"/>
        <v/>
      </c>
      <c r="V1807" s="39" t="str">
        <f>IF(R1807="","",VLOOKUP(R1807,CUSTOMS!$E$3:$N$2500,5,FALSE))</f>
        <v/>
      </c>
      <c r="W1807" s="40" t="str">
        <f>IF(R1807="","",VLOOKUP(R1807,CUSTOMS!$E$3:$N$2500,6,FALSE))</f>
        <v/>
      </c>
      <c r="X1807" s="40" t="str">
        <f t="shared" si="201"/>
        <v/>
      </c>
      <c r="Y1807" s="39" t="str">
        <f>IF(R1807="","",VLOOKUP(R1807,CUSTOMS!$E$3:$N$2500,8,FALSE))</f>
        <v/>
      </c>
      <c r="Z1807" s="39" t="str">
        <f>IF(R1807="","",VLOOKUP(R1807,CUSTOMS!$E$3:$N$2500,9,FALSE))</f>
        <v/>
      </c>
      <c r="AA1807" s="39" t="str">
        <f>IF(R1807="","",VLOOKUP(R1807,CUSTOMS!$E$3:$N$2500,10,FALSE))</f>
        <v/>
      </c>
      <c r="AB1807" s="40" t="str">
        <f>IF(R1807="","",VLOOKUP(G1807,WMS!$E$3:$T$2500,15,FALSE))</f>
        <v/>
      </c>
      <c r="AC1807" s="40" t="str">
        <f t="shared" si="202"/>
        <v/>
      </c>
      <c r="AD1807" s="37" t="str">
        <f>IF(S1807="","",VLOOKUP(S1807,海关监管条件!$A$1:$B$2000,2,FALSE))</f>
        <v/>
      </c>
    </row>
    <row r="1808" spans="7:30">
      <c r="G1808" s="22" t="str">
        <f t="shared" si="196"/>
        <v/>
      </c>
      <c r="H1808" s="23" t="str">
        <f>IF(G1808="","",VLOOKUP(G1808,WMS!$E$3:$Q$2500,7,FALSE))</f>
        <v/>
      </c>
      <c r="I1808" s="23" t="str">
        <f>IF(G1808="","",VLOOKUP(G1808,WMS!$E$3:$Q$2500,8,FALSE))</f>
        <v/>
      </c>
      <c r="J1808" s="23" t="str">
        <f>IF(G1808="","",VLOOKUP(G1808,WMS!$E$3:$Q$2500,13,FALSE))</f>
        <v/>
      </c>
      <c r="K1808" s="29" t="str">
        <f t="shared" si="197"/>
        <v/>
      </c>
      <c r="N1808" s="30" t="str">
        <f>IF(G1808="","",VLOOKUP(G1808,WMS!$E$3:$U$2500,17,0))</f>
        <v/>
      </c>
      <c r="O1808" s="31" t="str">
        <f t="shared" si="198"/>
        <v/>
      </c>
      <c r="P1808" s="31" t="str">
        <f t="shared" si="199"/>
        <v/>
      </c>
      <c r="Q1808" s="36" t="str">
        <f>IF(G1808="","",VLOOKUP(G1808,WMS!$E$3:$G$2500,2,FALSE))</f>
        <v/>
      </c>
      <c r="R1808" s="36" t="str">
        <f>IF(G1808="","",VLOOKUP(G1808,WMS!$E$3:$G$2500,3,FALSE))</f>
        <v/>
      </c>
      <c r="S1808" s="37" t="str">
        <f>IF(R1808="","",VLOOKUP(R1808,CUSTOMS!$E$3:$N$2500,2,FALSE))</f>
        <v/>
      </c>
      <c r="T1808" s="38" t="str">
        <f>IF(R1808="","",VLOOKUP(R1808,CUSTOMS!$E$3:$N$2500,3,FALSE))</f>
        <v/>
      </c>
      <c r="U1808" s="39" t="str">
        <f t="shared" si="200"/>
        <v/>
      </c>
      <c r="V1808" s="39" t="str">
        <f>IF(R1808="","",VLOOKUP(R1808,CUSTOMS!$E$3:$N$2500,5,FALSE))</f>
        <v/>
      </c>
      <c r="W1808" s="40" t="str">
        <f>IF(R1808="","",VLOOKUP(R1808,CUSTOMS!$E$3:$N$2500,6,FALSE))</f>
        <v/>
      </c>
      <c r="X1808" s="40" t="str">
        <f t="shared" si="201"/>
        <v/>
      </c>
      <c r="Y1808" s="39" t="str">
        <f>IF(R1808="","",VLOOKUP(R1808,CUSTOMS!$E$3:$N$2500,8,FALSE))</f>
        <v/>
      </c>
      <c r="Z1808" s="39" t="str">
        <f>IF(R1808="","",VLOOKUP(R1808,CUSTOMS!$E$3:$N$2500,9,FALSE))</f>
        <v/>
      </c>
      <c r="AA1808" s="39" t="str">
        <f>IF(R1808="","",VLOOKUP(R1808,CUSTOMS!$E$3:$N$2500,10,FALSE))</f>
        <v/>
      </c>
      <c r="AB1808" s="40" t="str">
        <f>IF(R1808="","",VLOOKUP(G1808,WMS!$E$3:$T$2500,15,FALSE))</f>
        <v/>
      </c>
      <c r="AC1808" s="40" t="str">
        <f t="shared" si="202"/>
        <v/>
      </c>
      <c r="AD1808" s="37" t="str">
        <f>IF(S1808="","",VLOOKUP(S1808,海关监管条件!$A$1:$B$2000,2,FALSE))</f>
        <v/>
      </c>
    </row>
    <row r="1809" spans="7:30">
      <c r="G1809" s="22" t="str">
        <f t="shared" si="196"/>
        <v/>
      </c>
      <c r="H1809" s="23" t="str">
        <f>IF(G1809="","",VLOOKUP(G1809,WMS!$E$3:$Q$2500,7,FALSE))</f>
        <v/>
      </c>
      <c r="I1809" s="23" t="str">
        <f>IF(G1809="","",VLOOKUP(G1809,WMS!$E$3:$Q$2500,8,FALSE))</f>
        <v/>
      </c>
      <c r="J1809" s="23" t="str">
        <f>IF(G1809="","",VLOOKUP(G1809,WMS!$E$3:$Q$2500,13,FALSE))</f>
        <v/>
      </c>
      <c r="K1809" s="29" t="str">
        <f t="shared" si="197"/>
        <v/>
      </c>
      <c r="N1809" s="30" t="str">
        <f>IF(G1809="","",VLOOKUP(G1809,WMS!$E$3:$U$2500,17,0))</f>
        <v/>
      </c>
      <c r="O1809" s="31" t="str">
        <f t="shared" si="198"/>
        <v/>
      </c>
      <c r="P1809" s="31" t="str">
        <f t="shared" si="199"/>
        <v/>
      </c>
      <c r="Q1809" s="36" t="str">
        <f>IF(G1809="","",VLOOKUP(G1809,WMS!$E$3:$G$2500,2,FALSE))</f>
        <v/>
      </c>
      <c r="R1809" s="36" t="str">
        <f>IF(G1809="","",VLOOKUP(G1809,WMS!$E$3:$G$2500,3,FALSE))</f>
        <v/>
      </c>
      <c r="S1809" s="37" t="str">
        <f>IF(R1809="","",VLOOKUP(R1809,CUSTOMS!$E$3:$N$2500,2,FALSE))</f>
        <v/>
      </c>
      <c r="T1809" s="38" t="str">
        <f>IF(R1809="","",VLOOKUP(R1809,CUSTOMS!$E$3:$N$2500,3,FALSE))</f>
        <v/>
      </c>
      <c r="U1809" s="39" t="str">
        <f t="shared" si="200"/>
        <v/>
      </c>
      <c r="V1809" s="39" t="str">
        <f>IF(R1809="","",VLOOKUP(R1809,CUSTOMS!$E$3:$N$2500,5,FALSE))</f>
        <v/>
      </c>
      <c r="W1809" s="40" t="str">
        <f>IF(R1809="","",VLOOKUP(R1809,CUSTOMS!$E$3:$N$2500,6,FALSE))</f>
        <v/>
      </c>
      <c r="X1809" s="40" t="str">
        <f t="shared" si="201"/>
        <v/>
      </c>
      <c r="Y1809" s="39" t="str">
        <f>IF(R1809="","",VLOOKUP(R1809,CUSTOMS!$E$3:$N$2500,8,FALSE))</f>
        <v/>
      </c>
      <c r="Z1809" s="39" t="str">
        <f>IF(R1809="","",VLOOKUP(R1809,CUSTOMS!$E$3:$N$2500,9,FALSE))</f>
        <v/>
      </c>
      <c r="AA1809" s="39" t="str">
        <f>IF(R1809="","",VLOOKUP(R1809,CUSTOMS!$E$3:$N$2500,10,FALSE))</f>
        <v/>
      </c>
      <c r="AB1809" s="40" t="str">
        <f>IF(R1809="","",VLOOKUP(G1809,WMS!$E$3:$T$2500,15,FALSE))</f>
        <v/>
      </c>
      <c r="AC1809" s="40" t="str">
        <f t="shared" si="202"/>
        <v/>
      </c>
      <c r="AD1809" s="37" t="str">
        <f>IF(S1809="","",VLOOKUP(S1809,海关监管条件!$A$1:$B$2000,2,FALSE))</f>
        <v/>
      </c>
    </row>
    <row r="1810" spans="7:30">
      <c r="G1810" s="22" t="str">
        <f t="shared" si="196"/>
        <v/>
      </c>
      <c r="H1810" s="23" t="str">
        <f>IF(G1810="","",VLOOKUP(G1810,WMS!$E$3:$Q$2500,7,FALSE))</f>
        <v/>
      </c>
      <c r="I1810" s="23" t="str">
        <f>IF(G1810="","",VLOOKUP(G1810,WMS!$E$3:$Q$2500,8,FALSE))</f>
        <v/>
      </c>
      <c r="J1810" s="23" t="str">
        <f>IF(G1810="","",VLOOKUP(G1810,WMS!$E$3:$Q$2500,13,FALSE))</f>
        <v/>
      </c>
      <c r="K1810" s="29" t="str">
        <f t="shared" si="197"/>
        <v/>
      </c>
      <c r="N1810" s="30" t="str">
        <f>IF(G1810="","",VLOOKUP(G1810,WMS!$E$3:$U$2500,17,0))</f>
        <v/>
      </c>
      <c r="O1810" s="31" t="str">
        <f t="shared" si="198"/>
        <v/>
      </c>
      <c r="P1810" s="31" t="str">
        <f t="shared" si="199"/>
        <v/>
      </c>
      <c r="Q1810" s="36" t="str">
        <f>IF(G1810="","",VLOOKUP(G1810,WMS!$E$3:$G$2500,2,FALSE))</f>
        <v/>
      </c>
      <c r="R1810" s="36" t="str">
        <f>IF(G1810="","",VLOOKUP(G1810,WMS!$E$3:$G$2500,3,FALSE))</f>
        <v/>
      </c>
      <c r="S1810" s="37" t="str">
        <f>IF(R1810="","",VLOOKUP(R1810,CUSTOMS!$E$3:$N$2500,2,FALSE))</f>
        <v/>
      </c>
      <c r="T1810" s="38" t="str">
        <f>IF(R1810="","",VLOOKUP(R1810,CUSTOMS!$E$3:$N$2500,3,FALSE))</f>
        <v/>
      </c>
      <c r="U1810" s="39" t="str">
        <f t="shared" si="200"/>
        <v/>
      </c>
      <c r="V1810" s="39" t="str">
        <f>IF(R1810="","",VLOOKUP(R1810,CUSTOMS!$E$3:$N$2500,5,FALSE))</f>
        <v/>
      </c>
      <c r="W1810" s="40" t="str">
        <f>IF(R1810="","",VLOOKUP(R1810,CUSTOMS!$E$3:$N$2500,6,FALSE))</f>
        <v/>
      </c>
      <c r="X1810" s="40" t="str">
        <f t="shared" si="201"/>
        <v/>
      </c>
      <c r="Y1810" s="39" t="str">
        <f>IF(R1810="","",VLOOKUP(R1810,CUSTOMS!$E$3:$N$2500,8,FALSE))</f>
        <v/>
      </c>
      <c r="Z1810" s="39" t="str">
        <f>IF(R1810="","",VLOOKUP(R1810,CUSTOMS!$E$3:$N$2500,9,FALSE))</f>
        <v/>
      </c>
      <c r="AA1810" s="39" t="str">
        <f>IF(R1810="","",VLOOKUP(R1810,CUSTOMS!$E$3:$N$2500,10,FALSE))</f>
        <v/>
      </c>
      <c r="AB1810" s="40" t="str">
        <f>IF(R1810="","",VLOOKUP(G1810,WMS!$E$3:$T$2500,15,FALSE))</f>
        <v/>
      </c>
      <c r="AC1810" s="40" t="str">
        <f t="shared" si="202"/>
        <v/>
      </c>
      <c r="AD1810" s="37" t="str">
        <f>IF(S1810="","",VLOOKUP(S1810,海关监管条件!$A$1:$B$2000,2,FALSE))</f>
        <v/>
      </c>
    </row>
    <row r="1811" spans="7:30">
      <c r="G1811" s="22" t="str">
        <f t="shared" si="196"/>
        <v/>
      </c>
      <c r="H1811" s="23" t="str">
        <f>IF(G1811="","",VLOOKUP(G1811,WMS!$E$3:$Q$2500,7,FALSE))</f>
        <v/>
      </c>
      <c r="I1811" s="23" t="str">
        <f>IF(G1811="","",VLOOKUP(G1811,WMS!$E$3:$Q$2500,8,FALSE))</f>
        <v/>
      </c>
      <c r="J1811" s="23" t="str">
        <f>IF(G1811="","",VLOOKUP(G1811,WMS!$E$3:$Q$2500,13,FALSE))</f>
        <v/>
      </c>
      <c r="K1811" s="29" t="str">
        <f t="shared" si="197"/>
        <v/>
      </c>
      <c r="N1811" s="30" t="str">
        <f>IF(G1811="","",VLOOKUP(G1811,WMS!$E$3:$U$2500,17,0))</f>
        <v/>
      </c>
      <c r="O1811" s="31" t="str">
        <f t="shared" si="198"/>
        <v/>
      </c>
      <c r="P1811" s="31" t="str">
        <f t="shared" si="199"/>
        <v/>
      </c>
      <c r="Q1811" s="36" t="str">
        <f>IF(G1811="","",VLOOKUP(G1811,WMS!$E$3:$G$2500,2,FALSE))</f>
        <v/>
      </c>
      <c r="R1811" s="36" t="str">
        <f>IF(G1811="","",VLOOKUP(G1811,WMS!$E$3:$G$2500,3,FALSE))</f>
        <v/>
      </c>
      <c r="S1811" s="37" t="str">
        <f>IF(R1811="","",VLOOKUP(R1811,CUSTOMS!$E$3:$N$2500,2,FALSE))</f>
        <v/>
      </c>
      <c r="T1811" s="38" t="str">
        <f>IF(R1811="","",VLOOKUP(R1811,CUSTOMS!$E$3:$N$2500,3,FALSE))</f>
        <v/>
      </c>
      <c r="U1811" s="39" t="str">
        <f t="shared" si="200"/>
        <v/>
      </c>
      <c r="V1811" s="39" t="str">
        <f>IF(R1811="","",VLOOKUP(R1811,CUSTOMS!$E$3:$N$2500,5,FALSE))</f>
        <v/>
      </c>
      <c r="W1811" s="40" t="str">
        <f>IF(R1811="","",VLOOKUP(R1811,CUSTOMS!$E$3:$N$2500,6,FALSE))</f>
        <v/>
      </c>
      <c r="X1811" s="40" t="str">
        <f t="shared" si="201"/>
        <v/>
      </c>
      <c r="Y1811" s="39" t="str">
        <f>IF(R1811="","",VLOOKUP(R1811,CUSTOMS!$E$3:$N$2500,8,FALSE))</f>
        <v/>
      </c>
      <c r="Z1811" s="39" t="str">
        <f>IF(R1811="","",VLOOKUP(R1811,CUSTOMS!$E$3:$N$2500,9,FALSE))</f>
        <v/>
      </c>
      <c r="AA1811" s="39" t="str">
        <f>IF(R1811="","",VLOOKUP(R1811,CUSTOMS!$E$3:$N$2500,10,FALSE))</f>
        <v/>
      </c>
      <c r="AB1811" s="40" t="str">
        <f>IF(R1811="","",VLOOKUP(G1811,WMS!$E$3:$T$2500,15,FALSE))</f>
        <v/>
      </c>
      <c r="AC1811" s="40" t="str">
        <f t="shared" si="202"/>
        <v/>
      </c>
      <c r="AD1811" s="37" t="str">
        <f>IF(S1811="","",VLOOKUP(S1811,海关监管条件!$A$1:$B$2000,2,FALSE))</f>
        <v/>
      </c>
    </row>
    <row r="1812" spans="7:30">
      <c r="G1812" s="22" t="str">
        <f t="shared" si="196"/>
        <v/>
      </c>
      <c r="H1812" s="23" t="str">
        <f>IF(G1812="","",VLOOKUP(G1812,WMS!$E$3:$Q$2500,7,FALSE))</f>
        <v/>
      </c>
      <c r="I1812" s="23" t="str">
        <f>IF(G1812="","",VLOOKUP(G1812,WMS!$E$3:$Q$2500,8,FALSE))</f>
        <v/>
      </c>
      <c r="J1812" s="23" t="str">
        <f>IF(G1812="","",VLOOKUP(G1812,WMS!$E$3:$Q$2500,13,FALSE))</f>
        <v/>
      </c>
      <c r="K1812" s="29" t="str">
        <f t="shared" si="197"/>
        <v/>
      </c>
      <c r="N1812" s="30" t="str">
        <f>IF(G1812="","",VLOOKUP(G1812,WMS!$E$3:$U$2500,17,0))</f>
        <v/>
      </c>
      <c r="O1812" s="31" t="str">
        <f t="shared" si="198"/>
        <v/>
      </c>
      <c r="P1812" s="31" t="str">
        <f t="shared" si="199"/>
        <v/>
      </c>
      <c r="Q1812" s="36" t="str">
        <f>IF(G1812="","",VLOOKUP(G1812,WMS!$E$3:$G$2500,2,FALSE))</f>
        <v/>
      </c>
      <c r="R1812" s="36" t="str">
        <f>IF(G1812="","",VLOOKUP(G1812,WMS!$E$3:$G$2500,3,FALSE))</f>
        <v/>
      </c>
      <c r="S1812" s="37" t="str">
        <f>IF(R1812="","",VLOOKUP(R1812,CUSTOMS!$E$3:$N$2500,2,FALSE))</f>
        <v/>
      </c>
      <c r="T1812" s="38" t="str">
        <f>IF(R1812="","",VLOOKUP(R1812,CUSTOMS!$E$3:$N$2500,3,FALSE))</f>
        <v/>
      </c>
      <c r="U1812" s="39" t="str">
        <f t="shared" si="200"/>
        <v/>
      </c>
      <c r="V1812" s="39" t="str">
        <f>IF(R1812="","",VLOOKUP(R1812,CUSTOMS!$E$3:$N$2500,5,FALSE))</f>
        <v/>
      </c>
      <c r="W1812" s="40" t="str">
        <f>IF(R1812="","",VLOOKUP(R1812,CUSTOMS!$E$3:$N$2500,6,FALSE))</f>
        <v/>
      </c>
      <c r="X1812" s="40" t="str">
        <f t="shared" si="201"/>
        <v/>
      </c>
      <c r="Y1812" s="39" t="str">
        <f>IF(R1812="","",VLOOKUP(R1812,CUSTOMS!$E$3:$N$2500,8,FALSE))</f>
        <v/>
      </c>
      <c r="Z1812" s="39" t="str">
        <f>IF(R1812="","",VLOOKUP(R1812,CUSTOMS!$E$3:$N$2500,9,FALSE))</f>
        <v/>
      </c>
      <c r="AA1812" s="39" t="str">
        <f>IF(R1812="","",VLOOKUP(R1812,CUSTOMS!$E$3:$N$2500,10,FALSE))</f>
        <v/>
      </c>
      <c r="AB1812" s="40" t="str">
        <f>IF(R1812="","",VLOOKUP(G1812,WMS!$E$3:$T$2500,15,FALSE))</f>
        <v/>
      </c>
      <c r="AC1812" s="40" t="str">
        <f t="shared" si="202"/>
        <v/>
      </c>
      <c r="AD1812" s="37" t="str">
        <f>IF(S1812="","",VLOOKUP(S1812,海关监管条件!$A$1:$B$2000,2,FALSE))</f>
        <v/>
      </c>
    </row>
    <row r="1813" spans="7:30">
      <c r="G1813" s="22" t="str">
        <f t="shared" si="196"/>
        <v/>
      </c>
      <c r="H1813" s="23" t="str">
        <f>IF(G1813="","",VLOOKUP(G1813,WMS!$E$3:$Q$2500,7,FALSE))</f>
        <v/>
      </c>
      <c r="I1813" s="23" t="str">
        <f>IF(G1813="","",VLOOKUP(G1813,WMS!$E$3:$Q$2500,8,FALSE))</f>
        <v/>
      </c>
      <c r="J1813" s="23" t="str">
        <f>IF(G1813="","",VLOOKUP(G1813,WMS!$E$3:$Q$2500,13,FALSE))</f>
        <v/>
      </c>
      <c r="K1813" s="29" t="str">
        <f t="shared" si="197"/>
        <v/>
      </c>
      <c r="N1813" s="30" t="str">
        <f>IF(G1813="","",VLOOKUP(G1813,WMS!$E$3:$U$2500,17,0))</f>
        <v/>
      </c>
      <c r="O1813" s="31" t="str">
        <f t="shared" si="198"/>
        <v/>
      </c>
      <c r="P1813" s="31" t="str">
        <f t="shared" si="199"/>
        <v/>
      </c>
      <c r="Q1813" s="36" t="str">
        <f>IF(G1813="","",VLOOKUP(G1813,WMS!$E$3:$G$2500,2,FALSE))</f>
        <v/>
      </c>
      <c r="R1813" s="36" t="str">
        <f>IF(G1813="","",VLOOKUP(G1813,WMS!$E$3:$G$2500,3,FALSE))</f>
        <v/>
      </c>
      <c r="S1813" s="37" t="str">
        <f>IF(R1813="","",VLOOKUP(R1813,CUSTOMS!$E$3:$N$2500,2,FALSE))</f>
        <v/>
      </c>
      <c r="T1813" s="38" t="str">
        <f>IF(R1813="","",VLOOKUP(R1813,CUSTOMS!$E$3:$N$2500,3,FALSE))</f>
        <v/>
      </c>
      <c r="U1813" s="39" t="str">
        <f t="shared" si="200"/>
        <v/>
      </c>
      <c r="V1813" s="39" t="str">
        <f>IF(R1813="","",VLOOKUP(R1813,CUSTOMS!$E$3:$N$2500,5,FALSE))</f>
        <v/>
      </c>
      <c r="W1813" s="40" t="str">
        <f>IF(R1813="","",VLOOKUP(R1813,CUSTOMS!$E$3:$N$2500,6,FALSE))</f>
        <v/>
      </c>
      <c r="X1813" s="40" t="str">
        <f t="shared" si="201"/>
        <v/>
      </c>
      <c r="Y1813" s="39" t="str">
        <f>IF(R1813="","",VLOOKUP(R1813,CUSTOMS!$E$3:$N$2500,8,FALSE))</f>
        <v/>
      </c>
      <c r="Z1813" s="39" t="str">
        <f>IF(R1813="","",VLOOKUP(R1813,CUSTOMS!$E$3:$N$2500,9,FALSE))</f>
        <v/>
      </c>
      <c r="AA1813" s="39" t="str">
        <f>IF(R1813="","",VLOOKUP(R1813,CUSTOMS!$E$3:$N$2500,10,FALSE))</f>
        <v/>
      </c>
      <c r="AB1813" s="40" t="str">
        <f>IF(R1813="","",VLOOKUP(G1813,WMS!$E$3:$T$2500,15,FALSE))</f>
        <v/>
      </c>
      <c r="AC1813" s="40" t="str">
        <f t="shared" si="202"/>
        <v/>
      </c>
      <c r="AD1813" s="37" t="str">
        <f>IF(S1813="","",VLOOKUP(S1813,海关监管条件!$A$1:$B$2000,2,FALSE))</f>
        <v/>
      </c>
    </row>
    <row r="1814" spans="7:30">
      <c r="G1814" s="22" t="str">
        <f t="shared" si="196"/>
        <v/>
      </c>
      <c r="H1814" s="23" t="str">
        <f>IF(G1814="","",VLOOKUP(G1814,WMS!$E$3:$Q$2500,7,FALSE))</f>
        <v/>
      </c>
      <c r="I1814" s="23" t="str">
        <f>IF(G1814="","",VLOOKUP(G1814,WMS!$E$3:$Q$2500,8,FALSE))</f>
        <v/>
      </c>
      <c r="J1814" s="23" t="str">
        <f>IF(G1814="","",VLOOKUP(G1814,WMS!$E$3:$Q$2500,13,FALSE))</f>
        <v/>
      </c>
      <c r="K1814" s="29" t="str">
        <f t="shared" si="197"/>
        <v/>
      </c>
      <c r="N1814" s="30" t="str">
        <f>IF(G1814="","",VLOOKUP(G1814,WMS!$E$3:$U$2500,17,0))</f>
        <v/>
      </c>
      <c r="O1814" s="31" t="str">
        <f t="shared" si="198"/>
        <v/>
      </c>
      <c r="P1814" s="31" t="str">
        <f t="shared" si="199"/>
        <v/>
      </c>
      <c r="Q1814" s="36" t="str">
        <f>IF(G1814="","",VLOOKUP(G1814,WMS!$E$3:$G$2500,2,FALSE))</f>
        <v/>
      </c>
      <c r="R1814" s="36" t="str">
        <f>IF(G1814="","",VLOOKUP(G1814,WMS!$E$3:$G$2500,3,FALSE))</f>
        <v/>
      </c>
      <c r="S1814" s="37" t="str">
        <f>IF(R1814="","",VLOOKUP(R1814,CUSTOMS!$E$3:$N$2500,2,FALSE))</f>
        <v/>
      </c>
      <c r="T1814" s="38" t="str">
        <f>IF(R1814="","",VLOOKUP(R1814,CUSTOMS!$E$3:$N$2500,3,FALSE))</f>
        <v/>
      </c>
      <c r="U1814" s="39" t="str">
        <f t="shared" si="200"/>
        <v/>
      </c>
      <c r="V1814" s="39" t="str">
        <f>IF(R1814="","",VLOOKUP(R1814,CUSTOMS!$E$3:$N$2500,5,FALSE))</f>
        <v/>
      </c>
      <c r="W1814" s="40" t="str">
        <f>IF(R1814="","",VLOOKUP(R1814,CUSTOMS!$E$3:$N$2500,6,FALSE))</f>
        <v/>
      </c>
      <c r="X1814" s="40" t="str">
        <f t="shared" si="201"/>
        <v/>
      </c>
      <c r="Y1814" s="39" t="str">
        <f>IF(R1814="","",VLOOKUP(R1814,CUSTOMS!$E$3:$N$2500,8,FALSE))</f>
        <v/>
      </c>
      <c r="Z1814" s="39" t="str">
        <f>IF(R1814="","",VLOOKUP(R1814,CUSTOMS!$E$3:$N$2500,9,FALSE))</f>
        <v/>
      </c>
      <c r="AA1814" s="39" t="str">
        <f>IF(R1814="","",VLOOKUP(R1814,CUSTOMS!$E$3:$N$2500,10,FALSE))</f>
        <v/>
      </c>
      <c r="AB1814" s="40" t="str">
        <f>IF(R1814="","",VLOOKUP(G1814,WMS!$E$3:$T$2500,15,FALSE))</f>
        <v/>
      </c>
      <c r="AC1814" s="40" t="str">
        <f t="shared" si="202"/>
        <v/>
      </c>
      <c r="AD1814" s="37" t="str">
        <f>IF(S1814="","",VLOOKUP(S1814,海关监管条件!$A$1:$B$2000,2,FALSE))</f>
        <v/>
      </c>
    </row>
    <row r="1815" spans="7:30">
      <c r="G1815" s="22" t="str">
        <f t="shared" si="196"/>
        <v/>
      </c>
      <c r="H1815" s="23" t="str">
        <f>IF(G1815="","",VLOOKUP(G1815,WMS!$E$3:$Q$2500,7,FALSE))</f>
        <v/>
      </c>
      <c r="I1815" s="23" t="str">
        <f>IF(G1815="","",VLOOKUP(G1815,WMS!$E$3:$Q$2500,8,FALSE))</f>
        <v/>
      </c>
      <c r="J1815" s="23" t="str">
        <f>IF(G1815="","",VLOOKUP(G1815,WMS!$E$3:$Q$2500,13,FALSE))</f>
        <v/>
      </c>
      <c r="K1815" s="29" t="str">
        <f t="shared" si="197"/>
        <v/>
      </c>
      <c r="N1815" s="30" t="str">
        <f>IF(G1815="","",VLOOKUP(G1815,WMS!$E$3:$U$2500,17,0))</f>
        <v/>
      </c>
      <c r="O1815" s="31" t="str">
        <f t="shared" si="198"/>
        <v/>
      </c>
      <c r="P1815" s="31" t="str">
        <f t="shared" si="199"/>
        <v/>
      </c>
      <c r="Q1815" s="36" t="str">
        <f>IF(G1815="","",VLOOKUP(G1815,WMS!$E$3:$G$2500,2,FALSE))</f>
        <v/>
      </c>
      <c r="R1815" s="36" t="str">
        <f>IF(G1815="","",VLOOKUP(G1815,WMS!$E$3:$G$2500,3,FALSE))</f>
        <v/>
      </c>
      <c r="S1815" s="37" t="str">
        <f>IF(R1815="","",VLOOKUP(R1815,CUSTOMS!$E$3:$N$2500,2,FALSE))</f>
        <v/>
      </c>
      <c r="T1815" s="38" t="str">
        <f>IF(R1815="","",VLOOKUP(R1815,CUSTOMS!$E$3:$N$2500,3,FALSE))</f>
        <v/>
      </c>
      <c r="U1815" s="39" t="str">
        <f t="shared" si="200"/>
        <v/>
      </c>
      <c r="V1815" s="39" t="str">
        <f>IF(R1815="","",VLOOKUP(R1815,CUSTOMS!$E$3:$N$2500,5,FALSE))</f>
        <v/>
      </c>
      <c r="W1815" s="40" t="str">
        <f>IF(R1815="","",VLOOKUP(R1815,CUSTOMS!$E$3:$N$2500,6,FALSE))</f>
        <v/>
      </c>
      <c r="X1815" s="40" t="str">
        <f t="shared" si="201"/>
        <v/>
      </c>
      <c r="Y1815" s="39" t="str">
        <f>IF(R1815="","",VLOOKUP(R1815,CUSTOMS!$E$3:$N$2500,8,FALSE))</f>
        <v/>
      </c>
      <c r="Z1815" s="39" t="str">
        <f>IF(R1815="","",VLOOKUP(R1815,CUSTOMS!$E$3:$N$2500,9,FALSE))</f>
        <v/>
      </c>
      <c r="AA1815" s="39" t="str">
        <f>IF(R1815="","",VLOOKUP(R1815,CUSTOMS!$E$3:$N$2500,10,FALSE))</f>
        <v/>
      </c>
      <c r="AB1815" s="40" t="str">
        <f>IF(R1815="","",VLOOKUP(G1815,WMS!$E$3:$T$2500,15,FALSE))</f>
        <v/>
      </c>
      <c r="AC1815" s="40" t="str">
        <f t="shared" si="202"/>
        <v/>
      </c>
      <c r="AD1815" s="37" t="str">
        <f>IF(S1815="","",VLOOKUP(S1815,海关监管条件!$A$1:$B$2000,2,FALSE))</f>
        <v/>
      </c>
    </row>
    <row r="1816" spans="7:30">
      <c r="G1816" s="22" t="str">
        <f t="shared" si="196"/>
        <v/>
      </c>
      <c r="H1816" s="23" t="str">
        <f>IF(G1816="","",VLOOKUP(G1816,WMS!$E$3:$Q$2500,7,FALSE))</f>
        <v/>
      </c>
      <c r="I1816" s="23" t="str">
        <f>IF(G1816="","",VLOOKUP(G1816,WMS!$E$3:$Q$2500,8,FALSE))</f>
        <v/>
      </c>
      <c r="J1816" s="23" t="str">
        <f>IF(G1816="","",VLOOKUP(G1816,WMS!$E$3:$Q$2500,13,FALSE))</f>
        <v/>
      </c>
      <c r="K1816" s="29" t="str">
        <f t="shared" si="197"/>
        <v/>
      </c>
      <c r="N1816" s="30" t="str">
        <f>IF(G1816="","",VLOOKUP(G1816,WMS!$E$3:$U$2500,17,0))</f>
        <v/>
      </c>
      <c r="O1816" s="31" t="str">
        <f t="shared" si="198"/>
        <v/>
      </c>
      <c r="P1816" s="31" t="str">
        <f t="shared" si="199"/>
        <v/>
      </c>
      <c r="Q1816" s="36" t="str">
        <f>IF(G1816="","",VLOOKUP(G1816,WMS!$E$3:$G$2500,2,FALSE))</f>
        <v/>
      </c>
      <c r="R1816" s="36" t="str">
        <f>IF(G1816="","",VLOOKUP(G1816,WMS!$E$3:$G$2500,3,FALSE))</f>
        <v/>
      </c>
      <c r="S1816" s="37" t="str">
        <f>IF(R1816="","",VLOOKUP(R1816,CUSTOMS!$E$3:$N$2500,2,FALSE))</f>
        <v/>
      </c>
      <c r="T1816" s="38" t="str">
        <f>IF(R1816="","",VLOOKUP(R1816,CUSTOMS!$E$3:$N$2500,3,FALSE))</f>
        <v/>
      </c>
      <c r="U1816" s="39" t="str">
        <f t="shared" si="200"/>
        <v/>
      </c>
      <c r="V1816" s="39" t="str">
        <f>IF(R1816="","",VLOOKUP(R1816,CUSTOMS!$E$3:$N$2500,5,FALSE))</f>
        <v/>
      </c>
      <c r="W1816" s="40" t="str">
        <f>IF(R1816="","",VLOOKUP(R1816,CUSTOMS!$E$3:$N$2500,6,FALSE))</f>
        <v/>
      </c>
      <c r="X1816" s="40" t="str">
        <f t="shared" si="201"/>
        <v/>
      </c>
      <c r="Y1816" s="39" t="str">
        <f>IF(R1816="","",VLOOKUP(R1816,CUSTOMS!$E$3:$N$2500,8,FALSE))</f>
        <v/>
      </c>
      <c r="Z1816" s="39" t="str">
        <f>IF(R1816="","",VLOOKUP(R1816,CUSTOMS!$E$3:$N$2500,9,FALSE))</f>
        <v/>
      </c>
      <c r="AA1816" s="39" t="str">
        <f>IF(R1816="","",VLOOKUP(R1816,CUSTOMS!$E$3:$N$2500,10,FALSE))</f>
        <v/>
      </c>
      <c r="AB1816" s="40" t="str">
        <f>IF(R1816="","",VLOOKUP(G1816,WMS!$E$3:$T$2500,15,FALSE))</f>
        <v/>
      </c>
      <c r="AC1816" s="40" t="str">
        <f t="shared" si="202"/>
        <v/>
      </c>
      <c r="AD1816" s="37" t="str">
        <f>IF(S1816="","",VLOOKUP(S1816,海关监管条件!$A$1:$B$2000,2,FALSE))</f>
        <v/>
      </c>
    </row>
    <row r="1817" spans="7:30">
      <c r="G1817" s="22" t="str">
        <f t="shared" si="196"/>
        <v/>
      </c>
      <c r="H1817" s="23" t="str">
        <f>IF(G1817="","",VLOOKUP(G1817,WMS!$E$3:$Q$2500,7,FALSE))</f>
        <v/>
      </c>
      <c r="I1817" s="23" t="str">
        <f>IF(G1817="","",VLOOKUP(G1817,WMS!$E$3:$Q$2500,8,FALSE))</f>
        <v/>
      </c>
      <c r="J1817" s="23" t="str">
        <f>IF(G1817="","",VLOOKUP(G1817,WMS!$E$3:$Q$2500,13,FALSE))</f>
        <v/>
      </c>
      <c r="K1817" s="29" t="str">
        <f t="shared" si="197"/>
        <v/>
      </c>
      <c r="N1817" s="30" t="str">
        <f>IF(G1817="","",VLOOKUP(G1817,WMS!$E$3:$U$2500,17,0))</f>
        <v/>
      </c>
      <c r="O1817" s="31" t="str">
        <f t="shared" si="198"/>
        <v/>
      </c>
      <c r="P1817" s="31" t="str">
        <f t="shared" si="199"/>
        <v/>
      </c>
      <c r="Q1817" s="36" t="str">
        <f>IF(G1817="","",VLOOKUP(G1817,WMS!$E$3:$G$2500,2,FALSE))</f>
        <v/>
      </c>
      <c r="R1817" s="36" t="str">
        <f>IF(G1817="","",VLOOKUP(G1817,WMS!$E$3:$G$2500,3,FALSE))</f>
        <v/>
      </c>
      <c r="S1817" s="37" t="str">
        <f>IF(R1817="","",VLOOKUP(R1817,CUSTOMS!$E$3:$N$2500,2,FALSE))</f>
        <v/>
      </c>
      <c r="T1817" s="38" t="str">
        <f>IF(R1817="","",VLOOKUP(R1817,CUSTOMS!$E$3:$N$2500,3,FALSE))</f>
        <v/>
      </c>
      <c r="U1817" s="39" t="str">
        <f t="shared" si="200"/>
        <v/>
      </c>
      <c r="V1817" s="39" t="str">
        <f>IF(R1817="","",VLOOKUP(R1817,CUSTOMS!$E$3:$N$2500,5,FALSE))</f>
        <v/>
      </c>
      <c r="W1817" s="40" t="str">
        <f>IF(R1817="","",VLOOKUP(R1817,CUSTOMS!$E$3:$N$2500,6,FALSE))</f>
        <v/>
      </c>
      <c r="X1817" s="40" t="str">
        <f t="shared" si="201"/>
        <v/>
      </c>
      <c r="Y1817" s="39" t="str">
        <f>IF(R1817="","",VLOOKUP(R1817,CUSTOMS!$E$3:$N$2500,8,FALSE))</f>
        <v/>
      </c>
      <c r="Z1817" s="39" t="str">
        <f>IF(R1817="","",VLOOKUP(R1817,CUSTOMS!$E$3:$N$2500,9,FALSE))</f>
        <v/>
      </c>
      <c r="AA1817" s="39" t="str">
        <f>IF(R1817="","",VLOOKUP(R1817,CUSTOMS!$E$3:$N$2500,10,FALSE))</f>
        <v/>
      </c>
      <c r="AB1817" s="40" t="str">
        <f>IF(R1817="","",VLOOKUP(G1817,WMS!$E$3:$T$2500,15,FALSE))</f>
        <v/>
      </c>
      <c r="AC1817" s="40" t="str">
        <f t="shared" si="202"/>
        <v/>
      </c>
      <c r="AD1817" s="37" t="str">
        <f>IF(S1817="","",VLOOKUP(S1817,海关监管条件!$A$1:$B$2000,2,FALSE))</f>
        <v/>
      </c>
    </row>
    <row r="1818" spans="7:30">
      <c r="G1818" s="22" t="str">
        <f t="shared" si="196"/>
        <v/>
      </c>
      <c r="H1818" s="23" t="str">
        <f>IF(G1818="","",VLOOKUP(G1818,WMS!$E$3:$Q$2500,7,FALSE))</f>
        <v/>
      </c>
      <c r="I1818" s="23" t="str">
        <f>IF(G1818="","",VLOOKUP(G1818,WMS!$E$3:$Q$2500,8,FALSE))</f>
        <v/>
      </c>
      <c r="J1818" s="23" t="str">
        <f>IF(G1818="","",VLOOKUP(G1818,WMS!$E$3:$Q$2500,13,FALSE))</f>
        <v/>
      </c>
      <c r="K1818" s="29" t="str">
        <f t="shared" si="197"/>
        <v/>
      </c>
      <c r="N1818" s="30" t="str">
        <f>IF(G1818="","",VLOOKUP(G1818,WMS!$E$3:$U$2500,17,0))</f>
        <v/>
      </c>
      <c r="O1818" s="31" t="str">
        <f t="shared" si="198"/>
        <v/>
      </c>
      <c r="P1818" s="31" t="str">
        <f t="shared" si="199"/>
        <v/>
      </c>
      <c r="Q1818" s="36" t="str">
        <f>IF(G1818="","",VLOOKUP(G1818,WMS!$E$3:$G$2500,2,FALSE))</f>
        <v/>
      </c>
      <c r="R1818" s="36" t="str">
        <f>IF(G1818="","",VLOOKUP(G1818,WMS!$E$3:$G$2500,3,FALSE))</f>
        <v/>
      </c>
      <c r="S1818" s="37" t="str">
        <f>IF(R1818="","",VLOOKUP(R1818,CUSTOMS!$E$3:$N$2500,2,FALSE))</f>
        <v/>
      </c>
      <c r="T1818" s="38" t="str">
        <f>IF(R1818="","",VLOOKUP(R1818,CUSTOMS!$E$3:$N$2500,3,FALSE))</f>
        <v/>
      </c>
      <c r="U1818" s="39" t="str">
        <f t="shared" si="200"/>
        <v/>
      </c>
      <c r="V1818" s="39" t="str">
        <f>IF(R1818="","",VLOOKUP(R1818,CUSTOMS!$E$3:$N$2500,5,FALSE))</f>
        <v/>
      </c>
      <c r="W1818" s="40" t="str">
        <f>IF(R1818="","",VLOOKUP(R1818,CUSTOMS!$E$3:$N$2500,6,FALSE))</f>
        <v/>
      </c>
      <c r="X1818" s="40" t="str">
        <f t="shared" si="201"/>
        <v/>
      </c>
      <c r="Y1818" s="39" t="str">
        <f>IF(R1818="","",VLOOKUP(R1818,CUSTOMS!$E$3:$N$2500,8,FALSE))</f>
        <v/>
      </c>
      <c r="Z1818" s="39" t="str">
        <f>IF(R1818="","",VLOOKUP(R1818,CUSTOMS!$E$3:$N$2500,9,FALSE))</f>
        <v/>
      </c>
      <c r="AA1818" s="39" t="str">
        <f>IF(R1818="","",VLOOKUP(R1818,CUSTOMS!$E$3:$N$2500,10,FALSE))</f>
        <v/>
      </c>
      <c r="AB1818" s="40" t="str">
        <f>IF(R1818="","",VLOOKUP(G1818,WMS!$E$3:$T$2500,15,FALSE))</f>
        <v/>
      </c>
      <c r="AC1818" s="40" t="str">
        <f t="shared" si="202"/>
        <v/>
      </c>
      <c r="AD1818" s="37" t="str">
        <f>IF(S1818="","",VLOOKUP(S1818,海关监管条件!$A$1:$B$2000,2,FALSE))</f>
        <v/>
      </c>
    </row>
    <row r="1819" spans="7:30">
      <c r="G1819" s="22" t="str">
        <f t="shared" si="196"/>
        <v/>
      </c>
      <c r="H1819" s="23" t="str">
        <f>IF(G1819="","",VLOOKUP(G1819,WMS!$E$3:$Q$2500,7,FALSE))</f>
        <v/>
      </c>
      <c r="I1819" s="23" t="str">
        <f>IF(G1819="","",VLOOKUP(G1819,WMS!$E$3:$Q$2500,8,FALSE))</f>
        <v/>
      </c>
      <c r="J1819" s="23" t="str">
        <f>IF(G1819="","",VLOOKUP(G1819,WMS!$E$3:$Q$2500,13,FALSE))</f>
        <v/>
      </c>
      <c r="K1819" s="29" t="str">
        <f t="shared" si="197"/>
        <v/>
      </c>
      <c r="N1819" s="30" t="str">
        <f>IF(G1819="","",VLOOKUP(G1819,WMS!$E$3:$U$2500,17,0))</f>
        <v/>
      </c>
      <c r="O1819" s="31" t="str">
        <f t="shared" si="198"/>
        <v/>
      </c>
      <c r="P1819" s="31" t="str">
        <f t="shared" si="199"/>
        <v/>
      </c>
      <c r="Q1819" s="36" t="str">
        <f>IF(G1819="","",VLOOKUP(G1819,WMS!$E$3:$G$2500,2,FALSE))</f>
        <v/>
      </c>
      <c r="R1819" s="36" t="str">
        <f>IF(G1819="","",VLOOKUP(G1819,WMS!$E$3:$G$2500,3,FALSE))</f>
        <v/>
      </c>
      <c r="S1819" s="37" t="str">
        <f>IF(R1819="","",VLOOKUP(R1819,CUSTOMS!$E$3:$N$2500,2,FALSE))</f>
        <v/>
      </c>
      <c r="T1819" s="38" t="str">
        <f>IF(R1819="","",VLOOKUP(R1819,CUSTOMS!$E$3:$N$2500,3,FALSE))</f>
        <v/>
      </c>
      <c r="U1819" s="39" t="str">
        <f t="shared" si="200"/>
        <v/>
      </c>
      <c r="V1819" s="39" t="str">
        <f>IF(R1819="","",VLOOKUP(R1819,CUSTOMS!$E$3:$N$2500,5,FALSE))</f>
        <v/>
      </c>
      <c r="W1819" s="40" t="str">
        <f>IF(R1819="","",VLOOKUP(R1819,CUSTOMS!$E$3:$N$2500,6,FALSE))</f>
        <v/>
      </c>
      <c r="X1819" s="40" t="str">
        <f t="shared" si="201"/>
        <v/>
      </c>
      <c r="Y1819" s="39" t="str">
        <f>IF(R1819="","",VLOOKUP(R1819,CUSTOMS!$E$3:$N$2500,8,FALSE))</f>
        <v/>
      </c>
      <c r="Z1819" s="39" t="str">
        <f>IF(R1819="","",VLOOKUP(R1819,CUSTOMS!$E$3:$N$2500,9,FALSE))</f>
        <v/>
      </c>
      <c r="AA1819" s="39" t="str">
        <f>IF(R1819="","",VLOOKUP(R1819,CUSTOMS!$E$3:$N$2500,10,FALSE))</f>
        <v/>
      </c>
      <c r="AB1819" s="40" t="str">
        <f>IF(R1819="","",VLOOKUP(G1819,WMS!$E$3:$T$2500,15,FALSE))</f>
        <v/>
      </c>
      <c r="AC1819" s="40" t="str">
        <f t="shared" si="202"/>
        <v/>
      </c>
      <c r="AD1819" s="37" t="str">
        <f>IF(S1819="","",VLOOKUP(S1819,海关监管条件!$A$1:$B$2000,2,FALSE))</f>
        <v/>
      </c>
    </row>
    <row r="1820" spans="7:30">
      <c r="G1820" s="22" t="str">
        <f t="shared" si="196"/>
        <v/>
      </c>
      <c r="H1820" s="23" t="str">
        <f>IF(G1820="","",VLOOKUP(G1820,WMS!$E$3:$Q$2500,7,FALSE))</f>
        <v/>
      </c>
      <c r="I1820" s="23" t="str">
        <f>IF(G1820="","",VLOOKUP(G1820,WMS!$E$3:$Q$2500,8,FALSE))</f>
        <v/>
      </c>
      <c r="J1820" s="23" t="str">
        <f>IF(G1820="","",VLOOKUP(G1820,WMS!$E$3:$Q$2500,13,FALSE))</f>
        <v/>
      </c>
      <c r="K1820" s="29" t="str">
        <f t="shared" si="197"/>
        <v/>
      </c>
      <c r="N1820" s="30" t="str">
        <f>IF(G1820="","",VLOOKUP(G1820,WMS!$E$3:$U$2500,17,0))</f>
        <v/>
      </c>
      <c r="O1820" s="31" t="str">
        <f t="shared" si="198"/>
        <v/>
      </c>
      <c r="P1820" s="31" t="str">
        <f t="shared" si="199"/>
        <v/>
      </c>
      <c r="Q1820" s="36" t="str">
        <f>IF(G1820="","",VLOOKUP(G1820,WMS!$E$3:$G$2500,2,FALSE))</f>
        <v/>
      </c>
      <c r="R1820" s="36" t="str">
        <f>IF(G1820="","",VLOOKUP(G1820,WMS!$E$3:$G$2500,3,FALSE))</f>
        <v/>
      </c>
      <c r="S1820" s="37" t="str">
        <f>IF(R1820="","",VLOOKUP(R1820,CUSTOMS!$E$3:$N$2500,2,FALSE))</f>
        <v/>
      </c>
      <c r="T1820" s="38" t="str">
        <f>IF(R1820="","",VLOOKUP(R1820,CUSTOMS!$E$3:$N$2500,3,FALSE))</f>
        <v/>
      </c>
      <c r="U1820" s="39" t="str">
        <f t="shared" si="200"/>
        <v/>
      </c>
      <c r="V1820" s="39" t="str">
        <f>IF(R1820="","",VLOOKUP(R1820,CUSTOMS!$E$3:$N$2500,5,FALSE))</f>
        <v/>
      </c>
      <c r="W1820" s="40" t="str">
        <f>IF(R1820="","",VLOOKUP(R1820,CUSTOMS!$E$3:$N$2500,6,FALSE))</f>
        <v/>
      </c>
      <c r="X1820" s="40" t="str">
        <f t="shared" si="201"/>
        <v/>
      </c>
      <c r="Y1820" s="39" t="str">
        <f>IF(R1820="","",VLOOKUP(R1820,CUSTOMS!$E$3:$N$2500,8,FALSE))</f>
        <v/>
      </c>
      <c r="Z1820" s="39" t="str">
        <f>IF(R1820="","",VLOOKUP(R1820,CUSTOMS!$E$3:$N$2500,9,FALSE))</f>
        <v/>
      </c>
      <c r="AA1820" s="39" t="str">
        <f>IF(R1820="","",VLOOKUP(R1820,CUSTOMS!$E$3:$N$2500,10,FALSE))</f>
        <v/>
      </c>
      <c r="AB1820" s="40" t="str">
        <f>IF(R1820="","",VLOOKUP(G1820,WMS!$E$3:$T$2500,15,FALSE))</f>
        <v/>
      </c>
      <c r="AC1820" s="40" t="str">
        <f t="shared" si="202"/>
        <v/>
      </c>
      <c r="AD1820" s="37" t="str">
        <f>IF(S1820="","",VLOOKUP(S1820,海关监管条件!$A$1:$B$2000,2,FALSE))</f>
        <v/>
      </c>
    </row>
    <row r="1821" spans="7:30">
      <c r="G1821" s="22" t="str">
        <f t="shared" si="196"/>
        <v/>
      </c>
      <c r="H1821" s="23" t="str">
        <f>IF(G1821="","",VLOOKUP(G1821,WMS!$E$3:$Q$2500,7,FALSE))</f>
        <v/>
      </c>
      <c r="I1821" s="23" t="str">
        <f>IF(G1821="","",VLOOKUP(G1821,WMS!$E$3:$Q$2500,8,FALSE))</f>
        <v/>
      </c>
      <c r="J1821" s="23" t="str">
        <f>IF(G1821="","",VLOOKUP(G1821,WMS!$E$3:$Q$2500,13,FALSE))</f>
        <v/>
      </c>
      <c r="K1821" s="29" t="str">
        <f t="shared" si="197"/>
        <v/>
      </c>
      <c r="N1821" s="30" t="str">
        <f>IF(G1821="","",VLOOKUP(G1821,WMS!$E$3:$U$2500,17,0))</f>
        <v/>
      </c>
      <c r="O1821" s="31" t="str">
        <f t="shared" si="198"/>
        <v/>
      </c>
      <c r="P1821" s="31" t="str">
        <f t="shared" si="199"/>
        <v/>
      </c>
      <c r="Q1821" s="36" t="str">
        <f>IF(G1821="","",VLOOKUP(G1821,WMS!$E$3:$G$2500,2,FALSE))</f>
        <v/>
      </c>
      <c r="R1821" s="36" t="str">
        <f>IF(G1821="","",VLOOKUP(G1821,WMS!$E$3:$G$2500,3,FALSE))</f>
        <v/>
      </c>
      <c r="S1821" s="37" t="str">
        <f>IF(R1821="","",VLOOKUP(R1821,CUSTOMS!$E$3:$N$2500,2,FALSE))</f>
        <v/>
      </c>
      <c r="T1821" s="38" t="str">
        <f>IF(R1821="","",VLOOKUP(R1821,CUSTOMS!$E$3:$N$2500,3,FALSE))</f>
        <v/>
      </c>
      <c r="U1821" s="39" t="str">
        <f t="shared" si="200"/>
        <v/>
      </c>
      <c r="V1821" s="39" t="str">
        <f>IF(R1821="","",VLOOKUP(R1821,CUSTOMS!$E$3:$N$2500,5,FALSE))</f>
        <v/>
      </c>
      <c r="W1821" s="40" t="str">
        <f>IF(R1821="","",VLOOKUP(R1821,CUSTOMS!$E$3:$N$2500,6,FALSE))</f>
        <v/>
      </c>
      <c r="X1821" s="40" t="str">
        <f t="shared" si="201"/>
        <v/>
      </c>
      <c r="Y1821" s="39" t="str">
        <f>IF(R1821="","",VLOOKUP(R1821,CUSTOMS!$E$3:$N$2500,8,FALSE))</f>
        <v/>
      </c>
      <c r="Z1821" s="39" t="str">
        <f>IF(R1821="","",VLOOKUP(R1821,CUSTOMS!$E$3:$N$2500,9,FALSE))</f>
        <v/>
      </c>
      <c r="AA1821" s="39" t="str">
        <f>IF(R1821="","",VLOOKUP(R1821,CUSTOMS!$E$3:$N$2500,10,FALSE))</f>
        <v/>
      </c>
      <c r="AB1821" s="40" t="str">
        <f>IF(R1821="","",VLOOKUP(G1821,WMS!$E$3:$T$2500,15,FALSE))</f>
        <v/>
      </c>
      <c r="AC1821" s="40" t="str">
        <f t="shared" si="202"/>
        <v/>
      </c>
      <c r="AD1821" s="37" t="str">
        <f>IF(S1821="","",VLOOKUP(S1821,海关监管条件!$A$1:$B$2000,2,FALSE))</f>
        <v/>
      </c>
    </row>
    <row r="1822" spans="7:30">
      <c r="G1822" s="22" t="str">
        <f t="shared" si="196"/>
        <v/>
      </c>
      <c r="H1822" s="23" t="str">
        <f>IF(G1822="","",VLOOKUP(G1822,WMS!$E$3:$Q$2500,7,FALSE))</f>
        <v/>
      </c>
      <c r="I1822" s="23" t="str">
        <f>IF(G1822="","",VLOOKUP(G1822,WMS!$E$3:$Q$2500,8,FALSE))</f>
        <v/>
      </c>
      <c r="J1822" s="23" t="str">
        <f>IF(G1822="","",VLOOKUP(G1822,WMS!$E$3:$Q$2500,13,FALSE))</f>
        <v/>
      </c>
      <c r="K1822" s="29" t="str">
        <f t="shared" si="197"/>
        <v/>
      </c>
      <c r="N1822" s="30" t="str">
        <f>IF(G1822="","",VLOOKUP(G1822,WMS!$E$3:$U$2500,17,0))</f>
        <v/>
      </c>
      <c r="O1822" s="31" t="str">
        <f t="shared" si="198"/>
        <v/>
      </c>
      <c r="P1822" s="31" t="str">
        <f t="shared" si="199"/>
        <v/>
      </c>
      <c r="Q1822" s="36" t="str">
        <f>IF(G1822="","",VLOOKUP(G1822,WMS!$E$3:$G$2500,2,FALSE))</f>
        <v/>
      </c>
      <c r="R1822" s="36" t="str">
        <f>IF(G1822="","",VLOOKUP(G1822,WMS!$E$3:$G$2500,3,FALSE))</f>
        <v/>
      </c>
      <c r="S1822" s="37" t="str">
        <f>IF(R1822="","",VLOOKUP(R1822,CUSTOMS!$E$3:$N$2500,2,FALSE))</f>
        <v/>
      </c>
      <c r="T1822" s="38" t="str">
        <f>IF(R1822="","",VLOOKUP(R1822,CUSTOMS!$E$3:$N$2500,3,FALSE))</f>
        <v/>
      </c>
      <c r="U1822" s="39" t="str">
        <f t="shared" si="200"/>
        <v/>
      </c>
      <c r="V1822" s="39" t="str">
        <f>IF(R1822="","",VLOOKUP(R1822,CUSTOMS!$E$3:$N$2500,5,FALSE))</f>
        <v/>
      </c>
      <c r="W1822" s="40" t="str">
        <f>IF(R1822="","",VLOOKUP(R1822,CUSTOMS!$E$3:$N$2500,6,FALSE))</f>
        <v/>
      </c>
      <c r="X1822" s="40" t="str">
        <f t="shared" si="201"/>
        <v/>
      </c>
      <c r="Y1822" s="39" t="str">
        <f>IF(R1822="","",VLOOKUP(R1822,CUSTOMS!$E$3:$N$2500,8,FALSE))</f>
        <v/>
      </c>
      <c r="Z1822" s="39" t="str">
        <f>IF(R1822="","",VLOOKUP(R1822,CUSTOMS!$E$3:$N$2500,9,FALSE))</f>
        <v/>
      </c>
      <c r="AA1822" s="39" t="str">
        <f>IF(R1822="","",VLOOKUP(R1822,CUSTOMS!$E$3:$N$2500,10,FALSE))</f>
        <v/>
      </c>
      <c r="AB1822" s="40" t="str">
        <f>IF(R1822="","",VLOOKUP(G1822,WMS!$E$3:$T$2500,15,FALSE))</f>
        <v/>
      </c>
      <c r="AC1822" s="40" t="str">
        <f t="shared" si="202"/>
        <v/>
      </c>
      <c r="AD1822" s="37" t="str">
        <f>IF(S1822="","",VLOOKUP(S1822,海关监管条件!$A$1:$B$2000,2,FALSE))</f>
        <v/>
      </c>
    </row>
    <row r="1823" spans="7:30">
      <c r="G1823" s="22" t="str">
        <f t="shared" si="196"/>
        <v/>
      </c>
      <c r="H1823" s="23" t="str">
        <f>IF(G1823="","",VLOOKUP(G1823,WMS!$E$3:$Q$2500,7,FALSE))</f>
        <v/>
      </c>
      <c r="I1823" s="23" t="str">
        <f>IF(G1823="","",VLOOKUP(G1823,WMS!$E$3:$Q$2500,8,FALSE))</f>
        <v/>
      </c>
      <c r="J1823" s="23" t="str">
        <f>IF(G1823="","",VLOOKUP(G1823,WMS!$E$3:$Q$2500,13,FALSE))</f>
        <v/>
      </c>
      <c r="K1823" s="29" t="str">
        <f t="shared" si="197"/>
        <v/>
      </c>
      <c r="N1823" s="30" t="str">
        <f>IF(G1823="","",VLOOKUP(G1823,WMS!$E$3:$U$2500,17,0))</f>
        <v/>
      </c>
      <c r="O1823" s="31" t="str">
        <f t="shared" si="198"/>
        <v/>
      </c>
      <c r="P1823" s="31" t="str">
        <f t="shared" si="199"/>
        <v/>
      </c>
      <c r="Q1823" s="36" t="str">
        <f>IF(G1823="","",VLOOKUP(G1823,WMS!$E$3:$G$2500,2,FALSE))</f>
        <v/>
      </c>
      <c r="R1823" s="36" t="str">
        <f>IF(G1823="","",VLOOKUP(G1823,WMS!$E$3:$G$2500,3,FALSE))</f>
        <v/>
      </c>
      <c r="S1823" s="37" t="str">
        <f>IF(R1823="","",VLOOKUP(R1823,CUSTOMS!$E$3:$N$2500,2,FALSE))</f>
        <v/>
      </c>
      <c r="T1823" s="38" t="str">
        <f>IF(R1823="","",VLOOKUP(R1823,CUSTOMS!$E$3:$N$2500,3,FALSE))</f>
        <v/>
      </c>
      <c r="U1823" s="39" t="str">
        <f t="shared" si="200"/>
        <v/>
      </c>
      <c r="V1823" s="39" t="str">
        <f>IF(R1823="","",VLOOKUP(R1823,CUSTOMS!$E$3:$N$2500,5,FALSE))</f>
        <v/>
      </c>
      <c r="W1823" s="40" t="str">
        <f>IF(R1823="","",VLOOKUP(R1823,CUSTOMS!$E$3:$N$2500,6,FALSE))</f>
        <v/>
      </c>
      <c r="X1823" s="40" t="str">
        <f t="shared" si="201"/>
        <v/>
      </c>
      <c r="Y1823" s="39" t="str">
        <f>IF(R1823="","",VLOOKUP(R1823,CUSTOMS!$E$3:$N$2500,8,FALSE))</f>
        <v/>
      </c>
      <c r="Z1823" s="39" t="str">
        <f>IF(R1823="","",VLOOKUP(R1823,CUSTOMS!$E$3:$N$2500,9,FALSE))</f>
        <v/>
      </c>
      <c r="AA1823" s="39" t="str">
        <f>IF(R1823="","",VLOOKUP(R1823,CUSTOMS!$E$3:$N$2500,10,FALSE))</f>
        <v/>
      </c>
      <c r="AB1823" s="40" t="str">
        <f>IF(R1823="","",VLOOKUP(G1823,WMS!$E$3:$T$2500,15,FALSE))</f>
        <v/>
      </c>
      <c r="AC1823" s="40" t="str">
        <f t="shared" si="202"/>
        <v/>
      </c>
      <c r="AD1823" s="37" t="str">
        <f>IF(S1823="","",VLOOKUP(S1823,海关监管条件!$A$1:$B$2000,2,FALSE))</f>
        <v/>
      </c>
    </row>
    <row r="1824" spans="7:30">
      <c r="G1824" s="22" t="str">
        <f t="shared" si="196"/>
        <v/>
      </c>
      <c r="H1824" s="23" t="str">
        <f>IF(G1824="","",VLOOKUP(G1824,WMS!$E$3:$Q$2500,7,FALSE))</f>
        <v/>
      </c>
      <c r="I1824" s="23" t="str">
        <f>IF(G1824="","",VLOOKUP(G1824,WMS!$E$3:$Q$2500,8,FALSE))</f>
        <v/>
      </c>
      <c r="J1824" s="23" t="str">
        <f>IF(G1824="","",VLOOKUP(G1824,WMS!$E$3:$Q$2500,13,FALSE))</f>
        <v/>
      </c>
      <c r="K1824" s="29" t="str">
        <f t="shared" si="197"/>
        <v/>
      </c>
      <c r="N1824" s="30" t="str">
        <f>IF(G1824="","",VLOOKUP(G1824,WMS!$E$3:$U$2500,17,0))</f>
        <v/>
      </c>
      <c r="O1824" s="31" t="str">
        <f t="shared" si="198"/>
        <v/>
      </c>
      <c r="P1824" s="31" t="str">
        <f t="shared" si="199"/>
        <v/>
      </c>
      <c r="Q1824" s="36" t="str">
        <f>IF(G1824="","",VLOOKUP(G1824,WMS!$E$3:$G$2500,2,FALSE))</f>
        <v/>
      </c>
      <c r="R1824" s="36" t="str">
        <f>IF(G1824="","",VLOOKUP(G1824,WMS!$E$3:$G$2500,3,FALSE))</f>
        <v/>
      </c>
      <c r="S1824" s="37" t="str">
        <f>IF(R1824="","",VLOOKUP(R1824,CUSTOMS!$E$3:$N$2500,2,FALSE))</f>
        <v/>
      </c>
      <c r="T1824" s="38" t="str">
        <f>IF(R1824="","",VLOOKUP(R1824,CUSTOMS!$E$3:$N$2500,3,FALSE))</f>
        <v/>
      </c>
      <c r="U1824" s="39" t="str">
        <f t="shared" si="200"/>
        <v/>
      </c>
      <c r="V1824" s="39" t="str">
        <f>IF(R1824="","",VLOOKUP(R1824,CUSTOMS!$E$3:$N$2500,5,FALSE))</f>
        <v/>
      </c>
      <c r="W1824" s="40" t="str">
        <f>IF(R1824="","",VLOOKUP(R1824,CUSTOMS!$E$3:$N$2500,6,FALSE))</f>
        <v/>
      </c>
      <c r="X1824" s="40" t="str">
        <f t="shared" si="201"/>
        <v/>
      </c>
      <c r="Y1824" s="39" t="str">
        <f>IF(R1824="","",VLOOKUP(R1824,CUSTOMS!$E$3:$N$2500,8,FALSE))</f>
        <v/>
      </c>
      <c r="Z1824" s="39" t="str">
        <f>IF(R1824="","",VLOOKUP(R1824,CUSTOMS!$E$3:$N$2500,9,FALSE))</f>
        <v/>
      </c>
      <c r="AA1824" s="39" t="str">
        <f>IF(R1824="","",VLOOKUP(R1824,CUSTOMS!$E$3:$N$2500,10,FALSE))</f>
        <v/>
      </c>
      <c r="AB1824" s="40" t="str">
        <f>IF(R1824="","",VLOOKUP(G1824,WMS!$E$3:$T$2500,15,FALSE))</f>
        <v/>
      </c>
      <c r="AC1824" s="40" t="str">
        <f t="shared" si="202"/>
        <v/>
      </c>
      <c r="AD1824" s="37" t="str">
        <f>IF(S1824="","",VLOOKUP(S1824,海关监管条件!$A$1:$B$2000,2,FALSE))</f>
        <v/>
      </c>
    </row>
    <row r="1825" spans="7:30">
      <c r="G1825" s="22" t="str">
        <f t="shared" ref="G1825:G1888" si="203">IF(F1825="","",D1825&amp;"/"&amp;E1825&amp;"/"&amp;F1825)</f>
        <v/>
      </c>
      <c r="H1825" s="23" t="str">
        <f>IF(G1825="","",VLOOKUP(G1825,WMS!$E$3:$Q$2500,7,FALSE))</f>
        <v/>
      </c>
      <c r="I1825" s="23" t="str">
        <f>IF(G1825="","",VLOOKUP(G1825,WMS!$E$3:$Q$2500,8,FALSE))</f>
        <v/>
      </c>
      <c r="J1825" s="23" t="str">
        <f>IF(G1825="","",VLOOKUP(G1825,WMS!$E$3:$Q$2500,13,FALSE))</f>
        <v/>
      </c>
      <c r="K1825" s="29" t="str">
        <f t="shared" ref="K1825:K1888" si="204">IF(M1825="","",EXACT(H1825,M1825/L1825))</f>
        <v/>
      </c>
      <c r="N1825" s="30" t="str">
        <f>IF(G1825="","",VLOOKUP(G1825,WMS!$E$3:$U$2500,17,0))</f>
        <v/>
      </c>
      <c r="O1825" s="31" t="str">
        <f t="shared" ref="O1825:O1888" si="205">IF(L1825="","",I1825*L1825)</f>
        <v/>
      </c>
      <c r="P1825" s="31" t="str">
        <f t="shared" ref="P1825:P1888" si="206">IF(L1825="","",J1825*L1825)</f>
        <v/>
      </c>
      <c r="Q1825" s="36" t="str">
        <f>IF(G1825="","",VLOOKUP(G1825,WMS!$E$3:$G$2500,2,FALSE))</f>
        <v/>
      </c>
      <c r="R1825" s="36" t="str">
        <f>IF(G1825="","",VLOOKUP(G1825,WMS!$E$3:$G$2500,3,FALSE))</f>
        <v/>
      </c>
      <c r="S1825" s="37" t="str">
        <f>IF(R1825="","",VLOOKUP(R1825,CUSTOMS!$E$3:$N$2500,2,FALSE))</f>
        <v/>
      </c>
      <c r="T1825" s="38" t="str">
        <f>IF(R1825="","",VLOOKUP(R1825,CUSTOMS!$E$3:$N$2500,3,FALSE))</f>
        <v/>
      </c>
      <c r="U1825" s="39" t="str">
        <f t="shared" ref="U1825:U1888" si="207">IF(V1825="","",IF(V1825="千克",M1825*AB1825,M1825))</f>
        <v/>
      </c>
      <c r="V1825" s="39" t="str">
        <f>IF(R1825="","",VLOOKUP(R1825,CUSTOMS!$E$3:$N$2500,5,FALSE))</f>
        <v/>
      </c>
      <c r="W1825" s="40" t="str">
        <f>IF(R1825="","",VLOOKUP(R1825,CUSTOMS!$E$3:$N$2500,6,FALSE))</f>
        <v/>
      </c>
      <c r="X1825" s="40" t="str">
        <f t="shared" ref="X1825:X1888" si="208">IF(W1825="","",U1825*W1825)</f>
        <v/>
      </c>
      <c r="Y1825" s="39" t="str">
        <f>IF(R1825="","",VLOOKUP(R1825,CUSTOMS!$E$3:$N$2500,8,FALSE))</f>
        <v/>
      </c>
      <c r="Z1825" s="39" t="str">
        <f>IF(R1825="","",VLOOKUP(R1825,CUSTOMS!$E$3:$N$2500,9,FALSE))</f>
        <v/>
      </c>
      <c r="AA1825" s="39" t="str">
        <f>IF(R1825="","",VLOOKUP(R1825,CUSTOMS!$E$3:$N$2500,10,FALSE))</f>
        <v/>
      </c>
      <c r="AB1825" s="40" t="str">
        <f>IF(R1825="","",VLOOKUP(G1825,WMS!$E$3:$T$2500,15,FALSE))</f>
        <v/>
      </c>
      <c r="AC1825" s="40" t="str">
        <f t="shared" ref="AC1825:AC1888" si="209">IF(AB1825="","",M1825*AB1825)</f>
        <v/>
      </c>
      <c r="AD1825" s="37" t="str">
        <f>IF(S1825="","",VLOOKUP(S1825,海关监管条件!$A$1:$B$2000,2,FALSE))</f>
        <v/>
      </c>
    </row>
    <row r="1826" spans="7:30">
      <c r="G1826" s="22" t="str">
        <f t="shared" si="203"/>
        <v/>
      </c>
      <c r="H1826" s="23" t="str">
        <f>IF(G1826="","",VLOOKUP(G1826,WMS!$E$3:$Q$2500,7,FALSE))</f>
        <v/>
      </c>
      <c r="I1826" s="23" t="str">
        <f>IF(G1826="","",VLOOKUP(G1826,WMS!$E$3:$Q$2500,8,FALSE))</f>
        <v/>
      </c>
      <c r="J1826" s="23" t="str">
        <f>IF(G1826="","",VLOOKUP(G1826,WMS!$E$3:$Q$2500,13,FALSE))</f>
        <v/>
      </c>
      <c r="K1826" s="29" t="str">
        <f t="shared" si="204"/>
        <v/>
      </c>
      <c r="N1826" s="30" t="str">
        <f>IF(G1826="","",VLOOKUP(G1826,WMS!$E$3:$U$2500,17,0))</f>
        <v/>
      </c>
      <c r="O1826" s="31" t="str">
        <f t="shared" si="205"/>
        <v/>
      </c>
      <c r="P1826" s="31" t="str">
        <f t="shared" si="206"/>
        <v/>
      </c>
      <c r="Q1826" s="36" t="str">
        <f>IF(G1826="","",VLOOKUP(G1826,WMS!$E$3:$G$2500,2,FALSE))</f>
        <v/>
      </c>
      <c r="R1826" s="36" t="str">
        <f>IF(G1826="","",VLOOKUP(G1826,WMS!$E$3:$G$2500,3,FALSE))</f>
        <v/>
      </c>
      <c r="S1826" s="37" t="str">
        <f>IF(R1826="","",VLOOKUP(R1826,CUSTOMS!$E$3:$N$2500,2,FALSE))</f>
        <v/>
      </c>
      <c r="T1826" s="38" t="str">
        <f>IF(R1826="","",VLOOKUP(R1826,CUSTOMS!$E$3:$N$2500,3,FALSE))</f>
        <v/>
      </c>
      <c r="U1826" s="39" t="str">
        <f t="shared" si="207"/>
        <v/>
      </c>
      <c r="V1826" s="39" t="str">
        <f>IF(R1826="","",VLOOKUP(R1826,CUSTOMS!$E$3:$N$2500,5,FALSE))</f>
        <v/>
      </c>
      <c r="W1826" s="40" t="str">
        <f>IF(R1826="","",VLOOKUP(R1826,CUSTOMS!$E$3:$N$2500,6,FALSE))</f>
        <v/>
      </c>
      <c r="X1826" s="40" t="str">
        <f t="shared" si="208"/>
        <v/>
      </c>
      <c r="Y1826" s="39" t="str">
        <f>IF(R1826="","",VLOOKUP(R1826,CUSTOMS!$E$3:$N$2500,8,FALSE))</f>
        <v/>
      </c>
      <c r="Z1826" s="39" t="str">
        <f>IF(R1826="","",VLOOKUP(R1826,CUSTOMS!$E$3:$N$2500,9,FALSE))</f>
        <v/>
      </c>
      <c r="AA1826" s="39" t="str">
        <f>IF(R1826="","",VLOOKUP(R1826,CUSTOMS!$E$3:$N$2500,10,FALSE))</f>
        <v/>
      </c>
      <c r="AB1826" s="40" t="str">
        <f>IF(R1826="","",VLOOKUP(G1826,WMS!$E$3:$T$2500,15,FALSE))</f>
        <v/>
      </c>
      <c r="AC1826" s="40" t="str">
        <f t="shared" si="209"/>
        <v/>
      </c>
      <c r="AD1826" s="37" t="str">
        <f>IF(S1826="","",VLOOKUP(S1826,海关监管条件!$A$1:$B$2000,2,FALSE))</f>
        <v/>
      </c>
    </row>
    <row r="1827" spans="7:30">
      <c r="G1827" s="22" t="str">
        <f t="shared" si="203"/>
        <v/>
      </c>
      <c r="H1827" s="23" t="str">
        <f>IF(G1827="","",VLOOKUP(G1827,WMS!$E$3:$Q$2500,7,FALSE))</f>
        <v/>
      </c>
      <c r="I1827" s="23" t="str">
        <f>IF(G1827="","",VLOOKUP(G1827,WMS!$E$3:$Q$2500,8,FALSE))</f>
        <v/>
      </c>
      <c r="J1827" s="23" t="str">
        <f>IF(G1827="","",VLOOKUP(G1827,WMS!$E$3:$Q$2500,13,FALSE))</f>
        <v/>
      </c>
      <c r="K1827" s="29" t="str">
        <f t="shared" si="204"/>
        <v/>
      </c>
      <c r="N1827" s="30" t="str">
        <f>IF(G1827="","",VLOOKUP(G1827,WMS!$E$3:$U$2500,17,0))</f>
        <v/>
      </c>
      <c r="O1827" s="31" t="str">
        <f t="shared" si="205"/>
        <v/>
      </c>
      <c r="P1827" s="31" t="str">
        <f t="shared" si="206"/>
        <v/>
      </c>
      <c r="Q1827" s="36" t="str">
        <f>IF(G1827="","",VLOOKUP(G1827,WMS!$E$3:$G$2500,2,FALSE))</f>
        <v/>
      </c>
      <c r="R1827" s="36" t="str">
        <f>IF(G1827="","",VLOOKUP(G1827,WMS!$E$3:$G$2500,3,FALSE))</f>
        <v/>
      </c>
      <c r="S1827" s="37" t="str">
        <f>IF(R1827="","",VLOOKUP(R1827,CUSTOMS!$E$3:$N$2500,2,FALSE))</f>
        <v/>
      </c>
      <c r="T1827" s="38" t="str">
        <f>IF(R1827="","",VLOOKUP(R1827,CUSTOMS!$E$3:$N$2500,3,FALSE))</f>
        <v/>
      </c>
      <c r="U1827" s="39" t="str">
        <f t="shared" si="207"/>
        <v/>
      </c>
      <c r="V1827" s="39" t="str">
        <f>IF(R1827="","",VLOOKUP(R1827,CUSTOMS!$E$3:$N$2500,5,FALSE))</f>
        <v/>
      </c>
      <c r="W1827" s="40" t="str">
        <f>IF(R1827="","",VLOOKUP(R1827,CUSTOMS!$E$3:$N$2500,6,FALSE))</f>
        <v/>
      </c>
      <c r="X1827" s="40" t="str">
        <f t="shared" si="208"/>
        <v/>
      </c>
      <c r="Y1827" s="39" t="str">
        <f>IF(R1827="","",VLOOKUP(R1827,CUSTOMS!$E$3:$N$2500,8,FALSE))</f>
        <v/>
      </c>
      <c r="Z1827" s="39" t="str">
        <f>IF(R1827="","",VLOOKUP(R1827,CUSTOMS!$E$3:$N$2500,9,FALSE))</f>
        <v/>
      </c>
      <c r="AA1827" s="39" t="str">
        <f>IF(R1827="","",VLOOKUP(R1827,CUSTOMS!$E$3:$N$2500,10,FALSE))</f>
        <v/>
      </c>
      <c r="AB1827" s="40" t="str">
        <f>IF(R1827="","",VLOOKUP(G1827,WMS!$E$3:$T$2500,15,FALSE))</f>
        <v/>
      </c>
      <c r="AC1827" s="40" t="str">
        <f t="shared" si="209"/>
        <v/>
      </c>
      <c r="AD1827" s="37" t="str">
        <f>IF(S1827="","",VLOOKUP(S1827,海关监管条件!$A$1:$B$2000,2,FALSE))</f>
        <v/>
      </c>
    </row>
    <row r="1828" spans="7:30">
      <c r="G1828" s="22" t="str">
        <f t="shared" si="203"/>
        <v/>
      </c>
      <c r="H1828" s="23" t="str">
        <f>IF(G1828="","",VLOOKUP(G1828,WMS!$E$3:$Q$2500,7,FALSE))</f>
        <v/>
      </c>
      <c r="I1828" s="23" t="str">
        <f>IF(G1828="","",VLOOKUP(G1828,WMS!$E$3:$Q$2500,8,FALSE))</f>
        <v/>
      </c>
      <c r="J1828" s="23" t="str">
        <f>IF(G1828="","",VLOOKUP(G1828,WMS!$E$3:$Q$2500,13,FALSE))</f>
        <v/>
      </c>
      <c r="K1828" s="29" t="str">
        <f t="shared" si="204"/>
        <v/>
      </c>
      <c r="N1828" s="30" t="str">
        <f>IF(G1828="","",VLOOKUP(G1828,WMS!$E$3:$U$2500,17,0))</f>
        <v/>
      </c>
      <c r="O1828" s="31" t="str">
        <f t="shared" si="205"/>
        <v/>
      </c>
      <c r="P1828" s="31" t="str">
        <f t="shared" si="206"/>
        <v/>
      </c>
      <c r="Q1828" s="36" t="str">
        <f>IF(G1828="","",VLOOKUP(G1828,WMS!$E$3:$G$2500,2,FALSE))</f>
        <v/>
      </c>
      <c r="R1828" s="36" t="str">
        <f>IF(G1828="","",VLOOKUP(G1828,WMS!$E$3:$G$2500,3,FALSE))</f>
        <v/>
      </c>
      <c r="S1828" s="37" t="str">
        <f>IF(R1828="","",VLOOKUP(R1828,CUSTOMS!$E$3:$N$2500,2,FALSE))</f>
        <v/>
      </c>
      <c r="T1828" s="38" t="str">
        <f>IF(R1828="","",VLOOKUP(R1828,CUSTOMS!$E$3:$N$2500,3,FALSE))</f>
        <v/>
      </c>
      <c r="U1828" s="39" t="str">
        <f t="shared" si="207"/>
        <v/>
      </c>
      <c r="V1828" s="39" t="str">
        <f>IF(R1828="","",VLOOKUP(R1828,CUSTOMS!$E$3:$N$2500,5,FALSE))</f>
        <v/>
      </c>
      <c r="W1828" s="40" t="str">
        <f>IF(R1828="","",VLOOKUP(R1828,CUSTOMS!$E$3:$N$2500,6,FALSE))</f>
        <v/>
      </c>
      <c r="X1828" s="40" t="str">
        <f t="shared" si="208"/>
        <v/>
      </c>
      <c r="Y1828" s="39" t="str">
        <f>IF(R1828="","",VLOOKUP(R1828,CUSTOMS!$E$3:$N$2500,8,FALSE))</f>
        <v/>
      </c>
      <c r="Z1828" s="39" t="str">
        <f>IF(R1828="","",VLOOKUP(R1828,CUSTOMS!$E$3:$N$2500,9,FALSE))</f>
        <v/>
      </c>
      <c r="AA1828" s="39" t="str">
        <f>IF(R1828="","",VLOOKUP(R1828,CUSTOMS!$E$3:$N$2500,10,FALSE))</f>
        <v/>
      </c>
      <c r="AB1828" s="40" t="str">
        <f>IF(R1828="","",VLOOKUP(G1828,WMS!$E$3:$T$2500,15,FALSE))</f>
        <v/>
      </c>
      <c r="AC1828" s="40" t="str">
        <f t="shared" si="209"/>
        <v/>
      </c>
      <c r="AD1828" s="37" t="str">
        <f>IF(S1828="","",VLOOKUP(S1828,海关监管条件!$A$1:$B$2000,2,FALSE))</f>
        <v/>
      </c>
    </row>
    <row r="1829" spans="7:30">
      <c r="G1829" s="22" t="str">
        <f t="shared" si="203"/>
        <v/>
      </c>
      <c r="H1829" s="23" t="str">
        <f>IF(G1829="","",VLOOKUP(G1829,WMS!$E$3:$Q$2500,7,FALSE))</f>
        <v/>
      </c>
      <c r="I1829" s="23" t="str">
        <f>IF(G1829="","",VLOOKUP(G1829,WMS!$E$3:$Q$2500,8,FALSE))</f>
        <v/>
      </c>
      <c r="J1829" s="23" t="str">
        <f>IF(G1829="","",VLOOKUP(G1829,WMS!$E$3:$Q$2500,13,FALSE))</f>
        <v/>
      </c>
      <c r="K1829" s="29" t="str">
        <f t="shared" si="204"/>
        <v/>
      </c>
      <c r="N1829" s="30" t="str">
        <f>IF(G1829="","",VLOOKUP(G1829,WMS!$E$3:$U$2500,17,0))</f>
        <v/>
      </c>
      <c r="O1829" s="31" t="str">
        <f t="shared" si="205"/>
        <v/>
      </c>
      <c r="P1829" s="31" t="str">
        <f t="shared" si="206"/>
        <v/>
      </c>
      <c r="Q1829" s="36" t="str">
        <f>IF(G1829="","",VLOOKUP(G1829,WMS!$E$3:$G$2500,2,FALSE))</f>
        <v/>
      </c>
      <c r="R1829" s="36" t="str">
        <f>IF(G1829="","",VLOOKUP(G1829,WMS!$E$3:$G$2500,3,FALSE))</f>
        <v/>
      </c>
      <c r="S1829" s="37" t="str">
        <f>IF(R1829="","",VLOOKUP(R1829,CUSTOMS!$E$3:$N$2500,2,FALSE))</f>
        <v/>
      </c>
      <c r="T1829" s="38" t="str">
        <f>IF(R1829="","",VLOOKUP(R1829,CUSTOMS!$E$3:$N$2500,3,FALSE))</f>
        <v/>
      </c>
      <c r="U1829" s="39" t="str">
        <f t="shared" si="207"/>
        <v/>
      </c>
      <c r="V1829" s="39" t="str">
        <f>IF(R1829="","",VLOOKUP(R1829,CUSTOMS!$E$3:$N$2500,5,FALSE))</f>
        <v/>
      </c>
      <c r="W1829" s="40" t="str">
        <f>IF(R1829="","",VLOOKUP(R1829,CUSTOMS!$E$3:$N$2500,6,FALSE))</f>
        <v/>
      </c>
      <c r="X1829" s="40" t="str">
        <f t="shared" si="208"/>
        <v/>
      </c>
      <c r="Y1829" s="39" t="str">
        <f>IF(R1829="","",VLOOKUP(R1829,CUSTOMS!$E$3:$N$2500,8,FALSE))</f>
        <v/>
      </c>
      <c r="Z1829" s="39" t="str">
        <f>IF(R1829="","",VLOOKUP(R1829,CUSTOMS!$E$3:$N$2500,9,FALSE))</f>
        <v/>
      </c>
      <c r="AA1829" s="39" t="str">
        <f>IF(R1829="","",VLOOKUP(R1829,CUSTOMS!$E$3:$N$2500,10,FALSE))</f>
        <v/>
      </c>
      <c r="AB1829" s="40" t="str">
        <f>IF(R1829="","",VLOOKUP(G1829,WMS!$E$3:$T$2500,15,FALSE))</f>
        <v/>
      </c>
      <c r="AC1829" s="40" t="str">
        <f t="shared" si="209"/>
        <v/>
      </c>
      <c r="AD1829" s="37" t="str">
        <f>IF(S1829="","",VLOOKUP(S1829,海关监管条件!$A$1:$B$2000,2,FALSE))</f>
        <v/>
      </c>
    </row>
    <row r="1830" spans="7:30">
      <c r="G1830" s="22" t="str">
        <f t="shared" si="203"/>
        <v/>
      </c>
      <c r="H1830" s="23" t="str">
        <f>IF(G1830="","",VLOOKUP(G1830,WMS!$E$3:$Q$2500,7,FALSE))</f>
        <v/>
      </c>
      <c r="I1830" s="23" t="str">
        <f>IF(G1830="","",VLOOKUP(G1830,WMS!$E$3:$Q$2500,8,FALSE))</f>
        <v/>
      </c>
      <c r="J1830" s="23" t="str">
        <f>IF(G1830="","",VLOOKUP(G1830,WMS!$E$3:$Q$2500,13,FALSE))</f>
        <v/>
      </c>
      <c r="K1830" s="29" t="str">
        <f t="shared" si="204"/>
        <v/>
      </c>
      <c r="N1830" s="30" t="str">
        <f>IF(G1830="","",VLOOKUP(G1830,WMS!$E$3:$U$2500,17,0))</f>
        <v/>
      </c>
      <c r="O1830" s="31" t="str">
        <f t="shared" si="205"/>
        <v/>
      </c>
      <c r="P1830" s="31" t="str">
        <f t="shared" si="206"/>
        <v/>
      </c>
      <c r="Q1830" s="36" t="str">
        <f>IF(G1830="","",VLOOKUP(G1830,WMS!$E$3:$G$2500,2,FALSE))</f>
        <v/>
      </c>
      <c r="R1830" s="36" t="str">
        <f>IF(G1830="","",VLOOKUP(G1830,WMS!$E$3:$G$2500,3,FALSE))</f>
        <v/>
      </c>
      <c r="S1830" s="37" t="str">
        <f>IF(R1830="","",VLOOKUP(R1830,CUSTOMS!$E$3:$N$2500,2,FALSE))</f>
        <v/>
      </c>
      <c r="T1830" s="38" t="str">
        <f>IF(R1830="","",VLOOKUP(R1830,CUSTOMS!$E$3:$N$2500,3,FALSE))</f>
        <v/>
      </c>
      <c r="U1830" s="39" t="str">
        <f t="shared" si="207"/>
        <v/>
      </c>
      <c r="V1830" s="39" t="str">
        <f>IF(R1830="","",VLOOKUP(R1830,CUSTOMS!$E$3:$N$2500,5,FALSE))</f>
        <v/>
      </c>
      <c r="W1830" s="40" t="str">
        <f>IF(R1830="","",VLOOKUP(R1830,CUSTOMS!$E$3:$N$2500,6,FALSE))</f>
        <v/>
      </c>
      <c r="X1830" s="40" t="str">
        <f t="shared" si="208"/>
        <v/>
      </c>
      <c r="Y1830" s="39" t="str">
        <f>IF(R1830="","",VLOOKUP(R1830,CUSTOMS!$E$3:$N$2500,8,FALSE))</f>
        <v/>
      </c>
      <c r="Z1830" s="39" t="str">
        <f>IF(R1830="","",VLOOKUP(R1830,CUSTOMS!$E$3:$N$2500,9,FALSE))</f>
        <v/>
      </c>
      <c r="AA1830" s="39" t="str">
        <f>IF(R1830="","",VLOOKUP(R1830,CUSTOMS!$E$3:$N$2500,10,FALSE))</f>
        <v/>
      </c>
      <c r="AB1830" s="40" t="str">
        <f>IF(R1830="","",VLOOKUP(G1830,WMS!$E$3:$T$2500,15,FALSE))</f>
        <v/>
      </c>
      <c r="AC1830" s="40" t="str">
        <f t="shared" si="209"/>
        <v/>
      </c>
      <c r="AD1830" s="37" t="str">
        <f>IF(S1830="","",VLOOKUP(S1830,海关监管条件!$A$1:$B$2000,2,FALSE))</f>
        <v/>
      </c>
    </row>
    <row r="1831" spans="7:30">
      <c r="G1831" s="22" t="str">
        <f t="shared" si="203"/>
        <v/>
      </c>
      <c r="H1831" s="23" t="str">
        <f>IF(G1831="","",VLOOKUP(G1831,WMS!$E$3:$Q$2500,7,FALSE))</f>
        <v/>
      </c>
      <c r="I1831" s="23" t="str">
        <f>IF(G1831="","",VLOOKUP(G1831,WMS!$E$3:$Q$2500,8,FALSE))</f>
        <v/>
      </c>
      <c r="J1831" s="23" t="str">
        <f>IF(G1831="","",VLOOKUP(G1831,WMS!$E$3:$Q$2500,13,FALSE))</f>
        <v/>
      </c>
      <c r="K1831" s="29" t="str">
        <f t="shared" si="204"/>
        <v/>
      </c>
      <c r="N1831" s="30" t="str">
        <f>IF(G1831="","",VLOOKUP(G1831,WMS!$E$3:$U$2500,17,0))</f>
        <v/>
      </c>
      <c r="O1831" s="31" t="str">
        <f t="shared" si="205"/>
        <v/>
      </c>
      <c r="P1831" s="31" t="str">
        <f t="shared" si="206"/>
        <v/>
      </c>
      <c r="Q1831" s="36" t="str">
        <f>IF(G1831="","",VLOOKUP(G1831,WMS!$E$3:$G$2500,2,FALSE))</f>
        <v/>
      </c>
      <c r="R1831" s="36" t="str">
        <f>IF(G1831="","",VLOOKUP(G1831,WMS!$E$3:$G$2500,3,FALSE))</f>
        <v/>
      </c>
      <c r="S1831" s="37" t="str">
        <f>IF(R1831="","",VLOOKUP(R1831,CUSTOMS!$E$3:$N$2500,2,FALSE))</f>
        <v/>
      </c>
      <c r="T1831" s="38" t="str">
        <f>IF(R1831="","",VLOOKUP(R1831,CUSTOMS!$E$3:$N$2500,3,FALSE))</f>
        <v/>
      </c>
      <c r="U1831" s="39" t="str">
        <f t="shared" si="207"/>
        <v/>
      </c>
      <c r="V1831" s="39" t="str">
        <f>IF(R1831="","",VLOOKUP(R1831,CUSTOMS!$E$3:$N$2500,5,FALSE))</f>
        <v/>
      </c>
      <c r="W1831" s="40" t="str">
        <f>IF(R1831="","",VLOOKUP(R1831,CUSTOMS!$E$3:$N$2500,6,FALSE))</f>
        <v/>
      </c>
      <c r="X1831" s="40" t="str">
        <f t="shared" si="208"/>
        <v/>
      </c>
      <c r="Y1831" s="39" t="str">
        <f>IF(R1831="","",VLOOKUP(R1831,CUSTOMS!$E$3:$N$2500,8,FALSE))</f>
        <v/>
      </c>
      <c r="Z1831" s="39" t="str">
        <f>IF(R1831="","",VLOOKUP(R1831,CUSTOMS!$E$3:$N$2500,9,FALSE))</f>
        <v/>
      </c>
      <c r="AA1831" s="39" t="str">
        <f>IF(R1831="","",VLOOKUP(R1831,CUSTOMS!$E$3:$N$2500,10,FALSE))</f>
        <v/>
      </c>
      <c r="AB1831" s="40" t="str">
        <f>IF(R1831="","",VLOOKUP(G1831,WMS!$E$3:$T$2500,15,FALSE))</f>
        <v/>
      </c>
      <c r="AC1831" s="40" t="str">
        <f t="shared" si="209"/>
        <v/>
      </c>
      <c r="AD1831" s="37" t="str">
        <f>IF(S1831="","",VLOOKUP(S1831,海关监管条件!$A$1:$B$2000,2,FALSE))</f>
        <v/>
      </c>
    </row>
    <row r="1832" spans="7:30">
      <c r="G1832" s="22" t="str">
        <f t="shared" si="203"/>
        <v/>
      </c>
      <c r="H1832" s="23" t="str">
        <f>IF(G1832="","",VLOOKUP(G1832,WMS!$E$3:$Q$2500,7,FALSE))</f>
        <v/>
      </c>
      <c r="I1832" s="23" t="str">
        <f>IF(G1832="","",VLOOKUP(G1832,WMS!$E$3:$Q$2500,8,FALSE))</f>
        <v/>
      </c>
      <c r="J1832" s="23" t="str">
        <f>IF(G1832="","",VLOOKUP(G1832,WMS!$E$3:$Q$2500,13,FALSE))</f>
        <v/>
      </c>
      <c r="K1832" s="29" t="str">
        <f t="shared" si="204"/>
        <v/>
      </c>
      <c r="N1832" s="30" t="str">
        <f>IF(G1832="","",VLOOKUP(G1832,WMS!$E$3:$U$2500,17,0))</f>
        <v/>
      </c>
      <c r="O1832" s="31" t="str">
        <f t="shared" si="205"/>
        <v/>
      </c>
      <c r="P1832" s="31" t="str">
        <f t="shared" si="206"/>
        <v/>
      </c>
      <c r="Q1832" s="36" t="str">
        <f>IF(G1832="","",VLOOKUP(G1832,WMS!$E$3:$G$2500,2,FALSE))</f>
        <v/>
      </c>
      <c r="R1832" s="36" t="str">
        <f>IF(G1832="","",VLOOKUP(G1832,WMS!$E$3:$G$2500,3,FALSE))</f>
        <v/>
      </c>
      <c r="S1832" s="37" t="str">
        <f>IF(R1832="","",VLOOKUP(R1832,CUSTOMS!$E$3:$N$2500,2,FALSE))</f>
        <v/>
      </c>
      <c r="T1832" s="38" t="str">
        <f>IF(R1832="","",VLOOKUP(R1832,CUSTOMS!$E$3:$N$2500,3,FALSE))</f>
        <v/>
      </c>
      <c r="U1832" s="39" t="str">
        <f t="shared" si="207"/>
        <v/>
      </c>
      <c r="V1832" s="39" t="str">
        <f>IF(R1832="","",VLOOKUP(R1832,CUSTOMS!$E$3:$N$2500,5,FALSE))</f>
        <v/>
      </c>
      <c r="W1832" s="40" t="str">
        <f>IF(R1832="","",VLOOKUP(R1832,CUSTOMS!$E$3:$N$2500,6,FALSE))</f>
        <v/>
      </c>
      <c r="X1832" s="40" t="str">
        <f t="shared" si="208"/>
        <v/>
      </c>
      <c r="Y1832" s="39" t="str">
        <f>IF(R1832="","",VLOOKUP(R1832,CUSTOMS!$E$3:$N$2500,8,FALSE))</f>
        <v/>
      </c>
      <c r="Z1832" s="39" t="str">
        <f>IF(R1832="","",VLOOKUP(R1832,CUSTOMS!$E$3:$N$2500,9,FALSE))</f>
        <v/>
      </c>
      <c r="AA1832" s="39" t="str">
        <f>IF(R1832="","",VLOOKUP(R1832,CUSTOMS!$E$3:$N$2500,10,FALSE))</f>
        <v/>
      </c>
      <c r="AB1832" s="40" t="str">
        <f>IF(R1832="","",VLOOKUP(G1832,WMS!$E$3:$T$2500,15,FALSE))</f>
        <v/>
      </c>
      <c r="AC1832" s="40" t="str">
        <f t="shared" si="209"/>
        <v/>
      </c>
      <c r="AD1832" s="37" t="str">
        <f>IF(S1832="","",VLOOKUP(S1832,海关监管条件!$A$1:$B$2000,2,FALSE))</f>
        <v/>
      </c>
    </row>
    <row r="1833" spans="7:30">
      <c r="G1833" s="22" t="str">
        <f t="shared" si="203"/>
        <v/>
      </c>
      <c r="H1833" s="23" t="str">
        <f>IF(G1833="","",VLOOKUP(G1833,WMS!$E$3:$Q$2500,7,FALSE))</f>
        <v/>
      </c>
      <c r="I1833" s="23" t="str">
        <f>IF(G1833="","",VLOOKUP(G1833,WMS!$E$3:$Q$2500,8,FALSE))</f>
        <v/>
      </c>
      <c r="J1833" s="23" t="str">
        <f>IF(G1833="","",VLOOKUP(G1833,WMS!$E$3:$Q$2500,13,FALSE))</f>
        <v/>
      </c>
      <c r="K1833" s="29" t="str">
        <f t="shared" si="204"/>
        <v/>
      </c>
      <c r="N1833" s="30" t="str">
        <f>IF(G1833="","",VLOOKUP(G1833,WMS!$E$3:$U$2500,17,0))</f>
        <v/>
      </c>
      <c r="O1833" s="31" t="str">
        <f t="shared" si="205"/>
        <v/>
      </c>
      <c r="P1833" s="31" t="str">
        <f t="shared" si="206"/>
        <v/>
      </c>
      <c r="Q1833" s="36" t="str">
        <f>IF(G1833="","",VLOOKUP(G1833,WMS!$E$3:$G$2500,2,FALSE))</f>
        <v/>
      </c>
      <c r="R1833" s="36" t="str">
        <f>IF(G1833="","",VLOOKUP(G1833,WMS!$E$3:$G$2500,3,FALSE))</f>
        <v/>
      </c>
      <c r="S1833" s="37" t="str">
        <f>IF(R1833="","",VLOOKUP(R1833,CUSTOMS!$E$3:$N$2500,2,FALSE))</f>
        <v/>
      </c>
      <c r="T1833" s="38" t="str">
        <f>IF(R1833="","",VLOOKUP(R1833,CUSTOMS!$E$3:$N$2500,3,FALSE))</f>
        <v/>
      </c>
      <c r="U1833" s="39" t="str">
        <f t="shared" si="207"/>
        <v/>
      </c>
      <c r="V1833" s="39" t="str">
        <f>IF(R1833="","",VLOOKUP(R1833,CUSTOMS!$E$3:$N$2500,5,FALSE))</f>
        <v/>
      </c>
      <c r="W1833" s="40" t="str">
        <f>IF(R1833="","",VLOOKUP(R1833,CUSTOMS!$E$3:$N$2500,6,FALSE))</f>
        <v/>
      </c>
      <c r="X1833" s="40" t="str">
        <f t="shared" si="208"/>
        <v/>
      </c>
      <c r="Y1833" s="39" t="str">
        <f>IF(R1833="","",VLOOKUP(R1833,CUSTOMS!$E$3:$N$2500,8,FALSE))</f>
        <v/>
      </c>
      <c r="Z1833" s="39" t="str">
        <f>IF(R1833="","",VLOOKUP(R1833,CUSTOMS!$E$3:$N$2500,9,FALSE))</f>
        <v/>
      </c>
      <c r="AA1833" s="39" t="str">
        <f>IF(R1833="","",VLOOKUP(R1833,CUSTOMS!$E$3:$N$2500,10,FALSE))</f>
        <v/>
      </c>
      <c r="AB1833" s="40" t="str">
        <f>IF(R1833="","",VLOOKUP(G1833,WMS!$E$3:$T$2500,15,FALSE))</f>
        <v/>
      </c>
      <c r="AC1833" s="40" t="str">
        <f t="shared" si="209"/>
        <v/>
      </c>
      <c r="AD1833" s="37" t="str">
        <f>IF(S1833="","",VLOOKUP(S1833,海关监管条件!$A$1:$B$2000,2,FALSE))</f>
        <v/>
      </c>
    </row>
    <row r="1834" spans="7:30">
      <c r="G1834" s="22" t="str">
        <f t="shared" si="203"/>
        <v/>
      </c>
      <c r="H1834" s="23" t="str">
        <f>IF(G1834="","",VLOOKUP(G1834,WMS!$E$3:$Q$2500,7,FALSE))</f>
        <v/>
      </c>
      <c r="I1834" s="23" t="str">
        <f>IF(G1834="","",VLOOKUP(G1834,WMS!$E$3:$Q$2500,8,FALSE))</f>
        <v/>
      </c>
      <c r="J1834" s="23" t="str">
        <f>IF(G1834="","",VLOOKUP(G1834,WMS!$E$3:$Q$2500,13,FALSE))</f>
        <v/>
      </c>
      <c r="K1834" s="29" t="str">
        <f t="shared" si="204"/>
        <v/>
      </c>
      <c r="N1834" s="30" t="str">
        <f>IF(G1834="","",VLOOKUP(G1834,WMS!$E$3:$U$2500,17,0))</f>
        <v/>
      </c>
      <c r="O1834" s="31" t="str">
        <f t="shared" si="205"/>
        <v/>
      </c>
      <c r="P1834" s="31" t="str">
        <f t="shared" si="206"/>
        <v/>
      </c>
      <c r="Q1834" s="36" t="str">
        <f>IF(G1834="","",VLOOKUP(G1834,WMS!$E$3:$G$2500,2,FALSE))</f>
        <v/>
      </c>
      <c r="R1834" s="36" t="str">
        <f>IF(G1834="","",VLOOKUP(G1834,WMS!$E$3:$G$2500,3,FALSE))</f>
        <v/>
      </c>
      <c r="S1834" s="37" t="str">
        <f>IF(R1834="","",VLOOKUP(R1834,CUSTOMS!$E$3:$N$2500,2,FALSE))</f>
        <v/>
      </c>
      <c r="T1834" s="38" t="str">
        <f>IF(R1834="","",VLOOKUP(R1834,CUSTOMS!$E$3:$N$2500,3,FALSE))</f>
        <v/>
      </c>
      <c r="U1834" s="39" t="str">
        <f t="shared" si="207"/>
        <v/>
      </c>
      <c r="V1834" s="39" t="str">
        <f>IF(R1834="","",VLOOKUP(R1834,CUSTOMS!$E$3:$N$2500,5,FALSE))</f>
        <v/>
      </c>
      <c r="W1834" s="40" t="str">
        <f>IF(R1834="","",VLOOKUP(R1834,CUSTOMS!$E$3:$N$2500,6,FALSE))</f>
        <v/>
      </c>
      <c r="X1834" s="40" t="str">
        <f t="shared" si="208"/>
        <v/>
      </c>
      <c r="Y1834" s="39" t="str">
        <f>IF(R1834="","",VLOOKUP(R1834,CUSTOMS!$E$3:$N$2500,8,FALSE))</f>
        <v/>
      </c>
      <c r="Z1834" s="39" t="str">
        <f>IF(R1834="","",VLOOKUP(R1834,CUSTOMS!$E$3:$N$2500,9,FALSE))</f>
        <v/>
      </c>
      <c r="AA1834" s="39" t="str">
        <f>IF(R1834="","",VLOOKUP(R1834,CUSTOMS!$E$3:$N$2500,10,FALSE))</f>
        <v/>
      </c>
      <c r="AB1834" s="40" t="str">
        <f>IF(R1834="","",VLOOKUP(G1834,WMS!$E$3:$T$2500,15,FALSE))</f>
        <v/>
      </c>
      <c r="AC1834" s="40" t="str">
        <f t="shared" si="209"/>
        <v/>
      </c>
      <c r="AD1834" s="37" t="str">
        <f>IF(S1834="","",VLOOKUP(S1834,海关监管条件!$A$1:$B$2000,2,FALSE))</f>
        <v/>
      </c>
    </row>
    <row r="1835" spans="7:30">
      <c r="G1835" s="22" t="str">
        <f t="shared" si="203"/>
        <v/>
      </c>
      <c r="H1835" s="23" t="str">
        <f>IF(G1835="","",VLOOKUP(G1835,WMS!$E$3:$Q$2500,7,FALSE))</f>
        <v/>
      </c>
      <c r="I1835" s="23" t="str">
        <f>IF(G1835="","",VLOOKUP(G1835,WMS!$E$3:$Q$2500,8,FALSE))</f>
        <v/>
      </c>
      <c r="J1835" s="23" t="str">
        <f>IF(G1835="","",VLOOKUP(G1835,WMS!$E$3:$Q$2500,13,FALSE))</f>
        <v/>
      </c>
      <c r="K1835" s="29" t="str">
        <f t="shared" si="204"/>
        <v/>
      </c>
      <c r="N1835" s="30" t="str">
        <f>IF(G1835="","",VLOOKUP(G1835,WMS!$E$3:$U$2500,17,0))</f>
        <v/>
      </c>
      <c r="O1835" s="31" t="str">
        <f t="shared" si="205"/>
        <v/>
      </c>
      <c r="P1835" s="31" t="str">
        <f t="shared" si="206"/>
        <v/>
      </c>
      <c r="Q1835" s="36" t="str">
        <f>IF(G1835="","",VLOOKUP(G1835,WMS!$E$3:$G$2500,2,FALSE))</f>
        <v/>
      </c>
      <c r="R1835" s="36" t="str">
        <f>IF(G1835="","",VLOOKUP(G1835,WMS!$E$3:$G$2500,3,FALSE))</f>
        <v/>
      </c>
      <c r="S1835" s="37" t="str">
        <f>IF(R1835="","",VLOOKUP(R1835,CUSTOMS!$E$3:$N$2500,2,FALSE))</f>
        <v/>
      </c>
      <c r="T1835" s="38" t="str">
        <f>IF(R1835="","",VLOOKUP(R1835,CUSTOMS!$E$3:$N$2500,3,FALSE))</f>
        <v/>
      </c>
      <c r="U1835" s="39" t="str">
        <f t="shared" si="207"/>
        <v/>
      </c>
      <c r="V1835" s="39" t="str">
        <f>IF(R1835="","",VLOOKUP(R1835,CUSTOMS!$E$3:$N$2500,5,FALSE))</f>
        <v/>
      </c>
      <c r="W1835" s="40" t="str">
        <f>IF(R1835="","",VLOOKUP(R1835,CUSTOMS!$E$3:$N$2500,6,FALSE))</f>
        <v/>
      </c>
      <c r="X1835" s="40" t="str">
        <f t="shared" si="208"/>
        <v/>
      </c>
      <c r="Y1835" s="39" t="str">
        <f>IF(R1835="","",VLOOKUP(R1835,CUSTOMS!$E$3:$N$2500,8,FALSE))</f>
        <v/>
      </c>
      <c r="Z1835" s="39" t="str">
        <f>IF(R1835="","",VLOOKUP(R1835,CUSTOMS!$E$3:$N$2500,9,FALSE))</f>
        <v/>
      </c>
      <c r="AA1835" s="39" t="str">
        <f>IF(R1835="","",VLOOKUP(R1835,CUSTOMS!$E$3:$N$2500,10,FALSE))</f>
        <v/>
      </c>
      <c r="AB1835" s="40" t="str">
        <f>IF(R1835="","",VLOOKUP(G1835,WMS!$E$3:$T$2500,15,FALSE))</f>
        <v/>
      </c>
      <c r="AC1835" s="40" t="str">
        <f t="shared" si="209"/>
        <v/>
      </c>
      <c r="AD1835" s="37" t="str">
        <f>IF(S1835="","",VLOOKUP(S1835,海关监管条件!$A$1:$B$2000,2,FALSE))</f>
        <v/>
      </c>
    </row>
    <row r="1836" spans="7:30">
      <c r="G1836" s="22" t="str">
        <f t="shared" si="203"/>
        <v/>
      </c>
      <c r="H1836" s="23" t="str">
        <f>IF(G1836="","",VLOOKUP(G1836,WMS!$E$3:$Q$2500,7,FALSE))</f>
        <v/>
      </c>
      <c r="I1836" s="23" t="str">
        <f>IF(G1836="","",VLOOKUP(G1836,WMS!$E$3:$Q$2500,8,FALSE))</f>
        <v/>
      </c>
      <c r="J1836" s="23" t="str">
        <f>IF(G1836="","",VLOOKUP(G1836,WMS!$E$3:$Q$2500,13,FALSE))</f>
        <v/>
      </c>
      <c r="K1836" s="29" t="str">
        <f t="shared" si="204"/>
        <v/>
      </c>
      <c r="N1836" s="30" t="str">
        <f>IF(G1836="","",VLOOKUP(G1836,WMS!$E$3:$U$2500,17,0))</f>
        <v/>
      </c>
      <c r="O1836" s="31" t="str">
        <f t="shared" si="205"/>
        <v/>
      </c>
      <c r="P1836" s="31" t="str">
        <f t="shared" si="206"/>
        <v/>
      </c>
      <c r="Q1836" s="36" t="str">
        <f>IF(G1836="","",VLOOKUP(G1836,WMS!$E$3:$G$2500,2,FALSE))</f>
        <v/>
      </c>
      <c r="R1836" s="36" t="str">
        <f>IF(G1836="","",VLOOKUP(G1836,WMS!$E$3:$G$2500,3,FALSE))</f>
        <v/>
      </c>
      <c r="S1836" s="37" t="str">
        <f>IF(R1836="","",VLOOKUP(R1836,CUSTOMS!$E$3:$N$2500,2,FALSE))</f>
        <v/>
      </c>
      <c r="T1836" s="38" t="str">
        <f>IF(R1836="","",VLOOKUP(R1836,CUSTOMS!$E$3:$N$2500,3,FALSE))</f>
        <v/>
      </c>
      <c r="U1836" s="39" t="str">
        <f t="shared" si="207"/>
        <v/>
      </c>
      <c r="V1836" s="39" t="str">
        <f>IF(R1836="","",VLOOKUP(R1836,CUSTOMS!$E$3:$N$2500,5,FALSE))</f>
        <v/>
      </c>
      <c r="W1836" s="40" t="str">
        <f>IF(R1836="","",VLOOKUP(R1836,CUSTOMS!$E$3:$N$2500,6,FALSE))</f>
        <v/>
      </c>
      <c r="X1836" s="40" t="str">
        <f t="shared" si="208"/>
        <v/>
      </c>
      <c r="Y1836" s="39" t="str">
        <f>IF(R1836="","",VLOOKUP(R1836,CUSTOMS!$E$3:$N$2500,8,FALSE))</f>
        <v/>
      </c>
      <c r="Z1836" s="39" t="str">
        <f>IF(R1836="","",VLOOKUP(R1836,CUSTOMS!$E$3:$N$2500,9,FALSE))</f>
        <v/>
      </c>
      <c r="AA1836" s="39" t="str">
        <f>IF(R1836="","",VLOOKUP(R1836,CUSTOMS!$E$3:$N$2500,10,FALSE))</f>
        <v/>
      </c>
      <c r="AB1836" s="40" t="str">
        <f>IF(R1836="","",VLOOKUP(G1836,WMS!$E$3:$T$2500,15,FALSE))</f>
        <v/>
      </c>
      <c r="AC1836" s="40" t="str">
        <f t="shared" si="209"/>
        <v/>
      </c>
      <c r="AD1836" s="37" t="str">
        <f>IF(S1836="","",VLOOKUP(S1836,海关监管条件!$A$1:$B$2000,2,FALSE))</f>
        <v/>
      </c>
    </row>
    <row r="1837" spans="7:30">
      <c r="G1837" s="22" t="str">
        <f t="shared" si="203"/>
        <v/>
      </c>
      <c r="H1837" s="23" t="str">
        <f>IF(G1837="","",VLOOKUP(G1837,WMS!$E$3:$Q$2500,7,FALSE))</f>
        <v/>
      </c>
      <c r="I1837" s="23" t="str">
        <f>IF(G1837="","",VLOOKUP(G1837,WMS!$E$3:$Q$2500,8,FALSE))</f>
        <v/>
      </c>
      <c r="J1837" s="23" t="str">
        <f>IF(G1837="","",VLOOKUP(G1837,WMS!$E$3:$Q$2500,13,FALSE))</f>
        <v/>
      </c>
      <c r="K1837" s="29" t="str">
        <f t="shared" si="204"/>
        <v/>
      </c>
      <c r="N1837" s="30" t="str">
        <f>IF(G1837="","",VLOOKUP(G1837,WMS!$E$3:$U$2500,17,0))</f>
        <v/>
      </c>
      <c r="O1837" s="31" t="str">
        <f t="shared" si="205"/>
        <v/>
      </c>
      <c r="P1837" s="31" t="str">
        <f t="shared" si="206"/>
        <v/>
      </c>
      <c r="Q1837" s="36" t="str">
        <f>IF(G1837="","",VLOOKUP(G1837,WMS!$E$3:$G$2500,2,FALSE))</f>
        <v/>
      </c>
      <c r="R1837" s="36" t="str">
        <f>IF(G1837="","",VLOOKUP(G1837,WMS!$E$3:$G$2500,3,FALSE))</f>
        <v/>
      </c>
      <c r="S1837" s="37" t="str">
        <f>IF(R1837="","",VLOOKUP(R1837,CUSTOMS!$E$3:$N$2500,2,FALSE))</f>
        <v/>
      </c>
      <c r="T1837" s="38" t="str">
        <f>IF(R1837="","",VLOOKUP(R1837,CUSTOMS!$E$3:$N$2500,3,FALSE))</f>
        <v/>
      </c>
      <c r="U1837" s="39" t="str">
        <f t="shared" si="207"/>
        <v/>
      </c>
      <c r="V1837" s="39" t="str">
        <f>IF(R1837="","",VLOOKUP(R1837,CUSTOMS!$E$3:$N$2500,5,FALSE))</f>
        <v/>
      </c>
      <c r="W1837" s="40" t="str">
        <f>IF(R1837="","",VLOOKUP(R1837,CUSTOMS!$E$3:$N$2500,6,FALSE))</f>
        <v/>
      </c>
      <c r="X1837" s="40" t="str">
        <f t="shared" si="208"/>
        <v/>
      </c>
      <c r="Y1837" s="39" t="str">
        <f>IF(R1837="","",VLOOKUP(R1837,CUSTOMS!$E$3:$N$2500,8,FALSE))</f>
        <v/>
      </c>
      <c r="Z1837" s="39" t="str">
        <f>IF(R1837="","",VLOOKUP(R1837,CUSTOMS!$E$3:$N$2500,9,FALSE))</f>
        <v/>
      </c>
      <c r="AA1837" s="39" t="str">
        <f>IF(R1837="","",VLOOKUP(R1837,CUSTOMS!$E$3:$N$2500,10,FALSE))</f>
        <v/>
      </c>
      <c r="AB1837" s="40" t="str">
        <f>IF(R1837="","",VLOOKUP(G1837,WMS!$E$3:$T$2500,15,FALSE))</f>
        <v/>
      </c>
      <c r="AC1837" s="40" t="str">
        <f t="shared" si="209"/>
        <v/>
      </c>
      <c r="AD1837" s="37" t="str">
        <f>IF(S1837="","",VLOOKUP(S1837,海关监管条件!$A$1:$B$2000,2,FALSE))</f>
        <v/>
      </c>
    </row>
    <row r="1838" spans="7:30">
      <c r="G1838" s="22" t="str">
        <f t="shared" si="203"/>
        <v/>
      </c>
      <c r="H1838" s="23" t="str">
        <f>IF(G1838="","",VLOOKUP(G1838,WMS!$E$3:$Q$2500,7,FALSE))</f>
        <v/>
      </c>
      <c r="I1838" s="23" t="str">
        <f>IF(G1838="","",VLOOKUP(G1838,WMS!$E$3:$Q$2500,8,FALSE))</f>
        <v/>
      </c>
      <c r="J1838" s="23" t="str">
        <f>IF(G1838="","",VLOOKUP(G1838,WMS!$E$3:$Q$2500,13,FALSE))</f>
        <v/>
      </c>
      <c r="K1838" s="29" t="str">
        <f t="shared" si="204"/>
        <v/>
      </c>
      <c r="N1838" s="30" t="str">
        <f>IF(G1838="","",VLOOKUP(G1838,WMS!$E$3:$U$2500,17,0))</f>
        <v/>
      </c>
      <c r="O1838" s="31" t="str">
        <f t="shared" si="205"/>
        <v/>
      </c>
      <c r="P1838" s="31" t="str">
        <f t="shared" si="206"/>
        <v/>
      </c>
      <c r="Q1838" s="36" t="str">
        <f>IF(G1838="","",VLOOKUP(G1838,WMS!$E$3:$G$2500,2,FALSE))</f>
        <v/>
      </c>
      <c r="R1838" s="36" t="str">
        <f>IF(G1838="","",VLOOKUP(G1838,WMS!$E$3:$G$2500,3,FALSE))</f>
        <v/>
      </c>
      <c r="S1838" s="37" t="str">
        <f>IF(R1838="","",VLOOKUP(R1838,CUSTOMS!$E$3:$N$2500,2,FALSE))</f>
        <v/>
      </c>
      <c r="T1838" s="38" t="str">
        <f>IF(R1838="","",VLOOKUP(R1838,CUSTOMS!$E$3:$N$2500,3,FALSE))</f>
        <v/>
      </c>
      <c r="U1838" s="39" t="str">
        <f t="shared" si="207"/>
        <v/>
      </c>
      <c r="V1838" s="39" t="str">
        <f>IF(R1838="","",VLOOKUP(R1838,CUSTOMS!$E$3:$N$2500,5,FALSE))</f>
        <v/>
      </c>
      <c r="W1838" s="40" t="str">
        <f>IF(R1838="","",VLOOKUP(R1838,CUSTOMS!$E$3:$N$2500,6,FALSE))</f>
        <v/>
      </c>
      <c r="X1838" s="40" t="str">
        <f t="shared" si="208"/>
        <v/>
      </c>
      <c r="Y1838" s="39" t="str">
        <f>IF(R1838="","",VLOOKUP(R1838,CUSTOMS!$E$3:$N$2500,8,FALSE))</f>
        <v/>
      </c>
      <c r="Z1838" s="39" t="str">
        <f>IF(R1838="","",VLOOKUP(R1838,CUSTOMS!$E$3:$N$2500,9,FALSE))</f>
        <v/>
      </c>
      <c r="AA1838" s="39" t="str">
        <f>IF(R1838="","",VLOOKUP(R1838,CUSTOMS!$E$3:$N$2500,10,FALSE))</f>
        <v/>
      </c>
      <c r="AB1838" s="40" t="str">
        <f>IF(R1838="","",VLOOKUP(G1838,WMS!$E$3:$T$2500,15,FALSE))</f>
        <v/>
      </c>
      <c r="AC1838" s="40" t="str">
        <f t="shared" si="209"/>
        <v/>
      </c>
      <c r="AD1838" s="37" t="str">
        <f>IF(S1838="","",VLOOKUP(S1838,海关监管条件!$A$1:$B$2000,2,FALSE))</f>
        <v/>
      </c>
    </row>
    <row r="1839" spans="7:30">
      <c r="G1839" s="22" t="str">
        <f t="shared" si="203"/>
        <v/>
      </c>
      <c r="H1839" s="23" t="str">
        <f>IF(G1839="","",VLOOKUP(G1839,WMS!$E$3:$Q$2500,7,FALSE))</f>
        <v/>
      </c>
      <c r="I1839" s="23" t="str">
        <f>IF(G1839="","",VLOOKUP(G1839,WMS!$E$3:$Q$2500,8,FALSE))</f>
        <v/>
      </c>
      <c r="J1839" s="23" t="str">
        <f>IF(G1839="","",VLOOKUP(G1839,WMS!$E$3:$Q$2500,13,FALSE))</f>
        <v/>
      </c>
      <c r="K1839" s="29" t="str">
        <f t="shared" si="204"/>
        <v/>
      </c>
      <c r="N1839" s="30" t="str">
        <f>IF(G1839="","",VLOOKUP(G1839,WMS!$E$3:$U$2500,17,0))</f>
        <v/>
      </c>
      <c r="O1839" s="31" t="str">
        <f t="shared" si="205"/>
        <v/>
      </c>
      <c r="P1839" s="31" t="str">
        <f t="shared" si="206"/>
        <v/>
      </c>
      <c r="Q1839" s="36" t="str">
        <f>IF(G1839="","",VLOOKUP(G1839,WMS!$E$3:$G$2500,2,FALSE))</f>
        <v/>
      </c>
      <c r="R1839" s="36" t="str">
        <f>IF(G1839="","",VLOOKUP(G1839,WMS!$E$3:$G$2500,3,FALSE))</f>
        <v/>
      </c>
      <c r="S1839" s="37" t="str">
        <f>IF(R1839="","",VLOOKUP(R1839,CUSTOMS!$E$3:$N$2500,2,FALSE))</f>
        <v/>
      </c>
      <c r="T1839" s="38" t="str">
        <f>IF(R1839="","",VLOOKUP(R1839,CUSTOMS!$E$3:$N$2500,3,FALSE))</f>
        <v/>
      </c>
      <c r="U1839" s="39" t="str">
        <f t="shared" si="207"/>
        <v/>
      </c>
      <c r="V1839" s="39" t="str">
        <f>IF(R1839="","",VLOOKUP(R1839,CUSTOMS!$E$3:$N$2500,5,FALSE))</f>
        <v/>
      </c>
      <c r="W1839" s="40" t="str">
        <f>IF(R1839="","",VLOOKUP(R1839,CUSTOMS!$E$3:$N$2500,6,FALSE))</f>
        <v/>
      </c>
      <c r="X1839" s="40" t="str">
        <f t="shared" si="208"/>
        <v/>
      </c>
      <c r="Y1839" s="39" t="str">
        <f>IF(R1839="","",VLOOKUP(R1839,CUSTOMS!$E$3:$N$2500,8,FALSE))</f>
        <v/>
      </c>
      <c r="Z1839" s="39" t="str">
        <f>IF(R1839="","",VLOOKUP(R1839,CUSTOMS!$E$3:$N$2500,9,FALSE))</f>
        <v/>
      </c>
      <c r="AA1839" s="39" t="str">
        <f>IF(R1839="","",VLOOKUP(R1839,CUSTOMS!$E$3:$N$2500,10,FALSE))</f>
        <v/>
      </c>
      <c r="AB1839" s="40" t="str">
        <f>IF(R1839="","",VLOOKUP(G1839,WMS!$E$3:$T$2500,15,FALSE))</f>
        <v/>
      </c>
      <c r="AC1839" s="40" t="str">
        <f t="shared" si="209"/>
        <v/>
      </c>
      <c r="AD1839" s="37" t="str">
        <f>IF(S1839="","",VLOOKUP(S1839,海关监管条件!$A$1:$B$2000,2,FALSE))</f>
        <v/>
      </c>
    </row>
    <row r="1840" spans="7:30">
      <c r="G1840" s="22" t="str">
        <f t="shared" si="203"/>
        <v/>
      </c>
      <c r="H1840" s="23" t="str">
        <f>IF(G1840="","",VLOOKUP(G1840,WMS!$E$3:$Q$2500,7,FALSE))</f>
        <v/>
      </c>
      <c r="I1840" s="23" t="str">
        <f>IF(G1840="","",VLOOKUP(G1840,WMS!$E$3:$Q$2500,8,FALSE))</f>
        <v/>
      </c>
      <c r="J1840" s="23" t="str">
        <f>IF(G1840="","",VLOOKUP(G1840,WMS!$E$3:$Q$2500,13,FALSE))</f>
        <v/>
      </c>
      <c r="K1840" s="29" t="str">
        <f t="shared" si="204"/>
        <v/>
      </c>
      <c r="N1840" s="30" t="str">
        <f>IF(G1840="","",VLOOKUP(G1840,WMS!$E$3:$U$2500,17,0))</f>
        <v/>
      </c>
      <c r="O1840" s="31" t="str">
        <f t="shared" si="205"/>
        <v/>
      </c>
      <c r="P1840" s="31" t="str">
        <f t="shared" si="206"/>
        <v/>
      </c>
      <c r="Q1840" s="36" t="str">
        <f>IF(G1840="","",VLOOKUP(G1840,WMS!$E$3:$G$2500,2,FALSE))</f>
        <v/>
      </c>
      <c r="R1840" s="36" t="str">
        <f>IF(G1840="","",VLOOKUP(G1840,WMS!$E$3:$G$2500,3,FALSE))</f>
        <v/>
      </c>
      <c r="S1840" s="37" t="str">
        <f>IF(R1840="","",VLOOKUP(R1840,CUSTOMS!$E$3:$N$2500,2,FALSE))</f>
        <v/>
      </c>
      <c r="T1840" s="38" t="str">
        <f>IF(R1840="","",VLOOKUP(R1840,CUSTOMS!$E$3:$N$2500,3,FALSE))</f>
        <v/>
      </c>
      <c r="U1840" s="39" t="str">
        <f t="shared" si="207"/>
        <v/>
      </c>
      <c r="V1840" s="39" t="str">
        <f>IF(R1840="","",VLOOKUP(R1840,CUSTOMS!$E$3:$N$2500,5,FALSE))</f>
        <v/>
      </c>
      <c r="W1840" s="40" t="str">
        <f>IF(R1840="","",VLOOKUP(R1840,CUSTOMS!$E$3:$N$2500,6,FALSE))</f>
        <v/>
      </c>
      <c r="X1840" s="40" t="str">
        <f t="shared" si="208"/>
        <v/>
      </c>
      <c r="Y1840" s="39" t="str">
        <f>IF(R1840="","",VLOOKUP(R1840,CUSTOMS!$E$3:$N$2500,8,FALSE))</f>
        <v/>
      </c>
      <c r="Z1840" s="39" t="str">
        <f>IF(R1840="","",VLOOKUP(R1840,CUSTOMS!$E$3:$N$2500,9,FALSE))</f>
        <v/>
      </c>
      <c r="AA1840" s="39" t="str">
        <f>IF(R1840="","",VLOOKUP(R1840,CUSTOMS!$E$3:$N$2500,10,FALSE))</f>
        <v/>
      </c>
      <c r="AB1840" s="40" t="str">
        <f>IF(R1840="","",VLOOKUP(G1840,WMS!$E$3:$T$2500,15,FALSE))</f>
        <v/>
      </c>
      <c r="AC1840" s="40" t="str">
        <f t="shared" si="209"/>
        <v/>
      </c>
      <c r="AD1840" s="37" t="str">
        <f>IF(S1840="","",VLOOKUP(S1840,海关监管条件!$A$1:$B$2000,2,FALSE))</f>
        <v/>
      </c>
    </row>
    <row r="1841" spans="7:30">
      <c r="G1841" s="22" t="str">
        <f t="shared" si="203"/>
        <v/>
      </c>
      <c r="H1841" s="23" t="str">
        <f>IF(G1841="","",VLOOKUP(G1841,WMS!$E$3:$Q$2500,7,FALSE))</f>
        <v/>
      </c>
      <c r="I1841" s="23" t="str">
        <f>IF(G1841="","",VLOOKUP(G1841,WMS!$E$3:$Q$2500,8,FALSE))</f>
        <v/>
      </c>
      <c r="J1841" s="23" t="str">
        <f>IF(G1841="","",VLOOKUP(G1841,WMS!$E$3:$Q$2500,13,FALSE))</f>
        <v/>
      </c>
      <c r="K1841" s="29" t="str">
        <f t="shared" si="204"/>
        <v/>
      </c>
      <c r="N1841" s="30" t="str">
        <f>IF(G1841="","",VLOOKUP(G1841,WMS!$E$3:$U$2500,17,0))</f>
        <v/>
      </c>
      <c r="O1841" s="31" t="str">
        <f t="shared" si="205"/>
        <v/>
      </c>
      <c r="P1841" s="31" t="str">
        <f t="shared" si="206"/>
        <v/>
      </c>
      <c r="Q1841" s="36" t="str">
        <f>IF(G1841="","",VLOOKUP(G1841,WMS!$E$3:$G$2500,2,FALSE))</f>
        <v/>
      </c>
      <c r="R1841" s="36" t="str">
        <f>IF(G1841="","",VLOOKUP(G1841,WMS!$E$3:$G$2500,3,FALSE))</f>
        <v/>
      </c>
      <c r="S1841" s="37" t="str">
        <f>IF(R1841="","",VLOOKUP(R1841,CUSTOMS!$E$3:$N$2500,2,FALSE))</f>
        <v/>
      </c>
      <c r="T1841" s="38" t="str">
        <f>IF(R1841="","",VLOOKUP(R1841,CUSTOMS!$E$3:$N$2500,3,FALSE))</f>
        <v/>
      </c>
      <c r="U1841" s="39" t="str">
        <f t="shared" si="207"/>
        <v/>
      </c>
      <c r="V1841" s="39" t="str">
        <f>IF(R1841="","",VLOOKUP(R1841,CUSTOMS!$E$3:$N$2500,5,FALSE))</f>
        <v/>
      </c>
      <c r="W1841" s="40" t="str">
        <f>IF(R1841="","",VLOOKUP(R1841,CUSTOMS!$E$3:$N$2500,6,FALSE))</f>
        <v/>
      </c>
      <c r="X1841" s="40" t="str">
        <f t="shared" si="208"/>
        <v/>
      </c>
      <c r="Y1841" s="39" t="str">
        <f>IF(R1841="","",VLOOKUP(R1841,CUSTOMS!$E$3:$N$2500,8,FALSE))</f>
        <v/>
      </c>
      <c r="Z1841" s="39" t="str">
        <f>IF(R1841="","",VLOOKUP(R1841,CUSTOMS!$E$3:$N$2500,9,FALSE))</f>
        <v/>
      </c>
      <c r="AA1841" s="39" t="str">
        <f>IF(R1841="","",VLOOKUP(R1841,CUSTOMS!$E$3:$N$2500,10,FALSE))</f>
        <v/>
      </c>
      <c r="AB1841" s="40" t="str">
        <f>IF(R1841="","",VLOOKUP(G1841,WMS!$E$3:$T$2500,15,FALSE))</f>
        <v/>
      </c>
      <c r="AC1841" s="40" t="str">
        <f t="shared" si="209"/>
        <v/>
      </c>
      <c r="AD1841" s="37" t="str">
        <f>IF(S1841="","",VLOOKUP(S1841,海关监管条件!$A$1:$B$2000,2,FALSE))</f>
        <v/>
      </c>
    </row>
    <row r="1842" spans="7:30">
      <c r="G1842" s="22" t="str">
        <f t="shared" si="203"/>
        <v/>
      </c>
      <c r="H1842" s="23" t="str">
        <f>IF(G1842="","",VLOOKUP(G1842,WMS!$E$3:$Q$2500,7,FALSE))</f>
        <v/>
      </c>
      <c r="I1842" s="23" t="str">
        <f>IF(G1842="","",VLOOKUP(G1842,WMS!$E$3:$Q$2500,8,FALSE))</f>
        <v/>
      </c>
      <c r="J1842" s="23" t="str">
        <f>IF(G1842="","",VLOOKUP(G1842,WMS!$E$3:$Q$2500,13,FALSE))</f>
        <v/>
      </c>
      <c r="K1842" s="29" t="str">
        <f t="shared" si="204"/>
        <v/>
      </c>
      <c r="N1842" s="30" t="str">
        <f>IF(G1842="","",VLOOKUP(G1842,WMS!$E$3:$U$2500,17,0))</f>
        <v/>
      </c>
      <c r="O1842" s="31" t="str">
        <f t="shared" si="205"/>
        <v/>
      </c>
      <c r="P1842" s="31" t="str">
        <f t="shared" si="206"/>
        <v/>
      </c>
      <c r="Q1842" s="36" t="str">
        <f>IF(G1842="","",VLOOKUP(G1842,WMS!$E$3:$G$2500,2,FALSE))</f>
        <v/>
      </c>
      <c r="R1842" s="36" t="str">
        <f>IF(G1842="","",VLOOKUP(G1842,WMS!$E$3:$G$2500,3,FALSE))</f>
        <v/>
      </c>
      <c r="S1842" s="37" t="str">
        <f>IF(R1842="","",VLOOKUP(R1842,CUSTOMS!$E$3:$N$2500,2,FALSE))</f>
        <v/>
      </c>
      <c r="T1842" s="38" t="str">
        <f>IF(R1842="","",VLOOKUP(R1842,CUSTOMS!$E$3:$N$2500,3,FALSE))</f>
        <v/>
      </c>
      <c r="U1842" s="39" t="str">
        <f t="shared" si="207"/>
        <v/>
      </c>
      <c r="V1842" s="39" t="str">
        <f>IF(R1842="","",VLOOKUP(R1842,CUSTOMS!$E$3:$N$2500,5,FALSE))</f>
        <v/>
      </c>
      <c r="W1842" s="40" t="str">
        <f>IF(R1842="","",VLOOKUP(R1842,CUSTOMS!$E$3:$N$2500,6,FALSE))</f>
        <v/>
      </c>
      <c r="X1842" s="40" t="str">
        <f t="shared" si="208"/>
        <v/>
      </c>
      <c r="Y1842" s="39" t="str">
        <f>IF(R1842="","",VLOOKUP(R1842,CUSTOMS!$E$3:$N$2500,8,FALSE))</f>
        <v/>
      </c>
      <c r="Z1842" s="39" t="str">
        <f>IF(R1842="","",VLOOKUP(R1842,CUSTOMS!$E$3:$N$2500,9,FALSE))</f>
        <v/>
      </c>
      <c r="AA1842" s="39" t="str">
        <f>IF(R1842="","",VLOOKUP(R1842,CUSTOMS!$E$3:$N$2500,10,FALSE))</f>
        <v/>
      </c>
      <c r="AB1842" s="40" t="str">
        <f>IF(R1842="","",VLOOKUP(G1842,WMS!$E$3:$T$2500,15,FALSE))</f>
        <v/>
      </c>
      <c r="AC1842" s="40" t="str">
        <f t="shared" si="209"/>
        <v/>
      </c>
      <c r="AD1842" s="37" t="str">
        <f>IF(S1842="","",VLOOKUP(S1842,海关监管条件!$A$1:$B$2000,2,FALSE))</f>
        <v/>
      </c>
    </row>
    <row r="1843" spans="7:30">
      <c r="G1843" s="22" t="str">
        <f t="shared" si="203"/>
        <v/>
      </c>
      <c r="H1843" s="23" t="str">
        <f>IF(G1843="","",VLOOKUP(G1843,WMS!$E$3:$Q$2500,7,FALSE))</f>
        <v/>
      </c>
      <c r="I1843" s="23" t="str">
        <f>IF(G1843="","",VLOOKUP(G1843,WMS!$E$3:$Q$2500,8,FALSE))</f>
        <v/>
      </c>
      <c r="J1843" s="23" t="str">
        <f>IF(G1843="","",VLOOKUP(G1843,WMS!$E$3:$Q$2500,13,FALSE))</f>
        <v/>
      </c>
      <c r="K1843" s="29" t="str">
        <f t="shared" si="204"/>
        <v/>
      </c>
      <c r="N1843" s="30" t="str">
        <f>IF(G1843="","",VLOOKUP(G1843,WMS!$E$3:$U$2500,17,0))</f>
        <v/>
      </c>
      <c r="O1843" s="31" t="str">
        <f t="shared" si="205"/>
        <v/>
      </c>
      <c r="P1843" s="31" t="str">
        <f t="shared" si="206"/>
        <v/>
      </c>
      <c r="Q1843" s="36" t="str">
        <f>IF(G1843="","",VLOOKUP(G1843,WMS!$E$3:$G$2500,2,FALSE))</f>
        <v/>
      </c>
      <c r="R1843" s="36" t="str">
        <f>IF(G1843="","",VLOOKUP(G1843,WMS!$E$3:$G$2500,3,FALSE))</f>
        <v/>
      </c>
      <c r="S1843" s="37" t="str">
        <f>IF(R1843="","",VLOOKUP(R1843,CUSTOMS!$E$3:$N$2500,2,FALSE))</f>
        <v/>
      </c>
      <c r="T1843" s="38" t="str">
        <f>IF(R1843="","",VLOOKUP(R1843,CUSTOMS!$E$3:$N$2500,3,FALSE))</f>
        <v/>
      </c>
      <c r="U1843" s="39" t="str">
        <f t="shared" si="207"/>
        <v/>
      </c>
      <c r="V1843" s="39" t="str">
        <f>IF(R1843="","",VLOOKUP(R1843,CUSTOMS!$E$3:$N$2500,5,FALSE))</f>
        <v/>
      </c>
      <c r="W1843" s="40" t="str">
        <f>IF(R1843="","",VLOOKUP(R1843,CUSTOMS!$E$3:$N$2500,6,FALSE))</f>
        <v/>
      </c>
      <c r="X1843" s="40" t="str">
        <f t="shared" si="208"/>
        <v/>
      </c>
      <c r="Y1843" s="39" t="str">
        <f>IF(R1843="","",VLOOKUP(R1843,CUSTOMS!$E$3:$N$2500,8,FALSE))</f>
        <v/>
      </c>
      <c r="Z1843" s="39" t="str">
        <f>IF(R1843="","",VLOOKUP(R1843,CUSTOMS!$E$3:$N$2500,9,FALSE))</f>
        <v/>
      </c>
      <c r="AA1843" s="39" t="str">
        <f>IF(R1843="","",VLOOKUP(R1843,CUSTOMS!$E$3:$N$2500,10,FALSE))</f>
        <v/>
      </c>
      <c r="AB1843" s="40" t="str">
        <f>IF(R1843="","",VLOOKUP(G1843,WMS!$E$3:$T$2500,15,FALSE))</f>
        <v/>
      </c>
      <c r="AC1843" s="40" t="str">
        <f t="shared" si="209"/>
        <v/>
      </c>
      <c r="AD1843" s="37" t="str">
        <f>IF(S1843="","",VLOOKUP(S1843,海关监管条件!$A$1:$B$2000,2,FALSE))</f>
        <v/>
      </c>
    </row>
    <row r="1844" spans="7:30">
      <c r="G1844" s="22" t="str">
        <f t="shared" si="203"/>
        <v/>
      </c>
      <c r="H1844" s="23" t="str">
        <f>IF(G1844="","",VLOOKUP(G1844,WMS!$E$3:$Q$2500,7,FALSE))</f>
        <v/>
      </c>
      <c r="I1844" s="23" t="str">
        <f>IF(G1844="","",VLOOKUP(G1844,WMS!$E$3:$Q$2500,8,FALSE))</f>
        <v/>
      </c>
      <c r="J1844" s="23" t="str">
        <f>IF(G1844="","",VLOOKUP(G1844,WMS!$E$3:$Q$2500,13,FALSE))</f>
        <v/>
      </c>
      <c r="K1844" s="29" t="str">
        <f t="shared" si="204"/>
        <v/>
      </c>
      <c r="N1844" s="30" t="str">
        <f>IF(G1844="","",VLOOKUP(G1844,WMS!$E$3:$U$2500,17,0))</f>
        <v/>
      </c>
      <c r="O1844" s="31" t="str">
        <f t="shared" si="205"/>
        <v/>
      </c>
      <c r="P1844" s="31" t="str">
        <f t="shared" si="206"/>
        <v/>
      </c>
      <c r="Q1844" s="36" t="str">
        <f>IF(G1844="","",VLOOKUP(G1844,WMS!$E$3:$G$2500,2,FALSE))</f>
        <v/>
      </c>
      <c r="R1844" s="36" t="str">
        <f>IF(G1844="","",VLOOKUP(G1844,WMS!$E$3:$G$2500,3,FALSE))</f>
        <v/>
      </c>
      <c r="S1844" s="37" t="str">
        <f>IF(R1844="","",VLOOKUP(R1844,CUSTOMS!$E$3:$N$2500,2,FALSE))</f>
        <v/>
      </c>
      <c r="T1844" s="38" t="str">
        <f>IF(R1844="","",VLOOKUP(R1844,CUSTOMS!$E$3:$N$2500,3,FALSE))</f>
        <v/>
      </c>
      <c r="U1844" s="39" t="str">
        <f t="shared" si="207"/>
        <v/>
      </c>
      <c r="V1844" s="39" t="str">
        <f>IF(R1844="","",VLOOKUP(R1844,CUSTOMS!$E$3:$N$2500,5,FALSE))</f>
        <v/>
      </c>
      <c r="W1844" s="40" t="str">
        <f>IF(R1844="","",VLOOKUP(R1844,CUSTOMS!$E$3:$N$2500,6,FALSE))</f>
        <v/>
      </c>
      <c r="X1844" s="40" t="str">
        <f t="shared" si="208"/>
        <v/>
      </c>
      <c r="Y1844" s="39" t="str">
        <f>IF(R1844="","",VLOOKUP(R1844,CUSTOMS!$E$3:$N$2500,8,FALSE))</f>
        <v/>
      </c>
      <c r="Z1844" s="39" t="str">
        <f>IF(R1844="","",VLOOKUP(R1844,CUSTOMS!$E$3:$N$2500,9,FALSE))</f>
        <v/>
      </c>
      <c r="AA1844" s="39" t="str">
        <f>IF(R1844="","",VLOOKUP(R1844,CUSTOMS!$E$3:$N$2500,10,FALSE))</f>
        <v/>
      </c>
      <c r="AB1844" s="40" t="str">
        <f>IF(R1844="","",VLOOKUP(G1844,WMS!$E$3:$T$2500,15,FALSE))</f>
        <v/>
      </c>
      <c r="AC1844" s="40" t="str">
        <f t="shared" si="209"/>
        <v/>
      </c>
      <c r="AD1844" s="37" t="str">
        <f>IF(S1844="","",VLOOKUP(S1844,海关监管条件!$A$1:$B$2000,2,FALSE))</f>
        <v/>
      </c>
    </row>
    <row r="1845" spans="7:30">
      <c r="G1845" s="22" t="str">
        <f t="shared" si="203"/>
        <v/>
      </c>
      <c r="H1845" s="23" t="str">
        <f>IF(G1845="","",VLOOKUP(G1845,WMS!$E$3:$Q$2500,7,FALSE))</f>
        <v/>
      </c>
      <c r="I1845" s="23" t="str">
        <f>IF(G1845="","",VLOOKUP(G1845,WMS!$E$3:$Q$2500,8,FALSE))</f>
        <v/>
      </c>
      <c r="J1845" s="23" t="str">
        <f>IF(G1845="","",VLOOKUP(G1845,WMS!$E$3:$Q$2500,13,FALSE))</f>
        <v/>
      </c>
      <c r="K1845" s="29" t="str">
        <f t="shared" si="204"/>
        <v/>
      </c>
      <c r="N1845" s="30" t="str">
        <f>IF(G1845="","",VLOOKUP(G1845,WMS!$E$3:$U$2500,17,0))</f>
        <v/>
      </c>
      <c r="O1845" s="31" t="str">
        <f t="shared" si="205"/>
        <v/>
      </c>
      <c r="P1845" s="31" t="str">
        <f t="shared" si="206"/>
        <v/>
      </c>
      <c r="Q1845" s="36" t="str">
        <f>IF(G1845="","",VLOOKUP(G1845,WMS!$E$3:$G$2500,2,FALSE))</f>
        <v/>
      </c>
      <c r="R1845" s="36" t="str">
        <f>IF(G1845="","",VLOOKUP(G1845,WMS!$E$3:$G$2500,3,FALSE))</f>
        <v/>
      </c>
      <c r="S1845" s="37" t="str">
        <f>IF(R1845="","",VLOOKUP(R1845,CUSTOMS!$E$3:$N$2500,2,FALSE))</f>
        <v/>
      </c>
      <c r="T1845" s="38" t="str">
        <f>IF(R1845="","",VLOOKUP(R1845,CUSTOMS!$E$3:$N$2500,3,FALSE))</f>
        <v/>
      </c>
      <c r="U1845" s="39" t="str">
        <f t="shared" si="207"/>
        <v/>
      </c>
      <c r="V1845" s="39" t="str">
        <f>IF(R1845="","",VLOOKUP(R1845,CUSTOMS!$E$3:$N$2500,5,FALSE))</f>
        <v/>
      </c>
      <c r="W1845" s="40" t="str">
        <f>IF(R1845="","",VLOOKUP(R1845,CUSTOMS!$E$3:$N$2500,6,FALSE))</f>
        <v/>
      </c>
      <c r="X1845" s="40" t="str">
        <f t="shared" si="208"/>
        <v/>
      </c>
      <c r="Y1845" s="39" t="str">
        <f>IF(R1845="","",VLOOKUP(R1845,CUSTOMS!$E$3:$N$2500,8,FALSE))</f>
        <v/>
      </c>
      <c r="Z1845" s="39" t="str">
        <f>IF(R1845="","",VLOOKUP(R1845,CUSTOMS!$E$3:$N$2500,9,FALSE))</f>
        <v/>
      </c>
      <c r="AA1845" s="39" t="str">
        <f>IF(R1845="","",VLOOKUP(R1845,CUSTOMS!$E$3:$N$2500,10,FALSE))</f>
        <v/>
      </c>
      <c r="AB1845" s="40" t="str">
        <f>IF(R1845="","",VLOOKUP(G1845,WMS!$E$3:$T$2500,15,FALSE))</f>
        <v/>
      </c>
      <c r="AC1845" s="40" t="str">
        <f t="shared" si="209"/>
        <v/>
      </c>
      <c r="AD1845" s="37" t="str">
        <f>IF(S1845="","",VLOOKUP(S1845,海关监管条件!$A$1:$B$2000,2,FALSE))</f>
        <v/>
      </c>
    </row>
    <row r="1846" spans="7:30">
      <c r="G1846" s="22" t="str">
        <f t="shared" si="203"/>
        <v/>
      </c>
      <c r="H1846" s="23" t="str">
        <f>IF(G1846="","",VLOOKUP(G1846,WMS!$E$3:$Q$2500,7,FALSE))</f>
        <v/>
      </c>
      <c r="I1846" s="23" t="str">
        <f>IF(G1846="","",VLOOKUP(G1846,WMS!$E$3:$Q$2500,8,FALSE))</f>
        <v/>
      </c>
      <c r="J1846" s="23" t="str">
        <f>IF(G1846="","",VLOOKUP(G1846,WMS!$E$3:$Q$2500,13,FALSE))</f>
        <v/>
      </c>
      <c r="K1846" s="29" t="str">
        <f t="shared" si="204"/>
        <v/>
      </c>
      <c r="N1846" s="30" t="str">
        <f>IF(G1846="","",VLOOKUP(G1846,WMS!$E$3:$U$2500,17,0))</f>
        <v/>
      </c>
      <c r="O1846" s="31" t="str">
        <f t="shared" si="205"/>
        <v/>
      </c>
      <c r="P1846" s="31" t="str">
        <f t="shared" si="206"/>
        <v/>
      </c>
      <c r="Q1846" s="36" t="str">
        <f>IF(G1846="","",VLOOKUP(G1846,WMS!$E$3:$G$2500,2,FALSE))</f>
        <v/>
      </c>
      <c r="R1846" s="36" t="str">
        <f>IF(G1846="","",VLOOKUP(G1846,WMS!$E$3:$G$2500,3,FALSE))</f>
        <v/>
      </c>
      <c r="S1846" s="37" t="str">
        <f>IF(R1846="","",VLOOKUP(R1846,CUSTOMS!$E$3:$N$2500,2,FALSE))</f>
        <v/>
      </c>
      <c r="T1846" s="38" t="str">
        <f>IF(R1846="","",VLOOKUP(R1846,CUSTOMS!$E$3:$N$2500,3,FALSE))</f>
        <v/>
      </c>
      <c r="U1846" s="39" t="str">
        <f t="shared" si="207"/>
        <v/>
      </c>
      <c r="V1846" s="39" t="str">
        <f>IF(R1846="","",VLOOKUP(R1846,CUSTOMS!$E$3:$N$2500,5,FALSE))</f>
        <v/>
      </c>
      <c r="W1846" s="40" t="str">
        <f>IF(R1846="","",VLOOKUP(R1846,CUSTOMS!$E$3:$N$2500,6,FALSE))</f>
        <v/>
      </c>
      <c r="X1846" s="40" t="str">
        <f t="shared" si="208"/>
        <v/>
      </c>
      <c r="Y1846" s="39" t="str">
        <f>IF(R1846="","",VLOOKUP(R1846,CUSTOMS!$E$3:$N$2500,8,FALSE))</f>
        <v/>
      </c>
      <c r="Z1846" s="39" t="str">
        <f>IF(R1846="","",VLOOKUP(R1846,CUSTOMS!$E$3:$N$2500,9,FALSE))</f>
        <v/>
      </c>
      <c r="AA1846" s="39" t="str">
        <f>IF(R1846="","",VLOOKUP(R1846,CUSTOMS!$E$3:$N$2500,10,FALSE))</f>
        <v/>
      </c>
      <c r="AB1846" s="40" t="str">
        <f>IF(R1846="","",VLOOKUP(G1846,WMS!$E$3:$T$2500,15,FALSE))</f>
        <v/>
      </c>
      <c r="AC1846" s="40" t="str">
        <f t="shared" si="209"/>
        <v/>
      </c>
      <c r="AD1846" s="37" t="str">
        <f>IF(S1846="","",VLOOKUP(S1846,海关监管条件!$A$1:$B$2000,2,FALSE))</f>
        <v/>
      </c>
    </row>
    <row r="1847" spans="7:30">
      <c r="G1847" s="22" t="str">
        <f t="shared" si="203"/>
        <v/>
      </c>
      <c r="H1847" s="23" t="str">
        <f>IF(G1847="","",VLOOKUP(G1847,WMS!$E$3:$Q$2500,7,FALSE))</f>
        <v/>
      </c>
      <c r="I1847" s="23" t="str">
        <f>IF(G1847="","",VLOOKUP(G1847,WMS!$E$3:$Q$2500,8,FALSE))</f>
        <v/>
      </c>
      <c r="J1847" s="23" t="str">
        <f>IF(G1847="","",VLOOKUP(G1847,WMS!$E$3:$Q$2500,13,FALSE))</f>
        <v/>
      </c>
      <c r="K1847" s="29" t="str">
        <f t="shared" si="204"/>
        <v/>
      </c>
      <c r="N1847" s="30" t="str">
        <f>IF(G1847="","",VLOOKUP(G1847,WMS!$E$3:$U$2500,17,0))</f>
        <v/>
      </c>
      <c r="O1847" s="31" t="str">
        <f t="shared" si="205"/>
        <v/>
      </c>
      <c r="P1847" s="31" t="str">
        <f t="shared" si="206"/>
        <v/>
      </c>
      <c r="Q1847" s="36" t="str">
        <f>IF(G1847="","",VLOOKUP(G1847,WMS!$E$3:$G$2500,2,FALSE))</f>
        <v/>
      </c>
      <c r="R1847" s="36" t="str">
        <f>IF(G1847="","",VLOOKUP(G1847,WMS!$E$3:$G$2500,3,FALSE))</f>
        <v/>
      </c>
      <c r="S1847" s="37" t="str">
        <f>IF(R1847="","",VLOOKUP(R1847,CUSTOMS!$E$3:$N$2500,2,FALSE))</f>
        <v/>
      </c>
      <c r="T1847" s="38" t="str">
        <f>IF(R1847="","",VLOOKUP(R1847,CUSTOMS!$E$3:$N$2500,3,FALSE))</f>
        <v/>
      </c>
      <c r="U1847" s="39" t="str">
        <f t="shared" si="207"/>
        <v/>
      </c>
      <c r="V1847" s="39" t="str">
        <f>IF(R1847="","",VLOOKUP(R1847,CUSTOMS!$E$3:$N$2500,5,FALSE))</f>
        <v/>
      </c>
      <c r="W1847" s="40" t="str">
        <f>IF(R1847="","",VLOOKUP(R1847,CUSTOMS!$E$3:$N$2500,6,FALSE))</f>
        <v/>
      </c>
      <c r="X1847" s="40" t="str">
        <f t="shared" si="208"/>
        <v/>
      </c>
      <c r="Y1847" s="39" t="str">
        <f>IF(R1847="","",VLOOKUP(R1847,CUSTOMS!$E$3:$N$2500,8,FALSE))</f>
        <v/>
      </c>
      <c r="Z1847" s="39" t="str">
        <f>IF(R1847="","",VLOOKUP(R1847,CUSTOMS!$E$3:$N$2500,9,FALSE))</f>
        <v/>
      </c>
      <c r="AA1847" s="39" t="str">
        <f>IF(R1847="","",VLOOKUP(R1847,CUSTOMS!$E$3:$N$2500,10,FALSE))</f>
        <v/>
      </c>
      <c r="AB1847" s="40" t="str">
        <f>IF(R1847="","",VLOOKUP(G1847,WMS!$E$3:$T$2500,15,FALSE))</f>
        <v/>
      </c>
      <c r="AC1847" s="40" t="str">
        <f t="shared" si="209"/>
        <v/>
      </c>
      <c r="AD1847" s="37" t="str">
        <f>IF(S1847="","",VLOOKUP(S1847,海关监管条件!$A$1:$B$2000,2,FALSE))</f>
        <v/>
      </c>
    </row>
    <row r="1848" spans="7:30">
      <c r="G1848" s="22" t="str">
        <f t="shared" si="203"/>
        <v/>
      </c>
      <c r="H1848" s="23" t="str">
        <f>IF(G1848="","",VLOOKUP(G1848,WMS!$E$3:$Q$2500,7,FALSE))</f>
        <v/>
      </c>
      <c r="I1848" s="23" t="str">
        <f>IF(G1848="","",VLOOKUP(G1848,WMS!$E$3:$Q$2500,8,FALSE))</f>
        <v/>
      </c>
      <c r="J1848" s="23" t="str">
        <f>IF(G1848="","",VLOOKUP(G1848,WMS!$E$3:$Q$2500,13,FALSE))</f>
        <v/>
      </c>
      <c r="K1848" s="29" t="str">
        <f t="shared" si="204"/>
        <v/>
      </c>
      <c r="N1848" s="30" t="str">
        <f>IF(G1848="","",VLOOKUP(G1848,WMS!$E$3:$U$2500,17,0))</f>
        <v/>
      </c>
      <c r="O1848" s="31" t="str">
        <f t="shared" si="205"/>
        <v/>
      </c>
      <c r="P1848" s="31" t="str">
        <f t="shared" si="206"/>
        <v/>
      </c>
      <c r="Q1848" s="36" t="str">
        <f>IF(G1848="","",VLOOKUP(G1848,WMS!$E$3:$G$2500,2,FALSE))</f>
        <v/>
      </c>
      <c r="R1848" s="36" t="str">
        <f>IF(G1848="","",VLOOKUP(G1848,WMS!$E$3:$G$2500,3,FALSE))</f>
        <v/>
      </c>
      <c r="S1848" s="37" t="str">
        <f>IF(R1848="","",VLOOKUP(R1848,CUSTOMS!$E$3:$N$2500,2,FALSE))</f>
        <v/>
      </c>
      <c r="T1848" s="38" t="str">
        <f>IF(R1848="","",VLOOKUP(R1848,CUSTOMS!$E$3:$N$2500,3,FALSE))</f>
        <v/>
      </c>
      <c r="U1848" s="39" t="str">
        <f t="shared" si="207"/>
        <v/>
      </c>
      <c r="V1848" s="39" t="str">
        <f>IF(R1848="","",VLOOKUP(R1848,CUSTOMS!$E$3:$N$2500,5,FALSE))</f>
        <v/>
      </c>
      <c r="W1848" s="40" t="str">
        <f>IF(R1848="","",VLOOKUP(R1848,CUSTOMS!$E$3:$N$2500,6,FALSE))</f>
        <v/>
      </c>
      <c r="X1848" s="40" t="str">
        <f t="shared" si="208"/>
        <v/>
      </c>
      <c r="Y1848" s="39" t="str">
        <f>IF(R1848="","",VLOOKUP(R1848,CUSTOMS!$E$3:$N$2500,8,FALSE))</f>
        <v/>
      </c>
      <c r="Z1848" s="39" t="str">
        <f>IF(R1848="","",VLOOKUP(R1848,CUSTOMS!$E$3:$N$2500,9,FALSE))</f>
        <v/>
      </c>
      <c r="AA1848" s="39" t="str">
        <f>IF(R1848="","",VLOOKUP(R1848,CUSTOMS!$E$3:$N$2500,10,FALSE))</f>
        <v/>
      </c>
      <c r="AB1848" s="40" t="str">
        <f>IF(R1848="","",VLOOKUP(G1848,WMS!$E$3:$T$2500,15,FALSE))</f>
        <v/>
      </c>
      <c r="AC1848" s="40" t="str">
        <f t="shared" si="209"/>
        <v/>
      </c>
      <c r="AD1848" s="37" t="str">
        <f>IF(S1848="","",VLOOKUP(S1848,海关监管条件!$A$1:$B$2000,2,FALSE))</f>
        <v/>
      </c>
    </row>
    <row r="1849" spans="7:30">
      <c r="G1849" s="22" t="str">
        <f t="shared" si="203"/>
        <v/>
      </c>
      <c r="H1849" s="23" t="str">
        <f>IF(G1849="","",VLOOKUP(G1849,WMS!$E$3:$Q$2500,7,FALSE))</f>
        <v/>
      </c>
      <c r="I1849" s="23" t="str">
        <f>IF(G1849="","",VLOOKUP(G1849,WMS!$E$3:$Q$2500,8,FALSE))</f>
        <v/>
      </c>
      <c r="J1849" s="23" t="str">
        <f>IF(G1849="","",VLOOKUP(G1849,WMS!$E$3:$Q$2500,13,FALSE))</f>
        <v/>
      </c>
      <c r="K1849" s="29" t="str">
        <f t="shared" si="204"/>
        <v/>
      </c>
      <c r="N1849" s="30" t="str">
        <f>IF(G1849="","",VLOOKUP(G1849,WMS!$E$3:$U$2500,17,0))</f>
        <v/>
      </c>
      <c r="O1849" s="31" t="str">
        <f t="shared" si="205"/>
        <v/>
      </c>
      <c r="P1849" s="31" t="str">
        <f t="shared" si="206"/>
        <v/>
      </c>
      <c r="Q1849" s="36" t="str">
        <f>IF(G1849="","",VLOOKUP(G1849,WMS!$E$3:$G$2500,2,FALSE))</f>
        <v/>
      </c>
      <c r="R1849" s="36" t="str">
        <f>IF(G1849="","",VLOOKUP(G1849,WMS!$E$3:$G$2500,3,FALSE))</f>
        <v/>
      </c>
      <c r="S1849" s="37" t="str">
        <f>IF(R1849="","",VLOOKUP(R1849,CUSTOMS!$E$3:$N$2500,2,FALSE))</f>
        <v/>
      </c>
      <c r="T1849" s="38" t="str">
        <f>IF(R1849="","",VLOOKUP(R1849,CUSTOMS!$E$3:$N$2500,3,FALSE))</f>
        <v/>
      </c>
      <c r="U1849" s="39" t="str">
        <f t="shared" si="207"/>
        <v/>
      </c>
      <c r="V1849" s="39" t="str">
        <f>IF(R1849="","",VLOOKUP(R1849,CUSTOMS!$E$3:$N$2500,5,FALSE))</f>
        <v/>
      </c>
      <c r="W1849" s="40" t="str">
        <f>IF(R1849="","",VLOOKUP(R1849,CUSTOMS!$E$3:$N$2500,6,FALSE))</f>
        <v/>
      </c>
      <c r="X1849" s="40" t="str">
        <f t="shared" si="208"/>
        <v/>
      </c>
      <c r="Y1849" s="39" t="str">
        <f>IF(R1849="","",VLOOKUP(R1849,CUSTOMS!$E$3:$N$2500,8,FALSE))</f>
        <v/>
      </c>
      <c r="Z1849" s="39" t="str">
        <f>IF(R1849="","",VLOOKUP(R1849,CUSTOMS!$E$3:$N$2500,9,FALSE))</f>
        <v/>
      </c>
      <c r="AA1849" s="39" t="str">
        <f>IF(R1849="","",VLOOKUP(R1849,CUSTOMS!$E$3:$N$2500,10,FALSE))</f>
        <v/>
      </c>
      <c r="AB1849" s="40" t="str">
        <f>IF(R1849="","",VLOOKUP(G1849,WMS!$E$3:$T$2500,15,FALSE))</f>
        <v/>
      </c>
      <c r="AC1849" s="40" t="str">
        <f t="shared" si="209"/>
        <v/>
      </c>
      <c r="AD1849" s="37" t="str">
        <f>IF(S1849="","",VLOOKUP(S1849,海关监管条件!$A$1:$B$2000,2,FALSE))</f>
        <v/>
      </c>
    </row>
    <row r="1850" spans="7:30">
      <c r="G1850" s="22" t="str">
        <f t="shared" si="203"/>
        <v/>
      </c>
      <c r="H1850" s="23" t="str">
        <f>IF(G1850="","",VLOOKUP(G1850,WMS!$E$3:$Q$2500,7,FALSE))</f>
        <v/>
      </c>
      <c r="I1850" s="23" t="str">
        <f>IF(G1850="","",VLOOKUP(G1850,WMS!$E$3:$Q$2500,8,FALSE))</f>
        <v/>
      </c>
      <c r="J1850" s="23" t="str">
        <f>IF(G1850="","",VLOOKUP(G1850,WMS!$E$3:$Q$2500,13,FALSE))</f>
        <v/>
      </c>
      <c r="K1850" s="29" t="str">
        <f t="shared" si="204"/>
        <v/>
      </c>
      <c r="N1850" s="30" t="str">
        <f>IF(G1850="","",VLOOKUP(G1850,WMS!$E$3:$U$2500,17,0))</f>
        <v/>
      </c>
      <c r="O1850" s="31" t="str">
        <f t="shared" si="205"/>
        <v/>
      </c>
      <c r="P1850" s="31" t="str">
        <f t="shared" si="206"/>
        <v/>
      </c>
      <c r="Q1850" s="36" t="str">
        <f>IF(G1850="","",VLOOKUP(G1850,WMS!$E$3:$G$2500,2,FALSE))</f>
        <v/>
      </c>
      <c r="R1850" s="36" t="str">
        <f>IF(G1850="","",VLOOKUP(G1850,WMS!$E$3:$G$2500,3,FALSE))</f>
        <v/>
      </c>
      <c r="S1850" s="37" t="str">
        <f>IF(R1850="","",VLOOKUP(R1850,CUSTOMS!$E$3:$N$2500,2,FALSE))</f>
        <v/>
      </c>
      <c r="T1850" s="38" t="str">
        <f>IF(R1850="","",VLOOKUP(R1850,CUSTOMS!$E$3:$N$2500,3,FALSE))</f>
        <v/>
      </c>
      <c r="U1850" s="39" t="str">
        <f t="shared" si="207"/>
        <v/>
      </c>
      <c r="V1850" s="39" t="str">
        <f>IF(R1850="","",VLOOKUP(R1850,CUSTOMS!$E$3:$N$2500,5,FALSE))</f>
        <v/>
      </c>
      <c r="W1850" s="40" t="str">
        <f>IF(R1850="","",VLOOKUP(R1850,CUSTOMS!$E$3:$N$2500,6,FALSE))</f>
        <v/>
      </c>
      <c r="X1850" s="40" t="str">
        <f t="shared" si="208"/>
        <v/>
      </c>
      <c r="Y1850" s="39" t="str">
        <f>IF(R1850="","",VLOOKUP(R1850,CUSTOMS!$E$3:$N$2500,8,FALSE))</f>
        <v/>
      </c>
      <c r="Z1850" s="39" t="str">
        <f>IF(R1850="","",VLOOKUP(R1850,CUSTOMS!$E$3:$N$2500,9,FALSE))</f>
        <v/>
      </c>
      <c r="AA1850" s="39" t="str">
        <f>IF(R1850="","",VLOOKUP(R1850,CUSTOMS!$E$3:$N$2500,10,FALSE))</f>
        <v/>
      </c>
      <c r="AB1850" s="40" t="str">
        <f>IF(R1850="","",VLOOKUP(G1850,WMS!$E$3:$T$2500,15,FALSE))</f>
        <v/>
      </c>
      <c r="AC1850" s="40" t="str">
        <f t="shared" si="209"/>
        <v/>
      </c>
      <c r="AD1850" s="37" t="str">
        <f>IF(S1850="","",VLOOKUP(S1850,海关监管条件!$A$1:$B$2000,2,FALSE))</f>
        <v/>
      </c>
    </row>
    <row r="1851" spans="7:30">
      <c r="G1851" s="22" t="str">
        <f t="shared" si="203"/>
        <v/>
      </c>
      <c r="H1851" s="23" t="str">
        <f>IF(G1851="","",VLOOKUP(G1851,WMS!$E$3:$Q$2500,7,FALSE))</f>
        <v/>
      </c>
      <c r="I1851" s="23" t="str">
        <f>IF(G1851="","",VLOOKUP(G1851,WMS!$E$3:$Q$2500,8,FALSE))</f>
        <v/>
      </c>
      <c r="J1851" s="23" t="str">
        <f>IF(G1851="","",VLOOKUP(G1851,WMS!$E$3:$Q$2500,13,FALSE))</f>
        <v/>
      </c>
      <c r="K1851" s="29" t="str">
        <f t="shared" si="204"/>
        <v/>
      </c>
      <c r="N1851" s="30" t="str">
        <f>IF(G1851="","",VLOOKUP(G1851,WMS!$E$3:$U$2500,17,0))</f>
        <v/>
      </c>
      <c r="O1851" s="31" t="str">
        <f t="shared" si="205"/>
        <v/>
      </c>
      <c r="P1851" s="31" t="str">
        <f t="shared" si="206"/>
        <v/>
      </c>
      <c r="Q1851" s="36" t="str">
        <f>IF(G1851="","",VLOOKUP(G1851,WMS!$E$3:$G$2500,2,FALSE))</f>
        <v/>
      </c>
      <c r="R1851" s="36" t="str">
        <f>IF(G1851="","",VLOOKUP(G1851,WMS!$E$3:$G$2500,3,FALSE))</f>
        <v/>
      </c>
      <c r="S1851" s="37" t="str">
        <f>IF(R1851="","",VLOOKUP(R1851,CUSTOMS!$E$3:$N$2500,2,FALSE))</f>
        <v/>
      </c>
      <c r="T1851" s="38" t="str">
        <f>IF(R1851="","",VLOOKUP(R1851,CUSTOMS!$E$3:$N$2500,3,FALSE))</f>
        <v/>
      </c>
      <c r="U1851" s="39" t="str">
        <f t="shared" si="207"/>
        <v/>
      </c>
      <c r="V1851" s="39" t="str">
        <f>IF(R1851="","",VLOOKUP(R1851,CUSTOMS!$E$3:$N$2500,5,FALSE))</f>
        <v/>
      </c>
      <c r="W1851" s="40" t="str">
        <f>IF(R1851="","",VLOOKUP(R1851,CUSTOMS!$E$3:$N$2500,6,FALSE))</f>
        <v/>
      </c>
      <c r="X1851" s="40" t="str">
        <f t="shared" si="208"/>
        <v/>
      </c>
      <c r="Y1851" s="39" t="str">
        <f>IF(R1851="","",VLOOKUP(R1851,CUSTOMS!$E$3:$N$2500,8,FALSE))</f>
        <v/>
      </c>
      <c r="Z1851" s="39" t="str">
        <f>IF(R1851="","",VLOOKUP(R1851,CUSTOMS!$E$3:$N$2500,9,FALSE))</f>
        <v/>
      </c>
      <c r="AA1851" s="39" t="str">
        <f>IF(R1851="","",VLOOKUP(R1851,CUSTOMS!$E$3:$N$2500,10,FALSE))</f>
        <v/>
      </c>
      <c r="AB1851" s="40" t="str">
        <f>IF(R1851="","",VLOOKUP(G1851,WMS!$E$3:$T$2500,15,FALSE))</f>
        <v/>
      </c>
      <c r="AC1851" s="40" t="str">
        <f t="shared" si="209"/>
        <v/>
      </c>
      <c r="AD1851" s="37" t="str">
        <f>IF(S1851="","",VLOOKUP(S1851,海关监管条件!$A$1:$B$2000,2,FALSE))</f>
        <v/>
      </c>
    </row>
    <row r="1852" spans="7:30">
      <c r="G1852" s="22" t="str">
        <f t="shared" si="203"/>
        <v/>
      </c>
      <c r="H1852" s="23" t="str">
        <f>IF(G1852="","",VLOOKUP(G1852,WMS!$E$3:$Q$2500,7,FALSE))</f>
        <v/>
      </c>
      <c r="I1852" s="23" t="str">
        <f>IF(G1852="","",VLOOKUP(G1852,WMS!$E$3:$Q$2500,8,FALSE))</f>
        <v/>
      </c>
      <c r="J1852" s="23" t="str">
        <f>IF(G1852="","",VLOOKUP(G1852,WMS!$E$3:$Q$2500,13,FALSE))</f>
        <v/>
      </c>
      <c r="K1852" s="29" t="str">
        <f t="shared" si="204"/>
        <v/>
      </c>
      <c r="N1852" s="30" t="str">
        <f>IF(G1852="","",VLOOKUP(G1852,WMS!$E$3:$U$2500,17,0))</f>
        <v/>
      </c>
      <c r="O1852" s="31" t="str">
        <f t="shared" si="205"/>
        <v/>
      </c>
      <c r="P1852" s="31" t="str">
        <f t="shared" si="206"/>
        <v/>
      </c>
      <c r="Q1852" s="36" t="str">
        <f>IF(G1852="","",VLOOKUP(G1852,WMS!$E$3:$G$2500,2,FALSE))</f>
        <v/>
      </c>
      <c r="R1852" s="36" t="str">
        <f>IF(G1852="","",VLOOKUP(G1852,WMS!$E$3:$G$2500,3,FALSE))</f>
        <v/>
      </c>
      <c r="S1852" s="37" t="str">
        <f>IF(R1852="","",VLOOKUP(R1852,CUSTOMS!$E$3:$N$2500,2,FALSE))</f>
        <v/>
      </c>
      <c r="T1852" s="38" t="str">
        <f>IF(R1852="","",VLOOKUP(R1852,CUSTOMS!$E$3:$N$2500,3,FALSE))</f>
        <v/>
      </c>
      <c r="U1852" s="39" t="str">
        <f t="shared" si="207"/>
        <v/>
      </c>
      <c r="V1852" s="39" t="str">
        <f>IF(R1852="","",VLOOKUP(R1852,CUSTOMS!$E$3:$N$2500,5,FALSE))</f>
        <v/>
      </c>
      <c r="W1852" s="40" t="str">
        <f>IF(R1852="","",VLOOKUP(R1852,CUSTOMS!$E$3:$N$2500,6,FALSE))</f>
        <v/>
      </c>
      <c r="X1852" s="40" t="str">
        <f t="shared" si="208"/>
        <v/>
      </c>
      <c r="Y1852" s="39" t="str">
        <f>IF(R1852="","",VLOOKUP(R1852,CUSTOMS!$E$3:$N$2500,8,FALSE))</f>
        <v/>
      </c>
      <c r="Z1852" s="39" t="str">
        <f>IF(R1852="","",VLOOKUP(R1852,CUSTOMS!$E$3:$N$2500,9,FALSE))</f>
        <v/>
      </c>
      <c r="AA1852" s="39" t="str">
        <f>IF(R1852="","",VLOOKUP(R1852,CUSTOMS!$E$3:$N$2500,10,FALSE))</f>
        <v/>
      </c>
      <c r="AB1852" s="40" t="str">
        <f>IF(R1852="","",VLOOKUP(G1852,WMS!$E$3:$T$2500,15,FALSE))</f>
        <v/>
      </c>
      <c r="AC1852" s="40" t="str">
        <f t="shared" si="209"/>
        <v/>
      </c>
      <c r="AD1852" s="37" t="str">
        <f>IF(S1852="","",VLOOKUP(S1852,海关监管条件!$A$1:$B$2000,2,FALSE))</f>
        <v/>
      </c>
    </row>
    <row r="1853" spans="7:30">
      <c r="G1853" s="22" t="str">
        <f t="shared" si="203"/>
        <v/>
      </c>
      <c r="H1853" s="23" t="str">
        <f>IF(G1853="","",VLOOKUP(G1853,WMS!$E$3:$Q$2500,7,FALSE))</f>
        <v/>
      </c>
      <c r="I1853" s="23" t="str">
        <f>IF(G1853="","",VLOOKUP(G1853,WMS!$E$3:$Q$2500,8,FALSE))</f>
        <v/>
      </c>
      <c r="J1853" s="23" t="str">
        <f>IF(G1853="","",VLOOKUP(G1853,WMS!$E$3:$Q$2500,13,FALSE))</f>
        <v/>
      </c>
      <c r="K1853" s="29" t="str">
        <f t="shared" si="204"/>
        <v/>
      </c>
      <c r="N1853" s="30" t="str">
        <f>IF(G1853="","",VLOOKUP(G1853,WMS!$E$3:$U$2500,17,0))</f>
        <v/>
      </c>
      <c r="O1853" s="31" t="str">
        <f t="shared" si="205"/>
        <v/>
      </c>
      <c r="P1853" s="31" t="str">
        <f t="shared" si="206"/>
        <v/>
      </c>
      <c r="Q1853" s="36" t="str">
        <f>IF(G1853="","",VLOOKUP(G1853,WMS!$E$3:$G$2500,2,FALSE))</f>
        <v/>
      </c>
      <c r="R1853" s="36" t="str">
        <f>IF(G1853="","",VLOOKUP(G1853,WMS!$E$3:$G$2500,3,FALSE))</f>
        <v/>
      </c>
      <c r="S1853" s="37" t="str">
        <f>IF(R1853="","",VLOOKUP(R1853,CUSTOMS!$E$3:$N$2500,2,FALSE))</f>
        <v/>
      </c>
      <c r="T1853" s="38" t="str">
        <f>IF(R1853="","",VLOOKUP(R1853,CUSTOMS!$E$3:$N$2500,3,FALSE))</f>
        <v/>
      </c>
      <c r="U1853" s="39" t="str">
        <f t="shared" si="207"/>
        <v/>
      </c>
      <c r="V1853" s="39" t="str">
        <f>IF(R1853="","",VLOOKUP(R1853,CUSTOMS!$E$3:$N$2500,5,FALSE))</f>
        <v/>
      </c>
      <c r="W1853" s="40" t="str">
        <f>IF(R1853="","",VLOOKUP(R1853,CUSTOMS!$E$3:$N$2500,6,FALSE))</f>
        <v/>
      </c>
      <c r="X1853" s="40" t="str">
        <f t="shared" si="208"/>
        <v/>
      </c>
      <c r="Y1853" s="39" t="str">
        <f>IF(R1853="","",VLOOKUP(R1853,CUSTOMS!$E$3:$N$2500,8,FALSE))</f>
        <v/>
      </c>
      <c r="Z1853" s="39" t="str">
        <f>IF(R1853="","",VLOOKUP(R1853,CUSTOMS!$E$3:$N$2500,9,FALSE))</f>
        <v/>
      </c>
      <c r="AA1853" s="39" t="str">
        <f>IF(R1853="","",VLOOKUP(R1853,CUSTOMS!$E$3:$N$2500,10,FALSE))</f>
        <v/>
      </c>
      <c r="AB1853" s="40" t="str">
        <f>IF(R1853="","",VLOOKUP(G1853,WMS!$E$3:$T$2500,15,FALSE))</f>
        <v/>
      </c>
      <c r="AC1853" s="40" t="str">
        <f t="shared" si="209"/>
        <v/>
      </c>
      <c r="AD1853" s="37" t="str">
        <f>IF(S1853="","",VLOOKUP(S1853,海关监管条件!$A$1:$B$2000,2,FALSE))</f>
        <v/>
      </c>
    </row>
    <row r="1854" spans="7:30">
      <c r="G1854" s="22" t="str">
        <f t="shared" si="203"/>
        <v/>
      </c>
      <c r="H1854" s="23" t="str">
        <f>IF(G1854="","",VLOOKUP(G1854,WMS!$E$3:$Q$2500,7,FALSE))</f>
        <v/>
      </c>
      <c r="I1854" s="23" t="str">
        <f>IF(G1854="","",VLOOKUP(G1854,WMS!$E$3:$Q$2500,8,FALSE))</f>
        <v/>
      </c>
      <c r="J1854" s="23" t="str">
        <f>IF(G1854="","",VLOOKUP(G1854,WMS!$E$3:$Q$2500,13,FALSE))</f>
        <v/>
      </c>
      <c r="K1854" s="29" t="str">
        <f t="shared" si="204"/>
        <v/>
      </c>
      <c r="N1854" s="30" t="str">
        <f>IF(G1854="","",VLOOKUP(G1854,WMS!$E$3:$U$2500,17,0))</f>
        <v/>
      </c>
      <c r="O1854" s="31" t="str">
        <f t="shared" si="205"/>
        <v/>
      </c>
      <c r="P1854" s="31" t="str">
        <f t="shared" si="206"/>
        <v/>
      </c>
      <c r="Q1854" s="36" t="str">
        <f>IF(G1854="","",VLOOKUP(G1854,WMS!$E$3:$G$2500,2,FALSE))</f>
        <v/>
      </c>
      <c r="R1854" s="36" t="str">
        <f>IF(G1854="","",VLOOKUP(G1854,WMS!$E$3:$G$2500,3,FALSE))</f>
        <v/>
      </c>
      <c r="S1854" s="37" t="str">
        <f>IF(R1854="","",VLOOKUP(R1854,CUSTOMS!$E$3:$N$2500,2,FALSE))</f>
        <v/>
      </c>
      <c r="T1854" s="38" t="str">
        <f>IF(R1854="","",VLOOKUP(R1854,CUSTOMS!$E$3:$N$2500,3,FALSE))</f>
        <v/>
      </c>
      <c r="U1854" s="39" t="str">
        <f t="shared" si="207"/>
        <v/>
      </c>
      <c r="V1854" s="39" t="str">
        <f>IF(R1854="","",VLOOKUP(R1854,CUSTOMS!$E$3:$N$2500,5,FALSE))</f>
        <v/>
      </c>
      <c r="W1854" s="40" t="str">
        <f>IF(R1854="","",VLOOKUP(R1854,CUSTOMS!$E$3:$N$2500,6,FALSE))</f>
        <v/>
      </c>
      <c r="X1854" s="40" t="str">
        <f t="shared" si="208"/>
        <v/>
      </c>
      <c r="Y1854" s="39" t="str">
        <f>IF(R1854="","",VLOOKUP(R1854,CUSTOMS!$E$3:$N$2500,8,FALSE))</f>
        <v/>
      </c>
      <c r="Z1854" s="39" t="str">
        <f>IF(R1854="","",VLOOKUP(R1854,CUSTOMS!$E$3:$N$2500,9,FALSE))</f>
        <v/>
      </c>
      <c r="AA1854" s="39" t="str">
        <f>IF(R1854="","",VLOOKUP(R1854,CUSTOMS!$E$3:$N$2500,10,FALSE))</f>
        <v/>
      </c>
      <c r="AB1854" s="40" t="str">
        <f>IF(R1854="","",VLOOKUP(G1854,WMS!$E$3:$T$2500,15,FALSE))</f>
        <v/>
      </c>
      <c r="AC1854" s="40" t="str">
        <f t="shared" si="209"/>
        <v/>
      </c>
      <c r="AD1854" s="37" t="str">
        <f>IF(S1854="","",VLOOKUP(S1854,海关监管条件!$A$1:$B$2000,2,FALSE))</f>
        <v/>
      </c>
    </row>
    <row r="1855" spans="7:30">
      <c r="G1855" s="22" t="str">
        <f t="shared" si="203"/>
        <v/>
      </c>
      <c r="H1855" s="23" t="str">
        <f>IF(G1855="","",VLOOKUP(G1855,WMS!$E$3:$Q$2500,7,FALSE))</f>
        <v/>
      </c>
      <c r="I1855" s="23" t="str">
        <f>IF(G1855="","",VLOOKUP(G1855,WMS!$E$3:$Q$2500,8,FALSE))</f>
        <v/>
      </c>
      <c r="J1855" s="23" t="str">
        <f>IF(G1855="","",VLOOKUP(G1855,WMS!$E$3:$Q$2500,13,FALSE))</f>
        <v/>
      </c>
      <c r="K1855" s="29" t="str">
        <f t="shared" si="204"/>
        <v/>
      </c>
      <c r="N1855" s="30" t="str">
        <f>IF(G1855="","",VLOOKUP(G1855,WMS!$E$3:$U$2500,17,0))</f>
        <v/>
      </c>
      <c r="O1855" s="31" t="str">
        <f t="shared" si="205"/>
        <v/>
      </c>
      <c r="P1855" s="31" t="str">
        <f t="shared" si="206"/>
        <v/>
      </c>
      <c r="Q1855" s="36" t="str">
        <f>IF(G1855="","",VLOOKUP(G1855,WMS!$E$3:$G$2500,2,FALSE))</f>
        <v/>
      </c>
      <c r="R1855" s="36" t="str">
        <f>IF(G1855="","",VLOOKUP(G1855,WMS!$E$3:$G$2500,3,FALSE))</f>
        <v/>
      </c>
      <c r="S1855" s="37" t="str">
        <f>IF(R1855="","",VLOOKUP(R1855,CUSTOMS!$E$3:$N$2500,2,FALSE))</f>
        <v/>
      </c>
      <c r="T1855" s="38" t="str">
        <f>IF(R1855="","",VLOOKUP(R1855,CUSTOMS!$E$3:$N$2500,3,FALSE))</f>
        <v/>
      </c>
      <c r="U1855" s="39" t="str">
        <f t="shared" si="207"/>
        <v/>
      </c>
      <c r="V1855" s="39" t="str">
        <f>IF(R1855="","",VLOOKUP(R1855,CUSTOMS!$E$3:$N$2500,5,FALSE))</f>
        <v/>
      </c>
      <c r="W1855" s="40" t="str">
        <f>IF(R1855="","",VLOOKUP(R1855,CUSTOMS!$E$3:$N$2500,6,FALSE))</f>
        <v/>
      </c>
      <c r="X1855" s="40" t="str">
        <f t="shared" si="208"/>
        <v/>
      </c>
      <c r="Y1855" s="39" t="str">
        <f>IF(R1855="","",VLOOKUP(R1855,CUSTOMS!$E$3:$N$2500,8,FALSE))</f>
        <v/>
      </c>
      <c r="Z1855" s="39" t="str">
        <f>IF(R1855="","",VLOOKUP(R1855,CUSTOMS!$E$3:$N$2500,9,FALSE))</f>
        <v/>
      </c>
      <c r="AA1855" s="39" t="str">
        <f>IF(R1855="","",VLOOKUP(R1855,CUSTOMS!$E$3:$N$2500,10,FALSE))</f>
        <v/>
      </c>
      <c r="AB1855" s="40" t="str">
        <f>IF(R1855="","",VLOOKUP(G1855,WMS!$E$3:$T$2500,15,FALSE))</f>
        <v/>
      </c>
      <c r="AC1855" s="40" t="str">
        <f t="shared" si="209"/>
        <v/>
      </c>
      <c r="AD1855" s="37" t="str">
        <f>IF(S1855="","",VLOOKUP(S1855,海关监管条件!$A$1:$B$2000,2,FALSE))</f>
        <v/>
      </c>
    </row>
    <row r="1856" spans="7:30">
      <c r="G1856" s="22" t="str">
        <f t="shared" si="203"/>
        <v/>
      </c>
      <c r="H1856" s="23" t="str">
        <f>IF(G1856="","",VLOOKUP(G1856,WMS!$E$3:$Q$2500,7,FALSE))</f>
        <v/>
      </c>
      <c r="I1856" s="23" t="str">
        <f>IF(G1856="","",VLOOKUP(G1856,WMS!$E$3:$Q$2500,8,FALSE))</f>
        <v/>
      </c>
      <c r="J1856" s="23" t="str">
        <f>IF(G1856="","",VLOOKUP(G1856,WMS!$E$3:$Q$2500,13,FALSE))</f>
        <v/>
      </c>
      <c r="K1856" s="29" t="str">
        <f t="shared" si="204"/>
        <v/>
      </c>
      <c r="N1856" s="30" t="str">
        <f>IF(G1856="","",VLOOKUP(G1856,WMS!$E$3:$U$2500,17,0))</f>
        <v/>
      </c>
      <c r="O1856" s="31" t="str">
        <f t="shared" si="205"/>
        <v/>
      </c>
      <c r="P1856" s="31" t="str">
        <f t="shared" si="206"/>
        <v/>
      </c>
      <c r="Q1856" s="36" t="str">
        <f>IF(G1856="","",VLOOKUP(G1856,WMS!$E$3:$G$2500,2,FALSE))</f>
        <v/>
      </c>
      <c r="R1856" s="36" t="str">
        <f>IF(G1856="","",VLOOKUP(G1856,WMS!$E$3:$G$2500,3,FALSE))</f>
        <v/>
      </c>
      <c r="S1856" s="37" t="str">
        <f>IF(R1856="","",VLOOKUP(R1856,CUSTOMS!$E$3:$N$2500,2,FALSE))</f>
        <v/>
      </c>
      <c r="T1856" s="38" t="str">
        <f>IF(R1856="","",VLOOKUP(R1856,CUSTOMS!$E$3:$N$2500,3,FALSE))</f>
        <v/>
      </c>
      <c r="U1856" s="39" t="str">
        <f t="shared" si="207"/>
        <v/>
      </c>
      <c r="V1856" s="39" t="str">
        <f>IF(R1856="","",VLOOKUP(R1856,CUSTOMS!$E$3:$N$2500,5,FALSE))</f>
        <v/>
      </c>
      <c r="W1856" s="40" t="str">
        <f>IF(R1856="","",VLOOKUP(R1856,CUSTOMS!$E$3:$N$2500,6,FALSE))</f>
        <v/>
      </c>
      <c r="X1856" s="40" t="str">
        <f t="shared" si="208"/>
        <v/>
      </c>
      <c r="Y1856" s="39" t="str">
        <f>IF(R1856="","",VLOOKUP(R1856,CUSTOMS!$E$3:$N$2500,8,FALSE))</f>
        <v/>
      </c>
      <c r="Z1856" s="39" t="str">
        <f>IF(R1856="","",VLOOKUP(R1856,CUSTOMS!$E$3:$N$2500,9,FALSE))</f>
        <v/>
      </c>
      <c r="AA1856" s="39" t="str">
        <f>IF(R1856="","",VLOOKUP(R1856,CUSTOMS!$E$3:$N$2500,10,FALSE))</f>
        <v/>
      </c>
      <c r="AB1856" s="40" t="str">
        <f>IF(R1856="","",VLOOKUP(G1856,WMS!$E$3:$T$2500,15,FALSE))</f>
        <v/>
      </c>
      <c r="AC1856" s="40" t="str">
        <f t="shared" si="209"/>
        <v/>
      </c>
      <c r="AD1856" s="37" t="str">
        <f>IF(S1856="","",VLOOKUP(S1856,海关监管条件!$A$1:$B$2000,2,FALSE))</f>
        <v/>
      </c>
    </row>
    <row r="1857" spans="7:30">
      <c r="G1857" s="22" t="str">
        <f t="shared" si="203"/>
        <v/>
      </c>
      <c r="H1857" s="23" t="str">
        <f>IF(G1857="","",VLOOKUP(G1857,WMS!$E$3:$Q$2500,7,FALSE))</f>
        <v/>
      </c>
      <c r="I1857" s="23" t="str">
        <f>IF(G1857="","",VLOOKUP(G1857,WMS!$E$3:$Q$2500,8,FALSE))</f>
        <v/>
      </c>
      <c r="J1857" s="23" t="str">
        <f>IF(G1857="","",VLOOKUP(G1857,WMS!$E$3:$Q$2500,13,FALSE))</f>
        <v/>
      </c>
      <c r="K1857" s="29" t="str">
        <f t="shared" si="204"/>
        <v/>
      </c>
      <c r="N1857" s="30" t="str">
        <f>IF(G1857="","",VLOOKUP(G1857,WMS!$E$3:$U$2500,17,0))</f>
        <v/>
      </c>
      <c r="O1857" s="31" t="str">
        <f t="shared" si="205"/>
        <v/>
      </c>
      <c r="P1857" s="31" t="str">
        <f t="shared" si="206"/>
        <v/>
      </c>
      <c r="Q1857" s="36" t="str">
        <f>IF(G1857="","",VLOOKUP(G1857,WMS!$E$3:$G$2500,2,FALSE))</f>
        <v/>
      </c>
      <c r="R1857" s="36" t="str">
        <f>IF(G1857="","",VLOOKUP(G1857,WMS!$E$3:$G$2500,3,FALSE))</f>
        <v/>
      </c>
      <c r="S1857" s="37" t="str">
        <f>IF(R1857="","",VLOOKUP(R1857,CUSTOMS!$E$3:$N$2500,2,FALSE))</f>
        <v/>
      </c>
      <c r="T1857" s="38" t="str">
        <f>IF(R1857="","",VLOOKUP(R1857,CUSTOMS!$E$3:$N$2500,3,FALSE))</f>
        <v/>
      </c>
      <c r="U1857" s="39" t="str">
        <f t="shared" si="207"/>
        <v/>
      </c>
      <c r="V1857" s="39" t="str">
        <f>IF(R1857="","",VLOOKUP(R1857,CUSTOMS!$E$3:$N$2500,5,FALSE))</f>
        <v/>
      </c>
      <c r="W1857" s="40" t="str">
        <f>IF(R1857="","",VLOOKUP(R1857,CUSTOMS!$E$3:$N$2500,6,FALSE))</f>
        <v/>
      </c>
      <c r="X1857" s="40" t="str">
        <f t="shared" si="208"/>
        <v/>
      </c>
      <c r="Y1857" s="39" t="str">
        <f>IF(R1857="","",VLOOKUP(R1857,CUSTOMS!$E$3:$N$2500,8,FALSE))</f>
        <v/>
      </c>
      <c r="Z1857" s="39" t="str">
        <f>IF(R1857="","",VLOOKUP(R1857,CUSTOMS!$E$3:$N$2500,9,FALSE))</f>
        <v/>
      </c>
      <c r="AA1857" s="39" t="str">
        <f>IF(R1857="","",VLOOKUP(R1857,CUSTOMS!$E$3:$N$2500,10,FALSE))</f>
        <v/>
      </c>
      <c r="AB1857" s="40" t="str">
        <f>IF(R1857="","",VLOOKUP(G1857,WMS!$E$3:$T$2500,15,FALSE))</f>
        <v/>
      </c>
      <c r="AC1857" s="40" t="str">
        <f t="shared" si="209"/>
        <v/>
      </c>
      <c r="AD1857" s="37" t="str">
        <f>IF(S1857="","",VLOOKUP(S1857,海关监管条件!$A$1:$B$2000,2,FALSE))</f>
        <v/>
      </c>
    </row>
    <row r="1858" spans="7:30">
      <c r="G1858" s="22" t="str">
        <f t="shared" si="203"/>
        <v/>
      </c>
      <c r="H1858" s="23" t="str">
        <f>IF(G1858="","",VLOOKUP(G1858,WMS!$E$3:$Q$2500,7,FALSE))</f>
        <v/>
      </c>
      <c r="I1858" s="23" t="str">
        <f>IF(G1858="","",VLOOKUP(G1858,WMS!$E$3:$Q$2500,8,FALSE))</f>
        <v/>
      </c>
      <c r="J1858" s="23" t="str">
        <f>IF(G1858="","",VLOOKUP(G1858,WMS!$E$3:$Q$2500,13,FALSE))</f>
        <v/>
      </c>
      <c r="K1858" s="29" t="str">
        <f t="shared" si="204"/>
        <v/>
      </c>
      <c r="N1858" s="30" t="str">
        <f>IF(G1858="","",VLOOKUP(G1858,WMS!$E$3:$U$2500,17,0))</f>
        <v/>
      </c>
      <c r="O1858" s="31" t="str">
        <f t="shared" si="205"/>
        <v/>
      </c>
      <c r="P1858" s="31" t="str">
        <f t="shared" si="206"/>
        <v/>
      </c>
      <c r="Q1858" s="36" t="str">
        <f>IF(G1858="","",VLOOKUP(G1858,WMS!$E$3:$G$2500,2,FALSE))</f>
        <v/>
      </c>
      <c r="R1858" s="36" t="str">
        <f>IF(G1858="","",VLOOKUP(G1858,WMS!$E$3:$G$2500,3,FALSE))</f>
        <v/>
      </c>
      <c r="S1858" s="37" t="str">
        <f>IF(R1858="","",VLOOKUP(R1858,CUSTOMS!$E$3:$N$2500,2,FALSE))</f>
        <v/>
      </c>
      <c r="T1858" s="38" t="str">
        <f>IF(R1858="","",VLOOKUP(R1858,CUSTOMS!$E$3:$N$2500,3,FALSE))</f>
        <v/>
      </c>
      <c r="U1858" s="39" t="str">
        <f t="shared" si="207"/>
        <v/>
      </c>
      <c r="V1858" s="39" t="str">
        <f>IF(R1858="","",VLOOKUP(R1858,CUSTOMS!$E$3:$N$2500,5,FALSE))</f>
        <v/>
      </c>
      <c r="W1858" s="40" t="str">
        <f>IF(R1858="","",VLOOKUP(R1858,CUSTOMS!$E$3:$N$2500,6,FALSE))</f>
        <v/>
      </c>
      <c r="X1858" s="40" t="str">
        <f t="shared" si="208"/>
        <v/>
      </c>
      <c r="Y1858" s="39" t="str">
        <f>IF(R1858="","",VLOOKUP(R1858,CUSTOMS!$E$3:$N$2500,8,FALSE))</f>
        <v/>
      </c>
      <c r="Z1858" s="39" t="str">
        <f>IF(R1858="","",VLOOKUP(R1858,CUSTOMS!$E$3:$N$2500,9,FALSE))</f>
        <v/>
      </c>
      <c r="AA1858" s="39" t="str">
        <f>IF(R1858="","",VLOOKUP(R1858,CUSTOMS!$E$3:$N$2500,10,FALSE))</f>
        <v/>
      </c>
      <c r="AB1858" s="40" t="str">
        <f>IF(R1858="","",VLOOKUP(G1858,WMS!$E$3:$T$2500,15,FALSE))</f>
        <v/>
      </c>
      <c r="AC1858" s="40" t="str">
        <f t="shared" si="209"/>
        <v/>
      </c>
      <c r="AD1858" s="37" t="str">
        <f>IF(S1858="","",VLOOKUP(S1858,海关监管条件!$A$1:$B$2000,2,FALSE))</f>
        <v/>
      </c>
    </row>
    <row r="1859" spans="7:30">
      <c r="G1859" s="22" t="str">
        <f t="shared" si="203"/>
        <v/>
      </c>
      <c r="H1859" s="23" t="str">
        <f>IF(G1859="","",VLOOKUP(G1859,WMS!$E$3:$Q$2500,7,FALSE))</f>
        <v/>
      </c>
      <c r="I1859" s="23" t="str">
        <f>IF(G1859="","",VLOOKUP(G1859,WMS!$E$3:$Q$2500,8,FALSE))</f>
        <v/>
      </c>
      <c r="J1859" s="23" t="str">
        <f>IF(G1859="","",VLOOKUP(G1859,WMS!$E$3:$Q$2500,13,FALSE))</f>
        <v/>
      </c>
      <c r="K1859" s="29" t="str">
        <f t="shared" si="204"/>
        <v/>
      </c>
      <c r="N1859" s="30" t="str">
        <f>IF(G1859="","",VLOOKUP(G1859,WMS!$E$3:$U$2500,17,0))</f>
        <v/>
      </c>
      <c r="O1859" s="31" t="str">
        <f t="shared" si="205"/>
        <v/>
      </c>
      <c r="P1859" s="31" t="str">
        <f t="shared" si="206"/>
        <v/>
      </c>
      <c r="Q1859" s="36" t="str">
        <f>IF(G1859="","",VLOOKUP(G1859,WMS!$E$3:$G$2500,2,FALSE))</f>
        <v/>
      </c>
      <c r="R1859" s="36" t="str">
        <f>IF(G1859="","",VLOOKUP(G1859,WMS!$E$3:$G$2500,3,FALSE))</f>
        <v/>
      </c>
      <c r="S1859" s="37" t="str">
        <f>IF(R1859="","",VLOOKUP(R1859,CUSTOMS!$E$3:$N$2500,2,FALSE))</f>
        <v/>
      </c>
      <c r="T1859" s="38" t="str">
        <f>IF(R1859="","",VLOOKUP(R1859,CUSTOMS!$E$3:$N$2500,3,FALSE))</f>
        <v/>
      </c>
      <c r="U1859" s="39" t="str">
        <f t="shared" si="207"/>
        <v/>
      </c>
      <c r="V1859" s="39" t="str">
        <f>IF(R1859="","",VLOOKUP(R1859,CUSTOMS!$E$3:$N$2500,5,FALSE))</f>
        <v/>
      </c>
      <c r="W1859" s="40" t="str">
        <f>IF(R1859="","",VLOOKUP(R1859,CUSTOMS!$E$3:$N$2500,6,FALSE))</f>
        <v/>
      </c>
      <c r="X1859" s="40" t="str">
        <f t="shared" si="208"/>
        <v/>
      </c>
      <c r="Y1859" s="39" t="str">
        <f>IF(R1859="","",VLOOKUP(R1859,CUSTOMS!$E$3:$N$2500,8,FALSE))</f>
        <v/>
      </c>
      <c r="Z1859" s="39" t="str">
        <f>IF(R1859="","",VLOOKUP(R1859,CUSTOMS!$E$3:$N$2500,9,FALSE))</f>
        <v/>
      </c>
      <c r="AA1859" s="39" t="str">
        <f>IF(R1859="","",VLOOKUP(R1859,CUSTOMS!$E$3:$N$2500,10,FALSE))</f>
        <v/>
      </c>
      <c r="AB1859" s="40" t="str">
        <f>IF(R1859="","",VLOOKUP(G1859,WMS!$E$3:$T$2500,15,FALSE))</f>
        <v/>
      </c>
      <c r="AC1859" s="40" t="str">
        <f t="shared" si="209"/>
        <v/>
      </c>
      <c r="AD1859" s="37" t="str">
        <f>IF(S1859="","",VLOOKUP(S1859,海关监管条件!$A$1:$B$2000,2,FALSE))</f>
        <v/>
      </c>
    </row>
    <row r="1860" spans="7:30">
      <c r="G1860" s="22" t="str">
        <f t="shared" si="203"/>
        <v/>
      </c>
      <c r="H1860" s="23" t="str">
        <f>IF(G1860="","",VLOOKUP(G1860,WMS!$E$3:$Q$2500,7,FALSE))</f>
        <v/>
      </c>
      <c r="I1860" s="23" t="str">
        <f>IF(G1860="","",VLOOKUP(G1860,WMS!$E$3:$Q$2500,8,FALSE))</f>
        <v/>
      </c>
      <c r="J1860" s="23" t="str">
        <f>IF(G1860="","",VLOOKUP(G1860,WMS!$E$3:$Q$2500,13,FALSE))</f>
        <v/>
      </c>
      <c r="K1860" s="29" t="str">
        <f t="shared" si="204"/>
        <v/>
      </c>
      <c r="N1860" s="30" t="str">
        <f>IF(G1860="","",VLOOKUP(G1860,WMS!$E$3:$U$2500,17,0))</f>
        <v/>
      </c>
      <c r="O1860" s="31" t="str">
        <f t="shared" si="205"/>
        <v/>
      </c>
      <c r="P1860" s="31" t="str">
        <f t="shared" si="206"/>
        <v/>
      </c>
      <c r="Q1860" s="36" t="str">
        <f>IF(G1860="","",VLOOKUP(G1860,WMS!$E$3:$G$2500,2,FALSE))</f>
        <v/>
      </c>
      <c r="R1860" s="36" t="str">
        <f>IF(G1860="","",VLOOKUP(G1860,WMS!$E$3:$G$2500,3,FALSE))</f>
        <v/>
      </c>
      <c r="S1860" s="37" t="str">
        <f>IF(R1860="","",VLOOKUP(R1860,CUSTOMS!$E$3:$N$2500,2,FALSE))</f>
        <v/>
      </c>
      <c r="T1860" s="38" t="str">
        <f>IF(R1860="","",VLOOKUP(R1860,CUSTOMS!$E$3:$N$2500,3,FALSE))</f>
        <v/>
      </c>
      <c r="U1860" s="39" t="str">
        <f t="shared" si="207"/>
        <v/>
      </c>
      <c r="V1860" s="39" t="str">
        <f>IF(R1860="","",VLOOKUP(R1860,CUSTOMS!$E$3:$N$2500,5,FALSE))</f>
        <v/>
      </c>
      <c r="W1860" s="40" t="str">
        <f>IF(R1860="","",VLOOKUP(R1860,CUSTOMS!$E$3:$N$2500,6,FALSE))</f>
        <v/>
      </c>
      <c r="X1860" s="40" t="str">
        <f t="shared" si="208"/>
        <v/>
      </c>
      <c r="Y1860" s="39" t="str">
        <f>IF(R1860="","",VLOOKUP(R1860,CUSTOMS!$E$3:$N$2500,8,FALSE))</f>
        <v/>
      </c>
      <c r="Z1860" s="39" t="str">
        <f>IF(R1860="","",VLOOKUP(R1860,CUSTOMS!$E$3:$N$2500,9,FALSE))</f>
        <v/>
      </c>
      <c r="AA1860" s="39" t="str">
        <f>IF(R1860="","",VLOOKUP(R1860,CUSTOMS!$E$3:$N$2500,10,FALSE))</f>
        <v/>
      </c>
      <c r="AB1860" s="40" t="str">
        <f>IF(R1860="","",VLOOKUP(G1860,WMS!$E$3:$T$2500,15,FALSE))</f>
        <v/>
      </c>
      <c r="AC1860" s="40" t="str">
        <f t="shared" si="209"/>
        <v/>
      </c>
      <c r="AD1860" s="37" t="str">
        <f>IF(S1860="","",VLOOKUP(S1860,海关监管条件!$A$1:$B$2000,2,FALSE))</f>
        <v/>
      </c>
    </row>
    <row r="1861" spans="7:30">
      <c r="G1861" s="22" t="str">
        <f t="shared" si="203"/>
        <v/>
      </c>
      <c r="H1861" s="23" t="str">
        <f>IF(G1861="","",VLOOKUP(G1861,WMS!$E$3:$Q$2500,7,FALSE))</f>
        <v/>
      </c>
      <c r="I1861" s="23" t="str">
        <f>IF(G1861="","",VLOOKUP(G1861,WMS!$E$3:$Q$2500,8,FALSE))</f>
        <v/>
      </c>
      <c r="J1861" s="23" t="str">
        <f>IF(G1861="","",VLOOKUP(G1861,WMS!$E$3:$Q$2500,13,FALSE))</f>
        <v/>
      </c>
      <c r="K1861" s="29" t="str">
        <f t="shared" si="204"/>
        <v/>
      </c>
      <c r="N1861" s="30" t="str">
        <f>IF(G1861="","",VLOOKUP(G1861,WMS!$E$3:$U$2500,17,0))</f>
        <v/>
      </c>
      <c r="O1861" s="31" t="str">
        <f t="shared" si="205"/>
        <v/>
      </c>
      <c r="P1861" s="31" t="str">
        <f t="shared" si="206"/>
        <v/>
      </c>
      <c r="Q1861" s="36" t="str">
        <f>IF(G1861="","",VLOOKUP(G1861,WMS!$E$3:$G$2500,2,FALSE))</f>
        <v/>
      </c>
      <c r="R1861" s="36" t="str">
        <f>IF(G1861="","",VLOOKUP(G1861,WMS!$E$3:$G$2500,3,FALSE))</f>
        <v/>
      </c>
      <c r="S1861" s="37" t="str">
        <f>IF(R1861="","",VLOOKUP(R1861,CUSTOMS!$E$3:$N$2500,2,FALSE))</f>
        <v/>
      </c>
      <c r="T1861" s="38" t="str">
        <f>IF(R1861="","",VLOOKUP(R1861,CUSTOMS!$E$3:$N$2500,3,FALSE))</f>
        <v/>
      </c>
      <c r="U1861" s="39" t="str">
        <f t="shared" si="207"/>
        <v/>
      </c>
      <c r="V1861" s="39" t="str">
        <f>IF(R1861="","",VLOOKUP(R1861,CUSTOMS!$E$3:$N$2500,5,FALSE))</f>
        <v/>
      </c>
      <c r="W1861" s="40" t="str">
        <f>IF(R1861="","",VLOOKUP(R1861,CUSTOMS!$E$3:$N$2500,6,FALSE))</f>
        <v/>
      </c>
      <c r="X1861" s="40" t="str">
        <f t="shared" si="208"/>
        <v/>
      </c>
      <c r="Y1861" s="39" t="str">
        <f>IF(R1861="","",VLOOKUP(R1861,CUSTOMS!$E$3:$N$2500,8,FALSE))</f>
        <v/>
      </c>
      <c r="Z1861" s="39" t="str">
        <f>IF(R1861="","",VLOOKUP(R1861,CUSTOMS!$E$3:$N$2500,9,FALSE))</f>
        <v/>
      </c>
      <c r="AA1861" s="39" t="str">
        <f>IF(R1861="","",VLOOKUP(R1861,CUSTOMS!$E$3:$N$2500,10,FALSE))</f>
        <v/>
      </c>
      <c r="AB1861" s="40" t="str">
        <f>IF(R1861="","",VLOOKUP(G1861,WMS!$E$3:$T$2500,15,FALSE))</f>
        <v/>
      </c>
      <c r="AC1861" s="40" t="str">
        <f t="shared" si="209"/>
        <v/>
      </c>
      <c r="AD1861" s="37" t="str">
        <f>IF(S1861="","",VLOOKUP(S1861,海关监管条件!$A$1:$B$2000,2,FALSE))</f>
        <v/>
      </c>
    </row>
    <row r="1862" spans="7:30">
      <c r="G1862" s="22" t="str">
        <f t="shared" si="203"/>
        <v/>
      </c>
      <c r="H1862" s="23" t="str">
        <f>IF(G1862="","",VLOOKUP(G1862,WMS!$E$3:$Q$2500,7,FALSE))</f>
        <v/>
      </c>
      <c r="I1862" s="23" t="str">
        <f>IF(G1862="","",VLOOKUP(G1862,WMS!$E$3:$Q$2500,8,FALSE))</f>
        <v/>
      </c>
      <c r="J1862" s="23" t="str">
        <f>IF(G1862="","",VLOOKUP(G1862,WMS!$E$3:$Q$2500,13,FALSE))</f>
        <v/>
      </c>
      <c r="K1862" s="29" t="str">
        <f t="shared" si="204"/>
        <v/>
      </c>
      <c r="N1862" s="30" t="str">
        <f>IF(G1862="","",VLOOKUP(G1862,WMS!$E$3:$U$2500,17,0))</f>
        <v/>
      </c>
      <c r="O1862" s="31" t="str">
        <f t="shared" si="205"/>
        <v/>
      </c>
      <c r="P1862" s="31" t="str">
        <f t="shared" si="206"/>
        <v/>
      </c>
      <c r="Q1862" s="36" t="str">
        <f>IF(G1862="","",VLOOKUP(G1862,WMS!$E$3:$G$2500,2,FALSE))</f>
        <v/>
      </c>
      <c r="R1862" s="36" t="str">
        <f>IF(G1862="","",VLOOKUP(G1862,WMS!$E$3:$G$2500,3,FALSE))</f>
        <v/>
      </c>
      <c r="S1862" s="37" t="str">
        <f>IF(R1862="","",VLOOKUP(R1862,CUSTOMS!$E$3:$N$2500,2,FALSE))</f>
        <v/>
      </c>
      <c r="T1862" s="38" t="str">
        <f>IF(R1862="","",VLOOKUP(R1862,CUSTOMS!$E$3:$N$2500,3,FALSE))</f>
        <v/>
      </c>
      <c r="U1862" s="39" t="str">
        <f t="shared" si="207"/>
        <v/>
      </c>
      <c r="V1862" s="39" t="str">
        <f>IF(R1862="","",VLOOKUP(R1862,CUSTOMS!$E$3:$N$2500,5,FALSE))</f>
        <v/>
      </c>
      <c r="W1862" s="40" t="str">
        <f>IF(R1862="","",VLOOKUP(R1862,CUSTOMS!$E$3:$N$2500,6,FALSE))</f>
        <v/>
      </c>
      <c r="X1862" s="40" t="str">
        <f t="shared" si="208"/>
        <v/>
      </c>
      <c r="Y1862" s="39" t="str">
        <f>IF(R1862="","",VLOOKUP(R1862,CUSTOMS!$E$3:$N$2500,8,FALSE))</f>
        <v/>
      </c>
      <c r="Z1862" s="39" t="str">
        <f>IF(R1862="","",VLOOKUP(R1862,CUSTOMS!$E$3:$N$2500,9,FALSE))</f>
        <v/>
      </c>
      <c r="AA1862" s="39" t="str">
        <f>IF(R1862="","",VLOOKUP(R1862,CUSTOMS!$E$3:$N$2500,10,FALSE))</f>
        <v/>
      </c>
      <c r="AB1862" s="40" t="str">
        <f>IF(R1862="","",VLOOKUP(G1862,WMS!$E$3:$T$2500,15,FALSE))</f>
        <v/>
      </c>
      <c r="AC1862" s="40" t="str">
        <f t="shared" si="209"/>
        <v/>
      </c>
      <c r="AD1862" s="37" t="str">
        <f>IF(S1862="","",VLOOKUP(S1862,海关监管条件!$A$1:$B$2000,2,FALSE))</f>
        <v/>
      </c>
    </row>
    <row r="1863" spans="7:30">
      <c r="G1863" s="22" t="str">
        <f t="shared" si="203"/>
        <v/>
      </c>
      <c r="H1863" s="23" t="str">
        <f>IF(G1863="","",VLOOKUP(G1863,WMS!$E$3:$Q$2500,7,FALSE))</f>
        <v/>
      </c>
      <c r="I1863" s="23" t="str">
        <f>IF(G1863="","",VLOOKUP(G1863,WMS!$E$3:$Q$2500,8,FALSE))</f>
        <v/>
      </c>
      <c r="J1863" s="23" t="str">
        <f>IF(G1863="","",VLOOKUP(G1863,WMS!$E$3:$Q$2500,13,FALSE))</f>
        <v/>
      </c>
      <c r="K1863" s="29" t="str">
        <f t="shared" si="204"/>
        <v/>
      </c>
      <c r="N1863" s="30" t="str">
        <f>IF(G1863="","",VLOOKUP(G1863,WMS!$E$3:$U$2500,17,0))</f>
        <v/>
      </c>
      <c r="O1863" s="31" t="str">
        <f t="shared" si="205"/>
        <v/>
      </c>
      <c r="P1863" s="31" t="str">
        <f t="shared" si="206"/>
        <v/>
      </c>
      <c r="Q1863" s="36" t="str">
        <f>IF(G1863="","",VLOOKUP(G1863,WMS!$E$3:$G$2500,2,FALSE))</f>
        <v/>
      </c>
      <c r="R1863" s="36" t="str">
        <f>IF(G1863="","",VLOOKUP(G1863,WMS!$E$3:$G$2500,3,FALSE))</f>
        <v/>
      </c>
      <c r="S1863" s="37" t="str">
        <f>IF(R1863="","",VLOOKUP(R1863,CUSTOMS!$E$3:$N$2500,2,FALSE))</f>
        <v/>
      </c>
      <c r="T1863" s="38" t="str">
        <f>IF(R1863="","",VLOOKUP(R1863,CUSTOMS!$E$3:$N$2500,3,FALSE))</f>
        <v/>
      </c>
      <c r="U1863" s="39" t="str">
        <f t="shared" si="207"/>
        <v/>
      </c>
      <c r="V1863" s="39" t="str">
        <f>IF(R1863="","",VLOOKUP(R1863,CUSTOMS!$E$3:$N$2500,5,FALSE))</f>
        <v/>
      </c>
      <c r="W1863" s="40" t="str">
        <f>IF(R1863="","",VLOOKUP(R1863,CUSTOMS!$E$3:$N$2500,6,FALSE))</f>
        <v/>
      </c>
      <c r="X1863" s="40" t="str">
        <f t="shared" si="208"/>
        <v/>
      </c>
      <c r="Y1863" s="39" t="str">
        <f>IF(R1863="","",VLOOKUP(R1863,CUSTOMS!$E$3:$N$2500,8,FALSE))</f>
        <v/>
      </c>
      <c r="Z1863" s="39" t="str">
        <f>IF(R1863="","",VLOOKUP(R1863,CUSTOMS!$E$3:$N$2500,9,FALSE))</f>
        <v/>
      </c>
      <c r="AA1863" s="39" t="str">
        <f>IF(R1863="","",VLOOKUP(R1863,CUSTOMS!$E$3:$N$2500,10,FALSE))</f>
        <v/>
      </c>
      <c r="AB1863" s="40" t="str">
        <f>IF(R1863="","",VLOOKUP(G1863,WMS!$E$3:$T$2500,15,FALSE))</f>
        <v/>
      </c>
      <c r="AC1863" s="40" t="str">
        <f t="shared" si="209"/>
        <v/>
      </c>
      <c r="AD1863" s="37" t="str">
        <f>IF(S1863="","",VLOOKUP(S1863,海关监管条件!$A$1:$B$2000,2,FALSE))</f>
        <v/>
      </c>
    </row>
    <row r="1864" spans="7:30">
      <c r="G1864" s="22" t="str">
        <f t="shared" si="203"/>
        <v/>
      </c>
      <c r="H1864" s="23" t="str">
        <f>IF(G1864="","",VLOOKUP(G1864,WMS!$E$3:$Q$2500,7,FALSE))</f>
        <v/>
      </c>
      <c r="I1864" s="23" t="str">
        <f>IF(G1864="","",VLOOKUP(G1864,WMS!$E$3:$Q$2500,8,FALSE))</f>
        <v/>
      </c>
      <c r="J1864" s="23" t="str">
        <f>IF(G1864="","",VLOOKUP(G1864,WMS!$E$3:$Q$2500,13,FALSE))</f>
        <v/>
      </c>
      <c r="K1864" s="29" t="str">
        <f t="shared" si="204"/>
        <v/>
      </c>
      <c r="N1864" s="30" t="str">
        <f>IF(G1864="","",VLOOKUP(G1864,WMS!$E$3:$U$2500,17,0))</f>
        <v/>
      </c>
      <c r="O1864" s="31" t="str">
        <f t="shared" si="205"/>
        <v/>
      </c>
      <c r="P1864" s="31" t="str">
        <f t="shared" si="206"/>
        <v/>
      </c>
      <c r="Q1864" s="36" t="str">
        <f>IF(G1864="","",VLOOKUP(G1864,WMS!$E$3:$G$2500,2,FALSE))</f>
        <v/>
      </c>
      <c r="R1864" s="36" t="str">
        <f>IF(G1864="","",VLOOKUP(G1864,WMS!$E$3:$G$2500,3,FALSE))</f>
        <v/>
      </c>
      <c r="S1864" s="37" t="str">
        <f>IF(R1864="","",VLOOKUP(R1864,CUSTOMS!$E$3:$N$2500,2,FALSE))</f>
        <v/>
      </c>
      <c r="T1864" s="38" t="str">
        <f>IF(R1864="","",VLOOKUP(R1864,CUSTOMS!$E$3:$N$2500,3,FALSE))</f>
        <v/>
      </c>
      <c r="U1864" s="39" t="str">
        <f t="shared" si="207"/>
        <v/>
      </c>
      <c r="V1864" s="39" t="str">
        <f>IF(R1864="","",VLOOKUP(R1864,CUSTOMS!$E$3:$N$2500,5,FALSE))</f>
        <v/>
      </c>
      <c r="W1864" s="40" t="str">
        <f>IF(R1864="","",VLOOKUP(R1864,CUSTOMS!$E$3:$N$2500,6,FALSE))</f>
        <v/>
      </c>
      <c r="X1864" s="40" t="str">
        <f t="shared" si="208"/>
        <v/>
      </c>
      <c r="Y1864" s="39" t="str">
        <f>IF(R1864="","",VLOOKUP(R1864,CUSTOMS!$E$3:$N$2500,8,FALSE))</f>
        <v/>
      </c>
      <c r="Z1864" s="39" t="str">
        <f>IF(R1864="","",VLOOKUP(R1864,CUSTOMS!$E$3:$N$2500,9,FALSE))</f>
        <v/>
      </c>
      <c r="AA1864" s="39" t="str">
        <f>IF(R1864="","",VLOOKUP(R1864,CUSTOMS!$E$3:$N$2500,10,FALSE))</f>
        <v/>
      </c>
      <c r="AB1864" s="40" t="str">
        <f>IF(R1864="","",VLOOKUP(G1864,WMS!$E$3:$T$2500,15,FALSE))</f>
        <v/>
      </c>
      <c r="AC1864" s="40" t="str">
        <f t="shared" si="209"/>
        <v/>
      </c>
      <c r="AD1864" s="37" t="str">
        <f>IF(S1864="","",VLOOKUP(S1864,海关监管条件!$A$1:$B$2000,2,FALSE))</f>
        <v/>
      </c>
    </row>
    <row r="1865" spans="7:30">
      <c r="G1865" s="22" t="str">
        <f t="shared" si="203"/>
        <v/>
      </c>
      <c r="H1865" s="23" t="str">
        <f>IF(G1865="","",VLOOKUP(G1865,WMS!$E$3:$Q$2500,7,FALSE))</f>
        <v/>
      </c>
      <c r="I1865" s="23" t="str">
        <f>IF(G1865="","",VLOOKUP(G1865,WMS!$E$3:$Q$2500,8,FALSE))</f>
        <v/>
      </c>
      <c r="J1865" s="23" t="str">
        <f>IF(G1865="","",VLOOKUP(G1865,WMS!$E$3:$Q$2500,13,FALSE))</f>
        <v/>
      </c>
      <c r="K1865" s="29" t="str">
        <f t="shared" si="204"/>
        <v/>
      </c>
      <c r="N1865" s="30" t="str">
        <f>IF(G1865="","",VLOOKUP(G1865,WMS!$E$3:$U$2500,17,0))</f>
        <v/>
      </c>
      <c r="O1865" s="31" t="str">
        <f t="shared" si="205"/>
        <v/>
      </c>
      <c r="P1865" s="31" t="str">
        <f t="shared" si="206"/>
        <v/>
      </c>
      <c r="Q1865" s="36" t="str">
        <f>IF(G1865="","",VLOOKUP(G1865,WMS!$E$3:$G$2500,2,FALSE))</f>
        <v/>
      </c>
      <c r="R1865" s="36" t="str">
        <f>IF(G1865="","",VLOOKUP(G1865,WMS!$E$3:$G$2500,3,FALSE))</f>
        <v/>
      </c>
      <c r="S1865" s="37" t="str">
        <f>IF(R1865="","",VLOOKUP(R1865,CUSTOMS!$E$3:$N$2500,2,FALSE))</f>
        <v/>
      </c>
      <c r="T1865" s="38" t="str">
        <f>IF(R1865="","",VLOOKUP(R1865,CUSTOMS!$E$3:$N$2500,3,FALSE))</f>
        <v/>
      </c>
      <c r="U1865" s="39" t="str">
        <f t="shared" si="207"/>
        <v/>
      </c>
      <c r="V1865" s="39" t="str">
        <f>IF(R1865="","",VLOOKUP(R1865,CUSTOMS!$E$3:$N$2500,5,FALSE))</f>
        <v/>
      </c>
      <c r="W1865" s="40" t="str">
        <f>IF(R1865="","",VLOOKUP(R1865,CUSTOMS!$E$3:$N$2500,6,FALSE))</f>
        <v/>
      </c>
      <c r="X1865" s="40" t="str">
        <f t="shared" si="208"/>
        <v/>
      </c>
      <c r="Y1865" s="39" t="str">
        <f>IF(R1865="","",VLOOKUP(R1865,CUSTOMS!$E$3:$N$2500,8,FALSE))</f>
        <v/>
      </c>
      <c r="Z1865" s="39" t="str">
        <f>IF(R1865="","",VLOOKUP(R1865,CUSTOMS!$E$3:$N$2500,9,FALSE))</f>
        <v/>
      </c>
      <c r="AA1865" s="39" t="str">
        <f>IF(R1865="","",VLOOKUP(R1865,CUSTOMS!$E$3:$N$2500,10,FALSE))</f>
        <v/>
      </c>
      <c r="AB1865" s="40" t="str">
        <f>IF(R1865="","",VLOOKUP(G1865,WMS!$E$3:$T$2500,15,FALSE))</f>
        <v/>
      </c>
      <c r="AC1865" s="40" t="str">
        <f t="shared" si="209"/>
        <v/>
      </c>
      <c r="AD1865" s="37" t="str">
        <f>IF(S1865="","",VLOOKUP(S1865,海关监管条件!$A$1:$B$2000,2,FALSE))</f>
        <v/>
      </c>
    </row>
    <row r="1866" spans="7:30">
      <c r="G1866" s="22" t="str">
        <f t="shared" si="203"/>
        <v/>
      </c>
      <c r="H1866" s="23" t="str">
        <f>IF(G1866="","",VLOOKUP(G1866,WMS!$E$3:$Q$2500,7,FALSE))</f>
        <v/>
      </c>
      <c r="I1866" s="23" t="str">
        <f>IF(G1866="","",VLOOKUP(G1866,WMS!$E$3:$Q$2500,8,FALSE))</f>
        <v/>
      </c>
      <c r="J1866" s="23" t="str">
        <f>IF(G1866="","",VLOOKUP(G1866,WMS!$E$3:$Q$2500,13,FALSE))</f>
        <v/>
      </c>
      <c r="K1866" s="29" t="str">
        <f t="shared" si="204"/>
        <v/>
      </c>
      <c r="N1866" s="30" t="str">
        <f>IF(G1866="","",VLOOKUP(G1866,WMS!$E$3:$U$2500,17,0))</f>
        <v/>
      </c>
      <c r="O1866" s="31" t="str">
        <f t="shared" si="205"/>
        <v/>
      </c>
      <c r="P1866" s="31" t="str">
        <f t="shared" si="206"/>
        <v/>
      </c>
      <c r="Q1866" s="36" t="str">
        <f>IF(G1866="","",VLOOKUP(G1866,WMS!$E$3:$G$2500,2,FALSE))</f>
        <v/>
      </c>
      <c r="R1866" s="36" t="str">
        <f>IF(G1866="","",VLOOKUP(G1866,WMS!$E$3:$G$2500,3,FALSE))</f>
        <v/>
      </c>
      <c r="S1866" s="37" t="str">
        <f>IF(R1866="","",VLOOKUP(R1866,CUSTOMS!$E$3:$N$2500,2,FALSE))</f>
        <v/>
      </c>
      <c r="T1866" s="38" t="str">
        <f>IF(R1866="","",VLOOKUP(R1866,CUSTOMS!$E$3:$N$2500,3,FALSE))</f>
        <v/>
      </c>
      <c r="U1866" s="39" t="str">
        <f t="shared" si="207"/>
        <v/>
      </c>
      <c r="V1866" s="39" t="str">
        <f>IF(R1866="","",VLOOKUP(R1866,CUSTOMS!$E$3:$N$2500,5,FALSE))</f>
        <v/>
      </c>
      <c r="W1866" s="40" t="str">
        <f>IF(R1866="","",VLOOKUP(R1866,CUSTOMS!$E$3:$N$2500,6,FALSE))</f>
        <v/>
      </c>
      <c r="X1866" s="40" t="str">
        <f t="shared" si="208"/>
        <v/>
      </c>
      <c r="Y1866" s="39" t="str">
        <f>IF(R1866="","",VLOOKUP(R1866,CUSTOMS!$E$3:$N$2500,8,FALSE))</f>
        <v/>
      </c>
      <c r="Z1866" s="39" t="str">
        <f>IF(R1866="","",VLOOKUP(R1866,CUSTOMS!$E$3:$N$2500,9,FALSE))</f>
        <v/>
      </c>
      <c r="AA1866" s="39" t="str">
        <f>IF(R1866="","",VLOOKUP(R1866,CUSTOMS!$E$3:$N$2500,10,FALSE))</f>
        <v/>
      </c>
      <c r="AB1866" s="40" t="str">
        <f>IF(R1866="","",VLOOKUP(G1866,WMS!$E$3:$T$2500,15,FALSE))</f>
        <v/>
      </c>
      <c r="AC1866" s="40" t="str">
        <f t="shared" si="209"/>
        <v/>
      </c>
      <c r="AD1866" s="37" t="str">
        <f>IF(S1866="","",VLOOKUP(S1866,海关监管条件!$A$1:$B$2000,2,FALSE))</f>
        <v/>
      </c>
    </row>
    <row r="1867" spans="7:30">
      <c r="G1867" s="22" t="str">
        <f t="shared" si="203"/>
        <v/>
      </c>
      <c r="H1867" s="23" t="str">
        <f>IF(G1867="","",VLOOKUP(G1867,WMS!$E$3:$Q$2500,7,FALSE))</f>
        <v/>
      </c>
      <c r="I1867" s="23" t="str">
        <f>IF(G1867="","",VLOOKUP(G1867,WMS!$E$3:$Q$2500,8,FALSE))</f>
        <v/>
      </c>
      <c r="J1867" s="23" t="str">
        <f>IF(G1867="","",VLOOKUP(G1867,WMS!$E$3:$Q$2500,13,FALSE))</f>
        <v/>
      </c>
      <c r="K1867" s="29" t="str">
        <f t="shared" si="204"/>
        <v/>
      </c>
      <c r="N1867" s="30" t="str">
        <f>IF(G1867="","",VLOOKUP(G1867,WMS!$E$3:$U$2500,17,0))</f>
        <v/>
      </c>
      <c r="O1867" s="31" t="str">
        <f t="shared" si="205"/>
        <v/>
      </c>
      <c r="P1867" s="31" t="str">
        <f t="shared" si="206"/>
        <v/>
      </c>
      <c r="Q1867" s="36" t="str">
        <f>IF(G1867="","",VLOOKUP(G1867,WMS!$E$3:$G$2500,2,FALSE))</f>
        <v/>
      </c>
      <c r="R1867" s="36" t="str">
        <f>IF(G1867="","",VLOOKUP(G1867,WMS!$E$3:$G$2500,3,FALSE))</f>
        <v/>
      </c>
      <c r="S1867" s="37" t="str">
        <f>IF(R1867="","",VLOOKUP(R1867,CUSTOMS!$E$3:$N$2500,2,FALSE))</f>
        <v/>
      </c>
      <c r="T1867" s="38" t="str">
        <f>IF(R1867="","",VLOOKUP(R1867,CUSTOMS!$E$3:$N$2500,3,FALSE))</f>
        <v/>
      </c>
      <c r="U1867" s="39" t="str">
        <f t="shared" si="207"/>
        <v/>
      </c>
      <c r="V1867" s="39" t="str">
        <f>IF(R1867="","",VLOOKUP(R1867,CUSTOMS!$E$3:$N$2500,5,FALSE))</f>
        <v/>
      </c>
      <c r="W1867" s="40" t="str">
        <f>IF(R1867="","",VLOOKUP(R1867,CUSTOMS!$E$3:$N$2500,6,FALSE))</f>
        <v/>
      </c>
      <c r="X1867" s="40" t="str">
        <f t="shared" si="208"/>
        <v/>
      </c>
      <c r="Y1867" s="39" t="str">
        <f>IF(R1867="","",VLOOKUP(R1867,CUSTOMS!$E$3:$N$2500,8,FALSE))</f>
        <v/>
      </c>
      <c r="Z1867" s="39" t="str">
        <f>IF(R1867="","",VLOOKUP(R1867,CUSTOMS!$E$3:$N$2500,9,FALSE))</f>
        <v/>
      </c>
      <c r="AA1867" s="39" t="str">
        <f>IF(R1867="","",VLOOKUP(R1867,CUSTOMS!$E$3:$N$2500,10,FALSE))</f>
        <v/>
      </c>
      <c r="AB1867" s="40" t="str">
        <f>IF(R1867="","",VLOOKUP(G1867,WMS!$E$3:$T$2500,15,FALSE))</f>
        <v/>
      </c>
      <c r="AC1867" s="40" t="str">
        <f t="shared" si="209"/>
        <v/>
      </c>
      <c r="AD1867" s="37" t="str">
        <f>IF(S1867="","",VLOOKUP(S1867,海关监管条件!$A$1:$B$2000,2,FALSE))</f>
        <v/>
      </c>
    </row>
    <row r="1868" spans="7:30">
      <c r="G1868" s="22" t="str">
        <f t="shared" si="203"/>
        <v/>
      </c>
      <c r="H1868" s="23" t="str">
        <f>IF(G1868="","",VLOOKUP(G1868,WMS!$E$3:$Q$2500,7,FALSE))</f>
        <v/>
      </c>
      <c r="I1868" s="23" t="str">
        <f>IF(G1868="","",VLOOKUP(G1868,WMS!$E$3:$Q$2500,8,FALSE))</f>
        <v/>
      </c>
      <c r="J1868" s="23" t="str">
        <f>IF(G1868="","",VLOOKUP(G1868,WMS!$E$3:$Q$2500,13,FALSE))</f>
        <v/>
      </c>
      <c r="K1868" s="29" t="str">
        <f t="shared" si="204"/>
        <v/>
      </c>
      <c r="N1868" s="30" t="str">
        <f>IF(G1868="","",VLOOKUP(G1868,WMS!$E$3:$U$2500,17,0))</f>
        <v/>
      </c>
      <c r="O1868" s="31" t="str">
        <f t="shared" si="205"/>
        <v/>
      </c>
      <c r="P1868" s="31" t="str">
        <f t="shared" si="206"/>
        <v/>
      </c>
      <c r="Q1868" s="36" t="str">
        <f>IF(G1868="","",VLOOKUP(G1868,WMS!$E$3:$G$2500,2,FALSE))</f>
        <v/>
      </c>
      <c r="R1868" s="36" t="str">
        <f>IF(G1868="","",VLOOKUP(G1868,WMS!$E$3:$G$2500,3,FALSE))</f>
        <v/>
      </c>
      <c r="S1868" s="37" t="str">
        <f>IF(R1868="","",VLOOKUP(R1868,CUSTOMS!$E$3:$N$2500,2,FALSE))</f>
        <v/>
      </c>
      <c r="T1868" s="38" t="str">
        <f>IF(R1868="","",VLOOKUP(R1868,CUSTOMS!$E$3:$N$2500,3,FALSE))</f>
        <v/>
      </c>
      <c r="U1868" s="39" t="str">
        <f t="shared" si="207"/>
        <v/>
      </c>
      <c r="V1868" s="39" t="str">
        <f>IF(R1868="","",VLOOKUP(R1868,CUSTOMS!$E$3:$N$2500,5,FALSE))</f>
        <v/>
      </c>
      <c r="W1868" s="40" t="str">
        <f>IF(R1868="","",VLOOKUP(R1868,CUSTOMS!$E$3:$N$2500,6,FALSE))</f>
        <v/>
      </c>
      <c r="X1868" s="40" t="str">
        <f t="shared" si="208"/>
        <v/>
      </c>
      <c r="Y1868" s="39" t="str">
        <f>IF(R1868="","",VLOOKUP(R1868,CUSTOMS!$E$3:$N$2500,8,FALSE))</f>
        <v/>
      </c>
      <c r="Z1868" s="39" t="str">
        <f>IF(R1868="","",VLOOKUP(R1868,CUSTOMS!$E$3:$N$2500,9,FALSE))</f>
        <v/>
      </c>
      <c r="AA1868" s="39" t="str">
        <f>IF(R1868="","",VLOOKUP(R1868,CUSTOMS!$E$3:$N$2500,10,FALSE))</f>
        <v/>
      </c>
      <c r="AB1868" s="40" t="str">
        <f>IF(R1868="","",VLOOKUP(G1868,WMS!$E$3:$T$2500,15,FALSE))</f>
        <v/>
      </c>
      <c r="AC1868" s="40" t="str">
        <f t="shared" si="209"/>
        <v/>
      </c>
      <c r="AD1868" s="37" t="str">
        <f>IF(S1868="","",VLOOKUP(S1868,海关监管条件!$A$1:$B$2000,2,FALSE))</f>
        <v/>
      </c>
    </row>
    <row r="1869" spans="7:30">
      <c r="G1869" s="22" t="str">
        <f t="shared" si="203"/>
        <v/>
      </c>
      <c r="H1869" s="23" t="str">
        <f>IF(G1869="","",VLOOKUP(G1869,WMS!$E$3:$Q$2500,7,FALSE))</f>
        <v/>
      </c>
      <c r="I1869" s="23" t="str">
        <f>IF(G1869="","",VLOOKUP(G1869,WMS!$E$3:$Q$2500,8,FALSE))</f>
        <v/>
      </c>
      <c r="J1869" s="23" t="str">
        <f>IF(G1869="","",VLOOKUP(G1869,WMS!$E$3:$Q$2500,13,FALSE))</f>
        <v/>
      </c>
      <c r="K1869" s="29" t="str">
        <f t="shared" si="204"/>
        <v/>
      </c>
      <c r="N1869" s="30" t="str">
        <f>IF(G1869="","",VLOOKUP(G1869,WMS!$E$3:$U$2500,17,0))</f>
        <v/>
      </c>
      <c r="O1869" s="31" t="str">
        <f t="shared" si="205"/>
        <v/>
      </c>
      <c r="P1869" s="31" t="str">
        <f t="shared" si="206"/>
        <v/>
      </c>
      <c r="Q1869" s="36" t="str">
        <f>IF(G1869="","",VLOOKUP(G1869,WMS!$E$3:$G$2500,2,FALSE))</f>
        <v/>
      </c>
      <c r="R1869" s="36" t="str">
        <f>IF(G1869="","",VLOOKUP(G1869,WMS!$E$3:$G$2500,3,FALSE))</f>
        <v/>
      </c>
      <c r="S1869" s="37" t="str">
        <f>IF(R1869="","",VLOOKUP(R1869,CUSTOMS!$E$3:$N$2500,2,FALSE))</f>
        <v/>
      </c>
      <c r="T1869" s="38" t="str">
        <f>IF(R1869="","",VLOOKUP(R1869,CUSTOMS!$E$3:$N$2500,3,FALSE))</f>
        <v/>
      </c>
      <c r="U1869" s="39" t="str">
        <f t="shared" si="207"/>
        <v/>
      </c>
      <c r="V1869" s="39" t="str">
        <f>IF(R1869="","",VLOOKUP(R1869,CUSTOMS!$E$3:$N$2500,5,FALSE))</f>
        <v/>
      </c>
      <c r="W1869" s="40" t="str">
        <f>IF(R1869="","",VLOOKUP(R1869,CUSTOMS!$E$3:$N$2500,6,FALSE))</f>
        <v/>
      </c>
      <c r="X1869" s="40" t="str">
        <f t="shared" si="208"/>
        <v/>
      </c>
      <c r="Y1869" s="39" t="str">
        <f>IF(R1869="","",VLOOKUP(R1869,CUSTOMS!$E$3:$N$2500,8,FALSE))</f>
        <v/>
      </c>
      <c r="Z1869" s="39" t="str">
        <f>IF(R1869="","",VLOOKUP(R1869,CUSTOMS!$E$3:$N$2500,9,FALSE))</f>
        <v/>
      </c>
      <c r="AA1869" s="39" t="str">
        <f>IF(R1869="","",VLOOKUP(R1869,CUSTOMS!$E$3:$N$2500,10,FALSE))</f>
        <v/>
      </c>
      <c r="AB1869" s="40" t="str">
        <f>IF(R1869="","",VLOOKUP(G1869,WMS!$E$3:$T$2500,15,FALSE))</f>
        <v/>
      </c>
      <c r="AC1869" s="40" t="str">
        <f t="shared" si="209"/>
        <v/>
      </c>
      <c r="AD1869" s="37" t="str">
        <f>IF(S1869="","",VLOOKUP(S1869,海关监管条件!$A$1:$B$2000,2,FALSE))</f>
        <v/>
      </c>
    </row>
    <row r="1870" spans="7:30">
      <c r="G1870" s="22" t="str">
        <f t="shared" si="203"/>
        <v/>
      </c>
      <c r="H1870" s="23" t="str">
        <f>IF(G1870="","",VLOOKUP(G1870,WMS!$E$3:$Q$2500,7,FALSE))</f>
        <v/>
      </c>
      <c r="I1870" s="23" t="str">
        <f>IF(G1870="","",VLOOKUP(G1870,WMS!$E$3:$Q$2500,8,FALSE))</f>
        <v/>
      </c>
      <c r="J1870" s="23" t="str">
        <f>IF(G1870="","",VLOOKUP(G1870,WMS!$E$3:$Q$2500,13,FALSE))</f>
        <v/>
      </c>
      <c r="K1870" s="29" t="str">
        <f t="shared" si="204"/>
        <v/>
      </c>
      <c r="N1870" s="30" t="str">
        <f>IF(G1870="","",VLOOKUP(G1870,WMS!$E$3:$U$2500,17,0))</f>
        <v/>
      </c>
      <c r="O1870" s="31" t="str">
        <f t="shared" si="205"/>
        <v/>
      </c>
      <c r="P1870" s="31" t="str">
        <f t="shared" si="206"/>
        <v/>
      </c>
      <c r="Q1870" s="36" t="str">
        <f>IF(G1870="","",VLOOKUP(G1870,WMS!$E$3:$G$2500,2,FALSE))</f>
        <v/>
      </c>
      <c r="R1870" s="36" t="str">
        <f>IF(G1870="","",VLOOKUP(G1870,WMS!$E$3:$G$2500,3,FALSE))</f>
        <v/>
      </c>
      <c r="S1870" s="37" t="str">
        <f>IF(R1870="","",VLOOKUP(R1870,CUSTOMS!$E$3:$N$2500,2,FALSE))</f>
        <v/>
      </c>
      <c r="T1870" s="38" t="str">
        <f>IF(R1870="","",VLOOKUP(R1870,CUSTOMS!$E$3:$N$2500,3,FALSE))</f>
        <v/>
      </c>
      <c r="U1870" s="39" t="str">
        <f t="shared" si="207"/>
        <v/>
      </c>
      <c r="V1870" s="39" t="str">
        <f>IF(R1870="","",VLOOKUP(R1870,CUSTOMS!$E$3:$N$2500,5,FALSE))</f>
        <v/>
      </c>
      <c r="W1870" s="40" t="str">
        <f>IF(R1870="","",VLOOKUP(R1870,CUSTOMS!$E$3:$N$2500,6,FALSE))</f>
        <v/>
      </c>
      <c r="X1870" s="40" t="str">
        <f t="shared" si="208"/>
        <v/>
      </c>
      <c r="Y1870" s="39" t="str">
        <f>IF(R1870="","",VLOOKUP(R1870,CUSTOMS!$E$3:$N$2500,8,FALSE))</f>
        <v/>
      </c>
      <c r="Z1870" s="39" t="str">
        <f>IF(R1870="","",VLOOKUP(R1870,CUSTOMS!$E$3:$N$2500,9,FALSE))</f>
        <v/>
      </c>
      <c r="AA1870" s="39" t="str">
        <f>IF(R1870="","",VLOOKUP(R1870,CUSTOMS!$E$3:$N$2500,10,FALSE))</f>
        <v/>
      </c>
      <c r="AB1870" s="40" t="str">
        <f>IF(R1870="","",VLOOKUP(G1870,WMS!$E$3:$T$2500,15,FALSE))</f>
        <v/>
      </c>
      <c r="AC1870" s="40" t="str">
        <f t="shared" si="209"/>
        <v/>
      </c>
      <c r="AD1870" s="37" t="str">
        <f>IF(S1870="","",VLOOKUP(S1870,海关监管条件!$A$1:$B$2000,2,FALSE))</f>
        <v/>
      </c>
    </row>
    <row r="1871" spans="7:30">
      <c r="G1871" s="22" t="str">
        <f t="shared" si="203"/>
        <v/>
      </c>
      <c r="H1871" s="23" t="str">
        <f>IF(G1871="","",VLOOKUP(G1871,WMS!$E$3:$Q$2500,7,FALSE))</f>
        <v/>
      </c>
      <c r="I1871" s="23" t="str">
        <f>IF(G1871="","",VLOOKUP(G1871,WMS!$E$3:$Q$2500,8,FALSE))</f>
        <v/>
      </c>
      <c r="J1871" s="23" t="str">
        <f>IF(G1871="","",VLOOKUP(G1871,WMS!$E$3:$Q$2500,13,FALSE))</f>
        <v/>
      </c>
      <c r="K1871" s="29" t="str">
        <f t="shared" si="204"/>
        <v/>
      </c>
      <c r="N1871" s="30" t="str">
        <f>IF(G1871="","",VLOOKUP(G1871,WMS!$E$3:$U$2500,17,0))</f>
        <v/>
      </c>
      <c r="O1871" s="31" t="str">
        <f t="shared" si="205"/>
        <v/>
      </c>
      <c r="P1871" s="31" t="str">
        <f t="shared" si="206"/>
        <v/>
      </c>
      <c r="Q1871" s="36" t="str">
        <f>IF(G1871="","",VLOOKUP(G1871,WMS!$E$3:$G$2500,2,FALSE))</f>
        <v/>
      </c>
      <c r="R1871" s="36" t="str">
        <f>IF(G1871="","",VLOOKUP(G1871,WMS!$E$3:$G$2500,3,FALSE))</f>
        <v/>
      </c>
      <c r="S1871" s="37" t="str">
        <f>IF(R1871="","",VLOOKUP(R1871,CUSTOMS!$E$3:$N$2500,2,FALSE))</f>
        <v/>
      </c>
      <c r="T1871" s="38" t="str">
        <f>IF(R1871="","",VLOOKUP(R1871,CUSTOMS!$E$3:$N$2500,3,FALSE))</f>
        <v/>
      </c>
      <c r="U1871" s="39" t="str">
        <f t="shared" si="207"/>
        <v/>
      </c>
      <c r="V1871" s="39" t="str">
        <f>IF(R1871="","",VLOOKUP(R1871,CUSTOMS!$E$3:$N$2500,5,FALSE))</f>
        <v/>
      </c>
      <c r="W1871" s="40" t="str">
        <f>IF(R1871="","",VLOOKUP(R1871,CUSTOMS!$E$3:$N$2500,6,FALSE))</f>
        <v/>
      </c>
      <c r="X1871" s="40" t="str">
        <f t="shared" si="208"/>
        <v/>
      </c>
      <c r="Y1871" s="39" t="str">
        <f>IF(R1871="","",VLOOKUP(R1871,CUSTOMS!$E$3:$N$2500,8,FALSE))</f>
        <v/>
      </c>
      <c r="Z1871" s="39" t="str">
        <f>IF(R1871="","",VLOOKUP(R1871,CUSTOMS!$E$3:$N$2500,9,FALSE))</f>
        <v/>
      </c>
      <c r="AA1871" s="39" t="str">
        <f>IF(R1871="","",VLOOKUP(R1871,CUSTOMS!$E$3:$N$2500,10,FALSE))</f>
        <v/>
      </c>
      <c r="AB1871" s="40" t="str">
        <f>IF(R1871="","",VLOOKUP(G1871,WMS!$E$3:$T$2500,15,FALSE))</f>
        <v/>
      </c>
      <c r="AC1871" s="40" t="str">
        <f t="shared" si="209"/>
        <v/>
      </c>
      <c r="AD1871" s="37" t="str">
        <f>IF(S1871="","",VLOOKUP(S1871,海关监管条件!$A$1:$B$2000,2,FALSE))</f>
        <v/>
      </c>
    </row>
    <row r="1872" spans="7:30">
      <c r="G1872" s="22" t="str">
        <f t="shared" si="203"/>
        <v/>
      </c>
      <c r="H1872" s="23" t="str">
        <f>IF(G1872="","",VLOOKUP(G1872,WMS!$E$3:$Q$2500,7,FALSE))</f>
        <v/>
      </c>
      <c r="I1872" s="23" t="str">
        <f>IF(G1872="","",VLOOKUP(G1872,WMS!$E$3:$Q$2500,8,FALSE))</f>
        <v/>
      </c>
      <c r="J1872" s="23" t="str">
        <f>IF(G1872="","",VLOOKUP(G1872,WMS!$E$3:$Q$2500,13,FALSE))</f>
        <v/>
      </c>
      <c r="K1872" s="29" t="str">
        <f t="shared" si="204"/>
        <v/>
      </c>
      <c r="N1872" s="30" t="str">
        <f>IF(G1872="","",VLOOKUP(G1872,WMS!$E$3:$U$2500,17,0))</f>
        <v/>
      </c>
      <c r="O1872" s="31" t="str">
        <f t="shared" si="205"/>
        <v/>
      </c>
      <c r="P1872" s="31" t="str">
        <f t="shared" si="206"/>
        <v/>
      </c>
      <c r="Q1872" s="36" t="str">
        <f>IF(G1872="","",VLOOKUP(G1872,WMS!$E$3:$G$2500,2,FALSE))</f>
        <v/>
      </c>
      <c r="R1872" s="36" t="str">
        <f>IF(G1872="","",VLOOKUP(G1872,WMS!$E$3:$G$2500,3,FALSE))</f>
        <v/>
      </c>
      <c r="S1872" s="37" t="str">
        <f>IF(R1872="","",VLOOKUP(R1872,CUSTOMS!$E$3:$N$2500,2,FALSE))</f>
        <v/>
      </c>
      <c r="T1872" s="38" t="str">
        <f>IF(R1872="","",VLOOKUP(R1872,CUSTOMS!$E$3:$N$2500,3,FALSE))</f>
        <v/>
      </c>
      <c r="U1872" s="39" t="str">
        <f t="shared" si="207"/>
        <v/>
      </c>
      <c r="V1872" s="39" t="str">
        <f>IF(R1872="","",VLOOKUP(R1872,CUSTOMS!$E$3:$N$2500,5,FALSE))</f>
        <v/>
      </c>
      <c r="W1872" s="40" t="str">
        <f>IF(R1872="","",VLOOKUP(R1872,CUSTOMS!$E$3:$N$2500,6,FALSE))</f>
        <v/>
      </c>
      <c r="X1872" s="40" t="str">
        <f t="shared" si="208"/>
        <v/>
      </c>
      <c r="Y1872" s="39" t="str">
        <f>IF(R1872="","",VLOOKUP(R1872,CUSTOMS!$E$3:$N$2500,8,FALSE))</f>
        <v/>
      </c>
      <c r="Z1872" s="39" t="str">
        <f>IF(R1872="","",VLOOKUP(R1872,CUSTOMS!$E$3:$N$2500,9,FALSE))</f>
        <v/>
      </c>
      <c r="AA1872" s="39" t="str">
        <f>IF(R1872="","",VLOOKUP(R1872,CUSTOMS!$E$3:$N$2500,10,FALSE))</f>
        <v/>
      </c>
      <c r="AB1872" s="40" t="str">
        <f>IF(R1872="","",VLOOKUP(G1872,WMS!$E$3:$T$2500,15,FALSE))</f>
        <v/>
      </c>
      <c r="AC1872" s="40" t="str">
        <f t="shared" si="209"/>
        <v/>
      </c>
      <c r="AD1872" s="37" t="str">
        <f>IF(S1872="","",VLOOKUP(S1872,海关监管条件!$A$1:$B$2000,2,FALSE))</f>
        <v/>
      </c>
    </row>
    <row r="1873" spans="7:30">
      <c r="G1873" s="22" t="str">
        <f t="shared" si="203"/>
        <v/>
      </c>
      <c r="H1873" s="23" t="str">
        <f>IF(G1873="","",VLOOKUP(G1873,WMS!$E$3:$Q$2500,7,FALSE))</f>
        <v/>
      </c>
      <c r="I1873" s="23" t="str">
        <f>IF(G1873="","",VLOOKUP(G1873,WMS!$E$3:$Q$2500,8,FALSE))</f>
        <v/>
      </c>
      <c r="J1873" s="23" t="str">
        <f>IF(G1873="","",VLOOKUP(G1873,WMS!$E$3:$Q$2500,13,FALSE))</f>
        <v/>
      </c>
      <c r="K1873" s="29" t="str">
        <f t="shared" si="204"/>
        <v/>
      </c>
      <c r="N1873" s="30" t="str">
        <f>IF(G1873="","",VLOOKUP(G1873,WMS!$E$3:$U$2500,17,0))</f>
        <v/>
      </c>
      <c r="O1873" s="31" t="str">
        <f t="shared" si="205"/>
        <v/>
      </c>
      <c r="P1873" s="31" t="str">
        <f t="shared" si="206"/>
        <v/>
      </c>
      <c r="Q1873" s="36" t="str">
        <f>IF(G1873="","",VLOOKUP(G1873,WMS!$E$3:$G$2500,2,FALSE))</f>
        <v/>
      </c>
      <c r="R1873" s="36" t="str">
        <f>IF(G1873="","",VLOOKUP(G1873,WMS!$E$3:$G$2500,3,FALSE))</f>
        <v/>
      </c>
      <c r="S1873" s="37" t="str">
        <f>IF(R1873="","",VLOOKUP(R1873,CUSTOMS!$E$3:$N$2500,2,FALSE))</f>
        <v/>
      </c>
      <c r="T1873" s="38" t="str">
        <f>IF(R1873="","",VLOOKUP(R1873,CUSTOMS!$E$3:$N$2500,3,FALSE))</f>
        <v/>
      </c>
      <c r="U1873" s="39" t="str">
        <f t="shared" si="207"/>
        <v/>
      </c>
      <c r="V1873" s="39" t="str">
        <f>IF(R1873="","",VLOOKUP(R1873,CUSTOMS!$E$3:$N$2500,5,FALSE))</f>
        <v/>
      </c>
      <c r="W1873" s="40" t="str">
        <f>IF(R1873="","",VLOOKUP(R1873,CUSTOMS!$E$3:$N$2500,6,FALSE))</f>
        <v/>
      </c>
      <c r="X1873" s="40" t="str">
        <f t="shared" si="208"/>
        <v/>
      </c>
      <c r="Y1873" s="39" t="str">
        <f>IF(R1873="","",VLOOKUP(R1873,CUSTOMS!$E$3:$N$2500,8,FALSE))</f>
        <v/>
      </c>
      <c r="Z1873" s="39" t="str">
        <f>IF(R1873="","",VLOOKUP(R1873,CUSTOMS!$E$3:$N$2500,9,FALSE))</f>
        <v/>
      </c>
      <c r="AA1873" s="39" t="str">
        <f>IF(R1873="","",VLOOKUP(R1873,CUSTOMS!$E$3:$N$2500,10,FALSE))</f>
        <v/>
      </c>
      <c r="AB1873" s="40" t="str">
        <f>IF(R1873="","",VLOOKUP(G1873,WMS!$E$3:$T$2500,15,FALSE))</f>
        <v/>
      </c>
      <c r="AC1873" s="40" t="str">
        <f t="shared" si="209"/>
        <v/>
      </c>
      <c r="AD1873" s="37" t="str">
        <f>IF(S1873="","",VLOOKUP(S1873,海关监管条件!$A$1:$B$2000,2,FALSE))</f>
        <v/>
      </c>
    </row>
    <row r="1874" spans="7:30">
      <c r="G1874" s="22" t="str">
        <f t="shared" si="203"/>
        <v/>
      </c>
      <c r="H1874" s="23" t="str">
        <f>IF(G1874="","",VLOOKUP(G1874,WMS!$E$3:$Q$2500,7,FALSE))</f>
        <v/>
      </c>
      <c r="I1874" s="23" t="str">
        <f>IF(G1874="","",VLOOKUP(G1874,WMS!$E$3:$Q$2500,8,FALSE))</f>
        <v/>
      </c>
      <c r="J1874" s="23" t="str">
        <f>IF(G1874="","",VLOOKUP(G1874,WMS!$E$3:$Q$2500,13,FALSE))</f>
        <v/>
      </c>
      <c r="K1874" s="29" t="str">
        <f t="shared" si="204"/>
        <v/>
      </c>
      <c r="N1874" s="30" t="str">
        <f>IF(G1874="","",VLOOKUP(G1874,WMS!$E$3:$U$2500,17,0))</f>
        <v/>
      </c>
      <c r="O1874" s="31" t="str">
        <f t="shared" si="205"/>
        <v/>
      </c>
      <c r="P1874" s="31" t="str">
        <f t="shared" si="206"/>
        <v/>
      </c>
      <c r="Q1874" s="36" t="str">
        <f>IF(G1874="","",VLOOKUP(G1874,WMS!$E$3:$G$2500,2,FALSE))</f>
        <v/>
      </c>
      <c r="R1874" s="36" t="str">
        <f>IF(G1874="","",VLOOKUP(G1874,WMS!$E$3:$G$2500,3,FALSE))</f>
        <v/>
      </c>
      <c r="S1874" s="37" t="str">
        <f>IF(R1874="","",VLOOKUP(R1874,CUSTOMS!$E$3:$N$2500,2,FALSE))</f>
        <v/>
      </c>
      <c r="T1874" s="38" t="str">
        <f>IF(R1874="","",VLOOKUP(R1874,CUSTOMS!$E$3:$N$2500,3,FALSE))</f>
        <v/>
      </c>
      <c r="U1874" s="39" t="str">
        <f t="shared" si="207"/>
        <v/>
      </c>
      <c r="V1874" s="39" t="str">
        <f>IF(R1874="","",VLOOKUP(R1874,CUSTOMS!$E$3:$N$2500,5,FALSE))</f>
        <v/>
      </c>
      <c r="W1874" s="40" t="str">
        <f>IF(R1874="","",VLOOKUP(R1874,CUSTOMS!$E$3:$N$2500,6,FALSE))</f>
        <v/>
      </c>
      <c r="X1874" s="40" t="str">
        <f t="shared" si="208"/>
        <v/>
      </c>
      <c r="Y1874" s="39" t="str">
        <f>IF(R1874="","",VLOOKUP(R1874,CUSTOMS!$E$3:$N$2500,8,FALSE))</f>
        <v/>
      </c>
      <c r="Z1874" s="39" t="str">
        <f>IF(R1874="","",VLOOKUP(R1874,CUSTOMS!$E$3:$N$2500,9,FALSE))</f>
        <v/>
      </c>
      <c r="AA1874" s="39" t="str">
        <f>IF(R1874="","",VLOOKUP(R1874,CUSTOMS!$E$3:$N$2500,10,FALSE))</f>
        <v/>
      </c>
      <c r="AB1874" s="40" t="str">
        <f>IF(R1874="","",VLOOKUP(G1874,WMS!$E$3:$T$2500,15,FALSE))</f>
        <v/>
      </c>
      <c r="AC1874" s="40" t="str">
        <f t="shared" si="209"/>
        <v/>
      </c>
      <c r="AD1874" s="37" t="str">
        <f>IF(S1874="","",VLOOKUP(S1874,海关监管条件!$A$1:$B$2000,2,FALSE))</f>
        <v/>
      </c>
    </row>
    <row r="1875" spans="7:30">
      <c r="G1875" s="22" t="str">
        <f t="shared" si="203"/>
        <v/>
      </c>
      <c r="H1875" s="23" t="str">
        <f>IF(G1875="","",VLOOKUP(G1875,WMS!$E$3:$Q$2500,7,FALSE))</f>
        <v/>
      </c>
      <c r="I1875" s="23" t="str">
        <f>IF(G1875="","",VLOOKUP(G1875,WMS!$E$3:$Q$2500,8,FALSE))</f>
        <v/>
      </c>
      <c r="J1875" s="23" t="str">
        <f>IF(G1875="","",VLOOKUP(G1875,WMS!$E$3:$Q$2500,13,FALSE))</f>
        <v/>
      </c>
      <c r="K1875" s="29" t="str">
        <f t="shared" si="204"/>
        <v/>
      </c>
      <c r="N1875" s="30" t="str">
        <f>IF(G1875="","",VLOOKUP(G1875,WMS!$E$3:$U$2500,17,0))</f>
        <v/>
      </c>
      <c r="O1875" s="31" t="str">
        <f t="shared" si="205"/>
        <v/>
      </c>
      <c r="P1875" s="31" t="str">
        <f t="shared" si="206"/>
        <v/>
      </c>
      <c r="Q1875" s="36" t="str">
        <f>IF(G1875="","",VLOOKUP(G1875,WMS!$E$3:$G$2500,2,FALSE))</f>
        <v/>
      </c>
      <c r="R1875" s="36" t="str">
        <f>IF(G1875="","",VLOOKUP(G1875,WMS!$E$3:$G$2500,3,FALSE))</f>
        <v/>
      </c>
      <c r="S1875" s="37" t="str">
        <f>IF(R1875="","",VLOOKUP(R1875,CUSTOMS!$E$3:$N$2500,2,FALSE))</f>
        <v/>
      </c>
      <c r="T1875" s="38" t="str">
        <f>IF(R1875="","",VLOOKUP(R1875,CUSTOMS!$E$3:$N$2500,3,FALSE))</f>
        <v/>
      </c>
      <c r="U1875" s="39" t="str">
        <f t="shared" si="207"/>
        <v/>
      </c>
      <c r="V1875" s="39" t="str">
        <f>IF(R1875="","",VLOOKUP(R1875,CUSTOMS!$E$3:$N$2500,5,FALSE))</f>
        <v/>
      </c>
      <c r="W1875" s="40" t="str">
        <f>IF(R1875="","",VLOOKUP(R1875,CUSTOMS!$E$3:$N$2500,6,FALSE))</f>
        <v/>
      </c>
      <c r="X1875" s="40" t="str">
        <f t="shared" si="208"/>
        <v/>
      </c>
      <c r="Y1875" s="39" t="str">
        <f>IF(R1875="","",VLOOKUP(R1875,CUSTOMS!$E$3:$N$2500,8,FALSE))</f>
        <v/>
      </c>
      <c r="Z1875" s="39" t="str">
        <f>IF(R1875="","",VLOOKUP(R1875,CUSTOMS!$E$3:$N$2500,9,FALSE))</f>
        <v/>
      </c>
      <c r="AA1875" s="39" t="str">
        <f>IF(R1875="","",VLOOKUP(R1875,CUSTOMS!$E$3:$N$2500,10,FALSE))</f>
        <v/>
      </c>
      <c r="AB1875" s="40" t="str">
        <f>IF(R1875="","",VLOOKUP(G1875,WMS!$E$3:$T$2500,15,FALSE))</f>
        <v/>
      </c>
      <c r="AC1875" s="40" t="str">
        <f t="shared" si="209"/>
        <v/>
      </c>
      <c r="AD1875" s="37" t="str">
        <f>IF(S1875="","",VLOOKUP(S1875,海关监管条件!$A$1:$B$2000,2,FALSE))</f>
        <v/>
      </c>
    </row>
    <row r="1876" spans="7:30">
      <c r="G1876" s="22" t="str">
        <f t="shared" si="203"/>
        <v/>
      </c>
      <c r="H1876" s="23" t="str">
        <f>IF(G1876="","",VLOOKUP(G1876,WMS!$E$3:$Q$2500,7,FALSE))</f>
        <v/>
      </c>
      <c r="I1876" s="23" t="str">
        <f>IF(G1876="","",VLOOKUP(G1876,WMS!$E$3:$Q$2500,8,FALSE))</f>
        <v/>
      </c>
      <c r="J1876" s="23" t="str">
        <f>IF(G1876="","",VLOOKUP(G1876,WMS!$E$3:$Q$2500,13,FALSE))</f>
        <v/>
      </c>
      <c r="K1876" s="29" t="str">
        <f t="shared" si="204"/>
        <v/>
      </c>
      <c r="N1876" s="30" t="str">
        <f>IF(G1876="","",VLOOKUP(G1876,WMS!$E$3:$U$2500,17,0))</f>
        <v/>
      </c>
      <c r="O1876" s="31" t="str">
        <f t="shared" si="205"/>
        <v/>
      </c>
      <c r="P1876" s="31" t="str">
        <f t="shared" si="206"/>
        <v/>
      </c>
      <c r="Q1876" s="36" t="str">
        <f>IF(G1876="","",VLOOKUP(G1876,WMS!$E$3:$G$2500,2,FALSE))</f>
        <v/>
      </c>
      <c r="R1876" s="36" t="str">
        <f>IF(G1876="","",VLOOKUP(G1876,WMS!$E$3:$G$2500,3,FALSE))</f>
        <v/>
      </c>
      <c r="S1876" s="37" t="str">
        <f>IF(R1876="","",VLOOKUP(R1876,CUSTOMS!$E$3:$N$2500,2,FALSE))</f>
        <v/>
      </c>
      <c r="T1876" s="38" t="str">
        <f>IF(R1876="","",VLOOKUP(R1876,CUSTOMS!$E$3:$N$2500,3,FALSE))</f>
        <v/>
      </c>
      <c r="U1876" s="39" t="str">
        <f t="shared" si="207"/>
        <v/>
      </c>
      <c r="V1876" s="39" t="str">
        <f>IF(R1876="","",VLOOKUP(R1876,CUSTOMS!$E$3:$N$2500,5,FALSE))</f>
        <v/>
      </c>
      <c r="W1876" s="40" t="str">
        <f>IF(R1876="","",VLOOKUP(R1876,CUSTOMS!$E$3:$N$2500,6,FALSE))</f>
        <v/>
      </c>
      <c r="X1876" s="40" t="str">
        <f t="shared" si="208"/>
        <v/>
      </c>
      <c r="Y1876" s="39" t="str">
        <f>IF(R1876="","",VLOOKUP(R1876,CUSTOMS!$E$3:$N$2500,8,FALSE))</f>
        <v/>
      </c>
      <c r="Z1876" s="39" t="str">
        <f>IF(R1876="","",VLOOKUP(R1876,CUSTOMS!$E$3:$N$2500,9,FALSE))</f>
        <v/>
      </c>
      <c r="AA1876" s="39" t="str">
        <f>IF(R1876="","",VLOOKUP(R1876,CUSTOMS!$E$3:$N$2500,10,FALSE))</f>
        <v/>
      </c>
      <c r="AB1876" s="40" t="str">
        <f>IF(R1876="","",VLOOKUP(G1876,WMS!$E$3:$T$2500,15,FALSE))</f>
        <v/>
      </c>
      <c r="AC1876" s="40" t="str">
        <f t="shared" si="209"/>
        <v/>
      </c>
      <c r="AD1876" s="37" t="str">
        <f>IF(S1876="","",VLOOKUP(S1876,海关监管条件!$A$1:$B$2000,2,FALSE))</f>
        <v/>
      </c>
    </row>
    <row r="1877" spans="7:30">
      <c r="G1877" s="22" t="str">
        <f t="shared" si="203"/>
        <v/>
      </c>
      <c r="H1877" s="23" t="str">
        <f>IF(G1877="","",VLOOKUP(G1877,WMS!$E$3:$Q$2500,7,FALSE))</f>
        <v/>
      </c>
      <c r="I1877" s="23" t="str">
        <f>IF(G1877="","",VLOOKUP(G1877,WMS!$E$3:$Q$2500,8,FALSE))</f>
        <v/>
      </c>
      <c r="J1877" s="23" t="str">
        <f>IF(G1877="","",VLOOKUP(G1877,WMS!$E$3:$Q$2500,13,FALSE))</f>
        <v/>
      </c>
      <c r="K1877" s="29" t="str">
        <f t="shared" si="204"/>
        <v/>
      </c>
      <c r="N1877" s="30" t="str">
        <f>IF(G1877="","",VLOOKUP(G1877,WMS!$E$3:$U$2500,17,0))</f>
        <v/>
      </c>
      <c r="O1877" s="31" t="str">
        <f t="shared" si="205"/>
        <v/>
      </c>
      <c r="P1877" s="31" t="str">
        <f t="shared" si="206"/>
        <v/>
      </c>
      <c r="Q1877" s="36" t="str">
        <f>IF(G1877="","",VLOOKUP(G1877,WMS!$E$3:$G$2500,2,FALSE))</f>
        <v/>
      </c>
      <c r="R1877" s="36" t="str">
        <f>IF(G1877="","",VLOOKUP(G1877,WMS!$E$3:$G$2500,3,FALSE))</f>
        <v/>
      </c>
      <c r="S1877" s="37" t="str">
        <f>IF(R1877="","",VLOOKUP(R1877,CUSTOMS!$E$3:$N$2500,2,FALSE))</f>
        <v/>
      </c>
      <c r="T1877" s="38" t="str">
        <f>IF(R1877="","",VLOOKUP(R1877,CUSTOMS!$E$3:$N$2500,3,FALSE))</f>
        <v/>
      </c>
      <c r="U1877" s="39" t="str">
        <f t="shared" si="207"/>
        <v/>
      </c>
      <c r="V1877" s="39" t="str">
        <f>IF(R1877="","",VLOOKUP(R1877,CUSTOMS!$E$3:$N$2500,5,FALSE))</f>
        <v/>
      </c>
      <c r="W1877" s="40" t="str">
        <f>IF(R1877="","",VLOOKUP(R1877,CUSTOMS!$E$3:$N$2500,6,FALSE))</f>
        <v/>
      </c>
      <c r="X1877" s="40" t="str">
        <f t="shared" si="208"/>
        <v/>
      </c>
      <c r="Y1877" s="39" t="str">
        <f>IF(R1877="","",VLOOKUP(R1877,CUSTOMS!$E$3:$N$2500,8,FALSE))</f>
        <v/>
      </c>
      <c r="Z1877" s="39" t="str">
        <f>IF(R1877="","",VLOOKUP(R1877,CUSTOMS!$E$3:$N$2500,9,FALSE))</f>
        <v/>
      </c>
      <c r="AA1877" s="39" t="str">
        <f>IF(R1877="","",VLOOKUP(R1877,CUSTOMS!$E$3:$N$2500,10,FALSE))</f>
        <v/>
      </c>
      <c r="AB1877" s="40" t="str">
        <f>IF(R1877="","",VLOOKUP(G1877,WMS!$E$3:$T$2500,15,FALSE))</f>
        <v/>
      </c>
      <c r="AC1877" s="40" t="str">
        <f t="shared" si="209"/>
        <v/>
      </c>
      <c r="AD1877" s="37" t="str">
        <f>IF(S1877="","",VLOOKUP(S1877,海关监管条件!$A$1:$B$2000,2,FALSE))</f>
        <v/>
      </c>
    </row>
    <row r="1878" spans="7:30">
      <c r="G1878" s="22" t="str">
        <f t="shared" si="203"/>
        <v/>
      </c>
      <c r="H1878" s="23" t="str">
        <f>IF(G1878="","",VLOOKUP(G1878,WMS!$E$3:$Q$2500,7,FALSE))</f>
        <v/>
      </c>
      <c r="I1878" s="23" t="str">
        <f>IF(G1878="","",VLOOKUP(G1878,WMS!$E$3:$Q$2500,8,FALSE))</f>
        <v/>
      </c>
      <c r="J1878" s="23" t="str">
        <f>IF(G1878="","",VLOOKUP(G1878,WMS!$E$3:$Q$2500,13,FALSE))</f>
        <v/>
      </c>
      <c r="K1878" s="29" t="str">
        <f t="shared" si="204"/>
        <v/>
      </c>
      <c r="N1878" s="30" t="str">
        <f>IF(G1878="","",VLOOKUP(G1878,WMS!$E$3:$U$2500,17,0))</f>
        <v/>
      </c>
      <c r="O1878" s="31" t="str">
        <f t="shared" si="205"/>
        <v/>
      </c>
      <c r="P1878" s="31" t="str">
        <f t="shared" si="206"/>
        <v/>
      </c>
      <c r="Q1878" s="36" t="str">
        <f>IF(G1878="","",VLOOKUP(G1878,WMS!$E$3:$G$2500,2,FALSE))</f>
        <v/>
      </c>
      <c r="R1878" s="36" t="str">
        <f>IF(G1878="","",VLOOKUP(G1878,WMS!$E$3:$G$2500,3,FALSE))</f>
        <v/>
      </c>
      <c r="S1878" s="37" t="str">
        <f>IF(R1878="","",VLOOKUP(R1878,CUSTOMS!$E$3:$N$2500,2,FALSE))</f>
        <v/>
      </c>
      <c r="T1878" s="38" t="str">
        <f>IF(R1878="","",VLOOKUP(R1878,CUSTOMS!$E$3:$N$2500,3,FALSE))</f>
        <v/>
      </c>
      <c r="U1878" s="39" t="str">
        <f t="shared" si="207"/>
        <v/>
      </c>
      <c r="V1878" s="39" t="str">
        <f>IF(R1878="","",VLOOKUP(R1878,CUSTOMS!$E$3:$N$2500,5,FALSE))</f>
        <v/>
      </c>
      <c r="W1878" s="40" t="str">
        <f>IF(R1878="","",VLOOKUP(R1878,CUSTOMS!$E$3:$N$2500,6,FALSE))</f>
        <v/>
      </c>
      <c r="X1878" s="40" t="str">
        <f t="shared" si="208"/>
        <v/>
      </c>
      <c r="Y1878" s="39" t="str">
        <f>IF(R1878="","",VLOOKUP(R1878,CUSTOMS!$E$3:$N$2500,8,FALSE))</f>
        <v/>
      </c>
      <c r="Z1878" s="39" t="str">
        <f>IF(R1878="","",VLOOKUP(R1878,CUSTOMS!$E$3:$N$2500,9,FALSE))</f>
        <v/>
      </c>
      <c r="AA1878" s="39" t="str">
        <f>IF(R1878="","",VLOOKUP(R1878,CUSTOMS!$E$3:$N$2500,10,FALSE))</f>
        <v/>
      </c>
      <c r="AB1878" s="40" t="str">
        <f>IF(R1878="","",VLOOKUP(G1878,WMS!$E$3:$T$2500,15,FALSE))</f>
        <v/>
      </c>
      <c r="AC1878" s="40" t="str">
        <f t="shared" si="209"/>
        <v/>
      </c>
      <c r="AD1878" s="37" t="str">
        <f>IF(S1878="","",VLOOKUP(S1878,海关监管条件!$A$1:$B$2000,2,FALSE))</f>
        <v/>
      </c>
    </row>
    <row r="1879" spans="7:30">
      <c r="G1879" s="22" t="str">
        <f t="shared" si="203"/>
        <v/>
      </c>
      <c r="H1879" s="23" t="str">
        <f>IF(G1879="","",VLOOKUP(G1879,WMS!$E$3:$Q$2500,7,FALSE))</f>
        <v/>
      </c>
      <c r="I1879" s="23" t="str">
        <f>IF(G1879="","",VLOOKUP(G1879,WMS!$E$3:$Q$2500,8,FALSE))</f>
        <v/>
      </c>
      <c r="J1879" s="23" t="str">
        <f>IF(G1879="","",VLOOKUP(G1879,WMS!$E$3:$Q$2500,13,FALSE))</f>
        <v/>
      </c>
      <c r="K1879" s="29" t="str">
        <f t="shared" si="204"/>
        <v/>
      </c>
      <c r="N1879" s="30" t="str">
        <f>IF(G1879="","",VLOOKUP(G1879,WMS!$E$3:$U$2500,17,0))</f>
        <v/>
      </c>
      <c r="O1879" s="31" t="str">
        <f t="shared" si="205"/>
        <v/>
      </c>
      <c r="P1879" s="31" t="str">
        <f t="shared" si="206"/>
        <v/>
      </c>
      <c r="Q1879" s="36" t="str">
        <f>IF(G1879="","",VLOOKUP(G1879,WMS!$E$3:$G$2500,2,FALSE))</f>
        <v/>
      </c>
      <c r="R1879" s="36" t="str">
        <f>IF(G1879="","",VLOOKUP(G1879,WMS!$E$3:$G$2500,3,FALSE))</f>
        <v/>
      </c>
      <c r="S1879" s="37" t="str">
        <f>IF(R1879="","",VLOOKUP(R1879,CUSTOMS!$E$3:$N$2500,2,FALSE))</f>
        <v/>
      </c>
      <c r="T1879" s="38" t="str">
        <f>IF(R1879="","",VLOOKUP(R1879,CUSTOMS!$E$3:$N$2500,3,FALSE))</f>
        <v/>
      </c>
      <c r="U1879" s="39" t="str">
        <f t="shared" si="207"/>
        <v/>
      </c>
      <c r="V1879" s="39" t="str">
        <f>IF(R1879="","",VLOOKUP(R1879,CUSTOMS!$E$3:$N$2500,5,FALSE))</f>
        <v/>
      </c>
      <c r="W1879" s="40" t="str">
        <f>IF(R1879="","",VLOOKUP(R1879,CUSTOMS!$E$3:$N$2500,6,FALSE))</f>
        <v/>
      </c>
      <c r="X1879" s="40" t="str">
        <f t="shared" si="208"/>
        <v/>
      </c>
      <c r="Y1879" s="39" t="str">
        <f>IF(R1879="","",VLOOKUP(R1879,CUSTOMS!$E$3:$N$2500,8,FALSE))</f>
        <v/>
      </c>
      <c r="Z1879" s="39" t="str">
        <f>IF(R1879="","",VLOOKUP(R1879,CUSTOMS!$E$3:$N$2500,9,FALSE))</f>
        <v/>
      </c>
      <c r="AA1879" s="39" t="str">
        <f>IF(R1879="","",VLOOKUP(R1879,CUSTOMS!$E$3:$N$2500,10,FALSE))</f>
        <v/>
      </c>
      <c r="AB1879" s="40" t="str">
        <f>IF(R1879="","",VLOOKUP(G1879,WMS!$E$3:$T$2500,15,FALSE))</f>
        <v/>
      </c>
      <c r="AC1879" s="40" t="str">
        <f t="shared" si="209"/>
        <v/>
      </c>
      <c r="AD1879" s="37" t="str">
        <f>IF(S1879="","",VLOOKUP(S1879,海关监管条件!$A$1:$B$2000,2,FALSE))</f>
        <v/>
      </c>
    </row>
    <row r="1880" spans="7:30">
      <c r="G1880" s="22" t="str">
        <f t="shared" si="203"/>
        <v/>
      </c>
      <c r="H1880" s="23" t="str">
        <f>IF(G1880="","",VLOOKUP(G1880,WMS!$E$3:$Q$2500,7,FALSE))</f>
        <v/>
      </c>
      <c r="I1880" s="23" t="str">
        <f>IF(G1880="","",VLOOKUP(G1880,WMS!$E$3:$Q$2500,8,FALSE))</f>
        <v/>
      </c>
      <c r="J1880" s="23" t="str">
        <f>IF(G1880="","",VLOOKUP(G1880,WMS!$E$3:$Q$2500,13,FALSE))</f>
        <v/>
      </c>
      <c r="K1880" s="29" t="str">
        <f t="shared" si="204"/>
        <v/>
      </c>
      <c r="N1880" s="30" t="str">
        <f>IF(G1880="","",VLOOKUP(G1880,WMS!$E$3:$U$2500,17,0))</f>
        <v/>
      </c>
      <c r="O1880" s="31" t="str">
        <f t="shared" si="205"/>
        <v/>
      </c>
      <c r="P1880" s="31" t="str">
        <f t="shared" si="206"/>
        <v/>
      </c>
      <c r="Q1880" s="36" t="str">
        <f>IF(G1880="","",VLOOKUP(G1880,WMS!$E$3:$G$2500,2,FALSE))</f>
        <v/>
      </c>
      <c r="R1880" s="36" t="str">
        <f>IF(G1880="","",VLOOKUP(G1880,WMS!$E$3:$G$2500,3,FALSE))</f>
        <v/>
      </c>
      <c r="S1880" s="37" t="str">
        <f>IF(R1880="","",VLOOKUP(R1880,CUSTOMS!$E$3:$N$2500,2,FALSE))</f>
        <v/>
      </c>
      <c r="T1880" s="38" t="str">
        <f>IF(R1880="","",VLOOKUP(R1880,CUSTOMS!$E$3:$N$2500,3,FALSE))</f>
        <v/>
      </c>
      <c r="U1880" s="39" t="str">
        <f t="shared" si="207"/>
        <v/>
      </c>
      <c r="V1880" s="39" t="str">
        <f>IF(R1880="","",VLOOKUP(R1880,CUSTOMS!$E$3:$N$2500,5,FALSE))</f>
        <v/>
      </c>
      <c r="W1880" s="40" t="str">
        <f>IF(R1880="","",VLOOKUP(R1880,CUSTOMS!$E$3:$N$2500,6,FALSE))</f>
        <v/>
      </c>
      <c r="X1880" s="40" t="str">
        <f t="shared" si="208"/>
        <v/>
      </c>
      <c r="Y1880" s="39" t="str">
        <f>IF(R1880="","",VLOOKUP(R1880,CUSTOMS!$E$3:$N$2500,8,FALSE))</f>
        <v/>
      </c>
      <c r="Z1880" s="39" t="str">
        <f>IF(R1880="","",VLOOKUP(R1880,CUSTOMS!$E$3:$N$2500,9,FALSE))</f>
        <v/>
      </c>
      <c r="AA1880" s="39" t="str">
        <f>IF(R1880="","",VLOOKUP(R1880,CUSTOMS!$E$3:$N$2500,10,FALSE))</f>
        <v/>
      </c>
      <c r="AB1880" s="40" t="str">
        <f>IF(R1880="","",VLOOKUP(G1880,WMS!$E$3:$T$2500,15,FALSE))</f>
        <v/>
      </c>
      <c r="AC1880" s="40" t="str">
        <f t="shared" si="209"/>
        <v/>
      </c>
      <c r="AD1880" s="37" t="str">
        <f>IF(S1880="","",VLOOKUP(S1880,海关监管条件!$A$1:$B$2000,2,FALSE))</f>
        <v/>
      </c>
    </row>
    <row r="1881" spans="7:30">
      <c r="G1881" s="22" t="str">
        <f t="shared" si="203"/>
        <v/>
      </c>
      <c r="H1881" s="23" t="str">
        <f>IF(G1881="","",VLOOKUP(G1881,WMS!$E$3:$Q$2500,7,FALSE))</f>
        <v/>
      </c>
      <c r="I1881" s="23" t="str">
        <f>IF(G1881="","",VLOOKUP(G1881,WMS!$E$3:$Q$2500,8,FALSE))</f>
        <v/>
      </c>
      <c r="J1881" s="23" t="str">
        <f>IF(G1881="","",VLOOKUP(G1881,WMS!$E$3:$Q$2500,13,FALSE))</f>
        <v/>
      </c>
      <c r="K1881" s="29" t="str">
        <f t="shared" si="204"/>
        <v/>
      </c>
      <c r="N1881" s="30" t="str">
        <f>IF(G1881="","",VLOOKUP(G1881,WMS!$E$3:$U$2500,17,0))</f>
        <v/>
      </c>
      <c r="O1881" s="31" t="str">
        <f t="shared" si="205"/>
        <v/>
      </c>
      <c r="P1881" s="31" t="str">
        <f t="shared" si="206"/>
        <v/>
      </c>
      <c r="Q1881" s="36" t="str">
        <f>IF(G1881="","",VLOOKUP(G1881,WMS!$E$3:$G$2500,2,FALSE))</f>
        <v/>
      </c>
      <c r="R1881" s="36" t="str">
        <f>IF(G1881="","",VLOOKUP(G1881,WMS!$E$3:$G$2500,3,FALSE))</f>
        <v/>
      </c>
      <c r="S1881" s="37" t="str">
        <f>IF(R1881="","",VLOOKUP(R1881,CUSTOMS!$E$3:$N$2500,2,FALSE))</f>
        <v/>
      </c>
      <c r="T1881" s="38" t="str">
        <f>IF(R1881="","",VLOOKUP(R1881,CUSTOMS!$E$3:$N$2500,3,FALSE))</f>
        <v/>
      </c>
      <c r="U1881" s="39" t="str">
        <f t="shared" si="207"/>
        <v/>
      </c>
      <c r="V1881" s="39" t="str">
        <f>IF(R1881="","",VLOOKUP(R1881,CUSTOMS!$E$3:$N$2500,5,FALSE))</f>
        <v/>
      </c>
      <c r="W1881" s="40" t="str">
        <f>IF(R1881="","",VLOOKUP(R1881,CUSTOMS!$E$3:$N$2500,6,FALSE))</f>
        <v/>
      </c>
      <c r="X1881" s="40" t="str">
        <f t="shared" si="208"/>
        <v/>
      </c>
      <c r="Y1881" s="39" t="str">
        <f>IF(R1881="","",VLOOKUP(R1881,CUSTOMS!$E$3:$N$2500,8,FALSE))</f>
        <v/>
      </c>
      <c r="Z1881" s="39" t="str">
        <f>IF(R1881="","",VLOOKUP(R1881,CUSTOMS!$E$3:$N$2500,9,FALSE))</f>
        <v/>
      </c>
      <c r="AA1881" s="39" t="str">
        <f>IF(R1881="","",VLOOKUP(R1881,CUSTOMS!$E$3:$N$2500,10,FALSE))</f>
        <v/>
      </c>
      <c r="AB1881" s="40" t="str">
        <f>IF(R1881="","",VLOOKUP(G1881,WMS!$E$3:$T$2500,15,FALSE))</f>
        <v/>
      </c>
      <c r="AC1881" s="40" t="str">
        <f t="shared" si="209"/>
        <v/>
      </c>
      <c r="AD1881" s="37" t="str">
        <f>IF(S1881="","",VLOOKUP(S1881,海关监管条件!$A$1:$B$2000,2,FALSE))</f>
        <v/>
      </c>
    </row>
    <row r="1882" spans="7:30">
      <c r="G1882" s="22" t="str">
        <f t="shared" si="203"/>
        <v/>
      </c>
      <c r="H1882" s="23" t="str">
        <f>IF(G1882="","",VLOOKUP(G1882,WMS!$E$3:$Q$2500,7,FALSE))</f>
        <v/>
      </c>
      <c r="I1882" s="23" t="str">
        <f>IF(G1882="","",VLOOKUP(G1882,WMS!$E$3:$Q$2500,8,FALSE))</f>
        <v/>
      </c>
      <c r="J1882" s="23" t="str">
        <f>IF(G1882="","",VLOOKUP(G1882,WMS!$E$3:$Q$2500,13,FALSE))</f>
        <v/>
      </c>
      <c r="K1882" s="29" t="str">
        <f t="shared" si="204"/>
        <v/>
      </c>
      <c r="N1882" s="30" t="str">
        <f>IF(G1882="","",VLOOKUP(G1882,WMS!$E$3:$U$2500,17,0))</f>
        <v/>
      </c>
      <c r="O1882" s="31" t="str">
        <f t="shared" si="205"/>
        <v/>
      </c>
      <c r="P1882" s="31" t="str">
        <f t="shared" si="206"/>
        <v/>
      </c>
      <c r="Q1882" s="36" t="str">
        <f>IF(G1882="","",VLOOKUP(G1882,WMS!$E$3:$G$2500,2,FALSE))</f>
        <v/>
      </c>
      <c r="R1882" s="36" t="str">
        <f>IF(G1882="","",VLOOKUP(G1882,WMS!$E$3:$G$2500,3,FALSE))</f>
        <v/>
      </c>
      <c r="S1882" s="37" t="str">
        <f>IF(R1882="","",VLOOKUP(R1882,CUSTOMS!$E$3:$N$2500,2,FALSE))</f>
        <v/>
      </c>
      <c r="T1882" s="38" t="str">
        <f>IF(R1882="","",VLOOKUP(R1882,CUSTOMS!$E$3:$N$2500,3,FALSE))</f>
        <v/>
      </c>
      <c r="U1882" s="39" t="str">
        <f t="shared" si="207"/>
        <v/>
      </c>
      <c r="V1882" s="39" t="str">
        <f>IF(R1882="","",VLOOKUP(R1882,CUSTOMS!$E$3:$N$2500,5,FALSE))</f>
        <v/>
      </c>
      <c r="W1882" s="40" t="str">
        <f>IF(R1882="","",VLOOKUP(R1882,CUSTOMS!$E$3:$N$2500,6,FALSE))</f>
        <v/>
      </c>
      <c r="X1882" s="40" t="str">
        <f t="shared" si="208"/>
        <v/>
      </c>
      <c r="Y1882" s="39" t="str">
        <f>IF(R1882="","",VLOOKUP(R1882,CUSTOMS!$E$3:$N$2500,8,FALSE))</f>
        <v/>
      </c>
      <c r="Z1882" s="39" t="str">
        <f>IF(R1882="","",VLOOKUP(R1882,CUSTOMS!$E$3:$N$2500,9,FALSE))</f>
        <v/>
      </c>
      <c r="AA1882" s="39" t="str">
        <f>IF(R1882="","",VLOOKUP(R1882,CUSTOMS!$E$3:$N$2500,10,FALSE))</f>
        <v/>
      </c>
      <c r="AB1882" s="40" t="str">
        <f>IF(R1882="","",VLOOKUP(G1882,WMS!$E$3:$T$2500,15,FALSE))</f>
        <v/>
      </c>
      <c r="AC1882" s="40" t="str">
        <f t="shared" si="209"/>
        <v/>
      </c>
      <c r="AD1882" s="37" t="str">
        <f>IF(S1882="","",VLOOKUP(S1882,海关监管条件!$A$1:$B$2000,2,FALSE))</f>
        <v/>
      </c>
    </row>
    <row r="1883" spans="7:30">
      <c r="G1883" s="22" t="str">
        <f t="shared" si="203"/>
        <v/>
      </c>
      <c r="H1883" s="23" t="str">
        <f>IF(G1883="","",VLOOKUP(G1883,WMS!$E$3:$Q$2500,7,FALSE))</f>
        <v/>
      </c>
      <c r="I1883" s="23" t="str">
        <f>IF(G1883="","",VLOOKUP(G1883,WMS!$E$3:$Q$2500,8,FALSE))</f>
        <v/>
      </c>
      <c r="J1883" s="23" t="str">
        <f>IF(G1883="","",VLOOKUP(G1883,WMS!$E$3:$Q$2500,13,FALSE))</f>
        <v/>
      </c>
      <c r="K1883" s="29" t="str">
        <f t="shared" si="204"/>
        <v/>
      </c>
      <c r="N1883" s="30" t="str">
        <f>IF(G1883="","",VLOOKUP(G1883,WMS!$E$3:$U$2500,17,0))</f>
        <v/>
      </c>
      <c r="O1883" s="31" t="str">
        <f t="shared" si="205"/>
        <v/>
      </c>
      <c r="P1883" s="31" t="str">
        <f t="shared" si="206"/>
        <v/>
      </c>
      <c r="Q1883" s="36" t="str">
        <f>IF(G1883="","",VLOOKUP(G1883,WMS!$E$3:$G$2500,2,FALSE))</f>
        <v/>
      </c>
      <c r="R1883" s="36" t="str">
        <f>IF(G1883="","",VLOOKUP(G1883,WMS!$E$3:$G$2500,3,FALSE))</f>
        <v/>
      </c>
      <c r="S1883" s="37" t="str">
        <f>IF(R1883="","",VLOOKUP(R1883,CUSTOMS!$E$3:$N$2500,2,FALSE))</f>
        <v/>
      </c>
      <c r="T1883" s="38" t="str">
        <f>IF(R1883="","",VLOOKUP(R1883,CUSTOMS!$E$3:$N$2500,3,FALSE))</f>
        <v/>
      </c>
      <c r="U1883" s="39" t="str">
        <f t="shared" si="207"/>
        <v/>
      </c>
      <c r="V1883" s="39" t="str">
        <f>IF(R1883="","",VLOOKUP(R1883,CUSTOMS!$E$3:$N$2500,5,FALSE))</f>
        <v/>
      </c>
      <c r="W1883" s="40" t="str">
        <f>IF(R1883="","",VLOOKUP(R1883,CUSTOMS!$E$3:$N$2500,6,FALSE))</f>
        <v/>
      </c>
      <c r="X1883" s="40" t="str">
        <f t="shared" si="208"/>
        <v/>
      </c>
      <c r="Y1883" s="39" t="str">
        <f>IF(R1883="","",VLOOKUP(R1883,CUSTOMS!$E$3:$N$2500,8,FALSE))</f>
        <v/>
      </c>
      <c r="Z1883" s="39" t="str">
        <f>IF(R1883="","",VLOOKUP(R1883,CUSTOMS!$E$3:$N$2500,9,FALSE))</f>
        <v/>
      </c>
      <c r="AA1883" s="39" t="str">
        <f>IF(R1883="","",VLOOKUP(R1883,CUSTOMS!$E$3:$N$2500,10,FALSE))</f>
        <v/>
      </c>
      <c r="AB1883" s="40" t="str">
        <f>IF(R1883="","",VLOOKUP(G1883,WMS!$E$3:$T$2500,15,FALSE))</f>
        <v/>
      </c>
      <c r="AC1883" s="40" t="str">
        <f t="shared" si="209"/>
        <v/>
      </c>
      <c r="AD1883" s="37" t="str">
        <f>IF(S1883="","",VLOOKUP(S1883,海关监管条件!$A$1:$B$2000,2,FALSE))</f>
        <v/>
      </c>
    </row>
    <row r="1884" spans="7:30">
      <c r="G1884" s="22" t="str">
        <f t="shared" si="203"/>
        <v/>
      </c>
      <c r="H1884" s="23" t="str">
        <f>IF(G1884="","",VLOOKUP(G1884,WMS!$E$3:$Q$2500,7,FALSE))</f>
        <v/>
      </c>
      <c r="I1884" s="23" t="str">
        <f>IF(G1884="","",VLOOKUP(G1884,WMS!$E$3:$Q$2500,8,FALSE))</f>
        <v/>
      </c>
      <c r="J1884" s="23" t="str">
        <f>IF(G1884="","",VLOOKUP(G1884,WMS!$E$3:$Q$2500,13,FALSE))</f>
        <v/>
      </c>
      <c r="K1884" s="29" t="str">
        <f t="shared" si="204"/>
        <v/>
      </c>
      <c r="N1884" s="30" t="str">
        <f>IF(G1884="","",VLOOKUP(G1884,WMS!$E$3:$U$2500,17,0))</f>
        <v/>
      </c>
      <c r="O1884" s="31" t="str">
        <f t="shared" si="205"/>
        <v/>
      </c>
      <c r="P1884" s="31" t="str">
        <f t="shared" si="206"/>
        <v/>
      </c>
      <c r="Q1884" s="36" t="str">
        <f>IF(G1884="","",VLOOKUP(G1884,WMS!$E$3:$G$2500,2,FALSE))</f>
        <v/>
      </c>
      <c r="R1884" s="36" t="str">
        <f>IF(G1884="","",VLOOKUP(G1884,WMS!$E$3:$G$2500,3,FALSE))</f>
        <v/>
      </c>
      <c r="S1884" s="37" t="str">
        <f>IF(R1884="","",VLOOKUP(R1884,CUSTOMS!$E$3:$N$2500,2,FALSE))</f>
        <v/>
      </c>
      <c r="T1884" s="38" t="str">
        <f>IF(R1884="","",VLOOKUP(R1884,CUSTOMS!$E$3:$N$2500,3,FALSE))</f>
        <v/>
      </c>
      <c r="U1884" s="39" t="str">
        <f t="shared" si="207"/>
        <v/>
      </c>
      <c r="V1884" s="39" t="str">
        <f>IF(R1884="","",VLOOKUP(R1884,CUSTOMS!$E$3:$N$2500,5,FALSE))</f>
        <v/>
      </c>
      <c r="W1884" s="40" t="str">
        <f>IF(R1884="","",VLOOKUP(R1884,CUSTOMS!$E$3:$N$2500,6,FALSE))</f>
        <v/>
      </c>
      <c r="X1884" s="40" t="str">
        <f t="shared" si="208"/>
        <v/>
      </c>
      <c r="Y1884" s="39" t="str">
        <f>IF(R1884="","",VLOOKUP(R1884,CUSTOMS!$E$3:$N$2500,8,FALSE))</f>
        <v/>
      </c>
      <c r="Z1884" s="39" t="str">
        <f>IF(R1884="","",VLOOKUP(R1884,CUSTOMS!$E$3:$N$2500,9,FALSE))</f>
        <v/>
      </c>
      <c r="AA1884" s="39" t="str">
        <f>IF(R1884="","",VLOOKUP(R1884,CUSTOMS!$E$3:$N$2500,10,FALSE))</f>
        <v/>
      </c>
      <c r="AB1884" s="40" t="str">
        <f>IF(R1884="","",VLOOKUP(G1884,WMS!$E$3:$T$2500,15,FALSE))</f>
        <v/>
      </c>
      <c r="AC1884" s="40" t="str">
        <f t="shared" si="209"/>
        <v/>
      </c>
      <c r="AD1884" s="37" t="str">
        <f>IF(S1884="","",VLOOKUP(S1884,海关监管条件!$A$1:$B$2000,2,FALSE))</f>
        <v/>
      </c>
    </row>
    <row r="1885" spans="7:30">
      <c r="G1885" s="22" t="str">
        <f t="shared" si="203"/>
        <v/>
      </c>
      <c r="H1885" s="23" t="str">
        <f>IF(G1885="","",VLOOKUP(G1885,WMS!$E$3:$Q$2500,7,FALSE))</f>
        <v/>
      </c>
      <c r="I1885" s="23" t="str">
        <f>IF(G1885="","",VLOOKUP(G1885,WMS!$E$3:$Q$2500,8,FALSE))</f>
        <v/>
      </c>
      <c r="J1885" s="23" t="str">
        <f>IF(G1885="","",VLOOKUP(G1885,WMS!$E$3:$Q$2500,13,FALSE))</f>
        <v/>
      </c>
      <c r="K1885" s="29" t="str">
        <f t="shared" si="204"/>
        <v/>
      </c>
      <c r="N1885" s="30" t="str">
        <f>IF(G1885="","",VLOOKUP(G1885,WMS!$E$3:$U$2500,17,0))</f>
        <v/>
      </c>
      <c r="O1885" s="31" t="str">
        <f t="shared" si="205"/>
        <v/>
      </c>
      <c r="P1885" s="31" t="str">
        <f t="shared" si="206"/>
        <v/>
      </c>
      <c r="Q1885" s="36" t="str">
        <f>IF(G1885="","",VLOOKUP(G1885,WMS!$E$3:$G$2500,2,FALSE))</f>
        <v/>
      </c>
      <c r="R1885" s="36" t="str">
        <f>IF(G1885="","",VLOOKUP(G1885,WMS!$E$3:$G$2500,3,FALSE))</f>
        <v/>
      </c>
      <c r="S1885" s="37" t="str">
        <f>IF(R1885="","",VLOOKUP(R1885,CUSTOMS!$E$3:$N$2500,2,FALSE))</f>
        <v/>
      </c>
      <c r="T1885" s="38" t="str">
        <f>IF(R1885="","",VLOOKUP(R1885,CUSTOMS!$E$3:$N$2500,3,FALSE))</f>
        <v/>
      </c>
      <c r="U1885" s="39" t="str">
        <f t="shared" si="207"/>
        <v/>
      </c>
      <c r="V1885" s="39" t="str">
        <f>IF(R1885="","",VLOOKUP(R1885,CUSTOMS!$E$3:$N$2500,5,FALSE))</f>
        <v/>
      </c>
      <c r="W1885" s="40" t="str">
        <f>IF(R1885="","",VLOOKUP(R1885,CUSTOMS!$E$3:$N$2500,6,FALSE))</f>
        <v/>
      </c>
      <c r="X1885" s="40" t="str">
        <f t="shared" si="208"/>
        <v/>
      </c>
      <c r="Y1885" s="39" t="str">
        <f>IF(R1885="","",VLOOKUP(R1885,CUSTOMS!$E$3:$N$2500,8,FALSE))</f>
        <v/>
      </c>
      <c r="Z1885" s="39" t="str">
        <f>IF(R1885="","",VLOOKUP(R1885,CUSTOMS!$E$3:$N$2500,9,FALSE))</f>
        <v/>
      </c>
      <c r="AA1885" s="39" t="str">
        <f>IF(R1885="","",VLOOKUP(R1885,CUSTOMS!$E$3:$N$2500,10,FALSE))</f>
        <v/>
      </c>
      <c r="AB1885" s="40" t="str">
        <f>IF(R1885="","",VLOOKUP(G1885,WMS!$E$3:$T$2500,15,FALSE))</f>
        <v/>
      </c>
      <c r="AC1885" s="40" t="str">
        <f t="shared" si="209"/>
        <v/>
      </c>
      <c r="AD1885" s="37" t="str">
        <f>IF(S1885="","",VLOOKUP(S1885,海关监管条件!$A$1:$B$2000,2,FALSE))</f>
        <v/>
      </c>
    </row>
    <row r="1886" spans="7:30">
      <c r="G1886" s="22" t="str">
        <f t="shared" si="203"/>
        <v/>
      </c>
      <c r="H1886" s="23" t="str">
        <f>IF(G1886="","",VLOOKUP(G1886,WMS!$E$3:$Q$2500,7,FALSE))</f>
        <v/>
      </c>
      <c r="I1886" s="23" t="str">
        <f>IF(G1886="","",VLOOKUP(G1886,WMS!$E$3:$Q$2500,8,FALSE))</f>
        <v/>
      </c>
      <c r="J1886" s="23" t="str">
        <f>IF(G1886="","",VLOOKUP(G1886,WMS!$E$3:$Q$2500,13,FALSE))</f>
        <v/>
      </c>
      <c r="K1886" s="29" t="str">
        <f t="shared" si="204"/>
        <v/>
      </c>
      <c r="N1886" s="30" t="str">
        <f>IF(G1886="","",VLOOKUP(G1886,WMS!$E$3:$U$2500,17,0))</f>
        <v/>
      </c>
      <c r="O1886" s="31" t="str">
        <f t="shared" si="205"/>
        <v/>
      </c>
      <c r="P1886" s="31" t="str">
        <f t="shared" si="206"/>
        <v/>
      </c>
      <c r="Q1886" s="36" t="str">
        <f>IF(G1886="","",VLOOKUP(G1886,WMS!$E$3:$G$2500,2,FALSE))</f>
        <v/>
      </c>
      <c r="R1886" s="36" t="str">
        <f>IF(G1886="","",VLOOKUP(G1886,WMS!$E$3:$G$2500,3,FALSE))</f>
        <v/>
      </c>
      <c r="S1886" s="37" t="str">
        <f>IF(R1886="","",VLOOKUP(R1886,CUSTOMS!$E$3:$N$2500,2,FALSE))</f>
        <v/>
      </c>
      <c r="T1886" s="38" t="str">
        <f>IF(R1886="","",VLOOKUP(R1886,CUSTOMS!$E$3:$N$2500,3,FALSE))</f>
        <v/>
      </c>
      <c r="U1886" s="39" t="str">
        <f t="shared" si="207"/>
        <v/>
      </c>
      <c r="V1886" s="39" t="str">
        <f>IF(R1886="","",VLOOKUP(R1886,CUSTOMS!$E$3:$N$2500,5,FALSE))</f>
        <v/>
      </c>
      <c r="W1886" s="40" t="str">
        <f>IF(R1886="","",VLOOKUP(R1886,CUSTOMS!$E$3:$N$2500,6,FALSE))</f>
        <v/>
      </c>
      <c r="X1886" s="40" t="str">
        <f t="shared" si="208"/>
        <v/>
      </c>
      <c r="Y1886" s="39" t="str">
        <f>IF(R1886="","",VLOOKUP(R1886,CUSTOMS!$E$3:$N$2500,8,FALSE))</f>
        <v/>
      </c>
      <c r="Z1886" s="39" t="str">
        <f>IF(R1886="","",VLOOKUP(R1886,CUSTOMS!$E$3:$N$2500,9,FALSE))</f>
        <v/>
      </c>
      <c r="AA1886" s="39" t="str">
        <f>IF(R1886="","",VLOOKUP(R1886,CUSTOMS!$E$3:$N$2500,10,FALSE))</f>
        <v/>
      </c>
      <c r="AB1886" s="40" t="str">
        <f>IF(R1886="","",VLOOKUP(G1886,WMS!$E$3:$T$2500,15,FALSE))</f>
        <v/>
      </c>
      <c r="AC1886" s="40" t="str">
        <f t="shared" si="209"/>
        <v/>
      </c>
      <c r="AD1886" s="37" t="str">
        <f>IF(S1886="","",VLOOKUP(S1886,海关监管条件!$A$1:$B$2000,2,FALSE))</f>
        <v/>
      </c>
    </row>
    <row r="1887" spans="7:30">
      <c r="G1887" s="22" t="str">
        <f t="shared" si="203"/>
        <v/>
      </c>
      <c r="H1887" s="23" t="str">
        <f>IF(G1887="","",VLOOKUP(G1887,WMS!$E$3:$Q$2500,7,FALSE))</f>
        <v/>
      </c>
      <c r="I1887" s="23" t="str">
        <f>IF(G1887="","",VLOOKUP(G1887,WMS!$E$3:$Q$2500,8,FALSE))</f>
        <v/>
      </c>
      <c r="J1887" s="23" t="str">
        <f>IF(G1887="","",VLOOKUP(G1887,WMS!$E$3:$Q$2500,13,FALSE))</f>
        <v/>
      </c>
      <c r="K1887" s="29" t="str">
        <f t="shared" si="204"/>
        <v/>
      </c>
      <c r="N1887" s="30" t="str">
        <f>IF(G1887="","",VLOOKUP(G1887,WMS!$E$3:$U$2500,17,0))</f>
        <v/>
      </c>
      <c r="O1887" s="31" t="str">
        <f t="shared" si="205"/>
        <v/>
      </c>
      <c r="P1887" s="31" t="str">
        <f t="shared" si="206"/>
        <v/>
      </c>
      <c r="Q1887" s="36" t="str">
        <f>IF(G1887="","",VLOOKUP(G1887,WMS!$E$3:$G$2500,2,FALSE))</f>
        <v/>
      </c>
      <c r="R1887" s="36" t="str">
        <f>IF(G1887="","",VLOOKUP(G1887,WMS!$E$3:$G$2500,3,FALSE))</f>
        <v/>
      </c>
      <c r="S1887" s="37" t="str">
        <f>IF(R1887="","",VLOOKUP(R1887,CUSTOMS!$E$3:$N$2500,2,FALSE))</f>
        <v/>
      </c>
      <c r="T1887" s="38" t="str">
        <f>IF(R1887="","",VLOOKUP(R1887,CUSTOMS!$E$3:$N$2500,3,FALSE))</f>
        <v/>
      </c>
      <c r="U1887" s="39" t="str">
        <f t="shared" si="207"/>
        <v/>
      </c>
      <c r="V1887" s="39" t="str">
        <f>IF(R1887="","",VLOOKUP(R1887,CUSTOMS!$E$3:$N$2500,5,FALSE))</f>
        <v/>
      </c>
      <c r="W1887" s="40" t="str">
        <f>IF(R1887="","",VLOOKUP(R1887,CUSTOMS!$E$3:$N$2500,6,FALSE))</f>
        <v/>
      </c>
      <c r="X1887" s="40" t="str">
        <f t="shared" si="208"/>
        <v/>
      </c>
      <c r="Y1887" s="39" t="str">
        <f>IF(R1887="","",VLOOKUP(R1887,CUSTOMS!$E$3:$N$2500,8,FALSE))</f>
        <v/>
      </c>
      <c r="Z1887" s="39" t="str">
        <f>IF(R1887="","",VLOOKUP(R1887,CUSTOMS!$E$3:$N$2500,9,FALSE))</f>
        <v/>
      </c>
      <c r="AA1887" s="39" t="str">
        <f>IF(R1887="","",VLOOKUP(R1887,CUSTOMS!$E$3:$N$2500,10,FALSE))</f>
        <v/>
      </c>
      <c r="AB1887" s="40" t="str">
        <f>IF(R1887="","",VLOOKUP(G1887,WMS!$E$3:$T$2500,15,FALSE))</f>
        <v/>
      </c>
      <c r="AC1887" s="40" t="str">
        <f t="shared" si="209"/>
        <v/>
      </c>
      <c r="AD1887" s="37" t="str">
        <f>IF(S1887="","",VLOOKUP(S1887,海关监管条件!$A$1:$B$2000,2,FALSE))</f>
        <v/>
      </c>
    </row>
    <row r="1888" spans="7:30">
      <c r="G1888" s="22" t="str">
        <f t="shared" si="203"/>
        <v/>
      </c>
      <c r="H1888" s="23" t="str">
        <f>IF(G1888="","",VLOOKUP(G1888,WMS!$E$3:$Q$2500,7,FALSE))</f>
        <v/>
      </c>
      <c r="I1888" s="23" t="str">
        <f>IF(G1888="","",VLOOKUP(G1888,WMS!$E$3:$Q$2500,8,FALSE))</f>
        <v/>
      </c>
      <c r="J1888" s="23" t="str">
        <f>IF(G1888="","",VLOOKUP(G1888,WMS!$E$3:$Q$2500,13,FALSE))</f>
        <v/>
      </c>
      <c r="K1888" s="29" t="str">
        <f t="shared" si="204"/>
        <v/>
      </c>
      <c r="N1888" s="30" t="str">
        <f>IF(G1888="","",VLOOKUP(G1888,WMS!$E$3:$U$2500,17,0))</f>
        <v/>
      </c>
      <c r="O1888" s="31" t="str">
        <f t="shared" si="205"/>
        <v/>
      </c>
      <c r="P1888" s="31" t="str">
        <f t="shared" si="206"/>
        <v/>
      </c>
      <c r="Q1888" s="36" t="str">
        <f>IF(G1888="","",VLOOKUP(G1888,WMS!$E$3:$G$2500,2,FALSE))</f>
        <v/>
      </c>
      <c r="R1888" s="36" t="str">
        <f>IF(G1888="","",VLOOKUP(G1888,WMS!$E$3:$G$2500,3,FALSE))</f>
        <v/>
      </c>
      <c r="S1888" s="37" t="str">
        <f>IF(R1888="","",VLOOKUP(R1888,CUSTOMS!$E$3:$N$2500,2,FALSE))</f>
        <v/>
      </c>
      <c r="T1888" s="38" t="str">
        <f>IF(R1888="","",VLOOKUP(R1888,CUSTOMS!$E$3:$N$2500,3,FALSE))</f>
        <v/>
      </c>
      <c r="U1888" s="39" t="str">
        <f t="shared" si="207"/>
        <v/>
      </c>
      <c r="V1888" s="39" t="str">
        <f>IF(R1888="","",VLOOKUP(R1888,CUSTOMS!$E$3:$N$2500,5,FALSE))</f>
        <v/>
      </c>
      <c r="W1888" s="40" t="str">
        <f>IF(R1888="","",VLOOKUP(R1888,CUSTOMS!$E$3:$N$2500,6,FALSE))</f>
        <v/>
      </c>
      <c r="X1888" s="40" t="str">
        <f t="shared" si="208"/>
        <v/>
      </c>
      <c r="Y1888" s="39" t="str">
        <f>IF(R1888="","",VLOOKUP(R1888,CUSTOMS!$E$3:$N$2500,8,FALSE))</f>
        <v/>
      </c>
      <c r="Z1888" s="39" t="str">
        <f>IF(R1888="","",VLOOKUP(R1888,CUSTOMS!$E$3:$N$2500,9,FALSE))</f>
        <v/>
      </c>
      <c r="AA1888" s="39" t="str">
        <f>IF(R1888="","",VLOOKUP(R1888,CUSTOMS!$E$3:$N$2500,10,FALSE))</f>
        <v/>
      </c>
      <c r="AB1888" s="40" t="str">
        <f>IF(R1888="","",VLOOKUP(G1888,WMS!$E$3:$T$2500,15,FALSE))</f>
        <v/>
      </c>
      <c r="AC1888" s="40" t="str">
        <f t="shared" si="209"/>
        <v/>
      </c>
      <c r="AD1888" s="37" t="str">
        <f>IF(S1888="","",VLOOKUP(S1888,海关监管条件!$A$1:$B$2000,2,FALSE))</f>
        <v/>
      </c>
    </row>
    <row r="1889" spans="7:30">
      <c r="G1889" s="22" t="str">
        <f t="shared" ref="G1889:G1952" si="210">IF(F1889="","",D1889&amp;"/"&amp;E1889&amp;"/"&amp;F1889)</f>
        <v/>
      </c>
      <c r="H1889" s="23" t="str">
        <f>IF(G1889="","",VLOOKUP(G1889,WMS!$E$3:$Q$2500,7,FALSE))</f>
        <v/>
      </c>
      <c r="I1889" s="23" t="str">
        <f>IF(G1889="","",VLOOKUP(G1889,WMS!$E$3:$Q$2500,8,FALSE))</f>
        <v/>
      </c>
      <c r="J1889" s="23" t="str">
        <f>IF(G1889="","",VLOOKUP(G1889,WMS!$E$3:$Q$2500,13,FALSE))</f>
        <v/>
      </c>
      <c r="K1889" s="29" t="str">
        <f t="shared" ref="K1889:K1952" si="211">IF(M1889="","",EXACT(H1889,M1889/L1889))</f>
        <v/>
      </c>
      <c r="N1889" s="30" t="str">
        <f>IF(G1889="","",VLOOKUP(G1889,WMS!$E$3:$U$2500,17,0))</f>
        <v/>
      </c>
      <c r="O1889" s="31" t="str">
        <f t="shared" ref="O1889:O1952" si="212">IF(L1889="","",I1889*L1889)</f>
        <v/>
      </c>
      <c r="P1889" s="31" t="str">
        <f t="shared" ref="P1889:P1952" si="213">IF(L1889="","",J1889*L1889)</f>
        <v/>
      </c>
      <c r="Q1889" s="36" t="str">
        <f>IF(G1889="","",VLOOKUP(G1889,WMS!$E$3:$G$2500,2,FALSE))</f>
        <v/>
      </c>
      <c r="R1889" s="36" t="str">
        <f>IF(G1889="","",VLOOKUP(G1889,WMS!$E$3:$G$2500,3,FALSE))</f>
        <v/>
      </c>
      <c r="S1889" s="37" t="str">
        <f>IF(R1889="","",VLOOKUP(R1889,CUSTOMS!$E$3:$N$2500,2,FALSE))</f>
        <v/>
      </c>
      <c r="T1889" s="38" t="str">
        <f>IF(R1889="","",VLOOKUP(R1889,CUSTOMS!$E$3:$N$2500,3,FALSE))</f>
        <v/>
      </c>
      <c r="U1889" s="39" t="str">
        <f t="shared" ref="U1889:U1952" si="214">IF(V1889="","",IF(V1889="千克",M1889*AB1889,M1889))</f>
        <v/>
      </c>
      <c r="V1889" s="39" t="str">
        <f>IF(R1889="","",VLOOKUP(R1889,CUSTOMS!$E$3:$N$2500,5,FALSE))</f>
        <v/>
      </c>
      <c r="W1889" s="40" t="str">
        <f>IF(R1889="","",VLOOKUP(R1889,CUSTOMS!$E$3:$N$2500,6,FALSE))</f>
        <v/>
      </c>
      <c r="X1889" s="40" t="str">
        <f t="shared" ref="X1889:X1952" si="215">IF(W1889="","",U1889*W1889)</f>
        <v/>
      </c>
      <c r="Y1889" s="39" t="str">
        <f>IF(R1889="","",VLOOKUP(R1889,CUSTOMS!$E$3:$N$2500,8,FALSE))</f>
        <v/>
      </c>
      <c r="Z1889" s="39" t="str">
        <f>IF(R1889="","",VLOOKUP(R1889,CUSTOMS!$E$3:$N$2500,9,FALSE))</f>
        <v/>
      </c>
      <c r="AA1889" s="39" t="str">
        <f>IF(R1889="","",VLOOKUP(R1889,CUSTOMS!$E$3:$N$2500,10,FALSE))</f>
        <v/>
      </c>
      <c r="AB1889" s="40" t="str">
        <f>IF(R1889="","",VLOOKUP(G1889,WMS!$E$3:$T$2500,15,FALSE))</f>
        <v/>
      </c>
      <c r="AC1889" s="40" t="str">
        <f t="shared" ref="AC1889:AC1952" si="216">IF(AB1889="","",M1889*AB1889)</f>
        <v/>
      </c>
      <c r="AD1889" s="37" t="str">
        <f>IF(S1889="","",VLOOKUP(S1889,海关监管条件!$A$1:$B$2000,2,FALSE))</f>
        <v/>
      </c>
    </row>
    <row r="1890" spans="7:30">
      <c r="G1890" s="22" t="str">
        <f t="shared" si="210"/>
        <v/>
      </c>
      <c r="H1890" s="23" t="str">
        <f>IF(G1890="","",VLOOKUP(G1890,WMS!$E$3:$Q$2500,7,FALSE))</f>
        <v/>
      </c>
      <c r="I1890" s="23" t="str">
        <f>IF(G1890="","",VLOOKUP(G1890,WMS!$E$3:$Q$2500,8,FALSE))</f>
        <v/>
      </c>
      <c r="J1890" s="23" t="str">
        <f>IF(G1890="","",VLOOKUP(G1890,WMS!$E$3:$Q$2500,13,FALSE))</f>
        <v/>
      </c>
      <c r="K1890" s="29" t="str">
        <f t="shared" si="211"/>
        <v/>
      </c>
      <c r="N1890" s="30" t="str">
        <f>IF(G1890="","",VLOOKUP(G1890,WMS!$E$3:$U$2500,17,0))</f>
        <v/>
      </c>
      <c r="O1890" s="31" t="str">
        <f t="shared" si="212"/>
        <v/>
      </c>
      <c r="P1890" s="31" t="str">
        <f t="shared" si="213"/>
        <v/>
      </c>
      <c r="Q1890" s="36" t="str">
        <f>IF(G1890="","",VLOOKUP(G1890,WMS!$E$3:$G$2500,2,FALSE))</f>
        <v/>
      </c>
      <c r="R1890" s="36" t="str">
        <f>IF(G1890="","",VLOOKUP(G1890,WMS!$E$3:$G$2500,3,FALSE))</f>
        <v/>
      </c>
      <c r="S1890" s="37" t="str">
        <f>IF(R1890="","",VLOOKUP(R1890,CUSTOMS!$E$3:$N$2500,2,FALSE))</f>
        <v/>
      </c>
      <c r="T1890" s="38" t="str">
        <f>IF(R1890="","",VLOOKUP(R1890,CUSTOMS!$E$3:$N$2500,3,FALSE))</f>
        <v/>
      </c>
      <c r="U1890" s="39" t="str">
        <f t="shared" si="214"/>
        <v/>
      </c>
      <c r="V1890" s="39" t="str">
        <f>IF(R1890="","",VLOOKUP(R1890,CUSTOMS!$E$3:$N$2500,5,FALSE))</f>
        <v/>
      </c>
      <c r="W1890" s="40" t="str">
        <f>IF(R1890="","",VLOOKUP(R1890,CUSTOMS!$E$3:$N$2500,6,FALSE))</f>
        <v/>
      </c>
      <c r="X1890" s="40" t="str">
        <f t="shared" si="215"/>
        <v/>
      </c>
      <c r="Y1890" s="39" t="str">
        <f>IF(R1890="","",VLOOKUP(R1890,CUSTOMS!$E$3:$N$2500,8,FALSE))</f>
        <v/>
      </c>
      <c r="Z1890" s="39" t="str">
        <f>IF(R1890="","",VLOOKUP(R1890,CUSTOMS!$E$3:$N$2500,9,FALSE))</f>
        <v/>
      </c>
      <c r="AA1890" s="39" t="str">
        <f>IF(R1890="","",VLOOKUP(R1890,CUSTOMS!$E$3:$N$2500,10,FALSE))</f>
        <v/>
      </c>
      <c r="AB1890" s="40" t="str">
        <f>IF(R1890="","",VLOOKUP(G1890,WMS!$E$3:$T$2500,15,FALSE))</f>
        <v/>
      </c>
      <c r="AC1890" s="40" t="str">
        <f t="shared" si="216"/>
        <v/>
      </c>
      <c r="AD1890" s="37" t="str">
        <f>IF(S1890="","",VLOOKUP(S1890,海关监管条件!$A$1:$B$2000,2,FALSE))</f>
        <v/>
      </c>
    </row>
    <row r="1891" spans="7:30">
      <c r="G1891" s="22" t="str">
        <f t="shared" si="210"/>
        <v/>
      </c>
      <c r="H1891" s="23" t="str">
        <f>IF(G1891="","",VLOOKUP(G1891,WMS!$E$3:$Q$2500,7,FALSE))</f>
        <v/>
      </c>
      <c r="I1891" s="23" t="str">
        <f>IF(G1891="","",VLOOKUP(G1891,WMS!$E$3:$Q$2500,8,FALSE))</f>
        <v/>
      </c>
      <c r="J1891" s="23" t="str">
        <f>IF(G1891="","",VLOOKUP(G1891,WMS!$E$3:$Q$2500,13,FALSE))</f>
        <v/>
      </c>
      <c r="K1891" s="29" t="str">
        <f t="shared" si="211"/>
        <v/>
      </c>
      <c r="N1891" s="30" t="str">
        <f>IF(G1891="","",VLOOKUP(G1891,WMS!$E$3:$U$2500,17,0))</f>
        <v/>
      </c>
      <c r="O1891" s="31" t="str">
        <f t="shared" si="212"/>
        <v/>
      </c>
      <c r="P1891" s="31" t="str">
        <f t="shared" si="213"/>
        <v/>
      </c>
      <c r="Q1891" s="36" t="str">
        <f>IF(G1891="","",VLOOKUP(G1891,WMS!$E$3:$G$2500,2,FALSE))</f>
        <v/>
      </c>
      <c r="R1891" s="36" t="str">
        <f>IF(G1891="","",VLOOKUP(G1891,WMS!$E$3:$G$2500,3,FALSE))</f>
        <v/>
      </c>
      <c r="S1891" s="37" t="str">
        <f>IF(R1891="","",VLOOKUP(R1891,CUSTOMS!$E$3:$N$2500,2,FALSE))</f>
        <v/>
      </c>
      <c r="T1891" s="38" t="str">
        <f>IF(R1891="","",VLOOKUP(R1891,CUSTOMS!$E$3:$N$2500,3,FALSE))</f>
        <v/>
      </c>
      <c r="U1891" s="39" t="str">
        <f t="shared" si="214"/>
        <v/>
      </c>
      <c r="V1891" s="39" t="str">
        <f>IF(R1891="","",VLOOKUP(R1891,CUSTOMS!$E$3:$N$2500,5,FALSE))</f>
        <v/>
      </c>
      <c r="W1891" s="40" t="str">
        <f>IF(R1891="","",VLOOKUP(R1891,CUSTOMS!$E$3:$N$2500,6,FALSE))</f>
        <v/>
      </c>
      <c r="X1891" s="40" t="str">
        <f t="shared" si="215"/>
        <v/>
      </c>
      <c r="Y1891" s="39" t="str">
        <f>IF(R1891="","",VLOOKUP(R1891,CUSTOMS!$E$3:$N$2500,8,FALSE))</f>
        <v/>
      </c>
      <c r="Z1891" s="39" t="str">
        <f>IF(R1891="","",VLOOKUP(R1891,CUSTOMS!$E$3:$N$2500,9,FALSE))</f>
        <v/>
      </c>
      <c r="AA1891" s="39" t="str">
        <f>IF(R1891="","",VLOOKUP(R1891,CUSTOMS!$E$3:$N$2500,10,FALSE))</f>
        <v/>
      </c>
      <c r="AB1891" s="40" t="str">
        <f>IF(R1891="","",VLOOKUP(G1891,WMS!$E$3:$T$2500,15,FALSE))</f>
        <v/>
      </c>
      <c r="AC1891" s="40" t="str">
        <f t="shared" si="216"/>
        <v/>
      </c>
      <c r="AD1891" s="37" t="str">
        <f>IF(S1891="","",VLOOKUP(S1891,海关监管条件!$A$1:$B$2000,2,FALSE))</f>
        <v/>
      </c>
    </row>
    <row r="1892" spans="7:30">
      <c r="G1892" s="22" t="str">
        <f t="shared" si="210"/>
        <v/>
      </c>
      <c r="H1892" s="23" t="str">
        <f>IF(G1892="","",VLOOKUP(G1892,WMS!$E$3:$Q$2500,7,FALSE))</f>
        <v/>
      </c>
      <c r="I1892" s="23" t="str">
        <f>IF(G1892="","",VLOOKUP(G1892,WMS!$E$3:$Q$2500,8,FALSE))</f>
        <v/>
      </c>
      <c r="J1892" s="23" t="str">
        <f>IF(G1892="","",VLOOKUP(G1892,WMS!$E$3:$Q$2500,13,FALSE))</f>
        <v/>
      </c>
      <c r="K1892" s="29" t="str">
        <f t="shared" si="211"/>
        <v/>
      </c>
      <c r="N1892" s="30" t="str">
        <f>IF(G1892="","",VLOOKUP(G1892,WMS!$E$3:$U$2500,17,0))</f>
        <v/>
      </c>
      <c r="O1892" s="31" t="str">
        <f t="shared" si="212"/>
        <v/>
      </c>
      <c r="P1892" s="31" t="str">
        <f t="shared" si="213"/>
        <v/>
      </c>
      <c r="Q1892" s="36" t="str">
        <f>IF(G1892="","",VLOOKUP(G1892,WMS!$E$3:$G$2500,2,FALSE))</f>
        <v/>
      </c>
      <c r="R1892" s="36" t="str">
        <f>IF(G1892="","",VLOOKUP(G1892,WMS!$E$3:$G$2500,3,FALSE))</f>
        <v/>
      </c>
      <c r="S1892" s="37" t="str">
        <f>IF(R1892="","",VLOOKUP(R1892,CUSTOMS!$E$3:$N$2500,2,FALSE))</f>
        <v/>
      </c>
      <c r="T1892" s="38" t="str">
        <f>IF(R1892="","",VLOOKUP(R1892,CUSTOMS!$E$3:$N$2500,3,FALSE))</f>
        <v/>
      </c>
      <c r="U1892" s="39" t="str">
        <f t="shared" si="214"/>
        <v/>
      </c>
      <c r="V1892" s="39" t="str">
        <f>IF(R1892="","",VLOOKUP(R1892,CUSTOMS!$E$3:$N$2500,5,FALSE))</f>
        <v/>
      </c>
      <c r="W1892" s="40" t="str">
        <f>IF(R1892="","",VLOOKUP(R1892,CUSTOMS!$E$3:$N$2500,6,FALSE))</f>
        <v/>
      </c>
      <c r="X1892" s="40" t="str">
        <f t="shared" si="215"/>
        <v/>
      </c>
      <c r="Y1892" s="39" t="str">
        <f>IF(R1892="","",VLOOKUP(R1892,CUSTOMS!$E$3:$N$2500,8,FALSE))</f>
        <v/>
      </c>
      <c r="Z1892" s="39" t="str">
        <f>IF(R1892="","",VLOOKUP(R1892,CUSTOMS!$E$3:$N$2500,9,FALSE))</f>
        <v/>
      </c>
      <c r="AA1892" s="39" t="str">
        <f>IF(R1892="","",VLOOKUP(R1892,CUSTOMS!$E$3:$N$2500,10,FALSE))</f>
        <v/>
      </c>
      <c r="AB1892" s="40" t="str">
        <f>IF(R1892="","",VLOOKUP(G1892,WMS!$E$3:$T$2500,15,FALSE))</f>
        <v/>
      </c>
      <c r="AC1892" s="40" t="str">
        <f t="shared" si="216"/>
        <v/>
      </c>
      <c r="AD1892" s="37" t="str">
        <f>IF(S1892="","",VLOOKUP(S1892,海关监管条件!$A$1:$B$2000,2,FALSE))</f>
        <v/>
      </c>
    </row>
    <row r="1893" spans="7:30">
      <c r="G1893" s="22" t="str">
        <f t="shared" si="210"/>
        <v/>
      </c>
      <c r="H1893" s="23" t="str">
        <f>IF(G1893="","",VLOOKUP(G1893,WMS!$E$3:$Q$2500,7,FALSE))</f>
        <v/>
      </c>
      <c r="I1893" s="23" t="str">
        <f>IF(G1893="","",VLOOKUP(G1893,WMS!$E$3:$Q$2500,8,FALSE))</f>
        <v/>
      </c>
      <c r="J1893" s="23" t="str">
        <f>IF(G1893="","",VLOOKUP(G1893,WMS!$E$3:$Q$2500,13,FALSE))</f>
        <v/>
      </c>
      <c r="K1893" s="29" t="str">
        <f t="shared" si="211"/>
        <v/>
      </c>
      <c r="N1893" s="30" t="str">
        <f>IF(G1893="","",VLOOKUP(G1893,WMS!$E$3:$U$2500,17,0))</f>
        <v/>
      </c>
      <c r="O1893" s="31" t="str">
        <f t="shared" si="212"/>
        <v/>
      </c>
      <c r="P1893" s="31" t="str">
        <f t="shared" si="213"/>
        <v/>
      </c>
      <c r="Q1893" s="36" t="str">
        <f>IF(G1893="","",VLOOKUP(G1893,WMS!$E$3:$G$2500,2,FALSE))</f>
        <v/>
      </c>
      <c r="R1893" s="36" t="str">
        <f>IF(G1893="","",VLOOKUP(G1893,WMS!$E$3:$G$2500,3,FALSE))</f>
        <v/>
      </c>
      <c r="S1893" s="37" t="str">
        <f>IF(R1893="","",VLOOKUP(R1893,CUSTOMS!$E$3:$N$2500,2,FALSE))</f>
        <v/>
      </c>
      <c r="T1893" s="38" t="str">
        <f>IF(R1893="","",VLOOKUP(R1893,CUSTOMS!$E$3:$N$2500,3,FALSE))</f>
        <v/>
      </c>
      <c r="U1893" s="39" t="str">
        <f t="shared" si="214"/>
        <v/>
      </c>
      <c r="V1893" s="39" t="str">
        <f>IF(R1893="","",VLOOKUP(R1893,CUSTOMS!$E$3:$N$2500,5,FALSE))</f>
        <v/>
      </c>
      <c r="W1893" s="40" t="str">
        <f>IF(R1893="","",VLOOKUP(R1893,CUSTOMS!$E$3:$N$2500,6,FALSE))</f>
        <v/>
      </c>
      <c r="X1893" s="40" t="str">
        <f t="shared" si="215"/>
        <v/>
      </c>
      <c r="Y1893" s="39" t="str">
        <f>IF(R1893="","",VLOOKUP(R1893,CUSTOMS!$E$3:$N$2500,8,FALSE))</f>
        <v/>
      </c>
      <c r="Z1893" s="39" t="str">
        <f>IF(R1893="","",VLOOKUP(R1893,CUSTOMS!$E$3:$N$2500,9,FALSE))</f>
        <v/>
      </c>
      <c r="AA1893" s="39" t="str">
        <f>IF(R1893="","",VLOOKUP(R1893,CUSTOMS!$E$3:$N$2500,10,FALSE))</f>
        <v/>
      </c>
      <c r="AB1893" s="40" t="str">
        <f>IF(R1893="","",VLOOKUP(G1893,WMS!$E$3:$T$2500,15,FALSE))</f>
        <v/>
      </c>
      <c r="AC1893" s="40" t="str">
        <f t="shared" si="216"/>
        <v/>
      </c>
      <c r="AD1893" s="37" t="str">
        <f>IF(S1893="","",VLOOKUP(S1893,海关监管条件!$A$1:$B$2000,2,FALSE))</f>
        <v/>
      </c>
    </row>
    <row r="1894" spans="7:30">
      <c r="G1894" s="22" t="str">
        <f t="shared" si="210"/>
        <v/>
      </c>
      <c r="H1894" s="23" t="str">
        <f>IF(G1894="","",VLOOKUP(G1894,WMS!$E$3:$Q$2500,7,FALSE))</f>
        <v/>
      </c>
      <c r="I1894" s="23" t="str">
        <f>IF(G1894="","",VLOOKUP(G1894,WMS!$E$3:$Q$2500,8,FALSE))</f>
        <v/>
      </c>
      <c r="J1894" s="23" t="str">
        <f>IF(G1894="","",VLOOKUP(G1894,WMS!$E$3:$Q$2500,13,FALSE))</f>
        <v/>
      </c>
      <c r="K1894" s="29" t="str">
        <f t="shared" si="211"/>
        <v/>
      </c>
      <c r="N1894" s="30" t="str">
        <f>IF(G1894="","",VLOOKUP(G1894,WMS!$E$3:$U$2500,17,0))</f>
        <v/>
      </c>
      <c r="O1894" s="31" t="str">
        <f t="shared" si="212"/>
        <v/>
      </c>
      <c r="P1894" s="31" t="str">
        <f t="shared" si="213"/>
        <v/>
      </c>
      <c r="Q1894" s="36" t="str">
        <f>IF(G1894="","",VLOOKUP(G1894,WMS!$E$3:$G$2500,2,FALSE))</f>
        <v/>
      </c>
      <c r="R1894" s="36" t="str">
        <f>IF(G1894="","",VLOOKUP(G1894,WMS!$E$3:$G$2500,3,FALSE))</f>
        <v/>
      </c>
      <c r="S1894" s="37" t="str">
        <f>IF(R1894="","",VLOOKUP(R1894,CUSTOMS!$E$3:$N$2500,2,FALSE))</f>
        <v/>
      </c>
      <c r="T1894" s="38" t="str">
        <f>IF(R1894="","",VLOOKUP(R1894,CUSTOMS!$E$3:$N$2500,3,FALSE))</f>
        <v/>
      </c>
      <c r="U1894" s="39" t="str">
        <f t="shared" si="214"/>
        <v/>
      </c>
      <c r="V1894" s="39" t="str">
        <f>IF(R1894="","",VLOOKUP(R1894,CUSTOMS!$E$3:$N$2500,5,FALSE))</f>
        <v/>
      </c>
      <c r="W1894" s="40" t="str">
        <f>IF(R1894="","",VLOOKUP(R1894,CUSTOMS!$E$3:$N$2500,6,FALSE))</f>
        <v/>
      </c>
      <c r="X1894" s="40" t="str">
        <f t="shared" si="215"/>
        <v/>
      </c>
      <c r="Y1894" s="39" t="str">
        <f>IF(R1894="","",VLOOKUP(R1894,CUSTOMS!$E$3:$N$2500,8,FALSE))</f>
        <v/>
      </c>
      <c r="Z1894" s="39" t="str">
        <f>IF(R1894="","",VLOOKUP(R1894,CUSTOMS!$E$3:$N$2500,9,FALSE))</f>
        <v/>
      </c>
      <c r="AA1894" s="39" t="str">
        <f>IF(R1894="","",VLOOKUP(R1894,CUSTOMS!$E$3:$N$2500,10,FALSE))</f>
        <v/>
      </c>
      <c r="AB1894" s="40" t="str">
        <f>IF(R1894="","",VLOOKUP(G1894,WMS!$E$3:$T$2500,15,FALSE))</f>
        <v/>
      </c>
      <c r="AC1894" s="40" t="str">
        <f t="shared" si="216"/>
        <v/>
      </c>
      <c r="AD1894" s="37" t="str">
        <f>IF(S1894="","",VLOOKUP(S1894,海关监管条件!$A$1:$B$2000,2,FALSE))</f>
        <v/>
      </c>
    </row>
    <row r="1895" spans="7:30">
      <c r="G1895" s="22" t="str">
        <f t="shared" si="210"/>
        <v/>
      </c>
      <c r="H1895" s="23" t="str">
        <f>IF(G1895="","",VLOOKUP(G1895,WMS!$E$3:$Q$2500,7,FALSE))</f>
        <v/>
      </c>
      <c r="I1895" s="23" t="str">
        <f>IF(G1895="","",VLOOKUP(G1895,WMS!$E$3:$Q$2500,8,FALSE))</f>
        <v/>
      </c>
      <c r="J1895" s="23" t="str">
        <f>IF(G1895="","",VLOOKUP(G1895,WMS!$E$3:$Q$2500,13,FALSE))</f>
        <v/>
      </c>
      <c r="K1895" s="29" t="str">
        <f t="shared" si="211"/>
        <v/>
      </c>
      <c r="N1895" s="30" t="str">
        <f>IF(G1895="","",VLOOKUP(G1895,WMS!$E$3:$U$2500,17,0))</f>
        <v/>
      </c>
      <c r="O1895" s="31" t="str">
        <f t="shared" si="212"/>
        <v/>
      </c>
      <c r="P1895" s="31" t="str">
        <f t="shared" si="213"/>
        <v/>
      </c>
      <c r="Q1895" s="36" t="str">
        <f>IF(G1895="","",VLOOKUP(G1895,WMS!$E$3:$G$2500,2,FALSE))</f>
        <v/>
      </c>
      <c r="R1895" s="36" t="str">
        <f>IF(G1895="","",VLOOKUP(G1895,WMS!$E$3:$G$2500,3,FALSE))</f>
        <v/>
      </c>
      <c r="S1895" s="37" t="str">
        <f>IF(R1895="","",VLOOKUP(R1895,CUSTOMS!$E$3:$N$2500,2,FALSE))</f>
        <v/>
      </c>
      <c r="T1895" s="38" t="str">
        <f>IF(R1895="","",VLOOKUP(R1895,CUSTOMS!$E$3:$N$2500,3,FALSE))</f>
        <v/>
      </c>
      <c r="U1895" s="39" t="str">
        <f t="shared" si="214"/>
        <v/>
      </c>
      <c r="V1895" s="39" t="str">
        <f>IF(R1895="","",VLOOKUP(R1895,CUSTOMS!$E$3:$N$2500,5,FALSE))</f>
        <v/>
      </c>
      <c r="W1895" s="40" t="str">
        <f>IF(R1895="","",VLOOKUP(R1895,CUSTOMS!$E$3:$N$2500,6,FALSE))</f>
        <v/>
      </c>
      <c r="X1895" s="40" t="str">
        <f t="shared" si="215"/>
        <v/>
      </c>
      <c r="Y1895" s="39" t="str">
        <f>IF(R1895="","",VLOOKUP(R1895,CUSTOMS!$E$3:$N$2500,8,FALSE))</f>
        <v/>
      </c>
      <c r="Z1895" s="39" t="str">
        <f>IF(R1895="","",VLOOKUP(R1895,CUSTOMS!$E$3:$N$2500,9,FALSE))</f>
        <v/>
      </c>
      <c r="AA1895" s="39" t="str">
        <f>IF(R1895="","",VLOOKUP(R1895,CUSTOMS!$E$3:$N$2500,10,FALSE))</f>
        <v/>
      </c>
      <c r="AB1895" s="40" t="str">
        <f>IF(R1895="","",VLOOKUP(G1895,WMS!$E$3:$T$2500,15,FALSE))</f>
        <v/>
      </c>
      <c r="AC1895" s="40" t="str">
        <f t="shared" si="216"/>
        <v/>
      </c>
      <c r="AD1895" s="37" t="str">
        <f>IF(S1895="","",VLOOKUP(S1895,海关监管条件!$A$1:$B$2000,2,FALSE))</f>
        <v/>
      </c>
    </row>
    <row r="1896" spans="7:30">
      <c r="G1896" s="22" t="str">
        <f t="shared" si="210"/>
        <v/>
      </c>
      <c r="H1896" s="23" t="str">
        <f>IF(G1896="","",VLOOKUP(G1896,WMS!$E$3:$Q$2500,7,FALSE))</f>
        <v/>
      </c>
      <c r="I1896" s="23" t="str">
        <f>IF(G1896="","",VLOOKUP(G1896,WMS!$E$3:$Q$2500,8,FALSE))</f>
        <v/>
      </c>
      <c r="J1896" s="23" t="str">
        <f>IF(G1896="","",VLOOKUP(G1896,WMS!$E$3:$Q$2500,13,FALSE))</f>
        <v/>
      </c>
      <c r="K1896" s="29" t="str">
        <f t="shared" si="211"/>
        <v/>
      </c>
      <c r="N1896" s="30" t="str">
        <f>IF(G1896="","",VLOOKUP(G1896,WMS!$E$3:$U$2500,17,0))</f>
        <v/>
      </c>
      <c r="O1896" s="31" t="str">
        <f t="shared" si="212"/>
        <v/>
      </c>
      <c r="P1896" s="31" t="str">
        <f t="shared" si="213"/>
        <v/>
      </c>
      <c r="Q1896" s="36" t="str">
        <f>IF(G1896="","",VLOOKUP(G1896,WMS!$E$3:$G$2500,2,FALSE))</f>
        <v/>
      </c>
      <c r="R1896" s="36" t="str">
        <f>IF(G1896="","",VLOOKUP(G1896,WMS!$E$3:$G$2500,3,FALSE))</f>
        <v/>
      </c>
      <c r="S1896" s="37" t="str">
        <f>IF(R1896="","",VLOOKUP(R1896,CUSTOMS!$E$3:$N$2500,2,FALSE))</f>
        <v/>
      </c>
      <c r="T1896" s="38" t="str">
        <f>IF(R1896="","",VLOOKUP(R1896,CUSTOMS!$E$3:$N$2500,3,FALSE))</f>
        <v/>
      </c>
      <c r="U1896" s="39" t="str">
        <f t="shared" si="214"/>
        <v/>
      </c>
      <c r="V1896" s="39" t="str">
        <f>IF(R1896="","",VLOOKUP(R1896,CUSTOMS!$E$3:$N$2500,5,FALSE))</f>
        <v/>
      </c>
      <c r="W1896" s="40" t="str">
        <f>IF(R1896="","",VLOOKUP(R1896,CUSTOMS!$E$3:$N$2500,6,FALSE))</f>
        <v/>
      </c>
      <c r="X1896" s="40" t="str">
        <f t="shared" si="215"/>
        <v/>
      </c>
      <c r="Y1896" s="39" t="str">
        <f>IF(R1896="","",VLOOKUP(R1896,CUSTOMS!$E$3:$N$2500,8,FALSE))</f>
        <v/>
      </c>
      <c r="Z1896" s="39" t="str">
        <f>IF(R1896="","",VLOOKUP(R1896,CUSTOMS!$E$3:$N$2500,9,FALSE))</f>
        <v/>
      </c>
      <c r="AA1896" s="39" t="str">
        <f>IF(R1896="","",VLOOKUP(R1896,CUSTOMS!$E$3:$N$2500,10,FALSE))</f>
        <v/>
      </c>
      <c r="AB1896" s="40" t="str">
        <f>IF(R1896="","",VLOOKUP(G1896,WMS!$E$3:$T$2500,15,FALSE))</f>
        <v/>
      </c>
      <c r="AC1896" s="40" t="str">
        <f t="shared" si="216"/>
        <v/>
      </c>
      <c r="AD1896" s="37" t="str">
        <f>IF(S1896="","",VLOOKUP(S1896,海关监管条件!$A$1:$B$2000,2,FALSE))</f>
        <v/>
      </c>
    </row>
    <row r="1897" spans="7:30">
      <c r="G1897" s="22" t="str">
        <f t="shared" si="210"/>
        <v/>
      </c>
      <c r="H1897" s="23" t="str">
        <f>IF(G1897="","",VLOOKUP(G1897,WMS!$E$3:$Q$2500,7,FALSE))</f>
        <v/>
      </c>
      <c r="I1897" s="23" t="str">
        <f>IF(G1897="","",VLOOKUP(G1897,WMS!$E$3:$Q$2500,8,FALSE))</f>
        <v/>
      </c>
      <c r="J1897" s="23" t="str">
        <f>IF(G1897="","",VLOOKUP(G1897,WMS!$E$3:$Q$2500,13,FALSE))</f>
        <v/>
      </c>
      <c r="K1897" s="29" t="str">
        <f t="shared" si="211"/>
        <v/>
      </c>
      <c r="N1897" s="30" t="str">
        <f>IF(G1897="","",VLOOKUP(G1897,WMS!$E$3:$U$2500,17,0))</f>
        <v/>
      </c>
      <c r="O1897" s="31" t="str">
        <f t="shared" si="212"/>
        <v/>
      </c>
      <c r="P1897" s="31" t="str">
        <f t="shared" si="213"/>
        <v/>
      </c>
      <c r="Q1897" s="36" t="str">
        <f>IF(G1897="","",VLOOKUP(G1897,WMS!$E$3:$G$2500,2,FALSE))</f>
        <v/>
      </c>
      <c r="R1897" s="36" t="str">
        <f>IF(G1897="","",VLOOKUP(G1897,WMS!$E$3:$G$2500,3,FALSE))</f>
        <v/>
      </c>
      <c r="S1897" s="37" t="str">
        <f>IF(R1897="","",VLOOKUP(R1897,CUSTOMS!$E$3:$N$2500,2,FALSE))</f>
        <v/>
      </c>
      <c r="T1897" s="38" t="str">
        <f>IF(R1897="","",VLOOKUP(R1897,CUSTOMS!$E$3:$N$2500,3,FALSE))</f>
        <v/>
      </c>
      <c r="U1897" s="39" t="str">
        <f t="shared" si="214"/>
        <v/>
      </c>
      <c r="V1897" s="39" t="str">
        <f>IF(R1897="","",VLOOKUP(R1897,CUSTOMS!$E$3:$N$2500,5,FALSE))</f>
        <v/>
      </c>
      <c r="W1897" s="40" t="str">
        <f>IF(R1897="","",VLOOKUP(R1897,CUSTOMS!$E$3:$N$2500,6,FALSE))</f>
        <v/>
      </c>
      <c r="X1897" s="40" t="str">
        <f t="shared" si="215"/>
        <v/>
      </c>
      <c r="Y1897" s="39" t="str">
        <f>IF(R1897="","",VLOOKUP(R1897,CUSTOMS!$E$3:$N$2500,8,FALSE))</f>
        <v/>
      </c>
      <c r="Z1897" s="39" t="str">
        <f>IF(R1897="","",VLOOKUP(R1897,CUSTOMS!$E$3:$N$2500,9,FALSE))</f>
        <v/>
      </c>
      <c r="AA1897" s="39" t="str">
        <f>IF(R1897="","",VLOOKUP(R1897,CUSTOMS!$E$3:$N$2500,10,FALSE))</f>
        <v/>
      </c>
      <c r="AB1897" s="40" t="str">
        <f>IF(R1897="","",VLOOKUP(G1897,WMS!$E$3:$T$2500,15,FALSE))</f>
        <v/>
      </c>
      <c r="AC1897" s="40" t="str">
        <f t="shared" si="216"/>
        <v/>
      </c>
      <c r="AD1897" s="37" t="str">
        <f>IF(S1897="","",VLOOKUP(S1897,海关监管条件!$A$1:$B$2000,2,FALSE))</f>
        <v/>
      </c>
    </row>
    <row r="1898" spans="7:30">
      <c r="G1898" s="22" t="str">
        <f t="shared" si="210"/>
        <v/>
      </c>
      <c r="H1898" s="23" t="str">
        <f>IF(G1898="","",VLOOKUP(G1898,WMS!$E$3:$Q$2500,7,FALSE))</f>
        <v/>
      </c>
      <c r="I1898" s="23" t="str">
        <f>IF(G1898="","",VLOOKUP(G1898,WMS!$E$3:$Q$2500,8,FALSE))</f>
        <v/>
      </c>
      <c r="J1898" s="23" t="str">
        <f>IF(G1898="","",VLOOKUP(G1898,WMS!$E$3:$Q$2500,13,FALSE))</f>
        <v/>
      </c>
      <c r="K1898" s="29" t="str">
        <f t="shared" si="211"/>
        <v/>
      </c>
      <c r="N1898" s="30" t="str">
        <f>IF(G1898="","",VLOOKUP(G1898,WMS!$E$3:$U$2500,17,0))</f>
        <v/>
      </c>
      <c r="O1898" s="31" t="str">
        <f t="shared" si="212"/>
        <v/>
      </c>
      <c r="P1898" s="31" t="str">
        <f t="shared" si="213"/>
        <v/>
      </c>
      <c r="Q1898" s="36" t="str">
        <f>IF(G1898="","",VLOOKUP(G1898,WMS!$E$3:$G$2500,2,FALSE))</f>
        <v/>
      </c>
      <c r="R1898" s="36" t="str">
        <f>IF(G1898="","",VLOOKUP(G1898,WMS!$E$3:$G$2500,3,FALSE))</f>
        <v/>
      </c>
      <c r="S1898" s="37" t="str">
        <f>IF(R1898="","",VLOOKUP(R1898,CUSTOMS!$E$3:$N$2500,2,FALSE))</f>
        <v/>
      </c>
      <c r="T1898" s="38" t="str">
        <f>IF(R1898="","",VLOOKUP(R1898,CUSTOMS!$E$3:$N$2500,3,FALSE))</f>
        <v/>
      </c>
      <c r="U1898" s="39" t="str">
        <f t="shared" si="214"/>
        <v/>
      </c>
      <c r="V1898" s="39" t="str">
        <f>IF(R1898="","",VLOOKUP(R1898,CUSTOMS!$E$3:$N$2500,5,FALSE))</f>
        <v/>
      </c>
      <c r="W1898" s="40" t="str">
        <f>IF(R1898="","",VLOOKUP(R1898,CUSTOMS!$E$3:$N$2500,6,FALSE))</f>
        <v/>
      </c>
      <c r="X1898" s="40" t="str">
        <f t="shared" si="215"/>
        <v/>
      </c>
      <c r="Y1898" s="39" t="str">
        <f>IF(R1898="","",VLOOKUP(R1898,CUSTOMS!$E$3:$N$2500,8,FALSE))</f>
        <v/>
      </c>
      <c r="Z1898" s="39" t="str">
        <f>IF(R1898="","",VLOOKUP(R1898,CUSTOMS!$E$3:$N$2500,9,FALSE))</f>
        <v/>
      </c>
      <c r="AA1898" s="39" t="str">
        <f>IF(R1898="","",VLOOKUP(R1898,CUSTOMS!$E$3:$N$2500,10,FALSE))</f>
        <v/>
      </c>
      <c r="AB1898" s="40" t="str">
        <f>IF(R1898="","",VLOOKUP(G1898,WMS!$E$3:$T$2500,15,FALSE))</f>
        <v/>
      </c>
      <c r="AC1898" s="40" t="str">
        <f t="shared" si="216"/>
        <v/>
      </c>
      <c r="AD1898" s="37" t="str">
        <f>IF(S1898="","",VLOOKUP(S1898,海关监管条件!$A$1:$B$2000,2,FALSE))</f>
        <v/>
      </c>
    </row>
    <row r="1899" spans="7:30">
      <c r="G1899" s="22" t="str">
        <f t="shared" si="210"/>
        <v/>
      </c>
      <c r="H1899" s="23" t="str">
        <f>IF(G1899="","",VLOOKUP(G1899,WMS!$E$3:$Q$2500,7,FALSE))</f>
        <v/>
      </c>
      <c r="I1899" s="23" t="str">
        <f>IF(G1899="","",VLOOKUP(G1899,WMS!$E$3:$Q$2500,8,FALSE))</f>
        <v/>
      </c>
      <c r="J1899" s="23" t="str">
        <f>IF(G1899="","",VLOOKUP(G1899,WMS!$E$3:$Q$2500,13,FALSE))</f>
        <v/>
      </c>
      <c r="K1899" s="29" t="str">
        <f t="shared" si="211"/>
        <v/>
      </c>
      <c r="N1899" s="30" t="str">
        <f>IF(G1899="","",VLOOKUP(G1899,WMS!$E$3:$U$2500,17,0))</f>
        <v/>
      </c>
      <c r="O1899" s="31" t="str">
        <f t="shared" si="212"/>
        <v/>
      </c>
      <c r="P1899" s="31" t="str">
        <f t="shared" si="213"/>
        <v/>
      </c>
      <c r="Q1899" s="36" t="str">
        <f>IF(G1899="","",VLOOKUP(G1899,WMS!$E$3:$G$2500,2,FALSE))</f>
        <v/>
      </c>
      <c r="R1899" s="36" t="str">
        <f>IF(G1899="","",VLOOKUP(G1899,WMS!$E$3:$G$2500,3,FALSE))</f>
        <v/>
      </c>
      <c r="S1899" s="37" t="str">
        <f>IF(R1899="","",VLOOKUP(R1899,CUSTOMS!$E$3:$N$2500,2,FALSE))</f>
        <v/>
      </c>
      <c r="T1899" s="38" t="str">
        <f>IF(R1899="","",VLOOKUP(R1899,CUSTOMS!$E$3:$N$2500,3,FALSE))</f>
        <v/>
      </c>
      <c r="U1899" s="39" t="str">
        <f t="shared" si="214"/>
        <v/>
      </c>
      <c r="V1899" s="39" t="str">
        <f>IF(R1899="","",VLOOKUP(R1899,CUSTOMS!$E$3:$N$2500,5,FALSE))</f>
        <v/>
      </c>
      <c r="W1899" s="40" t="str">
        <f>IF(R1899="","",VLOOKUP(R1899,CUSTOMS!$E$3:$N$2500,6,FALSE))</f>
        <v/>
      </c>
      <c r="X1899" s="40" t="str">
        <f t="shared" si="215"/>
        <v/>
      </c>
      <c r="Y1899" s="39" t="str">
        <f>IF(R1899="","",VLOOKUP(R1899,CUSTOMS!$E$3:$N$2500,8,FALSE))</f>
        <v/>
      </c>
      <c r="Z1899" s="39" t="str">
        <f>IF(R1899="","",VLOOKUP(R1899,CUSTOMS!$E$3:$N$2500,9,FALSE))</f>
        <v/>
      </c>
      <c r="AA1899" s="39" t="str">
        <f>IF(R1899="","",VLOOKUP(R1899,CUSTOMS!$E$3:$N$2500,10,FALSE))</f>
        <v/>
      </c>
      <c r="AB1899" s="40" t="str">
        <f>IF(R1899="","",VLOOKUP(G1899,WMS!$E$3:$T$2500,15,FALSE))</f>
        <v/>
      </c>
      <c r="AC1899" s="40" t="str">
        <f t="shared" si="216"/>
        <v/>
      </c>
      <c r="AD1899" s="37" t="str">
        <f>IF(S1899="","",VLOOKUP(S1899,海关监管条件!$A$1:$B$2000,2,FALSE))</f>
        <v/>
      </c>
    </row>
    <row r="1900" spans="7:30">
      <c r="G1900" s="22" t="str">
        <f t="shared" si="210"/>
        <v/>
      </c>
      <c r="H1900" s="23" t="str">
        <f>IF(G1900="","",VLOOKUP(G1900,WMS!$E$3:$Q$2500,7,FALSE))</f>
        <v/>
      </c>
      <c r="I1900" s="23" t="str">
        <f>IF(G1900="","",VLOOKUP(G1900,WMS!$E$3:$Q$2500,8,FALSE))</f>
        <v/>
      </c>
      <c r="J1900" s="23" t="str">
        <f>IF(G1900="","",VLOOKUP(G1900,WMS!$E$3:$Q$2500,13,FALSE))</f>
        <v/>
      </c>
      <c r="K1900" s="29" t="str">
        <f t="shared" si="211"/>
        <v/>
      </c>
      <c r="N1900" s="30" t="str">
        <f>IF(G1900="","",VLOOKUP(G1900,WMS!$E$3:$U$2500,17,0))</f>
        <v/>
      </c>
      <c r="O1900" s="31" t="str">
        <f t="shared" si="212"/>
        <v/>
      </c>
      <c r="P1900" s="31" t="str">
        <f t="shared" si="213"/>
        <v/>
      </c>
      <c r="Q1900" s="36" t="str">
        <f>IF(G1900="","",VLOOKUP(G1900,WMS!$E$3:$G$2500,2,FALSE))</f>
        <v/>
      </c>
      <c r="R1900" s="36" t="str">
        <f>IF(G1900="","",VLOOKUP(G1900,WMS!$E$3:$G$2500,3,FALSE))</f>
        <v/>
      </c>
      <c r="S1900" s="37" t="str">
        <f>IF(R1900="","",VLOOKUP(R1900,CUSTOMS!$E$3:$N$2500,2,FALSE))</f>
        <v/>
      </c>
      <c r="T1900" s="38" t="str">
        <f>IF(R1900="","",VLOOKUP(R1900,CUSTOMS!$E$3:$N$2500,3,FALSE))</f>
        <v/>
      </c>
      <c r="U1900" s="39" t="str">
        <f t="shared" si="214"/>
        <v/>
      </c>
      <c r="V1900" s="39" t="str">
        <f>IF(R1900="","",VLOOKUP(R1900,CUSTOMS!$E$3:$N$2500,5,FALSE))</f>
        <v/>
      </c>
      <c r="W1900" s="40" t="str">
        <f>IF(R1900="","",VLOOKUP(R1900,CUSTOMS!$E$3:$N$2500,6,FALSE))</f>
        <v/>
      </c>
      <c r="X1900" s="40" t="str">
        <f t="shared" si="215"/>
        <v/>
      </c>
      <c r="Y1900" s="39" t="str">
        <f>IF(R1900="","",VLOOKUP(R1900,CUSTOMS!$E$3:$N$2500,8,FALSE))</f>
        <v/>
      </c>
      <c r="Z1900" s="39" t="str">
        <f>IF(R1900="","",VLOOKUP(R1900,CUSTOMS!$E$3:$N$2500,9,FALSE))</f>
        <v/>
      </c>
      <c r="AA1900" s="39" t="str">
        <f>IF(R1900="","",VLOOKUP(R1900,CUSTOMS!$E$3:$N$2500,10,FALSE))</f>
        <v/>
      </c>
      <c r="AB1900" s="40" t="str">
        <f>IF(R1900="","",VLOOKUP(G1900,WMS!$E$3:$T$2500,15,FALSE))</f>
        <v/>
      </c>
      <c r="AC1900" s="40" t="str">
        <f t="shared" si="216"/>
        <v/>
      </c>
      <c r="AD1900" s="37" t="str">
        <f>IF(S1900="","",VLOOKUP(S1900,海关监管条件!$A$1:$B$2000,2,FALSE))</f>
        <v/>
      </c>
    </row>
    <row r="1901" spans="7:30">
      <c r="G1901" s="22" t="str">
        <f t="shared" si="210"/>
        <v/>
      </c>
      <c r="H1901" s="23" t="str">
        <f>IF(G1901="","",VLOOKUP(G1901,WMS!$E$3:$Q$2500,7,FALSE))</f>
        <v/>
      </c>
      <c r="I1901" s="23" t="str">
        <f>IF(G1901="","",VLOOKUP(G1901,WMS!$E$3:$Q$2500,8,FALSE))</f>
        <v/>
      </c>
      <c r="J1901" s="23" t="str">
        <f>IF(G1901="","",VLOOKUP(G1901,WMS!$E$3:$Q$2500,13,FALSE))</f>
        <v/>
      </c>
      <c r="K1901" s="29" t="str">
        <f t="shared" si="211"/>
        <v/>
      </c>
      <c r="N1901" s="30" t="str">
        <f>IF(G1901="","",VLOOKUP(G1901,WMS!$E$3:$U$2500,17,0))</f>
        <v/>
      </c>
      <c r="O1901" s="31" t="str">
        <f t="shared" si="212"/>
        <v/>
      </c>
      <c r="P1901" s="31" t="str">
        <f t="shared" si="213"/>
        <v/>
      </c>
      <c r="Q1901" s="36" t="str">
        <f>IF(G1901="","",VLOOKUP(G1901,WMS!$E$3:$G$2500,2,FALSE))</f>
        <v/>
      </c>
      <c r="R1901" s="36" t="str">
        <f>IF(G1901="","",VLOOKUP(G1901,WMS!$E$3:$G$2500,3,FALSE))</f>
        <v/>
      </c>
      <c r="S1901" s="37" t="str">
        <f>IF(R1901="","",VLOOKUP(R1901,CUSTOMS!$E$3:$N$2500,2,FALSE))</f>
        <v/>
      </c>
      <c r="T1901" s="38" t="str">
        <f>IF(R1901="","",VLOOKUP(R1901,CUSTOMS!$E$3:$N$2500,3,FALSE))</f>
        <v/>
      </c>
      <c r="U1901" s="39" t="str">
        <f t="shared" si="214"/>
        <v/>
      </c>
      <c r="V1901" s="39" t="str">
        <f>IF(R1901="","",VLOOKUP(R1901,CUSTOMS!$E$3:$N$2500,5,FALSE))</f>
        <v/>
      </c>
      <c r="W1901" s="40" t="str">
        <f>IF(R1901="","",VLOOKUP(R1901,CUSTOMS!$E$3:$N$2500,6,FALSE))</f>
        <v/>
      </c>
      <c r="X1901" s="40" t="str">
        <f t="shared" si="215"/>
        <v/>
      </c>
      <c r="Y1901" s="39" t="str">
        <f>IF(R1901="","",VLOOKUP(R1901,CUSTOMS!$E$3:$N$2500,8,FALSE))</f>
        <v/>
      </c>
      <c r="Z1901" s="39" t="str">
        <f>IF(R1901="","",VLOOKUP(R1901,CUSTOMS!$E$3:$N$2500,9,FALSE))</f>
        <v/>
      </c>
      <c r="AA1901" s="39" t="str">
        <f>IF(R1901="","",VLOOKUP(R1901,CUSTOMS!$E$3:$N$2500,10,FALSE))</f>
        <v/>
      </c>
      <c r="AB1901" s="40" t="str">
        <f>IF(R1901="","",VLOOKUP(G1901,WMS!$E$3:$T$2500,15,FALSE))</f>
        <v/>
      </c>
      <c r="AC1901" s="40" t="str">
        <f t="shared" si="216"/>
        <v/>
      </c>
      <c r="AD1901" s="37" t="str">
        <f>IF(S1901="","",VLOOKUP(S1901,海关监管条件!$A$1:$B$2000,2,FALSE))</f>
        <v/>
      </c>
    </row>
    <row r="1902" spans="7:30">
      <c r="G1902" s="22" t="str">
        <f t="shared" si="210"/>
        <v/>
      </c>
      <c r="H1902" s="23" t="str">
        <f>IF(G1902="","",VLOOKUP(G1902,WMS!$E$3:$Q$2500,7,FALSE))</f>
        <v/>
      </c>
      <c r="I1902" s="23" t="str">
        <f>IF(G1902="","",VLOOKUP(G1902,WMS!$E$3:$Q$2500,8,FALSE))</f>
        <v/>
      </c>
      <c r="J1902" s="23" t="str">
        <f>IF(G1902="","",VLOOKUP(G1902,WMS!$E$3:$Q$2500,13,FALSE))</f>
        <v/>
      </c>
      <c r="K1902" s="29" t="str">
        <f t="shared" si="211"/>
        <v/>
      </c>
      <c r="N1902" s="30" t="str">
        <f>IF(G1902="","",VLOOKUP(G1902,WMS!$E$3:$U$2500,17,0))</f>
        <v/>
      </c>
      <c r="O1902" s="31" t="str">
        <f t="shared" si="212"/>
        <v/>
      </c>
      <c r="P1902" s="31" t="str">
        <f t="shared" si="213"/>
        <v/>
      </c>
      <c r="Q1902" s="36" t="str">
        <f>IF(G1902="","",VLOOKUP(G1902,WMS!$E$3:$G$2500,2,FALSE))</f>
        <v/>
      </c>
      <c r="R1902" s="36" t="str">
        <f>IF(G1902="","",VLOOKUP(G1902,WMS!$E$3:$G$2500,3,FALSE))</f>
        <v/>
      </c>
      <c r="S1902" s="37" t="str">
        <f>IF(R1902="","",VLOOKUP(R1902,CUSTOMS!$E$3:$N$2500,2,FALSE))</f>
        <v/>
      </c>
      <c r="T1902" s="38" t="str">
        <f>IF(R1902="","",VLOOKUP(R1902,CUSTOMS!$E$3:$N$2500,3,FALSE))</f>
        <v/>
      </c>
      <c r="U1902" s="39" t="str">
        <f t="shared" si="214"/>
        <v/>
      </c>
      <c r="V1902" s="39" t="str">
        <f>IF(R1902="","",VLOOKUP(R1902,CUSTOMS!$E$3:$N$2500,5,FALSE))</f>
        <v/>
      </c>
      <c r="W1902" s="40" t="str">
        <f>IF(R1902="","",VLOOKUP(R1902,CUSTOMS!$E$3:$N$2500,6,FALSE))</f>
        <v/>
      </c>
      <c r="X1902" s="40" t="str">
        <f t="shared" si="215"/>
        <v/>
      </c>
      <c r="Y1902" s="39" t="str">
        <f>IF(R1902="","",VLOOKUP(R1902,CUSTOMS!$E$3:$N$2500,8,FALSE))</f>
        <v/>
      </c>
      <c r="Z1902" s="39" t="str">
        <f>IF(R1902="","",VLOOKUP(R1902,CUSTOMS!$E$3:$N$2500,9,FALSE))</f>
        <v/>
      </c>
      <c r="AA1902" s="39" t="str">
        <f>IF(R1902="","",VLOOKUP(R1902,CUSTOMS!$E$3:$N$2500,10,FALSE))</f>
        <v/>
      </c>
      <c r="AB1902" s="40" t="str">
        <f>IF(R1902="","",VLOOKUP(G1902,WMS!$E$3:$T$2500,15,FALSE))</f>
        <v/>
      </c>
      <c r="AC1902" s="40" t="str">
        <f t="shared" si="216"/>
        <v/>
      </c>
      <c r="AD1902" s="37" t="str">
        <f>IF(S1902="","",VLOOKUP(S1902,海关监管条件!$A$1:$B$2000,2,FALSE))</f>
        <v/>
      </c>
    </row>
    <row r="1903" spans="7:30">
      <c r="G1903" s="22" t="str">
        <f t="shared" si="210"/>
        <v/>
      </c>
      <c r="H1903" s="23" t="str">
        <f>IF(G1903="","",VLOOKUP(G1903,WMS!$E$3:$Q$2500,7,FALSE))</f>
        <v/>
      </c>
      <c r="I1903" s="23" t="str">
        <f>IF(G1903="","",VLOOKUP(G1903,WMS!$E$3:$Q$2500,8,FALSE))</f>
        <v/>
      </c>
      <c r="J1903" s="23" t="str">
        <f>IF(G1903="","",VLOOKUP(G1903,WMS!$E$3:$Q$2500,13,FALSE))</f>
        <v/>
      </c>
      <c r="K1903" s="29" t="str">
        <f t="shared" si="211"/>
        <v/>
      </c>
      <c r="N1903" s="30" t="str">
        <f>IF(G1903="","",VLOOKUP(G1903,WMS!$E$3:$U$2500,17,0))</f>
        <v/>
      </c>
      <c r="O1903" s="31" t="str">
        <f t="shared" si="212"/>
        <v/>
      </c>
      <c r="P1903" s="31" t="str">
        <f t="shared" si="213"/>
        <v/>
      </c>
      <c r="Q1903" s="36" t="str">
        <f>IF(G1903="","",VLOOKUP(G1903,WMS!$E$3:$G$2500,2,FALSE))</f>
        <v/>
      </c>
      <c r="R1903" s="36" t="str">
        <f>IF(G1903="","",VLOOKUP(G1903,WMS!$E$3:$G$2500,3,FALSE))</f>
        <v/>
      </c>
      <c r="S1903" s="37" t="str">
        <f>IF(R1903="","",VLOOKUP(R1903,CUSTOMS!$E$3:$N$2500,2,FALSE))</f>
        <v/>
      </c>
      <c r="T1903" s="38" t="str">
        <f>IF(R1903="","",VLOOKUP(R1903,CUSTOMS!$E$3:$N$2500,3,FALSE))</f>
        <v/>
      </c>
      <c r="U1903" s="39" t="str">
        <f t="shared" si="214"/>
        <v/>
      </c>
      <c r="V1903" s="39" t="str">
        <f>IF(R1903="","",VLOOKUP(R1903,CUSTOMS!$E$3:$N$2500,5,FALSE))</f>
        <v/>
      </c>
      <c r="W1903" s="40" t="str">
        <f>IF(R1903="","",VLOOKUP(R1903,CUSTOMS!$E$3:$N$2500,6,FALSE))</f>
        <v/>
      </c>
      <c r="X1903" s="40" t="str">
        <f t="shared" si="215"/>
        <v/>
      </c>
      <c r="Y1903" s="39" t="str">
        <f>IF(R1903="","",VLOOKUP(R1903,CUSTOMS!$E$3:$N$2500,8,FALSE))</f>
        <v/>
      </c>
      <c r="Z1903" s="39" t="str">
        <f>IF(R1903="","",VLOOKUP(R1903,CUSTOMS!$E$3:$N$2500,9,FALSE))</f>
        <v/>
      </c>
      <c r="AA1903" s="39" t="str">
        <f>IF(R1903="","",VLOOKUP(R1903,CUSTOMS!$E$3:$N$2500,10,FALSE))</f>
        <v/>
      </c>
      <c r="AB1903" s="40" t="str">
        <f>IF(R1903="","",VLOOKUP(G1903,WMS!$E$3:$T$2500,15,FALSE))</f>
        <v/>
      </c>
      <c r="AC1903" s="40" t="str">
        <f t="shared" si="216"/>
        <v/>
      </c>
      <c r="AD1903" s="37" t="str">
        <f>IF(S1903="","",VLOOKUP(S1903,海关监管条件!$A$1:$B$2000,2,FALSE))</f>
        <v/>
      </c>
    </row>
    <row r="1904" spans="7:30">
      <c r="G1904" s="22" t="str">
        <f t="shared" si="210"/>
        <v/>
      </c>
      <c r="H1904" s="23" t="str">
        <f>IF(G1904="","",VLOOKUP(G1904,WMS!$E$3:$Q$2500,7,FALSE))</f>
        <v/>
      </c>
      <c r="I1904" s="23" t="str">
        <f>IF(G1904="","",VLOOKUP(G1904,WMS!$E$3:$Q$2500,8,FALSE))</f>
        <v/>
      </c>
      <c r="J1904" s="23" t="str">
        <f>IF(G1904="","",VLOOKUP(G1904,WMS!$E$3:$Q$2500,13,FALSE))</f>
        <v/>
      </c>
      <c r="K1904" s="29" t="str">
        <f t="shared" si="211"/>
        <v/>
      </c>
      <c r="N1904" s="30" t="str">
        <f>IF(G1904="","",VLOOKUP(G1904,WMS!$E$3:$U$2500,17,0))</f>
        <v/>
      </c>
      <c r="O1904" s="31" t="str">
        <f t="shared" si="212"/>
        <v/>
      </c>
      <c r="P1904" s="31" t="str">
        <f t="shared" si="213"/>
        <v/>
      </c>
      <c r="Q1904" s="36" t="str">
        <f>IF(G1904="","",VLOOKUP(G1904,WMS!$E$3:$G$2500,2,FALSE))</f>
        <v/>
      </c>
      <c r="R1904" s="36" t="str">
        <f>IF(G1904="","",VLOOKUP(G1904,WMS!$E$3:$G$2500,3,FALSE))</f>
        <v/>
      </c>
      <c r="S1904" s="37" t="str">
        <f>IF(R1904="","",VLOOKUP(R1904,CUSTOMS!$E$3:$N$2500,2,FALSE))</f>
        <v/>
      </c>
      <c r="T1904" s="38" t="str">
        <f>IF(R1904="","",VLOOKUP(R1904,CUSTOMS!$E$3:$N$2500,3,FALSE))</f>
        <v/>
      </c>
      <c r="U1904" s="39" t="str">
        <f t="shared" si="214"/>
        <v/>
      </c>
      <c r="V1904" s="39" t="str">
        <f>IF(R1904="","",VLOOKUP(R1904,CUSTOMS!$E$3:$N$2500,5,FALSE))</f>
        <v/>
      </c>
      <c r="W1904" s="40" t="str">
        <f>IF(R1904="","",VLOOKUP(R1904,CUSTOMS!$E$3:$N$2500,6,FALSE))</f>
        <v/>
      </c>
      <c r="X1904" s="40" t="str">
        <f t="shared" si="215"/>
        <v/>
      </c>
      <c r="Y1904" s="39" t="str">
        <f>IF(R1904="","",VLOOKUP(R1904,CUSTOMS!$E$3:$N$2500,8,FALSE))</f>
        <v/>
      </c>
      <c r="Z1904" s="39" t="str">
        <f>IF(R1904="","",VLOOKUP(R1904,CUSTOMS!$E$3:$N$2500,9,FALSE))</f>
        <v/>
      </c>
      <c r="AA1904" s="39" t="str">
        <f>IF(R1904="","",VLOOKUP(R1904,CUSTOMS!$E$3:$N$2500,10,FALSE))</f>
        <v/>
      </c>
      <c r="AB1904" s="40" t="str">
        <f>IF(R1904="","",VLOOKUP(G1904,WMS!$E$3:$T$2500,15,FALSE))</f>
        <v/>
      </c>
      <c r="AC1904" s="40" t="str">
        <f t="shared" si="216"/>
        <v/>
      </c>
      <c r="AD1904" s="37" t="str">
        <f>IF(S1904="","",VLOOKUP(S1904,海关监管条件!$A$1:$B$2000,2,FALSE))</f>
        <v/>
      </c>
    </row>
    <row r="1905" spans="7:30">
      <c r="G1905" s="22" t="str">
        <f t="shared" si="210"/>
        <v/>
      </c>
      <c r="H1905" s="23" t="str">
        <f>IF(G1905="","",VLOOKUP(G1905,WMS!$E$3:$Q$2500,7,FALSE))</f>
        <v/>
      </c>
      <c r="I1905" s="23" t="str">
        <f>IF(G1905="","",VLOOKUP(G1905,WMS!$E$3:$Q$2500,8,FALSE))</f>
        <v/>
      </c>
      <c r="J1905" s="23" t="str">
        <f>IF(G1905="","",VLOOKUP(G1905,WMS!$E$3:$Q$2500,13,FALSE))</f>
        <v/>
      </c>
      <c r="K1905" s="29" t="str">
        <f t="shared" si="211"/>
        <v/>
      </c>
      <c r="N1905" s="30" t="str">
        <f>IF(G1905="","",VLOOKUP(G1905,WMS!$E$3:$U$2500,17,0))</f>
        <v/>
      </c>
      <c r="O1905" s="31" t="str">
        <f t="shared" si="212"/>
        <v/>
      </c>
      <c r="P1905" s="31" t="str">
        <f t="shared" si="213"/>
        <v/>
      </c>
      <c r="Q1905" s="36" t="str">
        <f>IF(G1905="","",VLOOKUP(G1905,WMS!$E$3:$G$2500,2,FALSE))</f>
        <v/>
      </c>
      <c r="R1905" s="36" t="str">
        <f>IF(G1905="","",VLOOKUP(G1905,WMS!$E$3:$G$2500,3,FALSE))</f>
        <v/>
      </c>
      <c r="S1905" s="37" t="str">
        <f>IF(R1905="","",VLOOKUP(R1905,CUSTOMS!$E$3:$N$2500,2,FALSE))</f>
        <v/>
      </c>
      <c r="T1905" s="38" t="str">
        <f>IF(R1905="","",VLOOKUP(R1905,CUSTOMS!$E$3:$N$2500,3,FALSE))</f>
        <v/>
      </c>
      <c r="U1905" s="39" t="str">
        <f t="shared" si="214"/>
        <v/>
      </c>
      <c r="V1905" s="39" t="str">
        <f>IF(R1905="","",VLOOKUP(R1905,CUSTOMS!$E$3:$N$2500,5,FALSE))</f>
        <v/>
      </c>
      <c r="W1905" s="40" t="str">
        <f>IF(R1905="","",VLOOKUP(R1905,CUSTOMS!$E$3:$N$2500,6,FALSE))</f>
        <v/>
      </c>
      <c r="X1905" s="40" t="str">
        <f t="shared" si="215"/>
        <v/>
      </c>
      <c r="Y1905" s="39" t="str">
        <f>IF(R1905="","",VLOOKUP(R1905,CUSTOMS!$E$3:$N$2500,8,FALSE))</f>
        <v/>
      </c>
      <c r="Z1905" s="39" t="str">
        <f>IF(R1905="","",VLOOKUP(R1905,CUSTOMS!$E$3:$N$2500,9,FALSE))</f>
        <v/>
      </c>
      <c r="AA1905" s="39" t="str">
        <f>IF(R1905="","",VLOOKUP(R1905,CUSTOMS!$E$3:$N$2500,10,FALSE))</f>
        <v/>
      </c>
      <c r="AB1905" s="40" t="str">
        <f>IF(R1905="","",VLOOKUP(G1905,WMS!$E$3:$T$2500,15,FALSE))</f>
        <v/>
      </c>
      <c r="AC1905" s="40" t="str">
        <f t="shared" si="216"/>
        <v/>
      </c>
      <c r="AD1905" s="37" t="str">
        <f>IF(S1905="","",VLOOKUP(S1905,海关监管条件!$A$1:$B$2000,2,FALSE))</f>
        <v/>
      </c>
    </row>
    <row r="1906" spans="7:30">
      <c r="G1906" s="22" t="str">
        <f t="shared" si="210"/>
        <v/>
      </c>
      <c r="H1906" s="23" t="str">
        <f>IF(G1906="","",VLOOKUP(G1906,WMS!$E$3:$Q$2500,7,FALSE))</f>
        <v/>
      </c>
      <c r="I1906" s="23" t="str">
        <f>IF(G1906="","",VLOOKUP(G1906,WMS!$E$3:$Q$2500,8,FALSE))</f>
        <v/>
      </c>
      <c r="J1906" s="23" t="str">
        <f>IF(G1906="","",VLOOKUP(G1906,WMS!$E$3:$Q$2500,13,FALSE))</f>
        <v/>
      </c>
      <c r="K1906" s="29" t="str">
        <f t="shared" si="211"/>
        <v/>
      </c>
      <c r="N1906" s="30" t="str">
        <f>IF(G1906="","",VLOOKUP(G1906,WMS!$E$3:$U$2500,17,0))</f>
        <v/>
      </c>
      <c r="O1906" s="31" t="str">
        <f t="shared" si="212"/>
        <v/>
      </c>
      <c r="P1906" s="31" t="str">
        <f t="shared" si="213"/>
        <v/>
      </c>
      <c r="Q1906" s="36" t="str">
        <f>IF(G1906="","",VLOOKUP(G1906,WMS!$E$3:$G$2500,2,FALSE))</f>
        <v/>
      </c>
      <c r="R1906" s="36" t="str">
        <f>IF(G1906="","",VLOOKUP(G1906,WMS!$E$3:$G$2500,3,FALSE))</f>
        <v/>
      </c>
      <c r="S1906" s="37" t="str">
        <f>IF(R1906="","",VLOOKUP(R1906,CUSTOMS!$E$3:$N$2500,2,FALSE))</f>
        <v/>
      </c>
      <c r="T1906" s="38" t="str">
        <f>IF(R1906="","",VLOOKUP(R1906,CUSTOMS!$E$3:$N$2500,3,FALSE))</f>
        <v/>
      </c>
      <c r="U1906" s="39" t="str">
        <f t="shared" si="214"/>
        <v/>
      </c>
      <c r="V1906" s="39" t="str">
        <f>IF(R1906="","",VLOOKUP(R1906,CUSTOMS!$E$3:$N$2500,5,FALSE))</f>
        <v/>
      </c>
      <c r="W1906" s="40" t="str">
        <f>IF(R1906="","",VLOOKUP(R1906,CUSTOMS!$E$3:$N$2500,6,FALSE))</f>
        <v/>
      </c>
      <c r="X1906" s="40" t="str">
        <f t="shared" si="215"/>
        <v/>
      </c>
      <c r="Y1906" s="39" t="str">
        <f>IF(R1906="","",VLOOKUP(R1906,CUSTOMS!$E$3:$N$2500,8,FALSE))</f>
        <v/>
      </c>
      <c r="Z1906" s="39" t="str">
        <f>IF(R1906="","",VLOOKUP(R1906,CUSTOMS!$E$3:$N$2500,9,FALSE))</f>
        <v/>
      </c>
      <c r="AA1906" s="39" t="str">
        <f>IF(R1906="","",VLOOKUP(R1906,CUSTOMS!$E$3:$N$2500,10,FALSE))</f>
        <v/>
      </c>
      <c r="AB1906" s="40" t="str">
        <f>IF(R1906="","",VLOOKUP(G1906,WMS!$E$3:$T$2500,15,FALSE))</f>
        <v/>
      </c>
      <c r="AC1906" s="40" t="str">
        <f t="shared" si="216"/>
        <v/>
      </c>
      <c r="AD1906" s="37" t="str">
        <f>IF(S1906="","",VLOOKUP(S1906,海关监管条件!$A$1:$B$2000,2,FALSE))</f>
        <v/>
      </c>
    </row>
    <row r="1907" spans="7:30">
      <c r="G1907" s="22" t="str">
        <f t="shared" si="210"/>
        <v/>
      </c>
      <c r="H1907" s="23" t="str">
        <f>IF(G1907="","",VLOOKUP(G1907,WMS!$E$3:$Q$2500,7,FALSE))</f>
        <v/>
      </c>
      <c r="I1907" s="23" t="str">
        <f>IF(G1907="","",VLOOKUP(G1907,WMS!$E$3:$Q$2500,8,FALSE))</f>
        <v/>
      </c>
      <c r="J1907" s="23" t="str">
        <f>IF(G1907="","",VLOOKUP(G1907,WMS!$E$3:$Q$2500,13,FALSE))</f>
        <v/>
      </c>
      <c r="K1907" s="29" t="str">
        <f t="shared" si="211"/>
        <v/>
      </c>
      <c r="N1907" s="30" t="str">
        <f>IF(G1907="","",VLOOKUP(G1907,WMS!$E$3:$U$2500,17,0))</f>
        <v/>
      </c>
      <c r="O1907" s="31" t="str">
        <f t="shared" si="212"/>
        <v/>
      </c>
      <c r="P1907" s="31" t="str">
        <f t="shared" si="213"/>
        <v/>
      </c>
      <c r="Q1907" s="36" t="str">
        <f>IF(G1907="","",VLOOKUP(G1907,WMS!$E$3:$G$2500,2,FALSE))</f>
        <v/>
      </c>
      <c r="R1907" s="36" t="str">
        <f>IF(G1907="","",VLOOKUP(G1907,WMS!$E$3:$G$2500,3,FALSE))</f>
        <v/>
      </c>
      <c r="S1907" s="37" t="str">
        <f>IF(R1907="","",VLOOKUP(R1907,CUSTOMS!$E$3:$N$2500,2,FALSE))</f>
        <v/>
      </c>
      <c r="T1907" s="38" t="str">
        <f>IF(R1907="","",VLOOKUP(R1907,CUSTOMS!$E$3:$N$2500,3,FALSE))</f>
        <v/>
      </c>
      <c r="U1907" s="39" t="str">
        <f t="shared" si="214"/>
        <v/>
      </c>
      <c r="V1907" s="39" t="str">
        <f>IF(R1907="","",VLOOKUP(R1907,CUSTOMS!$E$3:$N$2500,5,FALSE))</f>
        <v/>
      </c>
      <c r="W1907" s="40" t="str">
        <f>IF(R1907="","",VLOOKUP(R1907,CUSTOMS!$E$3:$N$2500,6,FALSE))</f>
        <v/>
      </c>
      <c r="X1907" s="40" t="str">
        <f t="shared" si="215"/>
        <v/>
      </c>
      <c r="Y1907" s="39" t="str">
        <f>IF(R1907="","",VLOOKUP(R1907,CUSTOMS!$E$3:$N$2500,8,FALSE))</f>
        <v/>
      </c>
      <c r="Z1907" s="39" t="str">
        <f>IF(R1907="","",VLOOKUP(R1907,CUSTOMS!$E$3:$N$2500,9,FALSE))</f>
        <v/>
      </c>
      <c r="AA1907" s="39" t="str">
        <f>IF(R1907="","",VLOOKUP(R1907,CUSTOMS!$E$3:$N$2500,10,FALSE))</f>
        <v/>
      </c>
      <c r="AB1907" s="40" t="str">
        <f>IF(R1907="","",VLOOKUP(G1907,WMS!$E$3:$T$2500,15,FALSE))</f>
        <v/>
      </c>
      <c r="AC1907" s="40" t="str">
        <f t="shared" si="216"/>
        <v/>
      </c>
      <c r="AD1907" s="37" t="str">
        <f>IF(S1907="","",VLOOKUP(S1907,海关监管条件!$A$1:$B$2000,2,FALSE))</f>
        <v/>
      </c>
    </row>
    <row r="1908" spans="7:30">
      <c r="G1908" s="22" t="str">
        <f t="shared" si="210"/>
        <v/>
      </c>
      <c r="H1908" s="23" t="str">
        <f>IF(G1908="","",VLOOKUP(G1908,WMS!$E$3:$Q$2500,7,FALSE))</f>
        <v/>
      </c>
      <c r="I1908" s="23" t="str">
        <f>IF(G1908="","",VLOOKUP(G1908,WMS!$E$3:$Q$2500,8,FALSE))</f>
        <v/>
      </c>
      <c r="J1908" s="23" t="str">
        <f>IF(G1908="","",VLOOKUP(G1908,WMS!$E$3:$Q$2500,13,FALSE))</f>
        <v/>
      </c>
      <c r="K1908" s="29" t="str">
        <f t="shared" si="211"/>
        <v/>
      </c>
      <c r="N1908" s="30" t="str">
        <f>IF(G1908="","",VLOOKUP(G1908,WMS!$E$3:$U$2500,17,0))</f>
        <v/>
      </c>
      <c r="O1908" s="31" t="str">
        <f t="shared" si="212"/>
        <v/>
      </c>
      <c r="P1908" s="31" t="str">
        <f t="shared" si="213"/>
        <v/>
      </c>
      <c r="Q1908" s="36" t="str">
        <f>IF(G1908="","",VLOOKUP(G1908,WMS!$E$3:$G$2500,2,FALSE))</f>
        <v/>
      </c>
      <c r="R1908" s="36" t="str">
        <f>IF(G1908="","",VLOOKUP(G1908,WMS!$E$3:$G$2500,3,FALSE))</f>
        <v/>
      </c>
      <c r="S1908" s="37" t="str">
        <f>IF(R1908="","",VLOOKUP(R1908,CUSTOMS!$E$3:$N$2500,2,FALSE))</f>
        <v/>
      </c>
      <c r="T1908" s="38" t="str">
        <f>IF(R1908="","",VLOOKUP(R1908,CUSTOMS!$E$3:$N$2500,3,FALSE))</f>
        <v/>
      </c>
      <c r="U1908" s="39" t="str">
        <f t="shared" si="214"/>
        <v/>
      </c>
      <c r="V1908" s="39" t="str">
        <f>IF(R1908="","",VLOOKUP(R1908,CUSTOMS!$E$3:$N$2500,5,FALSE))</f>
        <v/>
      </c>
      <c r="W1908" s="40" t="str">
        <f>IF(R1908="","",VLOOKUP(R1908,CUSTOMS!$E$3:$N$2500,6,FALSE))</f>
        <v/>
      </c>
      <c r="X1908" s="40" t="str">
        <f t="shared" si="215"/>
        <v/>
      </c>
      <c r="Y1908" s="39" t="str">
        <f>IF(R1908="","",VLOOKUP(R1908,CUSTOMS!$E$3:$N$2500,8,FALSE))</f>
        <v/>
      </c>
      <c r="Z1908" s="39" t="str">
        <f>IF(R1908="","",VLOOKUP(R1908,CUSTOMS!$E$3:$N$2500,9,FALSE))</f>
        <v/>
      </c>
      <c r="AA1908" s="39" t="str">
        <f>IF(R1908="","",VLOOKUP(R1908,CUSTOMS!$E$3:$N$2500,10,FALSE))</f>
        <v/>
      </c>
      <c r="AB1908" s="40" t="str">
        <f>IF(R1908="","",VLOOKUP(G1908,WMS!$E$3:$T$2500,15,FALSE))</f>
        <v/>
      </c>
      <c r="AC1908" s="40" t="str">
        <f t="shared" si="216"/>
        <v/>
      </c>
      <c r="AD1908" s="37" t="str">
        <f>IF(S1908="","",VLOOKUP(S1908,海关监管条件!$A$1:$B$2000,2,FALSE))</f>
        <v/>
      </c>
    </row>
    <row r="1909" spans="7:30">
      <c r="G1909" s="22" t="str">
        <f t="shared" si="210"/>
        <v/>
      </c>
      <c r="H1909" s="23" t="str">
        <f>IF(G1909="","",VLOOKUP(G1909,WMS!$E$3:$Q$2500,7,FALSE))</f>
        <v/>
      </c>
      <c r="I1909" s="23" t="str">
        <f>IF(G1909="","",VLOOKUP(G1909,WMS!$E$3:$Q$2500,8,FALSE))</f>
        <v/>
      </c>
      <c r="J1909" s="23" t="str">
        <f>IF(G1909="","",VLOOKUP(G1909,WMS!$E$3:$Q$2500,13,FALSE))</f>
        <v/>
      </c>
      <c r="K1909" s="29" t="str">
        <f t="shared" si="211"/>
        <v/>
      </c>
      <c r="N1909" s="30" t="str">
        <f>IF(G1909="","",VLOOKUP(G1909,WMS!$E$3:$U$2500,17,0))</f>
        <v/>
      </c>
      <c r="O1909" s="31" t="str">
        <f t="shared" si="212"/>
        <v/>
      </c>
      <c r="P1909" s="31" t="str">
        <f t="shared" si="213"/>
        <v/>
      </c>
      <c r="Q1909" s="36" t="str">
        <f>IF(G1909="","",VLOOKUP(G1909,WMS!$E$3:$G$2500,2,FALSE))</f>
        <v/>
      </c>
      <c r="R1909" s="36" t="str">
        <f>IF(G1909="","",VLOOKUP(G1909,WMS!$E$3:$G$2500,3,FALSE))</f>
        <v/>
      </c>
      <c r="S1909" s="37" t="str">
        <f>IF(R1909="","",VLOOKUP(R1909,CUSTOMS!$E$3:$N$2500,2,FALSE))</f>
        <v/>
      </c>
      <c r="T1909" s="38" t="str">
        <f>IF(R1909="","",VLOOKUP(R1909,CUSTOMS!$E$3:$N$2500,3,FALSE))</f>
        <v/>
      </c>
      <c r="U1909" s="39" t="str">
        <f t="shared" si="214"/>
        <v/>
      </c>
      <c r="V1909" s="39" t="str">
        <f>IF(R1909="","",VLOOKUP(R1909,CUSTOMS!$E$3:$N$2500,5,FALSE))</f>
        <v/>
      </c>
      <c r="W1909" s="40" t="str">
        <f>IF(R1909="","",VLOOKUP(R1909,CUSTOMS!$E$3:$N$2500,6,FALSE))</f>
        <v/>
      </c>
      <c r="X1909" s="40" t="str">
        <f t="shared" si="215"/>
        <v/>
      </c>
      <c r="Y1909" s="39" t="str">
        <f>IF(R1909="","",VLOOKUP(R1909,CUSTOMS!$E$3:$N$2500,8,FALSE))</f>
        <v/>
      </c>
      <c r="Z1909" s="39" t="str">
        <f>IF(R1909="","",VLOOKUP(R1909,CUSTOMS!$E$3:$N$2500,9,FALSE))</f>
        <v/>
      </c>
      <c r="AA1909" s="39" t="str">
        <f>IF(R1909="","",VLOOKUP(R1909,CUSTOMS!$E$3:$N$2500,10,FALSE))</f>
        <v/>
      </c>
      <c r="AB1909" s="40" t="str">
        <f>IF(R1909="","",VLOOKUP(G1909,WMS!$E$3:$T$2500,15,FALSE))</f>
        <v/>
      </c>
      <c r="AC1909" s="40" t="str">
        <f t="shared" si="216"/>
        <v/>
      </c>
      <c r="AD1909" s="37" t="str">
        <f>IF(S1909="","",VLOOKUP(S1909,海关监管条件!$A$1:$B$2000,2,FALSE))</f>
        <v/>
      </c>
    </row>
    <row r="1910" spans="7:30">
      <c r="G1910" s="22" t="str">
        <f t="shared" si="210"/>
        <v/>
      </c>
      <c r="H1910" s="23" t="str">
        <f>IF(G1910="","",VLOOKUP(G1910,WMS!$E$3:$Q$2500,7,FALSE))</f>
        <v/>
      </c>
      <c r="I1910" s="23" t="str">
        <f>IF(G1910="","",VLOOKUP(G1910,WMS!$E$3:$Q$2500,8,FALSE))</f>
        <v/>
      </c>
      <c r="J1910" s="23" t="str">
        <f>IF(G1910="","",VLOOKUP(G1910,WMS!$E$3:$Q$2500,13,FALSE))</f>
        <v/>
      </c>
      <c r="K1910" s="29" t="str">
        <f t="shared" si="211"/>
        <v/>
      </c>
      <c r="N1910" s="30" t="str">
        <f>IF(G1910="","",VLOOKUP(G1910,WMS!$E$3:$U$2500,17,0))</f>
        <v/>
      </c>
      <c r="O1910" s="31" t="str">
        <f t="shared" si="212"/>
        <v/>
      </c>
      <c r="P1910" s="31" t="str">
        <f t="shared" si="213"/>
        <v/>
      </c>
      <c r="Q1910" s="36" t="str">
        <f>IF(G1910="","",VLOOKUP(G1910,WMS!$E$3:$G$2500,2,FALSE))</f>
        <v/>
      </c>
      <c r="R1910" s="36" t="str">
        <f>IF(G1910="","",VLOOKUP(G1910,WMS!$E$3:$G$2500,3,FALSE))</f>
        <v/>
      </c>
      <c r="S1910" s="37" t="str">
        <f>IF(R1910="","",VLOOKUP(R1910,CUSTOMS!$E$3:$N$2500,2,FALSE))</f>
        <v/>
      </c>
      <c r="T1910" s="38" t="str">
        <f>IF(R1910="","",VLOOKUP(R1910,CUSTOMS!$E$3:$N$2500,3,FALSE))</f>
        <v/>
      </c>
      <c r="U1910" s="39" t="str">
        <f t="shared" si="214"/>
        <v/>
      </c>
      <c r="V1910" s="39" t="str">
        <f>IF(R1910="","",VLOOKUP(R1910,CUSTOMS!$E$3:$N$2500,5,FALSE))</f>
        <v/>
      </c>
      <c r="W1910" s="40" t="str">
        <f>IF(R1910="","",VLOOKUP(R1910,CUSTOMS!$E$3:$N$2500,6,FALSE))</f>
        <v/>
      </c>
      <c r="X1910" s="40" t="str">
        <f t="shared" si="215"/>
        <v/>
      </c>
      <c r="Y1910" s="39" t="str">
        <f>IF(R1910="","",VLOOKUP(R1910,CUSTOMS!$E$3:$N$2500,8,FALSE))</f>
        <v/>
      </c>
      <c r="Z1910" s="39" t="str">
        <f>IF(R1910="","",VLOOKUP(R1910,CUSTOMS!$E$3:$N$2500,9,FALSE))</f>
        <v/>
      </c>
      <c r="AA1910" s="39" t="str">
        <f>IF(R1910="","",VLOOKUP(R1910,CUSTOMS!$E$3:$N$2500,10,FALSE))</f>
        <v/>
      </c>
      <c r="AB1910" s="40" t="str">
        <f>IF(R1910="","",VLOOKUP(G1910,WMS!$E$3:$T$2500,15,FALSE))</f>
        <v/>
      </c>
      <c r="AC1910" s="40" t="str">
        <f t="shared" si="216"/>
        <v/>
      </c>
      <c r="AD1910" s="37" t="str">
        <f>IF(S1910="","",VLOOKUP(S1910,海关监管条件!$A$1:$B$2000,2,FALSE))</f>
        <v/>
      </c>
    </row>
    <row r="1911" spans="7:30">
      <c r="G1911" s="22" t="str">
        <f t="shared" si="210"/>
        <v/>
      </c>
      <c r="H1911" s="23" t="str">
        <f>IF(G1911="","",VLOOKUP(G1911,WMS!$E$3:$Q$2500,7,FALSE))</f>
        <v/>
      </c>
      <c r="I1911" s="23" t="str">
        <f>IF(G1911="","",VLOOKUP(G1911,WMS!$E$3:$Q$2500,8,FALSE))</f>
        <v/>
      </c>
      <c r="J1911" s="23" t="str">
        <f>IF(G1911="","",VLOOKUP(G1911,WMS!$E$3:$Q$2500,13,FALSE))</f>
        <v/>
      </c>
      <c r="K1911" s="29" t="str">
        <f t="shared" si="211"/>
        <v/>
      </c>
      <c r="N1911" s="30" t="str">
        <f>IF(G1911="","",VLOOKUP(G1911,WMS!$E$3:$U$2500,17,0))</f>
        <v/>
      </c>
      <c r="O1911" s="31" t="str">
        <f t="shared" si="212"/>
        <v/>
      </c>
      <c r="P1911" s="31" t="str">
        <f t="shared" si="213"/>
        <v/>
      </c>
      <c r="Q1911" s="36" t="str">
        <f>IF(G1911="","",VLOOKUP(G1911,WMS!$E$3:$G$2500,2,FALSE))</f>
        <v/>
      </c>
      <c r="R1911" s="36" t="str">
        <f>IF(G1911="","",VLOOKUP(G1911,WMS!$E$3:$G$2500,3,FALSE))</f>
        <v/>
      </c>
      <c r="S1911" s="37" t="str">
        <f>IF(R1911="","",VLOOKUP(R1911,CUSTOMS!$E$3:$N$2500,2,FALSE))</f>
        <v/>
      </c>
      <c r="T1911" s="38" t="str">
        <f>IF(R1911="","",VLOOKUP(R1911,CUSTOMS!$E$3:$N$2500,3,FALSE))</f>
        <v/>
      </c>
      <c r="U1911" s="39" t="str">
        <f t="shared" si="214"/>
        <v/>
      </c>
      <c r="V1911" s="39" t="str">
        <f>IF(R1911="","",VLOOKUP(R1911,CUSTOMS!$E$3:$N$2500,5,FALSE))</f>
        <v/>
      </c>
      <c r="W1911" s="40" t="str">
        <f>IF(R1911="","",VLOOKUP(R1911,CUSTOMS!$E$3:$N$2500,6,FALSE))</f>
        <v/>
      </c>
      <c r="X1911" s="40" t="str">
        <f t="shared" si="215"/>
        <v/>
      </c>
      <c r="Y1911" s="39" t="str">
        <f>IF(R1911="","",VLOOKUP(R1911,CUSTOMS!$E$3:$N$2500,8,FALSE))</f>
        <v/>
      </c>
      <c r="Z1911" s="39" t="str">
        <f>IF(R1911="","",VLOOKUP(R1911,CUSTOMS!$E$3:$N$2500,9,FALSE))</f>
        <v/>
      </c>
      <c r="AA1911" s="39" t="str">
        <f>IF(R1911="","",VLOOKUP(R1911,CUSTOMS!$E$3:$N$2500,10,FALSE))</f>
        <v/>
      </c>
      <c r="AB1911" s="40" t="str">
        <f>IF(R1911="","",VLOOKUP(G1911,WMS!$E$3:$T$2500,15,FALSE))</f>
        <v/>
      </c>
      <c r="AC1911" s="40" t="str">
        <f t="shared" si="216"/>
        <v/>
      </c>
      <c r="AD1911" s="37" t="str">
        <f>IF(S1911="","",VLOOKUP(S1911,海关监管条件!$A$1:$B$2000,2,FALSE))</f>
        <v/>
      </c>
    </row>
    <row r="1912" spans="7:30">
      <c r="G1912" s="22" t="str">
        <f t="shared" si="210"/>
        <v/>
      </c>
      <c r="H1912" s="23" t="str">
        <f>IF(G1912="","",VLOOKUP(G1912,WMS!$E$3:$Q$2500,7,FALSE))</f>
        <v/>
      </c>
      <c r="I1912" s="23" t="str">
        <f>IF(G1912="","",VLOOKUP(G1912,WMS!$E$3:$Q$2500,8,FALSE))</f>
        <v/>
      </c>
      <c r="J1912" s="23" t="str">
        <f>IF(G1912="","",VLOOKUP(G1912,WMS!$E$3:$Q$2500,13,FALSE))</f>
        <v/>
      </c>
      <c r="K1912" s="29" t="str">
        <f t="shared" si="211"/>
        <v/>
      </c>
      <c r="N1912" s="30" t="str">
        <f>IF(G1912="","",VLOOKUP(G1912,WMS!$E$3:$U$2500,17,0))</f>
        <v/>
      </c>
      <c r="O1912" s="31" t="str">
        <f t="shared" si="212"/>
        <v/>
      </c>
      <c r="P1912" s="31" t="str">
        <f t="shared" si="213"/>
        <v/>
      </c>
      <c r="Q1912" s="36" t="str">
        <f>IF(G1912="","",VLOOKUP(G1912,WMS!$E$3:$G$2500,2,FALSE))</f>
        <v/>
      </c>
      <c r="R1912" s="36" t="str">
        <f>IF(G1912="","",VLOOKUP(G1912,WMS!$E$3:$G$2500,3,FALSE))</f>
        <v/>
      </c>
      <c r="S1912" s="37" t="str">
        <f>IF(R1912="","",VLOOKUP(R1912,CUSTOMS!$E$3:$N$2500,2,FALSE))</f>
        <v/>
      </c>
      <c r="T1912" s="38" t="str">
        <f>IF(R1912="","",VLOOKUP(R1912,CUSTOMS!$E$3:$N$2500,3,FALSE))</f>
        <v/>
      </c>
      <c r="U1912" s="39" t="str">
        <f t="shared" si="214"/>
        <v/>
      </c>
      <c r="V1912" s="39" t="str">
        <f>IF(R1912="","",VLOOKUP(R1912,CUSTOMS!$E$3:$N$2500,5,FALSE))</f>
        <v/>
      </c>
      <c r="W1912" s="40" t="str">
        <f>IF(R1912="","",VLOOKUP(R1912,CUSTOMS!$E$3:$N$2500,6,FALSE))</f>
        <v/>
      </c>
      <c r="X1912" s="40" t="str">
        <f t="shared" si="215"/>
        <v/>
      </c>
      <c r="Y1912" s="39" t="str">
        <f>IF(R1912="","",VLOOKUP(R1912,CUSTOMS!$E$3:$N$2500,8,FALSE))</f>
        <v/>
      </c>
      <c r="Z1912" s="39" t="str">
        <f>IF(R1912="","",VLOOKUP(R1912,CUSTOMS!$E$3:$N$2500,9,FALSE))</f>
        <v/>
      </c>
      <c r="AA1912" s="39" t="str">
        <f>IF(R1912="","",VLOOKUP(R1912,CUSTOMS!$E$3:$N$2500,10,FALSE))</f>
        <v/>
      </c>
      <c r="AB1912" s="40" t="str">
        <f>IF(R1912="","",VLOOKUP(G1912,WMS!$E$3:$T$2500,15,FALSE))</f>
        <v/>
      </c>
      <c r="AC1912" s="40" t="str">
        <f t="shared" si="216"/>
        <v/>
      </c>
      <c r="AD1912" s="37" t="str">
        <f>IF(S1912="","",VLOOKUP(S1912,海关监管条件!$A$1:$B$2000,2,FALSE))</f>
        <v/>
      </c>
    </row>
    <row r="1913" spans="7:30">
      <c r="G1913" s="22" t="str">
        <f t="shared" si="210"/>
        <v/>
      </c>
      <c r="H1913" s="23" t="str">
        <f>IF(G1913="","",VLOOKUP(G1913,WMS!$E$3:$Q$2500,7,FALSE))</f>
        <v/>
      </c>
      <c r="I1913" s="23" t="str">
        <f>IF(G1913="","",VLOOKUP(G1913,WMS!$E$3:$Q$2500,8,FALSE))</f>
        <v/>
      </c>
      <c r="J1913" s="23" t="str">
        <f>IF(G1913="","",VLOOKUP(G1913,WMS!$E$3:$Q$2500,13,FALSE))</f>
        <v/>
      </c>
      <c r="K1913" s="29" t="str">
        <f t="shared" si="211"/>
        <v/>
      </c>
      <c r="N1913" s="30" t="str">
        <f>IF(G1913="","",VLOOKUP(G1913,WMS!$E$3:$U$2500,17,0))</f>
        <v/>
      </c>
      <c r="O1913" s="31" t="str">
        <f t="shared" si="212"/>
        <v/>
      </c>
      <c r="P1913" s="31" t="str">
        <f t="shared" si="213"/>
        <v/>
      </c>
      <c r="Q1913" s="36" t="str">
        <f>IF(G1913="","",VLOOKUP(G1913,WMS!$E$3:$G$2500,2,FALSE))</f>
        <v/>
      </c>
      <c r="R1913" s="36" t="str">
        <f>IF(G1913="","",VLOOKUP(G1913,WMS!$E$3:$G$2500,3,FALSE))</f>
        <v/>
      </c>
      <c r="S1913" s="37" t="str">
        <f>IF(R1913="","",VLOOKUP(R1913,CUSTOMS!$E$3:$N$2500,2,FALSE))</f>
        <v/>
      </c>
      <c r="T1913" s="38" t="str">
        <f>IF(R1913="","",VLOOKUP(R1913,CUSTOMS!$E$3:$N$2500,3,FALSE))</f>
        <v/>
      </c>
      <c r="U1913" s="39" t="str">
        <f t="shared" si="214"/>
        <v/>
      </c>
      <c r="V1913" s="39" t="str">
        <f>IF(R1913="","",VLOOKUP(R1913,CUSTOMS!$E$3:$N$2500,5,FALSE))</f>
        <v/>
      </c>
      <c r="W1913" s="40" t="str">
        <f>IF(R1913="","",VLOOKUP(R1913,CUSTOMS!$E$3:$N$2500,6,FALSE))</f>
        <v/>
      </c>
      <c r="X1913" s="40" t="str">
        <f t="shared" si="215"/>
        <v/>
      </c>
      <c r="Y1913" s="39" t="str">
        <f>IF(R1913="","",VLOOKUP(R1913,CUSTOMS!$E$3:$N$2500,8,FALSE))</f>
        <v/>
      </c>
      <c r="Z1913" s="39" t="str">
        <f>IF(R1913="","",VLOOKUP(R1913,CUSTOMS!$E$3:$N$2500,9,FALSE))</f>
        <v/>
      </c>
      <c r="AA1913" s="39" t="str">
        <f>IF(R1913="","",VLOOKUP(R1913,CUSTOMS!$E$3:$N$2500,10,FALSE))</f>
        <v/>
      </c>
      <c r="AB1913" s="40" t="str">
        <f>IF(R1913="","",VLOOKUP(G1913,WMS!$E$3:$T$2500,15,FALSE))</f>
        <v/>
      </c>
      <c r="AC1913" s="40" t="str">
        <f t="shared" si="216"/>
        <v/>
      </c>
      <c r="AD1913" s="37" t="str">
        <f>IF(S1913="","",VLOOKUP(S1913,海关监管条件!$A$1:$B$2000,2,FALSE))</f>
        <v/>
      </c>
    </row>
    <row r="1914" spans="7:30">
      <c r="G1914" s="22" t="str">
        <f t="shared" si="210"/>
        <v/>
      </c>
      <c r="H1914" s="23" t="str">
        <f>IF(G1914="","",VLOOKUP(G1914,WMS!$E$3:$Q$2500,7,FALSE))</f>
        <v/>
      </c>
      <c r="I1914" s="23" t="str">
        <f>IF(G1914="","",VLOOKUP(G1914,WMS!$E$3:$Q$2500,8,FALSE))</f>
        <v/>
      </c>
      <c r="J1914" s="23" t="str">
        <f>IF(G1914="","",VLOOKUP(G1914,WMS!$E$3:$Q$2500,13,FALSE))</f>
        <v/>
      </c>
      <c r="K1914" s="29" t="str">
        <f t="shared" si="211"/>
        <v/>
      </c>
      <c r="N1914" s="30" t="str">
        <f>IF(G1914="","",VLOOKUP(G1914,WMS!$E$3:$U$2500,17,0))</f>
        <v/>
      </c>
      <c r="O1914" s="31" t="str">
        <f t="shared" si="212"/>
        <v/>
      </c>
      <c r="P1914" s="31" t="str">
        <f t="shared" si="213"/>
        <v/>
      </c>
      <c r="Q1914" s="36" t="str">
        <f>IF(G1914="","",VLOOKUP(G1914,WMS!$E$3:$G$2500,2,FALSE))</f>
        <v/>
      </c>
      <c r="R1914" s="36" t="str">
        <f>IF(G1914="","",VLOOKUP(G1914,WMS!$E$3:$G$2500,3,FALSE))</f>
        <v/>
      </c>
      <c r="S1914" s="37" t="str">
        <f>IF(R1914="","",VLOOKUP(R1914,CUSTOMS!$E$3:$N$2500,2,FALSE))</f>
        <v/>
      </c>
      <c r="T1914" s="38" t="str">
        <f>IF(R1914="","",VLOOKUP(R1914,CUSTOMS!$E$3:$N$2500,3,FALSE))</f>
        <v/>
      </c>
      <c r="U1914" s="39" t="str">
        <f t="shared" si="214"/>
        <v/>
      </c>
      <c r="V1914" s="39" t="str">
        <f>IF(R1914="","",VLOOKUP(R1914,CUSTOMS!$E$3:$N$2500,5,FALSE))</f>
        <v/>
      </c>
      <c r="W1914" s="40" t="str">
        <f>IF(R1914="","",VLOOKUP(R1914,CUSTOMS!$E$3:$N$2500,6,FALSE))</f>
        <v/>
      </c>
      <c r="X1914" s="40" t="str">
        <f t="shared" si="215"/>
        <v/>
      </c>
      <c r="Y1914" s="39" t="str">
        <f>IF(R1914="","",VLOOKUP(R1914,CUSTOMS!$E$3:$N$2500,8,FALSE))</f>
        <v/>
      </c>
      <c r="Z1914" s="39" t="str">
        <f>IF(R1914="","",VLOOKUP(R1914,CUSTOMS!$E$3:$N$2500,9,FALSE))</f>
        <v/>
      </c>
      <c r="AA1914" s="39" t="str">
        <f>IF(R1914="","",VLOOKUP(R1914,CUSTOMS!$E$3:$N$2500,10,FALSE))</f>
        <v/>
      </c>
      <c r="AB1914" s="40" t="str">
        <f>IF(R1914="","",VLOOKUP(G1914,WMS!$E$3:$T$2500,15,FALSE))</f>
        <v/>
      </c>
      <c r="AC1914" s="40" t="str">
        <f t="shared" si="216"/>
        <v/>
      </c>
      <c r="AD1914" s="37" t="str">
        <f>IF(S1914="","",VLOOKUP(S1914,海关监管条件!$A$1:$B$2000,2,FALSE))</f>
        <v/>
      </c>
    </row>
    <row r="1915" spans="7:30">
      <c r="G1915" s="22" t="str">
        <f t="shared" si="210"/>
        <v/>
      </c>
      <c r="H1915" s="23" t="str">
        <f>IF(G1915="","",VLOOKUP(G1915,WMS!$E$3:$Q$2500,7,FALSE))</f>
        <v/>
      </c>
      <c r="I1915" s="23" t="str">
        <f>IF(G1915="","",VLOOKUP(G1915,WMS!$E$3:$Q$2500,8,FALSE))</f>
        <v/>
      </c>
      <c r="J1915" s="23" t="str">
        <f>IF(G1915="","",VLOOKUP(G1915,WMS!$E$3:$Q$2500,13,FALSE))</f>
        <v/>
      </c>
      <c r="K1915" s="29" t="str">
        <f t="shared" si="211"/>
        <v/>
      </c>
      <c r="N1915" s="30" t="str">
        <f>IF(G1915="","",VLOOKUP(G1915,WMS!$E$3:$U$2500,17,0))</f>
        <v/>
      </c>
      <c r="O1915" s="31" t="str">
        <f t="shared" si="212"/>
        <v/>
      </c>
      <c r="P1915" s="31" t="str">
        <f t="shared" si="213"/>
        <v/>
      </c>
      <c r="Q1915" s="36" t="str">
        <f>IF(G1915="","",VLOOKUP(G1915,WMS!$E$3:$G$2500,2,FALSE))</f>
        <v/>
      </c>
      <c r="R1915" s="36" t="str">
        <f>IF(G1915="","",VLOOKUP(G1915,WMS!$E$3:$G$2500,3,FALSE))</f>
        <v/>
      </c>
      <c r="S1915" s="37" t="str">
        <f>IF(R1915="","",VLOOKUP(R1915,CUSTOMS!$E$3:$N$2500,2,FALSE))</f>
        <v/>
      </c>
      <c r="T1915" s="38" t="str">
        <f>IF(R1915="","",VLOOKUP(R1915,CUSTOMS!$E$3:$N$2500,3,FALSE))</f>
        <v/>
      </c>
      <c r="U1915" s="39" t="str">
        <f t="shared" si="214"/>
        <v/>
      </c>
      <c r="V1915" s="39" t="str">
        <f>IF(R1915="","",VLOOKUP(R1915,CUSTOMS!$E$3:$N$2500,5,FALSE))</f>
        <v/>
      </c>
      <c r="W1915" s="40" t="str">
        <f>IF(R1915="","",VLOOKUP(R1915,CUSTOMS!$E$3:$N$2500,6,FALSE))</f>
        <v/>
      </c>
      <c r="X1915" s="40" t="str">
        <f t="shared" si="215"/>
        <v/>
      </c>
      <c r="Y1915" s="39" t="str">
        <f>IF(R1915="","",VLOOKUP(R1915,CUSTOMS!$E$3:$N$2500,8,FALSE))</f>
        <v/>
      </c>
      <c r="Z1915" s="39" t="str">
        <f>IF(R1915="","",VLOOKUP(R1915,CUSTOMS!$E$3:$N$2500,9,FALSE))</f>
        <v/>
      </c>
      <c r="AA1915" s="39" t="str">
        <f>IF(R1915="","",VLOOKUP(R1915,CUSTOMS!$E$3:$N$2500,10,FALSE))</f>
        <v/>
      </c>
      <c r="AB1915" s="40" t="str">
        <f>IF(R1915="","",VLOOKUP(G1915,WMS!$E$3:$T$2500,15,FALSE))</f>
        <v/>
      </c>
      <c r="AC1915" s="40" t="str">
        <f t="shared" si="216"/>
        <v/>
      </c>
      <c r="AD1915" s="37" t="str">
        <f>IF(S1915="","",VLOOKUP(S1915,海关监管条件!$A$1:$B$2000,2,FALSE))</f>
        <v/>
      </c>
    </row>
    <row r="1916" spans="7:30">
      <c r="G1916" s="22" t="str">
        <f t="shared" si="210"/>
        <v/>
      </c>
      <c r="H1916" s="23" t="str">
        <f>IF(G1916="","",VLOOKUP(G1916,WMS!$E$3:$Q$2500,7,FALSE))</f>
        <v/>
      </c>
      <c r="I1916" s="23" t="str">
        <f>IF(G1916="","",VLOOKUP(G1916,WMS!$E$3:$Q$2500,8,FALSE))</f>
        <v/>
      </c>
      <c r="J1916" s="23" t="str">
        <f>IF(G1916="","",VLOOKUP(G1916,WMS!$E$3:$Q$2500,13,FALSE))</f>
        <v/>
      </c>
      <c r="K1916" s="29" t="str">
        <f t="shared" si="211"/>
        <v/>
      </c>
      <c r="N1916" s="30" t="str">
        <f>IF(G1916="","",VLOOKUP(G1916,WMS!$E$3:$U$2500,17,0))</f>
        <v/>
      </c>
      <c r="O1916" s="31" t="str">
        <f t="shared" si="212"/>
        <v/>
      </c>
      <c r="P1916" s="31" t="str">
        <f t="shared" si="213"/>
        <v/>
      </c>
      <c r="Q1916" s="36" t="str">
        <f>IF(G1916="","",VLOOKUP(G1916,WMS!$E$3:$G$2500,2,FALSE))</f>
        <v/>
      </c>
      <c r="R1916" s="36" t="str">
        <f>IF(G1916="","",VLOOKUP(G1916,WMS!$E$3:$G$2500,3,FALSE))</f>
        <v/>
      </c>
      <c r="S1916" s="37" t="str">
        <f>IF(R1916="","",VLOOKUP(R1916,CUSTOMS!$E$3:$N$2500,2,FALSE))</f>
        <v/>
      </c>
      <c r="T1916" s="38" t="str">
        <f>IF(R1916="","",VLOOKUP(R1916,CUSTOMS!$E$3:$N$2500,3,FALSE))</f>
        <v/>
      </c>
      <c r="U1916" s="39" t="str">
        <f t="shared" si="214"/>
        <v/>
      </c>
      <c r="V1916" s="39" t="str">
        <f>IF(R1916="","",VLOOKUP(R1916,CUSTOMS!$E$3:$N$2500,5,FALSE))</f>
        <v/>
      </c>
      <c r="W1916" s="40" t="str">
        <f>IF(R1916="","",VLOOKUP(R1916,CUSTOMS!$E$3:$N$2500,6,FALSE))</f>
        <v/>
      </c>
      <c r="X1916" s="40" t="str">
        <f t="shared" si="215"/>
        <v/>
      </c>
      <c r="Y1916" s="39" t="str">
        <f>IF(R1916="","",VLOOKUP(R1916,CUSTOMS!$E$3:$N$2500,8,FALSE))</f>
        <v/>
      </c>
      <c r="Z1916" s="39" t="str">
        <f>IF(R1916="","",VLOOKUP(R1916,CUSTOMS!$E$3:$N$2500,9,FALSE))</f>
        <v/>
      </c>
      <c r="AA1916" s="39" t="str">
        <f>IF(R1916="","",VLOOKUP(R1916,CUSTOMS!$E$3:$N$2500,10,FALSE))</f>
        <v/>
      </c>
      <c r="AB1916" s="40" t="str">
        <f>IF(R1916="","",VLOOKUP(G1916,WMS!$E$3:$T$2500,15,FALSE))</f>
        <v/>
      </c>
      <c r="AC1916" s="40" t="str">
        <f t="shared" si="216"/>
        <v/>
      </c>
      <c r="AD1916" s="37" t="str">
        <f>IF(S1916="","",VLOOKUP(S1916,海关监管条件!$A$1:$B$2000,2,FALSE))</f>
        <v/>
      </c>
    </row>
    <row r="1917" spans="7:30">
      <c r="G1917" s="22" t="str">
        <f t="shared" si="210"/>
        <v/>
      </c>
      <c r="H1917" s="23" t="str">
        <f>IF(G1917="","",VLOOKUP(G1917,WMS!$E$3:$Q$2500,7,FALSE))</f>
        <v/>
      </c>
      <c r="I1917" s="23" t="str">
        <f>IF(G1917="","",VLOOKUP(G1917,WMS!$E$3:$Q$2500,8,FALSE))</f>
        <v/>
      </c>
      <c r="J1917" s="23" t="str">
        <f>IF(G1917="","",VLOOKUP(G1917,WMS!$E$3:$Q$2500,13,FALSE))</f>
        <v/>
      </c>
      <c r="K1917" s="29" t="str">
        <f t="shared" si="211"/>
        <v/>
      </c>
      <c r="N1917" s="30" t="str">
        <f>IF(G1917="","",VLOOKUP(G1917,WMS!$E$3:$U$2500,17,0))</f>
        <v/>
      </c>
      <c r="O1917" s="31" t="str">
        <f t="shared" si="212"/>
        <v/>
      </c>
      <c r="P1917" s="31" t="str">
        <f t="shared" si="213"/>
        <v/>
      </c>
      <c r="Q1917" s="36" t="str">
        <f>IF(G1917="","",VLOOKUP(G1917,WMS!$E$3:$G$2500,2,FALSE))</f>
        <v/>
      </c>
      <c r="R1917" s="36" t="str">
        <f>IF(G1917="","",VLOOKUP(G1917,WMS!$E$3:$G$2500,3,FALSE))</f>
        <v/>
      </c>
      <c r="S1917" s="37" t="str">
        <f>IF(R1917="","",VLOOKUP(R1917,CUSTOMS!$E$3:$N$2500,2,FALSE))</f>
        <v/>
      </c>
      <c r="T1917" s="38" t="str">
        <f>IF(R1917="","",VLOOKUP(R1917,CUSTOMS!$E$3:$N$2500,3,FALSE))</f>
        <v/>
      </c>
      <c r="U1917" s="39" t="str">
        <f t="shared" si="214"/>
        <v/>
      </c>
      <c r="V1917" s="39" t="str">
        <f>IF(R1917="","",VLOOKUP(R1917,CUSTOMS!$E$3:$N$2500,5,FALSE))</f>
        <v/>
      </c>
      <c r="W1917" s="40" t="str">
        <f>IF(R1917="","",VLOOKUP(R1917,CUSTOMS!$E$3:$N$2500,6,FALSE))</f>
        <v/>
      </c>
      <c r="X1917" s="40" t="str">
        <f t="shared" si="215"/>
        <v/>
      </c>
      <c r="Y1917" s="39" t="str">
        <f>IF(R1917="","",VLOOKUP(R1917,CUSTOMS!$E$3:$N$2500,8,FALSE))</f>
        <v/>
      </c>
      <c r="Z1917" s="39" t="str">
        <f>IF(R1917="","",VLOOKUP(R1917,CUSTOMS!$E$3:$N$2500,9,FALSE))</f>
        <v/>
      </c>
      <c r="AA1917" s="39" t="str">
        <f>IF(R1917="","",VLOOKUP(R1917,CUSTOMS!$E$3:$N$2500,10,FALSE))</f>
        <v/>
      </c>
      <c r="AB1917" s="40" t="str">
        <f>IF(R1917="","",VLOOKUP(G1917,WMS!$E$3:$T$2500,15,FALSE))</f>
        <v/>
      </c>
      <c r="AC1917" s="40" t="str">
        <f t="shared" si="216"/>
        <v/>
      </c>
      <c r="AD1917" s="37" t="str">
        <f>IF(S1917="","",VLOOKUP(S1917,海关监管条件!$A$1:$B$2000,2,FALSE))</f>
        <v/>
      </c>
    </row>
    <row r="1918" spans="7:30">
      <c r="G1918" s="22" t="str">
        <f t="shared" si="210"/>
        <v/>
      </c>
      <c r="H1918" s="23" t="str">
        <f>IF(G1918="","",VLOOKUP(G1918,WMS!$E$3:$Q$2500,7,FALSE))</f>
        <v/>
      </c>
      <c r="I1918" s="23" t="str">
        <f>IF(G1918="","",VLOOKUP(G1918,WMS!$E$3:$Q$2500,8,FALSE))</f>
        <v/>
      </c>
      <c r="J1918" s="23" t="str">
        <f>IF(G1918="","",VLOOKUP(G1918,WMS!$E$3:$Q$2500,13,FALSE))</f>
        <v/>
      </c>
      <c r="K1918" s="29" t="str">
        <f t="shared" si="211"/>
        <v/>
      </c>
      <c r="N1918" s="30" t="str">
        <f>IF(G1918="","",VLOOKUP(G1918,WMS!$E$3:$U$2500,17,0))</f>
        <v/>
      </c>
      <c r="O1918" s="31" t="str">
        <f t="shared" si="212"/>
        <v/>
      </c>
      <c r="P1918" s="31" t="str">
        <f t="shared" si="213"/>
        <v/>
      </c>
      <c r="Q1918" s="36" t="str">
        <f>IF(G1918="","",VLOOKUP(G1918,WMS!$E$3:$G$2500,2,FALSE))</f>
        <v/>
      </c>
      <c r="R1918" s="36" t="str">
        <f>IF(G1918="","",VLOOKUP(G1918,WMS!$E$3:$G$2500,3,FALSE))</f>
        <v/>
      </c>
      <c r="S1918" s="37" t="str">
        <f>IF(R1918="","",VLOOKUP(R1918,CUSTOMS!$E$3:$N$2500,2,FALSE))</f>
        <v/>
      </c>
      <c r="T1918" s="38" t="str">
        <f>IF(R1918="","",VLOOKUP(R1918,CUSTOMS!$E$3:$N$2500,3,FALSE))</f>
        <v/>
      </c>
      <c r="U1918" s="39" t="str">
        <f t="shared" si="214"/>
        <v/>
      </c>
      <c r="V1918" s="39" t="str">
        <f>IF(R1918="","",VLOOKUP(R1918,CUSTOMS!$E$3:$N$2500,5,FALSE))</f>
        <v/>
      </c>
      <c r="W1918" s="40" t="str">
        <f>IF(R1918="","",VLOOKUP(R1918,CUSTOMS!$E$3:$N$2500,6,FALSE))</f>
        <v/>
      </c>
      <c r="X1918" s="40" t="str">
        <f t="shared" si="215"/>
        <v/>
      </c>
      <c r="Y1918" s="39" t="str">
        <f>IF(R1918="","",VLOOKUP(R1918,CUSTOMS!$E$3:$N$2500,8,FALSE))</f>
        <v/>
      </c>
      <c r="Z1918" s="39" t="str">
        <f>IF(R1918="","",VLOOKUP(R1918,CUSTOMS!$E$3:$N$2500,9,FALSE))</f>
        <v/>
      </c>
      <c r="AA1918" s="39" t="str">
        <f>IF(R1918="","",VLOOKUP(R1918,CUSTOMS!$E$3:$N$2500,10,FALSE))</f>
        <v/>
      </c>
      <c r="AB1918" s="40" t="str">
        <f>IF(R1918="","",VLOOKUP(G1918,WMS!$E$3:$T$2500,15,FALSE))</f>
        <v/>
      </c>
      <c r="AC1918" s="40" t="str">
        <f t="shared" si="216"/>
        <v/>
      </c>
      <c r="AD1918" s="37" t="str">
        <f>IF(S1918="","",VLOOKUP(S1918,海关监管条件!$A$1:$B$2000,2,FALSE))</f>
        <v/>
      </c>
    </row>
    <row r="1919" spans="7:30">
      <c r="G1919" s="22" t="str">
        <f t="shared" si="210"/>
        <v/>
      </c>
      <c r="H1919" s="23" t="str">
        <f>IF(G1919="","",VLOOKUP(G1919,WMS!$E$3:$Q$2500,7,FALSE))</f>
        <v/>
      </c>
      <c r="I1919" s="23" t="str">
        <f>IF(G1919="","",VLOOKUP(G1919,WMS!$E$3:$Q$2500,8,FALSE))</f>
        <v/>
      </c>
      <c r="J1919" s="23" t="str">
        <f>IF(G1919="","",VLOOKUP(G1919,WMS!$E$3:$Q$2500,13,FALSE))</f>
        <v/>
      </c>
      <c r="K1919" s="29" t="str">
        <f t="shared" si="211"/>
        <v/>
      </c>
      <c r="N1919" s="30" t="str">
        <f>IF(G1919="","",VLOOKUP(G1919,WMS!$E$3:$U$2500,17,0))</f>
        <v/>
      </c>
      <c r="O1919" s="31" t="str">
        <f t="shared" si="212"/>
        <v/>
      </c>
      <c r="P1919" s="31" t="str">
        <f t="shared" si="213"/>
        <v/>
      </c>
      <c r="Q1919" s="36" t="str">
        <f>IF(G1919="","",VLOOKUP(G1919,WMS!$E$3:$G$2500,2,FALSE))</f>
        <v/>
      </c>
      <c r="R1919" s="36" t="str">
        <f>IF(G1919="","",VLOOKUP(G1919,WMS!$E$3:$G$2500,3,FALSE))</f>
        <v/>
      </c>
      <c r="S1919" s="37" t="str">
        <f>IF(R1919="","",VLOOKUP(R1919,CUSTOMS!$E$3:$N$2500,2,FALSE))</f>
        <v/>
      </c>
      <c r="T1919" s="38" t="str">
        <f>IF(R1919="","",VLOOKUP(R1919,CUSTOMS!$E$3:$N$2500,3,FALSE))</f>
        <v/>
      </c>
      <c r="U1919" s="39" t="str">
        <f t="shared" si="214"/>
        <v/>
      </c>
      <c r="V1919" s="39" t="str">
        <f>IF(R1919="","",VLOOKUP(R1919,CUSTOMS!$E$3:$N$2500,5,FALSE))</f>
        <v/>
      </c>
      <c r="W1919" s="40" t="str">
        <f>IF(R1919="","",VLOOKUP(R1919,CUSTOMS!$E$3:$N$2500,6,FALSE))</f>
        <v/>
      </c>
      <c r="X1919" s="40" t="str">
        <f t="shared" si="215"/>
        <v/>
      </c>
      <c r="Y1919" s="39" t="str">
        <f>IF(R1919="","",VLOOKUP(R1919,CUSTOMS!$E$3:$N$2500,8,FALSE))</f>
        <v/>
      </c>
      <c r="Z1919" s="39" t="str">
        <f>IF(R1919="","",VLOOKUP(R1919,CUSTOMS!$E$3:$N$2500,9,FALSE))</f>
        <v/>
      </c>
      <c r="AA1919" s="39" t="str">
        <f>IF(R1919="","",VLOOKUP(R1919,CUSTOMS!$E$3:$N$2500,10,FALSE))</f>
        <v/>
      </c>
      <c r="AB1919" s="40" t="str">
        <f>IF(R1919="","",VLOOKUP(G1919,WMS!$E$3:$T$2500,15,FALSE))</f>
        <v/>
      </c>
      <c r="AC1919" s="40" t="str">
        <f t="shared" si="216"/>
        <v/>
      </c>
      <c r="AD1919" s="37" t="str">
        <f>IF(S1919="","",VLOOKUP(S1919,海关监管条件!$A$1:$B$2000,2,FALSE))</f>
        <v/>
      </c>
    </row>
    <row r="1920" spans="7:30">
      <c r="G1920" s="22" t="str">
        <f t="shared" si="210"/>
        <v/>
      </c>
      <c r="H1920" s="23" t="str">
        <f>IF(G1920="","",VLOOKUP(G1920,WMS!$E$3:$Q$2500,7,FALSE))</f>
        <v/>
      </c>
      <c r="I1920" s="23" t="str">
        <f>IF(G1920="","",VLOOKUP(G1920,WMS!$E$3:$Q$2500,8,FALSE))</f>
        <v/>
      </c>
      <c r="J1920" s="23" t="str">
        <f>IF(G1920="","",VLOOKUP(G1920,WMS!$E$3:$Q$2500,13,FALSE))</f>
        <v/>
      </c>
      <c r="K1920" s="29" t="str">
        <f t="shared" si="211"/>
        <v/>
      </c>
      <c r="N1920" s="30" t="str">
        <f>IF(G1920="","",VLOOKUP(G1920,WMS!$E$3:$U$2500,17,0))</f>
        <v/>
      </c>
      <c r="O1920" s="31" t="str">
        <f t="shared" si="212"/>
        <v/>
      </c>
      <c r="P1920" s="31" t="str">
        <f t="shared" si="213"/>
        <v/>
      </c>
      <c r="Q1920" s="36" t="str">
        <f>IF(G1920="","",VLOOKUP(G1920,WMS!$E$3:$G$2500,2,FALSE))</f>
        <v/>
      </c>
      <c r="R1920" s="36" t="str">
        <f>IF(G1920="","",VLOOKUP(G1920,WMS!$E$3:$G$2500,3,FALSE))</f>
        <v/>
      </c>
      <c r="S1920" s="37" t="str">
        <f>IF(R1920="","",VLOOKUP(R1920,CUSTOMS!$E$3:$N$2500,2,FALSE))</f>
        <v/>
      </c>
      <c r="T1920" s="38" t="str">
        <f>IF(R1920="","",VLOOKUP(R1920,CUSTOMS!$E$3:$N$2500,3,FALSE))</f>
        <v/>
      </c>
      <c r="U1920" s="39" t="str">
        <f t="shared" si="214"/>
        <v/>
      </c>
      <c r="V1920" s="39" t="str">
        <f>IF(R1920="","",VLOOKUP(R1920,CUSTOMS!$E$3:$N$2500,5,FALSE))</f>
        <v/>
      </c>
      <c r="W1920" s="40" t="str">
        <f>IF(R1920="","",VLOOKUP(R1920,CUSTOMS!$E$3:$N$2500,6,FALSE))</f>
        <v/>
      </c>
      <c r="X1920" s="40" t="str">
        <f t="shared" si="215"/>
        <v/>
      </c>
      <c r="Y1920" s="39" t="str">
        <f>IF(R1920="","",VLOOKUP(R1920,CUSTOMS!$E$3:$N$2500,8,FALSE))</f>
        <v/>
      </c>
      <c r="Z1920" s="39" t="str">
        <f>IF(R1920="","",VLOOKUP(R1920,CUSTOMS!$E$3:$N$2500,9,FALSE))</f>
        <v/>
      </c>
      <c r="AA1920" s="39" t="str">
        <f>IF(R1920="","",VLOOKUP(R1920,CUSTOMS!$E$3:$N$2500,10,FALSE))</f>
        <v/>
      </c>
      <c r="AB1920" s="40" t="str">
        <f>IF(R1920="","",VLOOKUP(G1920,WMS!$E$3:$T$2500,15,FALSE))</f>
        <v/>
      </c>
      <c r="AC1920" s="40" t="str">
        <f t="shared" si="216"/>
        <v/>
      </c>
      <c r="AD1920" s="37" t="str">
        <f>IF(S1920="","",VLOOKUP(S1920,海关监管条件!$A$1:$B$2000,2,FALSE))</f>
        <v/>
      </c>
    </row>
    <row r="1921" spans="7:30">
      <c r="G1921" s="22" t="str">
        <f t="shared" si="210"/>
        <v/>
      </c>
      <c r="H1921" s="23" t="str">
        <f>IF(G1921="","",VLOOKUP(G1921,WMS!$E$3:$Q$2500,7,FALSE))</f>
        <v/>
      </c>
      <c r="I1921" s="23" t="str">
        <f>IF(G1921="","",VLOOKUP(G1921,WMS!$E$3:$Q$2500,8,FALSE))</f>
        <v/>
      </c>
      <c r="J1921" s="23" t="str">
        <f>IF(G1921="","",VLOOKUP(G1921,WMS!$E$3:$Q$2500,13,FALSE))</f>
        <v/>
      </c>
      <c r="K1921" s="29" t="str">
        <f t="shared" si="211"/>
        <v/>
      </c>
      <c r="N1921" s="30" t="str">
        <f>IF(G1921="","",VLOOKUP(G1921,WMS!$E$3:$U$2500,17,0))</f>
        <v/>
      </c>
      <c r="O1921" s="31" t="str">
        <f t="shared" si="212"/>
        <v/>
      </c>
      <c r="P1921" s="31" t="str">
        <f t="shared" si="213"/>
        <v/>
      </c>
      <c r="Q1921" s="36" t="str">
        <f>IF(G1921="","",VLOOKUP(G1921,WMS!$E$3:$G$2500,2,FALSE))</f>
        <v/>
      </c>
      <c r="R1921" s="36" t="str">
        <f>IF(G1921="","",VLOOKUP(G1921,WMS!$E$3:$G$2500,3,FALSE))</f>
        <v/>
      </c>
      <c r="S1921" s="37" t="str">
        <f>IF(R1921="","",VLOOKUP(R1921,CUSTOMS!$E$3:$N$2500,2,FALSE))</f>
        <v/>
      </c>
      <c r="T1921" s="38" t="str">
        <f>IF(R1921="","",VLOOKUP(R1921,CUSTOMS!$E$3:$N$2500,3,FALSE))</f>
        <v/>
      </c>
      <c r="U1921" s="39" t="str">
        <f t="shared" si="214"/>
        <v/>
      </c>
      <c r="V1921" s="39" t="str">
        <f>IF(R1921="","",VLOOKUP(R1921,CUSTOMS!$E$3:$N$2500,5,FALSE))</f>
        <v/>
      </c>
      <c r="W1921" s="40" t="str">
        <f>IF(R1921="","",VLOOKUP(R1921,CUSTOMS!$E$3:$N$2500,6,FALSE))</f>
        <v/>
      </c>
      <c r="X1921" s="40" t="str">
        <f t="shared" si="215"/>
        <v/>
      </c>
      <c r="Y1921" s="39" t="str">
        <f>IF(R1921="","",VLOOKUP(R1921,CUSTOMS!$E$3:$N$2500,8,FALSE))</f>
        <v/>
      </c>
      <c r="Z1921" s="39" t="str">
        <f>IF(R1921="","",VLOOKUP(R1921,CUSTOMS!$E$3:$N$2500,9,FALSE))</f>
        <v/>
      </c>
      <c r="AA1921" s="39" t="str">
        <f>IF(R1921="","",VLOOKUP(R1921,CUSTOMS!$E$3:$N$2500,10,FALSE))</f>
        <v/>
      </c>
      <c r="AB1921" s="40" t="str">
        <f>IF(R1921="","",VLOOKUP(G1921,WMS!$E$3:$T$2500,15,FALSE))</f>
        <v/>
      </c>
      <c r="AC1921" s="40" t="str">
        <f t="shared" si="216"/>
        <v/>
      </c>
      <c r="AD1921" s="37" t="str">
        <f>IF(S1921="","",VLOOKUP(S1921,海关监管条件!$A$1:$B$2000,2,FALSE))</f>
        <v/>
      </c>
    </row>
    <row r="1922" spans="7:30">
      <c r="G1922" s="22" t="str">
        <f t="shared" si="210"/>
        <v/>
      </c>
      <c r="H1922" s="23" t="str">
        <f>IF(G1922="","",VLOOKUP(G1922,WMS!$E$3:$Q$2500,7,FALSE))</f>
        <v/>
      </c>
      <c r="I1922" s="23" t="str">
        <f>IF(G1922="","",VLOOKUP(G1922,WMS!$E$3:$Q$2500,8,FALSE))</f>
        <v/>
      </c>
      <c r="J1922" s="23" t="str">
        <f>IF(G1922="","",VLOOKUP(G1922,WMS!$E$3:$Q$2500,13,FALSE))</f>
        <v/>
      </c>
      <c r="K1922" s="29" t="str">
        <f t="shared" si="211"/>
        <v/>
      </c>
      <c r="N1922" s="30" t="str">
        <f>IF(G1922="","",VLOOKUP(G1922,WMS!$E$3:$U$2500,17,0))</f>
        <v/>
      </c>
      <c r="O1922" s="31" t="str">
        <f t="shared" si="212"/>
        <v/>
      </c>
      <c r="P1922" s="31" t="str">
        <f t="shared" si="213"/>
        <v/>
      </c>
      <c r="Q1922" s="36" t="str">
        <f>IF(G1922="","",VLOOKUP(G1922,WMS!$E$3:$G$2500,2,FALSE))</f>
        <v/>
      </c>
      <c r="R1922" s="36" t="str">
        <f>IF(G1922="","",VLOOKUP(G1922,WMS!$E$3:$G$2500,3,FALSE))</f>
        <v/>
      </c>
      <c r="S1922" s="37" t="str">
        <f>IF(R1922="","",VLOOKUP(R1922,CUSTOMS!$E$3:$N$2500,2,FALSE))</f>
        <v/>
      </c>
      <c r="T1922" s="38" t="str">
        <f>IF(R1922="","",VLOOKUP(R1922,CUSTOMS!$E$3:$N$2500,3,FALSE))</f>
        <v/>
      </c>
      <c r="U1922" s="39" t="str">
        <f t="shared" si="214"/>
        <v/>
      </c>
      <c r="V1922" s="39" t="str">
        <f>IF(R1922="","",VLOOKUP(R1922,CUSTOMS!$E$3:$N$2500,5,FALSE))</f>
        <v/>
      </c>
      <c r="W1922" s="40" t="str">
        <f>IF(R1922="","",VLOOKUP(R1922,CUSTOMS!$E$3:$N$2500,6,FALSE))</f>
        <v/>
      </c>
      <c r="X1922" s="40" t="str">
        <f t="shared" si="215"/>
        <v/>
      </c>
      <c r="Y1922" s="39" t="str">
        <f>IF(R1922="","",VLOOKUP(R1922,CUSTOMS!$E$3:$N$2500,8,FALSE))</f>
        <v/>
      </c>
      <c r="Z1922" s="39" t="str">
        <f>IF(R1922="","",VLOOKUP(R1922,CUSTOMS!$E$3:$N$2500,9,FALSE))</f>
        <v/>
      </c>
      <c r="AA1922" s="39" t="str">
        <f>IF(R1922="","",VLOOKUP(R1922,CUSTOMS!$E$3:$N$2500,10,FALSE))</f>
        <v/>
      </c>
      <c r="AB1922" s="40" t="str">
        <f>IF(R1922="","",VLOOKUP(G1922,WMS!$E$3:$T$2500,15,FALSE))</f>
        <v/>
      </c>
      <c r="AC1922" s="40" t="str">
        <f t="shared" si="216"/>
        <v/>
      </c>
      <c r="AD1922" s="37" t="str">
        <f>IF(S1922="","",VLOOKUP(S1922,海关监管条件!$A$1:$B$2000,2,FALSE))</f>
        <v/>
      </c>
    </row>
    <row r="1923" spans="7:30">
      <c r="G1923" s="22" t="str">
        <f t="shared" si="210"/>
        <v/>
      </c>
      <c r="H1923" s="23" t="str">
        <f>IF(G1923="","",VLOOKUP(G1923,WMS!$E$3:$Q$2500,7,FALSE))</f>
        <v/>
      </c>
      <c r="I1923" s="23" t="str">
        <f>IF(G1923="","",VLOOKUP(G1923,WMS!$E$3:$Q$2500,8,FALSE))</f>
        <v/>
      </c>
      <c r="J1923" s="23" t="str">
        <f>IF(G1923="","",VLOOKUP(G1923,WMS!$E$3:$Q$2500,13,FALSE))</f>
        <v/>
      </c>
      <c r="K1923" s="29" t="str">
        <f t="shared" si="211"/>
        <v/>
      </c>
      <c r="N1923" s="30" t="str">
        <f>IF(G1923="","",VLOOKUP(G1923,WMS!$E$3:$U$2500,17,0))</f>
        <v/>
      </c>
      <c r="O1923" s="31" t="str">
        <f t="shared" si="212"/>
        <v/>
      </c>
      <c r="P1923" s="31" t="str">
        <f t="shared" si="213"/>
        <v/>
      </c>
      <c r="Q1923" s="36" t="str">
        <f>IF(G1923="","",VLOOKUP(G1923,WMS!$E$3:$G$2500,2,FALSE))</f>
        <v/>
      </c>
      <c r="R1923" s="36" t="str">
        <f>IF(G1923="","",VLOOKUP(G1923,WMS!$E$3:$G$2500,3,FALSE))</f>
        <v/>
      </c>
      <c r="S1923" s="37" t="str">
        <f>IF(R1923="","",VLOOKUP(R1923,CUSTOMS!$E$3:$N$2500,2,FALSE))</f>
        <v/>
      </c>
      <c r="T1923" s="38" t="str">
        <f>IF(R1923="","",VLOOKUP(R1923,CUSTOMS!$E$3:$N$2500,3,FALSE))</f>
        <v/>
      </c>
      <c r="U1923" s="39" t="str">
        <f t="shared" si="214"/>
        <v/>
      </c>
      <c r="V1923" s="39" t="str">
        <f>IF(R1923="","",VLOOKUP(R1923,CUSTOMS!$E$3:$N$2500,5,FALSE))</f>
        <v/>
      </c>
      <c r="W1923" s="40" t="str">
        <f>IF(R1923="","",VLOOKUP(R1923,CUSTOMS!$E$3:$N$2500,6,FALSE))</f>
        <v/>
      </c>
      <c r="X1923" s="40" t="str">
        <f t="shared" si="215"/>
        <v/>
      </c>
      <c r="Y1923" s="39" t="str">
        <f>IF(R1923="","",VLOOKUP(R1923,CUSTOMS!$E$3:$N$2500,8,FALSE))</f>
        <v/>
      </c>
      <c r="Z1923" s="39" t="str">
        <f>IF(R1923="","",VLOOKUP(R1923,CUSTOMS!$E$3:$N$2500,9,FALSE))</f>
        <v/>
      </c>
      <c r="AA1923" s="39" t="str">
        <f>IF(R1923="","",VLOOKUP(R1923,CUSTOMS!$E$3:$N$2500,10,FALSE))</f>
        <v/>
      </c>
      <c r="AB1923" s="40" t="str">
        <f>IF(R1923="","",VLOOKUP(G1923,WMS!$E$3:$T$2500,15,FALSE))</f>
        <v/>
      </c>
      <c r="AC1923" s="40" t="str">
        <f t="shared" si="216"/>
        <v/>
      </c>
      <c r="AD1923" s="37" t="str">
        <f>IF(S1923="","",VLOOKUP(S1923,海关监管条件!$A$1:$B$2000,2,FALSE))</f>
        <v/>
      </c>
    </row>
    <row r="1924" spans="7:30">
      <c r="G1924" s="22" t="str">
        <f t="shared" si="210"/>
        <v/>
      </c>
      <c r="H1924" s="23" t="str">
        <f>IF(G1924="","",VLOOKUP(G1924,WMS!$E$3:$Q$2500,7,FALSE))</f>
        <v/>
      </c>
      <c r="I1924" s="23" t="str">
        <f>IF(G1924="","",VLOOKUP(G1924,WMS!$E$3:$Q$2500,8,FALSE))</f>
        <v/>
      </c>
      <c r="J1924" s="23" t="str">
        <f>IF(G1924="","",VLOOKUP(G1924,WMS!$E$3:$Q$2500,13,FALSE))</f>
        <v/>
      </c>
      <c r="K1924" s="29" t="str">
        <f t="shared" si="211"/>
        <v/>
      </c>
      <c r="N1924" s="30" t="str">
        <f>IF(G1924="","",VLOOKUP(G1924,WMS!$E$3:$U$2500,17,0))</f>
        <v/>
      </c>
      <c r="O1924" s="31" t="str">
        <f t="shared" si="212"/>
        <v/>
      </c>
      <c r="P1924" s="31" t="str">
        <f t="shared" si="213"/>
        <v/>
      </c>
      <c r="Q1924" s="36" t="str">
        <f>IF(G1924="","",VLOOKUP(G1924,WMS!$E$3:$G$2500,2,FALSE))</f>
        <v/>
      </c>
      <c r="R1924" s="36" t="str">
        <f>IF(G1924="","",VLOOKUP(G1924,WMS!$E$3:$G$2500,3,FALSE))</f>
        <v/>
      </c>
      <c r="S1924" s="37" t="str">
        <f>IF(R1924="","",VLOOKUP(R1924,CUSTOMS!$E$3:$N$2500,2,FALSE))</f>
        <v/>
      </c>
      <c r="T1924" s="38" t="str">
        <f>IF(R1924="","",VLOOKUP(R1924,CUSTOMS!$E$3:$N$2500,3,FALSE))</f>
        <v/>
      </c>
      <c r="U1924" s="39" t="str">
        <f t="shared" si="214"/>
        <v/>
      </c>
      <c r="V1924" s="39" t="str">
        <f>IF(R1924="","",VLOOKUP(R1924,CUSTOMS!$E$3:$N$2500,5,FALSE))</f>
        <v/>
      </c>
      <c r="W1924" s="40" t="str">
        <f>IF(R1924="","",VLOOKUP(R1924,CUSTOMS!$E$3:$N$2500,6,FALSE))</f>
        <v/>
      </c>
      <c r="X1924" s="40" t="str">
        <f t="shared" si="215"/>
        <v/>
      </c>
      <c r="Y1924" s="39" t="str">
        <f>IF(R1924="","",VLOOKUP(R1924,CUSTOMS!$E$3:$N$2500,8,FALSE))</f>
        <v/>
      </c>
      <c r="Z1924" s="39" t="str">
        <f>IF(R1924="","",VLOOKUP(R1924,CUSTOMS!$E$3:$N$2500,9,FALSE))</f>
        <v/>
      </c>
      <c r="AA1924" s="39" t="str">
        <f>IF(R1924="","",VLOOKUP(R1924,CUSTOMS!$E$3:$N$2500,10,FALSE))</f>
        <v/>
      </c>
      <c r="AB1924" s="40" t="str">
        <f>IF(R1924="","",VLOOKUP(G1924,WMS!$E$3:$T$2500,15,FALSE))</f>
        <v/>
      </c>
      <c r="AC1924" s="40" t="str">
        <f t="shared" si="216"/>
        <v/>
      </c>
      <c r="AD1924" s="37" t="str">
        <f>IF(S1924="","",VLOOKUP(S1924,海关监管条件!$A$1:$B$2000,2,FALSE))</f>
        <v/>
      </c>
    </row>
    <row r="1925" spans="7:30">
      <c r="G1925" s="22" t="str">
        <f t="shared" si="210"/>
        <v/>
      </c>
      <c r="H1925" s="23" t="str">
        <f>IF(G1925="","",VLOOKUP(G1925,WMS!$E$3:$Q$2500,7,FALSE))</f>
        <v/>
      </c>
      <c r="I1925" s="23" t="str">
        <f>IF(G1925="","",VLOOKUP(G1925,WMS!$E$3:$Q$2500,8,FALSE))</f>
        <v/>
      </c>
      <c r="J1925" s="23" t="str">
        <f>IF(G1925="","",VLOOKUP(G1925,WMS!$E$3:$Q$2500,13,FALSE))</f>
        <v/>
      </c>
      <c r="K1925" s="29" t="str">
        <f t="shared" si="211"/>
        <v/>
      </c>
      <c r="N1925" s="30" t="str">
        <f>IF(G1925="","",VLOOKUP(G1925,WMS!$E$3:$U$2500,17,0))</f>
        <v/>
      </c>
      <c r="O1925" s="31" t="str">
        <f t="shared" si="212"/>
        <v/>
      </c>
      <c r="P1925" s="31" t="str">
        <f t="shared" si="213"/>
        <v/>
      </c>
      <c r="Q1925" s="36" t="str">
        <f>IF(G1925="","",VLOOKUP(G1925,WMS!$E$3:$G$2500,2,FALSE))</f>
        <v/>
      </c>
      <c r="R1925" s="36" t="str">
        <f>IF(G1925="","",VLOOKUP(G1925,WMS!$E$3:$G$2500,3,FALSE))</f>
        <v/>
      </c>
      <c r="S1925" s="37" t="str">
        <f>IF(R1925="","",VLOOKUP(R1925,CUSTOMS!$E$3:$N$2500,2,FALSE))</f>
        <v/>
      </c>
      <c r="T1925" s="38" t="str">
        <f>IF(R1925="","",VLOOKUP(R1925,CUSTOMS!$E$3:$N$2500,3,FALSE))</f>
        <v/>
      </c>
      <c r="U1925" s="39" t="str">
        <f t="shared" si="214"/>
        <v/>
      </c>
      <c r="V1925" s="39" t="str">
        <f>IF(R1925="","",VLOOKUP(R1925,CUSTOMS!$E$3:$N$2500,5,FALSE))</f>
        <v/>
      </c>
      <c r="W1925" s="40" t="str">
        <f>IF(R1925="","",VLOOKUP(R1925,CUSTOMS!$E$3:$N$2500,6,FALSE))</f>
        <v/>
      </c>
      <c r="X1925" s="40" t="str">
        <f t="shared" si="215"/>
        <v/>
      </c>
      <c r="Y1925" s="39" t="str">
        <f>IF(R1925="","",VLOOKUP(R1925,CUSTOMS!$E$3:$N$2500,8,FALSE))</f>
        <v/>
      </c>
      <c r="Z1925" s="39" t="str">
        <f>IF(R1925="","",VLOOKUP(R1925,CUSTOMS!$E$3:$N$2500,9,FALSE))</f>
        <v/>
      </c>
      <c r="AA1925" s="39" t="str">
        <f>IF(R1925="","",VLOOKUP(R1925,CUSTOMS!$E$3:$N$2500,10,FALSE))</f>
        <v/>
      </c>
      <c r="AB1925" s="40" t="str">
        <f>IF(R1925="","",VLOOKUP(G1925,WMS!$E$3:$T$2500,15,FALSE))</f>
        <v/>
      </c>
      <c r="AC1925" s="40" t="str">
        <f t="shared" si="216"/>
        <v/>
      </c>
      <c r="AD1925" s="37" t="str">
        <f>IF(S1925="","",VLOOKUP(S1925,海关监管条件!$A$1:$B$2000,2,FALSE))</f>
        <v/>
      </c>
    </row>
    <row r="1926" spans="7:30">
      <c r="G1926" s="22" t="str">
        <f t="shared" si="210"/>
        <v/>
      </c>
      <c r="H1926" s="23" t="str">
        <f>IF(G1926="","",VLOOKUP(G1926,WMS!$E$3:$Q$2500,7,FALSE))</f>
        <v/>
      </c>
      <c r="I1926" s="23" t="str">
        <f>IF(G1926="","",VLOOKUP(G1926,WMS!$E$3:$Q$2500,8,FALSE))</f>
        <v/>
      </c>
      <c r="J1926" s="23" t="str">
        <f>IF(G1926="","",VLOOKUP(G1926,WMS!$E$3:$Q$2500,13,FALSE))</f>
        <v/>
      </c>
      <c r="K1926" s="29" t="str">
        <f t="shared" si="211"/>
        <v/>
      </c>
      <c r="N1926" s="30" t="str">
        <f>IF(G1926="","",VLOOKUP(G1926,WMS!$E$3:$U$2500,17,0))</f>
        <v/>
      </c>
      <c r="O1926" s="31" t="str">
        <f t="shared" si="212"/>
        <v/>
      </c>
      <c r="P1926" s="31" t="str">
        <f t="shared" si="213"/>
        <v/>
      </c>
      <c r="Q1926" s="36" t="str">
        <f>IF(G1926="","",VLOOKUP(G1926,WMS!$E$3:$G$2500,2,FALSE))</f>
        <v/>
      </c>
      <c r="R1926" s="36" t="str">
        <f>IF(G1926="","",VLOOKUP(G1926,WMS!$E$3:$G$2500,3,FALSE))</f>
        <v/>
      </c>
      <c r="S1926" s="37" t="str">
        <f>IF(R1926="","",VLOOKUP(R1926,CUSTOMS!$E$3:$N$2500,2,FALSE))</f>
        <v/>
      </c>
      <c r="T1926" s="38" t="str">
        <f>IF(R1926="","",VLOOKUP(R1926,CUSTOMS!$E$3:$N$2500,3,FALSE))</f>
        <v/>
      </c>
      <c r="U1926" s="39" t="str">
        <f t="shared" si="214"/>
        <v/>
      </c>
      <c r="V1926" s="39" t="str">
        <f>IF(R1926="","",VLOOKUP(R1926,CUSTOMS!$E$3:$N$2500,5,FALSE))</f>
        <v/>
      </c>
      <c r="W1926" s="40" t="str">
        <f>IF(R1926="","",VLOOKUP(R1926,CUSTOMS!$E$3:$N$2500,6,FALSE))</f>
        <v/>
      </c>
      <c r="X1926" s="40" t="str">
        <f t="shared" si="215"/>
        <v/>
      </c>
      <c r="Y1926" s="39" t="str">
        <f>IF(R1926="","",VLOOKUP(R1926,CUSTOMS!$E$3:$N$2500,8,FALSE))</f>
        <v/>
      </c>
      <c r="Z1926" s="39" t="str">
        <f>IF(R1926="","",VLOOKUP(R1926,CUSTOMS!$E$3:$N$2500,9,FALSE))</f>
        <v/>
      </c>
      <c r="AA1926" s="39" t="str">
        <f>IF(R1926="","",VLOOKUP(R1926,CUSTOMS!$E$3:$N$2500,10,FALSE))</f>
        <v/>
      </c>
      <c r="AB1926" s="40" t="str">
        <f>IF(R1926="","",VLOOKUP(G1926,WMS!$E$3:$T$2500,15,FALSE))</f>
        <v/>
      </c>
      <c r="AC1926" s="40" t="str">
        <f t="shared" si="216"/>
        <v/>
      </c>
      <c r="AD1926" s="37" t="str">
        <f>IF(S1926="","",VLOOKUP(S1926,海关监管条件!$A$1:$B$2000,2,FALSE))</f>
        <v/>
      </c>
    </row>
    <row r="1927" spans="7:30">
      <c r="G1927" s="22" t="str">
        <f t="shared" si="210"/>
        <v/>
      </c>
      <c r="H1927" s="23" t="str">
        <f>IF(G1927="","",VLOOKUP(G1927,WMS!$E$3:$Q$2500,7,FALSE))</f>
        <v/>
      </c>
      <c r="I1927" s="23" t="str">
        <f>IF(G1927="","",VLOOKUP(G1927,WMS!$E$3:$Q$2500,8,FALSE))</f>
        <v/>
      </c>
      <c r="J1927" s="23" t="str">
        <f>IF(G1927="","",VLOOKUP(G1927,WMS!$E$3:$Q$2500,13,FALSE))</f>
        <v/>
      </c>
      <c r="K1927" s="29" t="str">
        <f t="shared" si="211"/>
        <v/>
      </c>
      <c r="N1927" s="30" t="str">
        <f>IF(G1927="","",VLOOKUP(G1927,WMS!$E$3:$U$2500,17,0))</f>
        <v/>
      </c>
      <c r="O1927" s="31" t="str">
        <f t="shared" si="212"/>
        <v/>
      </c>
      <c r="P1927" s="31" t="str">
        <f t="shared" si="213"/>
        <v/>
      </c>
      <c r="Q1927" s="36" t="str">
        <f>IF(G1927="","",VLOOKUP(G1927,WMS!$E$3:$G$2500,2,FALSE))</f>
        <v/>
      </c>
      <c r="R1927" s="36" t="str">
        <f>IF(G1927="","",VLOOKUP(G1927,WMS!$E$3:$G$2500,3,FALSE))</f>
        <v/>
      </c>
      <c r="S1927" s="37" t="str">
        <f>IF(R1927="","",VLOOKUP(R1927,CUSTOMS!$E$3:$N$2500,2,FALSE))</f>
        <v/>
      </c>
      <c r="T1927" s="38" t="str">
        <f>IF(R1927="","",VLOOKUP(R1927,CUSTOMS!$E$3:$N$2500,3,FALSE))</f>
        <v/>
      </c>
      <c r="U1927" s="39" t="str">
        <f t="shared" si="214"/>
        <v/>
      </c>
      <c r="V1927" s="39" t="str">
        <f>IF(R1927="","",VLOOKUP(R1927,CUSTOMS!$E$3:$N$2500,5,FALSE))</f>
        <v/>
      </c>
      <c r="W1927" s="40" t="str">
        <f>IF(R1927="","",VLOOKUP(R1927,CUSTOMS!$E$3:$N$2500,6,FALSE))</f>
        <v/>
      </c>
      <c r="X1927" s="40" t="str">
        <f t="shared" si="215"/>
        <v/>
      </c>
      <c r="Y1927" s="39" t="str">
        <f>IF(R1927="","",VLOOKUP(R1927,CUSTOMS!$E$3:$N$2500,8,FALSE))</f>
        <v/>
      </c>
      <c r="Z1927" s="39" t="str">
        <f>IF(R1927="","",VLOOKUP(R1927,CUSTOMS!$E$3:$N$2500,9,FALSE))</f>
        <v/>
      </c>
      <c r="AA1927" s="39" t="str">
        <f>IF(R1927="","",VLOOKUP(R1927,CUSTOMS!$E$3:$N$2500,10,FALSE))</f>
        <v/>
      </c>
      <c r="AB1927" s="40" t="str">
        <f>IF(R1927="","",VLOOKUP(G1927,WMS!$E$3:$T$2500,15,FALSE))</f>
        <v/>
      </c>
      <c r="AC1927" s="40" t="str">
        <f t="shared" si="216"/>
        <v/>
      </c>
      <c r="AD1927" s="37" t="str">
        <f>IF(S1927="","",VLOOKUP(S1927,海关监管条件!$A$1:$B$2000,2,FALSE))</f>
        <v/>
      </c>
    </row>
    <row r="1928" spans="7:30">
      <c r="G1928" s="22" t="str">
        <f t="shared" si="210"/>
        <v/>
      </c>
      <c r="H1928" s="23" t="str">
        <f>IF(G1928="","",VLOOKUP(G1928,WMS!$E$3:$Q$2500,7,FALSE))</f>
        <v/>
      </c>
      <c r="I1928" s="23" t="str">
        <f>IF(G1928="","",VLOOKUP(G1928,WMS!$E$3:$Q$2500,8,FALSE))</f>
        <v/>
      </c>
      <c r="J1928" s="23" t="str">
        <f>IF(G1928="","",VLOOKUP(G1928,WMS!$E$3:$Q$2500,13,FALSE))</f>
        <v/>
      </c>
      <c r="K1928" s="29" t="str">
        <f t="shared" si="211"/>
        <v/>
      </c>
      <c r="N1928" s="30" t="str">
        <f>IF(G1928="","",VLOOKUP(G1928,WMS!$E$3:$U$2500,17,0))</f>
        <v/>
      </c>
      <c r="O1928" s="31" t="str">
        <f t="shared" si="212"/>
        <v/>
      </c>
      <c r="P1928" s="31" t="str">
        <f t="shared" si="213"/>
        <v/>
      </c>
      <c r="Q1928" s="36" t="str">
        <f>IF(G1928="","",VLOOKUP(G1928,WMS!$E$3:$G$2500,2,FALSE))</f>
        <v/>
      </c>
      <c r="R1928" s="36" t="str">
        <f>IF(G1928="","",VLOOKUP(G1928,WMS!$E$3:$G$2500,3,FALSE))</f>
        <v/>
      </c>
      <c r="S1928" s="37" t="str">
        <f>IF(R1928="","",VLOOKUP(R1928,CUSTOMS!$E$3:$N$2500,2,FALSE))</f>
        <v/>
      </c>
      <c r="T1928" s="38" t="str">
        <f>IF(R1928="","",VLOOKUP(R1928,CUSTOMS!$E$3:$N$2500,3,FALSE))</f>
        <v/>
      </c>
      <c r="U1928" s="39" t="str">
        <f t="shared" si="214"/>
        <v/>
      </c>
      <c r="V1928" s="39" t="str">
        <f>IF(R1928="","",VLOOKUP(R1928,CUSTOMS!$E$3:$N$2500,5,FALSE))</f>
        <v/>
      </c>
      <c r="W1928" s="40" t="str">
        <f>IF(R1928="","",VLOOKUP(R1928,CUSTOMS!$E$3:$N$2500,6,FALSE))</f>
        <v/>
      </c>
      <c r="X1928" s="40" t="str">
        <f t="shared" si="215"/>
        <v/>
      </c>
      <c r="Y1928" s="39" t="str">
        <f>IF(R1928="","",VLOOKUP(R1928,CUSTOMS!$E$3:$N$2500,8,FALSE))</f>
        <v/>
      </c>
      <c r="Z1928" s="39" t="str">
        <f>IF(R1928="","",VLOOKUP(R1928,CUSTOMS!$E$3:$N$2500,9,FALSE))</f>
        <v/>
      </c>
      <c r="AA1928" s="39" t="str">
        <f>IF(R1928="","",VLOOKUP(R1928,CUSTOMS!$E$3:$N$2500,10,FALSE))</f>
        <v/>
      </c>
      <c r="AB1928" s="40" t="str">
        <f>IF(R1928="","",VLOOKUP(G1928,WMS!$E$3:$T$2500,15,FALSE))</f>
        <v/>
      </c>
      <c r="AC1928" s="40" t="str">
        <f t="shared" si="216"/>
        <v/>
      </c>
      <c r="AD1928" s="37" t="str">
        <f>IF(S1928="","",VLOOKUP(S1928,海关监管条件!$A$1:$B$2000,2,FALSE))</f>
        <v/>
      </c>
    </row>
    <row r="1929" spans="7:30">
      <c r="G1929" s="22" t="str">
        <f t="shared" si="210"/>
        <v/>
      </c>
      <c r="H1929" s="23" t="str">
        <f>IF(G1929="","",VLOOKUP(G1929,WMS!$E$3:$Q$2500,7,FALSE))</f>
        <v/>
      </c>
      <c r="I1929" s="23" t="str">
        <f>IF(G1929="","",VLOOKUP(G1929,WMS!$E$3:$Q$2500,8,FALSE))</f>
        <v/>
      </c>
      <c r="J1929" s="23" t="str">
        <f>IF(G1929="","",VLOOKUP(G1929,WMS!$E$3:$Q$2500,13,FALSE))</f>
        <v/>
      </c>
      <c r="K1929" s="29" t="str">
        <f t="shared" si="211"/>
        <v/>
      </c>
      <c r="N1929" s="30" t="str">
        <f>IF(G1929="","",VLOOKUP(G1929,WMS!$E$3:$U$2500,17,0))</f>
        <v/>
      </c>
      <c r="O1929" s="31" t="str">
        <f t="shared" si="212"/>
        <v/>
      </c>
      <c r="P1929" s="31" t="str">
        <f t="shared" si="213"/>
        <v/>
      </c>
      <c r="Q1929" s="36" t="str">
        <f>IF(G1929="","",VLOOKUP(G1929,WMS!$E$3:$G$2500,2,FALSE))</f>
        <v/>
      </c>
      <c r="R1929" s="36" t="str">
        <f>IF(G1929="","",VLOOKUP(G1929,WMS!$E$3:$G$2500,3,FALSE))</f>
        <v/>
      </c>
      <c r="S1929" s="37" t="str">
        <f>IF(R1929="","",VLOOKUP(R1929,CUSTOMS!$E$3:$N$2500,2,FALSE))</f>
        <v/>
      </c>
      <c r="T1929" s="38" t="str">
        <f>IF(R1929="","",VLOOKUP(R1929,CUSTOMS!$E$3:$N$2500,3,FALSE))</f>
        <v/>
      </c>
      <c r="U1929" s="39" t="str">
        <f t="shared" si="214"/>
        <v/>
      </c>
      <c r="V1929" s="39" t="str">
        <f>IF(R1929="","",VLOOKUP(R1929,CUSTOMS!$E$3:$N$2500,5,FALSE))</f>
        <v/>
      </c>
      <c r="W1929" s="40" t="str">
        <f>IF(R1929="","",VLOOKUP(R1929,CUSTOMS!$E$3:$N$2500,6,FALSE))</f>
        <v/>
      </c>
      <c r="X1929" s="40" t="str">
        <f t="shared" si="215"/>
        <v/>
      </c>
      <c r="Y1929" s="39" t="str">
        <f>IF(R1929="","",VLOOKUP(R1929,CUSTOMS!$E$3:$N$2500,8,FALSE))</f>
        <v/>
      </c>
      <c r="Z1929" s="39" t="str">
        <f>IF(R1929="","",VLOOKUP(R1929,CUSTOMS!$E$3:$N$2500,9,FALSE))</f>
        <v/>
      </c>
      <c r="AA1929" s="39" t="str">
        <f>IF(R1929="","",VLOOKUP(R1929,CUSTOMS!$E$3:$N$2500,10,FALSE))</f>
        <v/>
      </c>
      <c r="AB1929" s="40" t="str">
        <f>IF(R1929="","",VLOOKUP(G1929,WMS!$E$3:$T$2500,15,FALSE))</f>
        <v/>
      </c>
      <c r="AC1929" s="40" t="str">
        <f t="shared" si="216"/>
        <v/>
      </c>
      <c r="AD1929" s="37" t="str">
        <f>IF(S1929="","",VLOOKUP(S1929,海关监管条件!$A$1:$B$2000,2,FALSE))</f>
        <v/>
      </c>
    </row>
    <row r="1930" spans="7:30">
      <c r="G1930" s="22" t="str">
        <f t="shared" si="210"/>
        <v/>
      </c>
      <c r="H1930" s="23" t="str">
        <f>IF(G1930="","",VLOOKUP(G1930,WMS!$E$3:$Q$2500,7,FALSE))</f>
        <v/>
      </c>
      <c r="I1930" s="23" t="str">
        <f>IF(G1930="","",VLOOKUP(G1930,WMS!$E$3:$Q$2500,8,FALSE))</f>
        <v/>
      </c>
      <c r="J1930" s="23" t="str">
        <f>IF(G1930="","",VLOOKUP(G1930,WMS!$E$3:$Q$2500,13,FALSE))</f>
        <v/>
      </c>
      <c r="K1930" s="29" t="str">
        <f t="shared" si="211"/>
        <v/>
      </c>
      <c r="N1930" s="30" t="str">
        <f>IF(G1930="","",VLOOKUP(G1930,WMS!$E$3:$U$2500,17,0))</f>
        <v/>
      </c>
      <c r="O1930" s="31" t="str">
        <f t="shared" si="212"/>
        <v/>
      </c>
      <c r="P1930" s="31" t="str">
        <f t="shared" si="213"/>
        <v/>
      </c>
      <c r="Q1930" s="36" t="str">
        <f>IF(G1930="","",VLOOKUP(G1930,WMS!$E$3:$G$2500,2,FALSE))</f>
        <v/>
      </c>
      <c r="R1930" s="36" t="str">
        <f>IF(G1930="","",VLOOKUP(G1930,WMS!$E$3:$G$2500,3,FALSE))</f>
        <v/>
      </c>
      <c r="S1930" s="37" t="str">
        <f>IF(R1930="","",VLOOKUP(R1930,CUSTOMS!$E$3:$N$2500,2,FALSE))</f>
        <v/>
      </c>
      <c r="T1930" s="38" t="str">
        <f>IF(R1930="","",VLOOKUP(R1930,CUSTOMS!$E$3:$N$2500,3,FALSE))</f>
        <v/>
      </c>
      <c r="U1930" s="39" t="str">
        <f t="shared" si="214"/>
        <v/>
      </c>
      <c r="V1930" s="39" t="str">
        <f>IF(R1930="","",VLOOKUP(R1930,CUSTOMS!$E$3:$N$2500,5,FALSE))</f>
        <v/>
      </c>
      <c r="W1930" s="40" t="str">
        <f>IF(R1930="","",VLOOKUP(R1930,CUSTOMS!$E$3:$N$2500,6,FALSE))</f>
        <v/>
      </c>
      <c r="X1930" s="40" t="str">
        <f t="shared" si="215"/>
        <v/>
      </c>
      <c r="Y1930" s="39" t="str">
        <f>IF(R1930="","",VLOOKUP(R1930,CUSTOMS!$E$3:$N$2500,8,FALSE))</f>
        <v/>
      </c>
      <c r="Z1930" s="39" t="str">
        <f>IF(R1930="","",VLOOKUP(R1930,CUSTOMS!$E$3:$N$2500,9,FALSE))</f>
        <v/>
      </c>
      <c r="AA1930" s="39" t="str">
        <f>IF(R1930="","",VLOOKUP(R1930,CUSTOMS!$E$3:$N$2500,10,FALSE))</f>
        <v/>
      </c>
      <c r="AB1930" s="40" t="str">
        <f>IF(R1930="","",VLOOKUP(G1930,WMS!$E$3:$T$2500,15,FALSE))</f>
        <v/>
      </c>
      <c r="AC1930" s="40" t="str">
        <f t="shared" si="216"/>
        <v/>
      </c>
      <c r="AD1930" s="37" t="str">
        <f>IF(S1930="","",VLOOKUP(S1930,海关监管条件!$A$1:$B$2000,2,FALSE))</f>
        <v/>
      </c>
    </row>
    <row r="1931" spans="7:30">
      <c r="G1931" s="22" t="str">
        <f t="shared" si="210"/>
        <v/>
      </c>
      <c r="H1931" s="23" t="str">
        <f>IF(G1931="","",VLOOKUP(G1931,WMS!$E$3:$Q$2500,7,FALSE))</f>
        <v/>
      </c>
      <c r="I1931" s="23" t="str">
        <f>IF(G1931="","",VLOOKUP(G1931,WMS!$E$3:$Q$2500,8,FALSE))</f>
        <v/>
      </c>
      <c r="J1931" s="23" t="str">
        <f>IF(G1931="","",VLOOKUP(G1931,WMS!$E$3:$Q$2500,13,FALSE))</f>
        <v/>
      </c>
      <c r="K1931" s="29" t="str">
        <f t="shared" si="211"/>
        <v/>
      </c>
      <c r="N1931" s="30" t="str">
        <f>IF(G1931="","",VLOOKUP(G1931,WMS!$E$3:$U$2500,17,0))</f>
        <v/>
      </c>
      <c r="O1931" s="31" t="str">
        <f t="shared" si="212"/>
        <v/>
      </c>
      <c r="P1931" s="31" t="str">
        <f t="shared" si="213"/>
        <v/>
      </c>
      <c r="Q1931" s="36" t="str">
        <f>IF(G1931="","",VLOOKUP(G1931,WMS!$E$3:$G$2500,2,FALSE))</f>
        <v/>
      </c>
      <c r="R1931" s="36" t="str">
        <f>IF(G1931="","",VLOOKUP(G1931,WMS!$E$3:$G$2500,3,FALSE))</f>
        <v/>
      </c>
      <c r="S1931" s="37" t="str">
        <f>IF(R1931="","",VLOOKUP(R1931,CUSTOMS!$E$3:$N$2500,2,FALSE))</f>
        <v/>
      </c>
      <c r="T1931" s="38" t="str">
        <f>IF(R1931="","",VLOOKUP(R1931,CUSTOMS!$E$3:$N$2500,3,FALSE))</f>
        <v/>
      </c>
      <c r="U1931" s="39" t="str">
        <f t="shared" si="214"/>
        <v/>
      </c>
      <c r="V1931" s="39" t="str">
        <f>IF(R1931="","",VLOOKUP(R1931,CUSTOMS!$E$3:$N$2500,5,FALSE))</f>
        <v/>
      </c>
      <c r="W1931" s="40" t="str">
        <f>IF(R1931="","",VLOOKUP(R1931,CUSTOMS!$E$3:$N$2500,6,FALSE))</f>
        <v/>
      </c>
      <c r="X1931" s="40" t="str">
        <f t="shared" si="215"/>
        <v/>
      </c>
      <c r="Y1931" s="39" t="str">
        <f>IF(R1931="","",VLOOKUP(R1931,CUSTOMS!$E$3:$N$2500,8,FALSE))</f>
        <v/>
      </c>
      <c r="Z1931" s="39" t="str">
        <f>IF(R1931="","",VLOOKUP(R1931,CUSTOMS!$E$3:$N$2500,9,FALSE))</f>
        <v/>
      </c>
      <c r="AA1931" s="39" t="str">
        <f>IF(R1931="","",VLOOKUP(R1931,CUSTOMS!$E$3:$N$2500,10,FALSE))</f>
        <v/>
      </c>
      <c r="AB1931" s="40" t="str">
        <f>IF(R1931="","",VLOOKUP(G1931,WMS!$E$3:$T$2500,15,FALSE))</f>
        <v/>
      </c>
      <c r="AC1931" s="40" t="str">
        <f t="shared" si="216"/>
        <v/>
      </c>
      <c r="AD1931" s="37" t="str">
        <f>IF(S1931="","",VLOOKUP(S1931,海关监管条件!$A$1:$B$2000,2,FALSE))</f>
        <v/>
      </c>
    </row>
    <row r="1932" spans="7:30">
      <c r="G1932" s="22" t="str">
        <f t="shared" si="210"/>
        <v/>
      </c>
      <c r="H1932" s="23" t="str">
        <f>IF(G1932="","",VLOOKUP(G1932,WMS!$E$3:$Q$2500,7,FALSE))</f>
        <v/>
      </c>
      <c r="I1932" s="23" t="str">
        <f>IF(G1932="","",VLOOKUP(G1932,WMS!$E$3:$Q$2500,8,FALSE))</f>
        <v/>
      </c>
      <c r="J1932" s="23" t="str">
        <f>IF(G1932="","",VLOOKUP(G1932,WMS!$E$3:$Q$2500,13,FALSE))</f>
        <v/>
      </c>
      <c r="K1932" s="29" t="str">
        <f t="shared" si="211"/>
        <v/>
      </c>
      <c r="N1932" s="30" t="str">
        <f>IF(G1932="","",VLOOKUP(G1932,WMS!$E$3:$U$2500,17,0))</f>
        <v/>
      </c>
      <c r="O1932" s="31" t="str">
        <f t="shared" si="212"/>
        <v/>
      </c>
      <c r="P1932" s="31" t="str">
        <f t="shared" si="213"/>
        <v/>
      </c>
      <c r="Q1932" s="36" t="str">
        <f>IF(G1932="","",VLOOKUP(G1932,WMS!$E$3:$G$2500,2,FALSE))</f>
        <v/>
      </c>
      <c r="R1932" s="36" t="str">
        <f>IF(G1932="","",VLOOKUP(G1932,WMS!$E$3:$G$2500,3,FALSE))</f>
        <v/>
      </c>
      <c r="S1932" s="37" t="str">
        <f>IF(R1932="","",VLOOKUP(R1932,CUSTOMS!$E$3:$N$2500,2,FALSE))</f>
        <v/>
      </c>
      <c r="T1932" s="38" t="str">
        <f>IF(R1932="","",VLOOKUP(R1932,CUSTOMS!$E$3:$N$2500,3,FALSE))</f>
        <v/>
      </c>
      <c r="U1932" s="39" t="str">
        <f t="shared" si="214"/>
        <v/>
      </c>
      <c r="V1932" s="39" t="str">
        <f>IF(R1932="","",VLOOKUP(R1932,CUSTOMS!$E$3:$N$2500,5,FALSE))</f>
        <v/>
      </c>
      <c r="W1932" s="40" t="str">
        <f>IF(R1932="","",VLOOKUP(R1932,CUSTOMS!$E$3:$N$2500,6,FALSE))</f>
        <v/>
      </c>
      <c r="X1932" s="40" t="str">
        <f t="shared" si="215"/>
        <v/>
      </c>
      <c r="Y1932" s="39" t="str">
        <f>IF(R1932="","",VLOOKUP(R1932,CUSTOMS!$E$3:$N$2500,8,FALSE))</f>
        <v/>
      </c>
      <c r="Z1932" s="39" t="str">
        <f>IF(R1932="","",VLOOKUP(R1932,CUSTOMS!$E$3:$N$2500,9,FALSE))</f>
        <v/>
      </c>
      <c r="AA1932" s="39" t="str">
        <f>IF(R1932="","",VLOOKUP(R1932,CUSTOMS!$E$3:$N$2500,10,FALSE))</f>
        <v/>
      </c>
      <c r="AB1932" s="40" t="str">
        <f>IF(R1932="","",VLOOKUP(G1932,WMS!$E$3:$T$2500,15,FALSE))</f>
        <v/>
      </c>
      <c r="AC1932" s="40" t="str">
        <f t="shared" si="216"/>
        <v/>
      </c>
      <c r="AD1932" s="37" t="str">
        <f>IF(S1932="","",VLOOKUP(S1932,海关监管条件!$A$1:$B$2000,2,FALSE))</f>
        <v/>
      </c>
    </row>
    <row r="1933" spans="7:30">
      <c r="G1933" s="22" t="str">
        <f t="shared" si="210"/>
        <v/>
      </c>
      <c r="H1933" s="23" t="str">
        <f>IF(G1933="","",VLOOKUP(G1933,WMS!$E$3:$Q$2500,7,FALSE))</f>
        <v/>
      </c>
      <c r="I1933" s="23" t="str">
        <f>IF(G1933="","",VLOOKUP(G1933,WMS!$E$3:$Q$2500,8,FALSE))</f>
        <v/>
      </c>
      <c r="J1933" s="23" t="str">
        <f>IF(G1933="","",VLOOKUP(G1933,WMS!$E$3:$Q$2500,13,FALSE))</f>
        <v/>
      </c>
      <c r="K1933" s="29" t="str">
        <f t="shared" si="211"/>
        <v/>
      </c>
      <c r="N1933" s="30" t="str">
        <f>IF(G1933="","",VLOOKUP(G1933,WMS!$E$3:$U$2500,17,0))</f>
        <v/>
      </c>
      <c r="O1933" s="31" t="str">
        <f t="shared" si="212"/>
        <v/>
      </c>
      <c r="P1933" s="31" t="str">
        <f t="shared" si="213"/>
        <v/>
      </c>
      <c r="Q1933" s="36" t="str">
        <f>IF(G1933="","",VLOOKUP(G1933,WMS!$E$3:$G$2500,2,FALSE))</f>
        <v/>
      </c>
      <c r="R1933" s="36" t="str">
        <f>IF(G1933="","",VLOOKUP(G1933,WMS!$E$3:$G$2500,3,FALSE))</f>
        <v/>
      </c>
      <c r="S1933" s="37" t="str">
        <f>IF(R1933="","",VLOOKUP(R1933,CUSTOMS!$E$3:$N$2500,2,FALSE))</f>
        <v/>
      </c>
      <c r="T1933" s="38" t="str">
        <f>IF(R1933="","",VLOOKUP(R1933,CUSTOMS!$E$3:$N$2500,3,FALSE))</f>
        <v/>
      </c>
      <c r="U1933" s="39" t="str">
        <f t="shared" si="214"/>
        <v/>
      </c>
      <c r="V1933" s="39" t="str">
        <f>IF(R1933="","",VLOOKUP(R1933,CUSTOMS!$E$3:$N$2500,5,FALSE))</f>
        <v/>
      </c>
      <c r="W1933" s="40" t="str">
        <f>IF(R1933="","",VLOOKUP(R1933,CUSTOMS!$E$3:$N$2500,6,FALSE))</f>
        <v/>
      </c>
      <c r="X1933" s="40" t="str">
        <f t="shared" si="215"/>
        <v/>
      </c>
      <c r="Y1933" s="39" t="str">
        <f>IF(R1933="","",VLOOKUP(R1933,CUSTOMS!$E$3:$N$2500,8,FALSE))</f>
        <v/>
      </c>
      <c r="Z1933" s="39" t="str">
        <f>IF(R1933="","",VLOOKUP(R1933,CUSTOMS!$E$3:$N$2500,9,FALSE))</f>
        <v/>
      </c>
      <c r="AA1933" s="39" t="str">
        <f>IF(R1933="","",VLOOKUP(R1933,CUSTOMS!$E$3:$N$2500,10,FALSE))</f>
        <v/>
      </c>
      <c r="AB1933" s="40" t="str">
        <f>IF(R1933="","",VLOOKUP(G1933,WMS!$E$3:$T$2500,15,FALSE))</f>
        <v/>
      </c>
      <c r="AC1933" s="40" t="str">
        <f t="shared" si="216"/>
        <v/>
      </c>
      <c r="AD1933" s="37" t="str">
        <f>IF(S1933="","",VLOOKUP(S1933,海关监管条件!$A$1:$B$2000,2,FALSE))</f>
        <v/>
      </c>
    </row>
    <row r="1934" spans="7:30">
      <c r="G1934" s="22" t="str">
        <f t="shared" si="210"/>
        <v/>
      </c>
      <c r="H1934" s="23" t="str">
        <f>IF(G1934="","",VLOOKUP(G1934,WMS!$E$3:$Q$2500,7,FALSE))</f>
        <v/>
      </c>
      <c r="I1934" s="23" t="str">
        <f>IF(G1934="","",VLOOKUP(G1934,WMS!$E$3:$Q$2500,8,FALSE))</f>
        <v/>
      </c>
      <c r="J1934" s="23" t="str">
        <f>IF(G1934="","",VLOOKUP(G1934,WMS!$E$3:$Q$2500,13,FALSE))</f>
        <v/>
      </c>
      <c r="K1934" s="29" t="str">
        <f t="shared" si="211"/>
        <v/>
      </c>
      <c r="N1934" s="30" t="str">
        <f>IF(G1934="","",VLOOKUP(G1934,WMS!$E$3:$U$2500,17,0))</f>
        <v/>
      </c>
      <c r="O1934" s="31" t="str">
        <f t="shared" si="212"/>
        <v/>
      </c>
      <c r="P1934" s="31" t="str">
        <f t="shared" si="213"/>
        <v/>
      </c>
      <c r="Q1934" s="36" t="str">
        <f>IF(G1934="","",VLOOKUP(G1934,WMS!$E$3:$G$2500,2,FALSE))</f>
        <v/>
      </c>
      <c r="R1934" s="36" t="str">
        <f>IF(G1934="","",VLOOKUP(G1934,WMS!$E$3:$G$2500,3,FALSE))</f>
        <v/>
      </c>
      <c r="S1934" s="37" t="str">
        <f>IF(R1934="","",VLOOKUP(R1934,CUSTOMS!$E$3:$N$2500,2,FALSE))</f>
        <v/>
      </c>
      <c r="T1934" s="38" t="str">
        <f>IF(R1934="","",VLOOKUP(R1934,CUSTOMS!$E$3:$N$2500,3,FALSE))</f>
        <v/>
      </c>
      <c r="U1934" s="39" t="str">
        <f t="shared" si="214"/>
        <v/>
      </c>
      <c r="V1934" s="39" t="str">
        <f>IF(R1934="","",VLOOKUP(R1934,CUSTOMS!$E$3:$N$2500,5,FALSE))</f>
        <v/>
      </c>
      <c r="W1934" s="40" t="str">
        <f>IF(R1934="","",VLOOKUP(R1934,CUSTOMS!$E$3:$N$2500,6,FALSE))</f>
        <v/>
      </c>
      <c r="X1934" s="40" t="str">
        <f t="shared" si="215"/>
        <v/>
      </c>
      <c r="Y1934" s="39" t="str">
        <f>IF(R1934="","",VLOOKUP(R1934,CUSTOMS!$E$3:$N$2500,8,FALSE))</f>
        <v/>
      </c>
      <c r="Z1934" s="39" t="str">
        <f>IF(R1934="","",VLOOKUP(R1934,CUSTOMS!$E$3:$N$2500,9,FALSE))</f>
        <v/>
      </c>
      <c r="AA1934" s="39" t="str">
        <f>IF(R1934="","",VLOOKUP(R1934,CUSTOMS!$E$3:$N$2500,10,FALSE))</f>
        <v/>
      </c>
      <c r="AB1934" s="40" t="str">
        <f>IF(R1934="","",VLOOKUP(G1934,WMS!$E$3:$T$2500,15,FALSE))</f>
        <v/>
      </c>
      <c r="AC1934" s="40" t="str">
        <f t="shared" si="216"/>
        <v/>
      </c>
      <c r="AD1934" s="37" t="str">
        <f>IF(S1934="","",VLOOKUP(S1934,海关监管条件!$A$1:$B$2000,2,FALSE))</f>
        <v/>
      </c>
    </row>
    <row r="1935" spans="7:30">
      <c r="G1935" s="22" t="str">
        <f t="shared" si="210"/>
        <v/>
      </c>
      <c r="H1935" s="23" t="str">
        <f>IF(G1935="","",VLOOKUP(G1935,WMS!$E$3:$Q$2500,7,FALSE))</f>
        <v/>
      </c>
      <c r="I1935" s="23" t="str">
        <f>IF(G1935="","",VLOOKUP(G1935,WMS!$E$3:$Q$2500,8,FALSE))</f>
        <v/>
      </c>
      <c r="J1935" s="23" t="str">
        <f>IF(G1935="","",VLOOKUP(G1935,WMS!$E$3:$Q$2500,13,FALSE))</f>
        <v/>
      </c>
      <c r="K1935" s="29" t="str">
        <f t="shared" si="211"/>
        <v/>
      </c>
      <c r="N1935" s="30" t="str">
        <f>IF(G1935="","",VLOOKUP(G1935,WMS!$E$3:$U$2500,17,0))</f>
        <v/>
      </c>
      <c r="O1935" s="31" t="str">
        <f t="shared" si="212"/>
        <v/>
      </c>
      <c r="P1935" s="31" t="str">
        <f t="shared" si="213"/>
        <v/>
      </c>
      <c r="Q1935" s="36" t="str">
        <f>IF(G1935="","",VLOOKUP(G1935,WMS!$E$3:$G$2500,2,FALSE))</f>
        <v/>
      </c>
      <c r="R1935" s="36" t="str">
        <f>IF(G1935="","",VLOOKUP(G1935,WMS!$E$3:$G$2500,3,FALSE))</f>
        <v/>
      </c>
      <c r="S1935" s="37" t="str">
        <f>IF(R1935="","",VLOOKUP(R1935,CUSTOMS!$E$3:$N$2500,2,FALSE))</f>
        <v/>
      </c>
      <c r="T1935" s="38" t="str">
        <f>IF(R1935="","",VLOOKUP(R1935,CUSTOMS!$E$3:$N$2500,3,FALSE))</f>
        <v/>
      </c>
      <c r="U1935" s="39" t="str">
        <f t="shared" si="214"/>
        <v/>
      </c>
      <c r="V1935" s="39" t="str">
        <f>IF(R1935="","",VLOOKUP(R1935,CUSTOMS!$E$3:$N$2500,5,FALSE))</f>
        <v/>
      </c>
      <c r="W1935" s="40" t="str">
        <f>IF(R1935="","",VLOOKUP(R1935,CUSTOMS!$E$3:$N$2500,6,FALSE))</f>
        <v/>
      </c>
      <c r="X1935" s="40" t="str">
        <f t="shared" si="215"/>
        <v/>
      </c>
      <c r="Y1935" s="39" t="str">
        <f>IF(R1935="","",VLOOKUP(R1935,CUSTOMS!$E$3:$N$2500,8,FALSE))</f>
        <v/>
      </c>
      <c r="Z1935" s="39" t="str">
        <f>IF(R1935="","",VLOOKUP(R1935,CUSTOMS!$E$3:$N$2500,9,FALSE))</f>
        <v/>
      </c>
      <c r="AA1935" s="39" t="str">
        <f>IF(R1935="","",VLOOKUP(R1935,CUSTOMS!$E$3:$N$2500,10,FALSE))</f>
        <v/>
      </c>
      <c r="AB1935" s="40" t="str">
        <f>IF(R1935="","",VLOOKUP(G1935,WMS!$E$3:$T$2500,15,FALSE))</f>
        <v/>
      </c>
      <c r="AC1935" s="40" t="str">
        <f t="shared" si="216"/>
        <v/>
      </c>
      <c r="AD1935" s="37" t="str">
        <f>IF(S1935="","",VLOOKUP(S1935,海关监管条件!$A$1:$B$2000,2,FALSE))</f>
        <v/>
      </c>
    </row>
    <row r="1936" spans="7:30">
      <c r="G1936" s="22" t="str">
        <f t="shared" si="210"/>
        <v/>
      </c>
      <c r="H1936" s="23" t="str">
        <f>IF(G1936="","",VLOOKUP(G1936,WMS!$E$3:$Q$2500,7,FALSE))</f>
        <v/>
      </c>
      <c r="I1936" s="23" t="str">
        <f>IF(G1936="","",VLOOKUP(G1936,WMS!$E$3:$Q$2500,8,FALSE))</f>
        <v/>
      </c>
      <c r="J1936" s="23" t="str">
        <f>IF(G1936="","",VLOOKUP(G1936,WMS!$E$3:$Q$2500,13,FALSE))</f>
        <v/>
      </c>
      <c r="K1936" s="29" t="str">
        <f t="shared" si="211"/>
        <v/>
      </c>
      <c r="N1936" s="30" t="str">
        <f>IF(G1936="","",VLOOKUP(G1936,WMS!$E$3:$U$2500,17,0))</f>
        <v/>
      </c>
      <c r="O1936" s="31" t="str">
        <f t="shared" si="212"/>
        <v/>
      </c>
      <c r="P1936" s="31" t="str">
        <f t="shared" si="213"/>
        <v/>
      </c>
      <c r="Q1936" s="36" t="str">
        <f>IF(G1936="","",VLOOKUP(G1936,WMS!$E$3:$G$2500,2,FALSE))</f>
        <v/>
      </c>
      <c r="R1936" s="36" t="str">
        <f>IF(G1936="","",VLOOKUP(G1936,WMS!$E$3:$G$2500,3,FALSE))</f>
        <v/>
      </c>
      <c r="S1936" s="37" t="str">
        <f>IF(R1936="","",VLOOKUP(R1936,CUSTOMS!$E$3:$N$2500,2,FALSE))</f>
        <v/>
      </c>
      <c r="T1936" s="38" t="str">
        <f>IF(R1936="","",VLOOKUP(R1936,CUSTOMS!$E$3:$N$2500,3,FALSE))</f>
        <v/>
      </c>
      <c r="U1936" s="39" t="str">
        <f t="shared" si="214"/>
        <v/>
      </c>
      <c r="V1936" s="39" t="str">
        <f>IF(R1936="","",VLOOKUP(R1936,CUSTOMS!$E$3:$N$2500,5,FALSE))</f>
        <v/>
      </c>
      <c r="W1936" s="40" t="str">
        <f>IF(R1936="","",VLOOKUP(R1936,CUSTOMS!$E$3:$N$2500,6,FALSE))</f>
        <v/>
      </c>
      <c r="X1936" s="40" t="str">
        <f t="shared" si="215"/>
        <v/>
      </c>
      <c r="Y1936" s="39" t="str">
        <f>IF(R1936="","",VLOOKUP(R1936,CUSTOMS!$E$3:$N$2500,8,FALSE))</f>
        <v/>
      </c>
      <c r="Z1936" s="39" t="str">
        <f>IF(R1936="","",VLOOKUP(R1936,CUSTOMS!$E$3:$N$2500,9,FALSE))</f>
        <v/>
      </c>
      <c r="AA1936" s="39" t="str">
        <f>IF(R1936="","",VLOOKUP(R1936,CUSTOMS!$E$3:$N$2500,10,FALSE))</f>
        <v/>
      </c>
      <c r="AB1936" s="40" t="str">
        <f>IF(R1936="","",VLOOKUP(G1936,WMS!$E$3:$T$2500,15,FALSE))</f>
        <v/>
      </c>
      <c r="AC1936" s="40" t="str">
        <f t="shared" si="216"/>
        <v/>
      </c>
      <c r="AD1936" s="37" t="str">
        <f>IF(S1936="","",VLOOKUP(S1936,海关监管条件!$A$1:$B$2000,2,FALSE))</f>
        <v/>
      </c>
    </row>
    <row r="1937" spans="7:30">
      <c r="G1937" s="22" t="str">
        <f t="shared" si="210"/>
        <v/>
      </c>
      <c r="H1937" s="23" t="str">
        <f>IF(G1937="","",VLOOKUP(G1937,WMS!$E$3:$Q$2500,7,FALSE))</f>
        <v/>
      </c>
      <c r="I1937" s="23" t="str">
        <f>IF(G1937="","",VLOOKUP(G1937,WMS!$E$3:$Q$2500,8,FALSE))</f>
        <v/>
      </c>
      <c r="J1937" s="23" t="str">
        <f>IF(G1937="","",VLOOKUP(G1937,WMS!$E$3:$Q$2500,13,FALSE))</f>
        <v/>
      </c>
      <c r="K1937" s="29" t="str">
        <f t="shared" si="211"/>
        <v/>
      </c>
      <c r="N1937" s="30" t="str">
        <f>IF(G1937="","",VLOOKUP(G1937,WMS!$E$3:$U$2500,17,0))</f>
        <v/>
      </c>
      <c r="O1937" s="31" t="str">
        <f t="shared" si="212"/>
        <v/>
      </c>
      <c r="P1937" s="31" t="str">
        <f t="shared" si="213"/>
        <v/>
      </c>
      <c r="Q1937" s="36" t="str">
        <f>IF(G1937="","",VLOOKUP(G1937,WMS!$E$3:$G$2500,2,FALSE))</f>
        <v/>
      </c>
      <c r="R1937" s="36" t="str">
        <f>IF(G1937="","",VLOOKUP(G1937,WMS!$E$3:$G$2500,3,FALSE))</f>
        <v/>
      </c>
      <c r="S1937" s="37" t="str">
        <f>IF(R1937="","",VLOOKUP(R1937,CUSTOMS!$E$3:$N$2500,2,FALSE))</f>
        <v/>
      </c>
      <c r="T1937" s="38" t="str">
        <f>IF(R1937="","",VLOOKUP(R1937,CUSTOMS!$E$3:$N$2500,3,FALSE))</f>
        <v/>
      </c>
      <c r="U1937" s="39" t="str">
        <f t="shared" si="214"/>
        <v/>
      </c>
      <c r="V1937" s="39" t="str">
        <f>IF(R1937="","",VLOOKUP(R1937,CUSTOMS!$E$3:$N$2500,5,FALSE))</f>
        <v/>
      </c>
      <c r="W1937" s="40" t="str">
        <f>IF(R1937="","",VLOOKUP(R1937,CUSTOMS!$E$3:$N$2500,6,FALSE))</f>
        <v/>
      </c>
      <c r="X1937" s="40" t="str">
        <f t="shared" si="215"/>
        <v/>
      </c>
      <c r="Y1937" s="39" t="str">
        <f>IF(R1937="","",VLOOKUP(R1937,CUSTOMS!$E$3:$N$2500,8,FALSE))</f>
        <v/>
      </c>
      <c r="Z1937" s="39" t="str">
        <f>IF(R1937="","",VLOOKUP(R1937,CUSTOMS!$E$3:$N$2500,9,FALSE))</f>
        <v/>
      </c>
      <c r="AA1937" s="39" t="str">
        <f>IF(R1937="","",VLOOKUP(R1937,CUSTOMS!$E$3:$N$2500,10,FALSE))</f>
        <v/>
      </c>
      <c r="AB1937" s="40" t="str">
        <f>IF(R1937="","",VLOOKUP(G1937,WMS!$E$3:$T$2500,15,FALSE))</f>
        <v/>
      </c>
      <c r="AC1937" s="40" t="str">
        <f t="shared" si="216"/>
        <v/>
      </c>
      <c r="AD1937" s="37" t="str">
        <f>IF(S1937="","",VLOOKUP(S1937,海关监管条件!$A$1:$B$2000,2,FALSE))</f>
        <v/>
      </c>
    </row>
    <row r="1938" spans="7:30">
      <c r="G1938" s="22" t="str">
        <f t="shared" si="210"/>
        <v/>
      </c>
      <c r="H1938" s="23" t="str">
        <f>IF(G1938="","",VLOOKUP(G1938,WMS!$E$3:$Q$2500,7,FALSE))</f>
        <v/>
      </c>
      <c r="I1938" s="23" t="str">
        <f>IF(G1938="","",VLOOKUP(G1938,WMS!$E$3:$Q$2500,8,FALSE))</f>
        <v/>
      </c>
      <c r="J1938" s="23" t="str">
        <f>IF(G1938="","",VLOOKUP(G1938,WMS!$E$3:$Q$2500,13,FALSE))</f>
        <v/>
      </c>
      <c r="K1938" s="29" t="str">
        <f t="shared" si="211"/>
        <v/>
      </c>
      <c r="N1938" s="30" t="str">
        <f>IF(G1938="","",VLOOKUP(G1938,WMS!$E$3:$U$2500,17,0))</f>
        <v/>
      </c>
      <c r="O1938" s="31" t="str">
        <f t="shared" si="212"/>
        <v/>
      </c>
      <c r="P1938" s="31" t="str">
        <f t="shared" si="213"/>
        <v/>
      </c>
      <c r="Q1938" s="36" t="str">
        <f>IF(G1938="","",VLOOKUP(G1938,WMS!$E$3:$G$2500,2,FALSE))</f>
        <v/>
      </c>
      <c r="R1938" s="36" t="str">
        <f>IF(G1938="","",VLOOKUP(G1938,WMS!$E$3:$G$2500,3,FALSE))</f>
        <v/>
      </c>
      <c r="S1938" s="37" t="str">
        <f>IF(R1938="","",VLOOKUP(R1938,CUSTOMS!$E$3:$N$2500,2,FALSE))</f>
        <v/>
      </c>
      <c r="T1938" s="38" t="str">
        <f>IF(R1938="","",VLOOKUP(R1938,CUSTOMS!$E$3:$N$2500,3,FALSE))</f>
        <v/>
      </c>
      <c r="U1938" s="39" t="str">
        <f t="shared" si="214"/>
        <v/>
      </c>
      <c r="V1938" s="39" t="str">
        <f>IF(R1938="","",VLOOKUP(R1938,CUSTOMS!$E$3:$N$2500,5,FALSE))</f>
        <v/>
      </c>
      <c r="W1938" s="40" t="str">
        <f>IF(R1938="","",VLOOKUP(R1938,CUSTOMS!$E$3:$N$2500,6,FALSE))</f>
        <v/>
      </c>
      <c r="X1938" s="40" t="str">
        <f t="shared" si="215"/>
        <v/>
      </c>
      <c r="Y1938" s="39" t="str">
        <f>IF(R1938="","",VLOOKUP(R1938,CUSTOMS!$E$3:$N$2500,8,FALSE))</f>
        <v/>
      </c>
      <c r="Z1938" s="39" t="str">
        <f>IF(R1938="","",VLOOKUP(R1938,CUSTOMS!$E$3:$N$2500,9,FALSE))</f>
        <v/>
      </c>
      <c r="AA1938" s="39" t="str">
        <f>IF(R1938="","",VLOOKUP(R1938,CUSTOMS!$E$3:$N$2500,10,FALSE))</f>
        <v/>
      </c>
      <c r="AB1938" s="40" t="str">
        <f>IF(R1938="","",VLOOKUP(G1938,WMS!$E$3:$T$2500,15,FALSE))</f>
        <v/>
      </c>
      <c r="AC1938" s="40" t="str">
        <f t="shared" si="216"/>
        <v/>
      </c>
      <c r="AD1938" s="37" t="str">
        <f>IF(S1938="","",VLOOKUP(S1938,海关监管条件!$A$1:$B$2000,2,FALSE))</f>
        <v/>
      </c>
    </row>
    <row r="1939" spans="7:30">
      <c r="G1939" s="22" t="str">
        <f t="shared" si="210"/>
        <v/>
      </c>
      <c r="H1939" s="23" t="str">
        <f>IF(G1939="","",VLOOKUP(G1939,WMS!$E$3:$Q$2500,7,FALSE))</f>
        <v/>
      </c>
      <c r="I1939" s="23" t="str">
        <f>IF(G1939="","",VLOOKUP(G1939,WMS!$E$3:$Q$2500,8,FALSE))</f>
        <v/>
      </c>
      <c r="J1939" s="23" t="str">
        <f>IF(G1939="","",VLOOKUP(G1939,WMS!$E$3:$Q$2500,13,FALSE))</f>
        <v/>
      </c>
      <c r="K1939" s="29" t="str">
        <f t="shared" si="211"/>
        <v/>
      </c>
      <c r="N1939" s="30" t="str">
        <f>IF(G1939="","",VLOOKUP(G1939,WMS!$E$3:$U$2500,17,0))</f>
        <v/>
      </c>
      <c r="O1939" s="31" t="str">
        <f t="shared" si="212"/>
        <v/>
      </c>
      <c r="P1939" s="31" t="str">
        <f t="shared" si="213"/>
        <v/>
      </c>
      <c r="Q1939" s="36" t="str">
        <f>IF(G1939="","",VLOOKUP(G1939,WMS!$E$3:$G$2500,2,FALSE))</f>
        <v/>
      </c>
      <c r="R1939" s="36" t="str">
        <f>IF(G1939="","",VLOOKUP(G1939,WMS!$E$3:$G$2500,3,FALSE))</f>
        <v/>
      </c>
      <c r="S1939" s="37" t="str">
        <f>IF(R1939="","",VLOOKUP(R1939,CUSTOMS!$E$3:$N$2500,2,FALSE))</f>
        <v/>
      </c>
      <c r="T1939" s="38" t="str">
        <f>IF(R1939="","",VLOOKUP(R1939,CUSTOMS!$E$3:$N$2500,3,FALSE))</f>
        <v/>
      </c>
      <c r="U1939" s="39" t="str">
        <f t="shared" si="214"/>
        <v/>
      </c>
      <c r="V1939" s="39" t="str">
        <f>IF(R1939="","",VLOOKUP(R1939,CUSTOMS!$E$3:$N$2500,5,FALSE))</f>
        <v/>
      </c>
      <c r="W1939" s="40" t="str">
        <f>IF(R1939="","",VLOOKUP(R1939,CUSTOMS!$E$3:$N$2500,6,FALSE))</f>
        <v/>
      </c>
      <c r="X1939" s="40" t="str">
        <f t="shared" si="215"/>
        <v/>
      </c>
      <c r="Y1939" s="39" t="str">
        <f>IF(R1939="","",VLOOKUP(R1939,CUSTOMS!$E$3:$N$2500,8,FALSE))</f>
        <v/>
      </c>
      <c r="Z1939" s="39" t="str">
        <f>IF(R1939="","",VLOOKUP(R1939,CUSTOMS!$E$3:$N$2500,9,FALSE))</f>
        <v/>
      </c>
      <c r="AA1939" s="39" t="str">
        <f>IF(R1939="","",VLOOKUP(R1939,CUSTOMS!$E$3:$N$2500,10,FALSE))</f>
        <v/>
      </c>
      <c r="AB1939" s="40" t="str">
        <f>IF(R1939="","",VLOOKUP(G1939,WMS!$E$3:$T$2500,15,FALSE))</f>
        <v/>
      </c>
      <c r="AC1939" s="40" t="str">
        <f t="shared" si="216"/>
        <v/>
      </c>
      <c r="AD1939" s="37" t="str">
        <f>IF(S1939="","",VLOOKUP(S1939,海关监管条件!$A$1:$B$2000,2,FALSE))</f>
        <v/>
      </c>
    </row>
    <row r="1940" spans="7:30">
      <c r="G1940" s="22" t="str">
        <f t="shared" si="210"/>
        <v/>
      </c>
      <c r="H1940" s="23" t="str">
        <f>IF(G1940="","",VLOOKUP(G1940,WMS!$E$3:$Q$2500,7,FALSE))</f>
        <v/>
      </c>
      <c r="I1940" s="23" t="str">
        <f>IF(G1940="","",VLOOKUP(G1940,WMS!$E$3:$Q$2500,8,FALSE))</f>
        <v/>
      </c>
      <c r="J1940" s="23" t="str">
        <f>IF(G1940="","",VLOOKUP(G1940,WMS!$E$3:$Q$2500,13,FALSE))</f>
        <v/>
      </c>
      <c r="K1940" s="29" t="str">
        <f t="shared" si="211"/>
        <v/>
      </c>
      <c r="N1940" s="30" t="str">
        <f>IF(G1940="","",VLOOKUP(G1940,WMS!$E$3:$U$2500,17,0))</f>
        <v/>
      </c>
      <c r="O1940" s="31" t="str">
        <f t="shared" si="212"/>
        <v/>
      </c>
      <c r="P1940" s="31" t="str">
        <f t="shared" si="213"/>
        <v/>
      </c>
      <c r="Q1940" s="36" t="str">
        <f>IF(G1940="","",VLOOKUP(G1940,WMS!$E$3:$G$2500,2,FALSE))</f>
        <v/>
      </c>
      <c r="R1940" s="36" t="str">
        <f>IF(G1940="","",VLOOKUP(G1940,WMS!$E$3:$G$2500,3,FALSE))</f>
        <v/>
      </c>
      <c r="S1940" s="37" t="str">
        <f>IF(R1940="","",VLOOKUP(R1940,CUSTOMS!$E$3:$N$2500,2,FALSE))</f>
        <v/>
      </c>
      <c r="T1940" s="38" t="str">
        <f>IF(R1940="","",VLOOKUP(R1940,CUSTOMS!$E$3:$N$2500,3,FALSE))</f>
        <v/>
      </c>
      <c r="U1940" s="39" t="str">
        <f t="shared" si="214"/>
        <v/>
      </c>
      <c r="V1940" s="39" t="str">
        <f>IF(R1940="","",VLOOKUP(R1940,CUSTOMS!$E$3:$N$2500,5,FALSE))</f>
        <v/>
      </c>
      <c r="W1940" s="40" t="str">
        <f>IF(R1940="","",VLOOKUP(R1940,CUSTOMS!$E$3:$N$2500,6,FALSE))</f>
        <v/>
      </c>
      <c r="X1940" s="40" t="str">
        <f t="shared" si="215"/>
        <v/>
      </c>
      <c r="Y1940" s="39" t="str">
        <f>IF(R1940="","",VLOOKUP(R1940,CUSTOMS!$E$3:$N$2500,8,FALSE))</f>
        <v/>
      </c>
      <c r="Z1940" s="39" t="str">
        <f>IF(R1940="","",VLOOKUP(R1940,CUSTOMS!$E$3:$N$2500,9,FALSE))</f>
        <v/>
      </c>
      <c r="AA1940" s="39" t="str">
        <f>IF(R1940="","",VLOOKUP(R1940,CUSTOMS!$E$3:$N$2500,10,FALSE))</f>
        <v/>
      </c>
      <c r="AB1940" s="40" t="str">
        <f>IF(R1940="","",VLOOKUP(G1940,WMS!$E$3:$T$2500,15,FALSE))</f>
        <v/>
      </c>
      <c r="AC1940" s="40" t="str">
        <f t="shared" si="216"/>
        <v/>
      </c>
      <c r="AD1940" s="37" t="str">
        <f>IF(S1940="","",VLOOKUP(S1940,海关监管条件!$A$1:$B$2000,2,FALSE))</f>
        <v/>
      </c>
    </row>
    <row r="1941" spans="7:30">
      <c r="G1941" s="22" t="str">
        <f t="shared" si="210"/>
        <v/>
      </c>
      <c r="H1941" s="23" t="str">
        <f>IF(G1941="","",VLOOKUP(G1941,WMS!$E$3:$Q$2500,7,FALSE))</f>
        <v/>
      </c>
      <c r="I1941" s="23" t="str">
        <f>IF(G1941="","",VLOOKUP(G1941,WMS!$E$3:$Q$2500,8,FALSE))</f>
        <v/>
      </c>
      <c r="J1941" s="23" t="str">
        <f>IF(G1941="","",VLOOKUP(G1941,WMS!$E$3:$Q$2500,13,FALSE))</f>
        <v/>
      </c>
      <c r="K1941" s="29" t="str">
        <f t="shared" si="211"/>
        <v/>
      </c>
      <c r="N1941" s="30" t="str">
        <f>IF(G1941="","",VLOOKUP(G1941,WMS!$E$3:$U$2500,17,0))</f>
        <v/>
      </c>
      <c r="O1941" s="31" t="str">
        <f t="shared" si="212"/>
        <v/>
      </c>
      <c r="P1941" s="31" t="str">
        <f t="shared" si="213"/>
        <v/>
      </c>
      <c r="Q1941" s="36" t="str">
        <f>IF(G1941="","",VLOOKUP(G1941,WMS!$E$3:$G$2500,2,FALSE))</f>
        <v/>
      </c>
      <c r="R1941" s="36" t="str">
        <f>IF(G1941="","",VLOOKUP(G1941,WMS!$E$3:$G$2500,3,FALSE))</f>
        <v/>
      </c>
      <c r="S1941" s="37" t="str">
        <f>IF(R1941="","",VLOOKUP(R1941,CUSTOMS!$E$3:$N$2500,2,FALSE))</f>
        <v/>
      </c>
      <c r="T1941" s="38" t="str">
        <f>IF(R1941="","",VLOOKUP(R1941,CUSTOMS!$E$3:$N$2500,3,FALSE))</f>
        <v/>
      </c>
      <c r="U1941" s="39" t="str">
        <f t="shared" si="214"/>
        <v/>
      </c>
      <c r="V1941" s="39" t="str">
        <f>IF(R1941="","",VLOOKUP(R1941,CUSTOMS!$E$3:$N$2500,5,FALSE))</f>
        <v/>
      </c>
      <c r="W1941" s="40" t="str">
        <f>IF(R1941="","",VLOOKUP(R1941,CUSTOMS!$E$3:$N$2500,6,FALSE))</f>
        <v/>
      </c>
      <c r="X1941" s="40" t="str">
        <f t="shared" si="215"/>
        <v/>
      </c>
      <c r="Y1941" s="39" t="str">
        <f>IF(R1941="","",VLOOKUP(R1941,CUSTOMS!$E$3:$N$2500,8,FALSE))</f>
        <v/>
      </c>
      <c r="Z1941" s="39" t="str">
        <f>IF(R1941="","",VLOOKUP(R1941,CUSTOMS!$E$3:$N$2500,9,FALSE))</f>
        <v/>
      </c>
      <c r="AA1941" s="39" t="str">
        <f>IF(R1941="","",VLOOKUP(R1941,CUSTOMS!$E$3:$N$2500,10,FALSE))</f>
        <v/>
      </c>
      <c r="AB1941" s="40" t="str">
        <f>IF(R1941="","",VLOOKUP(G1941,WMS!$E$3:$T$2500,15,FALSE))</f>
        <v/>
      </c>
      <c r="AC1941" s="40" t="str">
        <f t="shared" si="216"/>
        <v/>
      </c>
      <c r="AD1941" s="37" t="str">
        <f>IF(S1941="","",VLOOKUP(S1941,海关监管条件!$A$1:$B$2000,2,FALSE))</f>
        <v/>
      </c>
    </row>
    <row r="1942" spans="7:30">
      <c r="G1942" s="22" t="str">
        <f t="shared" si="210"/>
        <v/>
      </c>
      <c r="H1942" s="23" t="str">
        <f>IF(G1942="","",VLOOKUP(G1942,WMS!$E$3:$Q$2500,7,FALSE))</f>
        <v/>
      </c>
      <c r="I1942" s="23" t="str">
        <f>IF(G1942="","",VLOOKUP(G1942,WMS!$E$3:$Q$2500,8,FALSE))</f>
        <v/>
      </c>
      <c r="J1942" s="23" t="str">
        <f>IF(G1942="","",VLOOKUP(G1942,WMS!$E$3:$Q$2500,13,FALSE))</f>
        <v/>
      </c>
      <c r="K1942" s="29" t="str">
        <f t="shared" si="211"/>
        <v/>
      </c>
      <c r="N1942" s="30" t="str">
        <f>IF(G1942="","",VLOOKUP(G1942,WMS!$E$3:$U$2500,17,0))</f>
        <v/>
      </c>
      <c r="O1942" s="31" t="str">
        <f t="shared" si="212"/>
        <v/>
      </c>
      <c r="P1942" s="31" t="str">
        <f t="shared" si="213"/>
        <v/>
      </c>
      <c r="Q1942" s="36" t="str">
        <f>IF(G1942="","",VLOOKUP(G1942,WMS!$E$3:$G$2500,2,FALSE))</f>
        <v/>
      </c>
      <c r="R1942" s="36" t="str">
        <f>IF(G1942="","",VLOOKUP(G1942,WMS!$E$3:$G$2500,3,FALSE))</f>
        <v/>
      </c>
      <c r="S1942" s="37" t="str">
        <f>IF(R1942="","",VLOOKUP(R1942,CUSTOMS!$E$3:$N$2500,2,FALSE))</f>
        <v/>
      </c>
      <c r="T1942" s="38" t="str">
        <f>IF(R1942="","",VLOOKUP(R1942,CUSTOMS!$E$3:$N$2500,3,FALSE))</f>
        <v/>
      </c>
      <c r="U1942" s="39" t="str">
        <f t="shared" si="214"/>
        <v/>
      </c>
      <c r="V1942" s="39" t="str">
        <f>IF(R1942="","",VLOOKUP(R1942,CUSTOMS!$E$3:$N$2500,5,FALSE))</f>
        <v/>
      </c>
      <c r="W1942" s="40" t="str">
        <f>IF(R1942="","",VLOOKUP(R1942,CUSTOMS!$E$3:$N$2500,6,FALSE))</f>
        <v/>
      </c>
      <c r="X1942" s="40" t="str">
        <f t="shared" si="215"/>
        <v/>
      </c>
      <c r="Y1942" s="39" t="str">
        <f>IF(R1942="","",VLOOKUP(R1942,CUSTOMS!$E$3:$N$2500,8,FALSE))</f>
        <v/>
      </c>
      <c r="Z1942" s="39" t="str">
        <f>IF(R1942="","",VLOOKUP(R1942,CUSTOMS!$E$3:$N$2500,9,FALSE))</f>
        <v/>
      </c>
      <c r="AA1942" s="39" t="str">
        <f>IF(R1942="","",VLOOKUP(R1942,CUSTOMS!$E$3:$N$2500,10,FALSE))</f>
        <v/>
      </c>
      <c r="AB1942" s="40" t="str">
        <f>IF(R1942="","",VLOOKUP(G1942,WMS!$E$3:$T$2500,15,FALSE))</f>
        <v/>
      </c>
      <c r="AC1942" s="40" t="str">
        <f t="shared" si="216"/>
        <v/>
      </c>
      <c r="AD1942" s="37" t="str">
        <f>IF(S1942="","",VLOOKUP(S1942,海关监管条件!$A$1:$B$2000,2,FALSE))</f>
        <v/>
      </c>
    </row>
    <row r="1943" spans="7:30">
      <c r="G1943" s="22" t="str">
        <f t="shared" si="210"/>
        <v/>
      </c>
      <c r="H1943" s="23" t="str">
        <f>IF(G1943="","",VLOOKUP(G1943,WMS!$E$3:$Q$2500,7,FALSE))</f>
        <v/>
      </c>
      <c r="I1943" s="23" t="str">
        <f>IF(G1943="","",VLOOKUP(G1943,WMS!$E$3:$Q$2500,8,FALSE))</f>
        <v/>
      </c>
      <c r="J1943" s="23" t="str">
        <f>IF(G1943="","",VLOOKUP(G1943,WMS!$E$3:$Q$2500,13,FALSE))</f>
        <v/>
      </c>
      <c r="K1943" s="29" t="str">
        <f t="shared" si="211"/>
        <v/>
      </c>
      <c r="N1943" s="30" t="str">
        <f>IF(G1943="","",VLOOKUP(G1943,WMS!$E$3:$U$2500,17,0))</f>
        <v/>
      </c>
      <c r="O1943" s="31" t="str">
        <f t="shared" si="212"/>
        <v/>
      </c>
      <c r="P1943" s="31" t="str">
        <f t="shared" si="213"/>
        <v/>
      </c>
      <c r="Q1943" s="36" t="str">
        <f>IF(G1943="","",VLOOKUP(G1943,WMS!$E$3:$G$2500,2,FALSE))</f>
        <v/>
      </c>
      <c r="R1943" s="36" t="str">
        <f>IF(G1943="","",VLOOKUP(G1943,WMS!$E$3:$G$2500,3,FALSE))</f>
        <v/>
      </c>
      <c r="S1943" s="37" t="str">
        <f>IF(R1943="","",VLOOKUP(R1943,CUSTOMS!$E$3:$N$2500,2,FALSE))</f>
        <v/>
      </c>
      <c r="T1943" s="38" t="str">
        <f>IF(R1943="","",VLOOKUP(R1943,CUSTOMS!$E$3:$N$2500,3,FALSE))</f>
        <v/>
      </c>
      <c r="U1943" s="39" t="str">
        <f t="shared" si="214"/>
        <v/>
      </c>
      <c r="V1943" s="39" t="str">
        <f>IF(R1943="","",VLOOKUP(R1943,CUSTOMS!$E$3:$N$2500,5,FALSE))</f>
        <v/>
      </c>
      <c r="W1943" s="40" t="str">
        <f>IF(R1943="","",VLOOKUP(R1943,CUSTOMS!$E$3:$N$2500,6,FALSE))</f>
        <v/>
      </c>
      <c r="X1943" s="40" t="str">
        <f t="shared" si="215"/>
        <v/>
      </c>
      <c r="Y1943" s="39" t="str">
        <f>IF(R1943="","",VLOOKUP(R1943,CUSTOMS!$E$3:$N$2500,8,FALSE))</f>
        <v/>
      </c>
      <c r="Z1943" s="39" t="str">
        <f>IF(R1943="","",VLOOKUP(R1943,CUSTOMS!$E$3:$N$2500,9,FALSE))</f>
        <v/>
      </c>
      <c r="AA1943" s="39" t="str">
        <f>IF(R1943="","",VLOOKUP(R1943,CUSTOMS!$E$3:$N$2500,10,FALSE))</f>
        <v/>
      </c>
      <c r="AB1943" s="40" t="str">
        <f>IF(R1943="","",VLOOKUP(G1943,WMS!$E$3:$T$2500,15,FALSE))</f>
        <v/>
      </c>
      <c r="AC1943" s="40" t="str">
        <f t="shared" si="216"/>
        <v/>
      </c>
      <c r="AD1943" s="37" t="str">
        <f>IF(S1943="","",VLOOKUP(S1943,海关监管条件!$A$1:$B$2000,2,FALSE))</f>
        <v/>
      </c>
    </row>
    <row r="1944" spans="7:30">
      <c r="G1944" s="22" t="str">
        <f t="shared" si="210"/>
        <v/>
      </c>
      <c r="H1944" s="23" t="str">
        <f>IF(G1944="","",VLOOKUP(G1944,WMS!$E$3:$Q$2500,7,FALSE))</f>
        <v/>
      </c>
      <c r="I1944" s="23" t="str">
        <f>IF(G1944="","",VLOOKUP(G1944,WMS!$E$3:$Q$2500,8,FALSE))</f>
        <v/>
      </c>
      <c r="J1944" s="23" t="str">
        <f>IF(G1944="","",VLOOKUP(G1944,WMS!$E$3:$Q$2500,13,FALSE))</f>
        <v/>
      </c>
      <c r="K1944" s="29" t="str">
        <f t="shared" si="211"/>
        <v/>
      </c>
      <c r="N1944" s="30" t="str">
        <f>IF(G1944="","",VLOOKUP(G1944,WMS!$E$3:$U$2500,17,0))</f>
        <v/>
      </c>
      <c r="O1944" s="31" t="str">
        <f t="shared" si="212"/>
        <v/>
      </c>
      <c r="P1944" s="31" t="str">
        <f t="shared" si="213"/>
        <v/>
      </c>
      <c r="Q1944" s="36" t="str">
        <f>IF(G1944="","",VLOOKUP(G1944,WMS!$E$3:$G$2500,2,FALSE))</f>
        <v/>
      </c>
      <c r="R1944" s="36" t="str">
        <f>IF(G1944="","",VLOOKUP(G1944,WMS!$E$3:$G$2500,3,FALSE))</f>
        <v/>
      </c>
      <c r="S1944" s="37" t="str">
        <f>IF(R1944="","",VLOOKUP(R1944,CUSTOMS!$E$3:$N$2500,2,FALSE))</f>
        <v/>
      </c>
      <c r="T1944" s="38" t="str">
        <f>IF(R1944="","",VLOOKUP(R1944,CUSTOMS!$E$3:$N$2500,3,FALSE))</f>
        <v/>
      </c>
      <c r="U1944" s="39" t="str">
        <f t="shared" si="214"/>
        <v/>
      </c>
      <c r="V1944" s="39" t="str">
        <f>IF(R1944="","",VLOOKUP(R1944,CUSTOMS!$E$3:$N$2500,5,FALSE))</f>
        <v/>
      </c>
      <c r="W1944" s="40" t="str">
        <f>IF(R1944="","",VLOOKUP(R1944,CUSTOMS!$E$3:$N$2500,6,FALSE))</f>
        <v/>
      </c>
      <c r="X1944" s="40" t="str">
        <f t="shared" si="215"/>
        <v/>
      </c>
      <c r="Y1944" s="39" t="str">
        <f>IF(R1944="","",VLOOKUP(R1944,CUSTOMS!$E$3:$N$2500,8,FALSE))</f>
        <v/>
      </c>
      <c r="Z1944" s="39" t="str">
        <f>IF(R1944="","",VLOOKUP(R1944,CUSTOMS!$E$3:$N$2500,9,FALSE))</f>
        <v/>
      </c>
      <c r="AA1944" s="39" t="str">
        <f>IF(R1944="","",VLOOKUP(R1944,CUSTOMS!$E$3:$N$2500,10,FALSE))</f>
        <v/>
      </c>
      <c r="AB1944" s="40" t="str">
        <f>IF(R1944="","",VLOOKUP(G1944,WMS!$E$3:$T$2500,15,FALSE))</f>
        <v/>
      </c>
      <c r="AC1944" s="40" t="str">
        <f t="shared" si="216"/>
        <v/>
      </c>
      <c r="AD1944" s="37" t="str">
        <f>IF(S1944="","",VLOOKUP(S1944,海关监管条件!$A$1:$B$2000,2,FALSE))</f>
        <v/>
      </c>
    </row>
    <row r="1945" spans="7:30">
      <c r="G1945" s="22" t="str">
        <f t="shared" si="210"/>
        <v/>
      </c>
      <c r="H1945" s="23" t="str">
        <f>IF(G1945="","",VLOOKUP(G1945,WMS!$E$3:$Q$2500,7,FALSE))</f>
        <v/>
      </c>
      <c r="I1945" s="23" t="str">
        <f>IF(G1945="","",VLOOKUP(G1945,WMS!$E$3:$Q$2500,8,FALSE))</f>
        <v/>
      </c>
      <c r="J1945" s="23" t="str">
        <f>IF(G1945="","",VLOOKUP(G1945,WMS!$E$3:$Q$2500,13,FALSE))</f>
        <v/>
      </c>
      <c r="K1945" s="29" t="str">
        <f t="shared" si="211"/>
        <v/>
      </c>
      <c r="N1945" s="30" t="str">
        <f>IF(G1945="","",VLOOKUP(G1945,WMS!$E$3:$U$2500,17,0))</f>
        <v/>
      </c>
      <c r="O1945" s="31" t="str">
        <f t="shared" si="212"/>
        <v/>
      </c>
      <c r="P1945" s="31" t="str">
        <f t="shared" si="213"/>
        <v/>
      </c>
      <c r="Q1945" s="36" t="str">
        <f>IF(G1945="","",VLOOKUP(G1945,WMS!$E$3:$G$2500,2,FALSE))</f>
        <v/>
      </c>
      <c r="R1945" s="36" t="str">
        <f>IF(G1945="","",VLOOKUP(G1945,WMS!$E$3:$G$2500,3,FALSE))</f>
        <v/>
      </c>
      <c r="S1945" s="37" t="str">
        <f>IF(R1945="","",VLOOKUP(R1945,CUSTOMS!$E$3:$N$2500,2,FALSE))</f>
        <v/>
      </c>
      <c r="T1945" s="38" t="str">
        <f>IF(R1945="","",VLOOKUP(R1945,CUSTOMS!$E$3:$N$2500,3,FALSE))</f>
        <v/>
      </c>
      <c r="U1945" s="39" t="str">
        <f t="shared" si="214"/>
        <v/>
      </c>
      <c r="V1945" s="39" t="str">
        <f>IF(R1945="","",VLOOKUP(R1945,CUSTOMS!$E$3:$N$2500,5,FALSE))</f>
        <v/>
      </c>
      <c r="W1945" s="40" t="str">
        <f>IF(R1945="","",VLOOKUP(R1945,CUSTOMS!$E$3:$N$2500,6,FALSE))</f>
        <v/>
      </c>
      <c r="X1945" s="40" t="str">
        <f t="shared" si="215"/>
        <v/>
      </c>
      <c r="Y1945" s="39" t="str">
        <f>IF(R1945="","",VLOOKUP(R1945,CUSTOMS!$E$3:$N$2500,8,FALSE))</f>
        <v/>
      </c>
      <c r="Z1945" s="39" t="str">
        <f>IF(R1945="","",VLOOKUP(R1945,CUSTOMS!$E$3:$N$2500,9,FALSE))</f>
        <v/>
      </c>
      <c r="AA1945" s="39" t="str">
        <f>IF(R1945="","",VLOOKUP(R1945,CUSTOMS!$E$3:$N$2500,10,FALSE))</f>
        <v/>
      </c>
      <c r="AB1945" s="40" t="str">
        <f>IF(R1945="","",VLOOKUP(G1945,WMS!$E$3:$T$2500,15,FALSE))</f>
        <v/>
      </c>
      <c r="AC1945" s="40" t="str">
        <f t="shared" si="216"/>
        <v/>
      </c>
      <c r="AD1945" s="37" t="str">
        <f>IF(S1945="","",VLOOKUP(S1945,海关监管条件!$A$1:$B$2000,2,FALSE))</f>
        <v/>
      </c>
    </row>
    <row r="1946" spans="7:30">
      <c r="G1946" s="22" t="str">
        <f t="shared" si="210"/>
        <v/>
      </c>
      <c r="H1946" s="23" t="str">
        <f>IF(G1946="","",VLOOKUP(G1946,WMS!$E$3:$Q$2500,7,FALSE))</f>
        <v/>
      </c>
      <c r="I1946" s="23" t="str">
        <f>IF(G1946="","",VLOOKUP(G1946,WMS!$E$3:$Q$2500,8,FALSE))</f>
        <v/>
      </c>
      <c r="J1946" s="23" t="str">
        <f>IF(G1946="","",VLOOKUP(G1946,WMS!$E$3:$Q$2500,13,FALSE))</f>
        <v/>
      </c>
      <c r="K1946" s="29" t="str">
        <f t="shared" si="211"/>
        <v/>
      </c>
      <c r="N1946" s="30" t="str">
        <f>IF(G1946="","",VLOOKUP(G1946,WMS!$E$3:$U$2500,17,0))</f>
        <v/>
      </c>
      <c r="O1946" s="31" t="str">
        <f t="shared" si="212"/>
        <v/>
      </c>
      <c r="P1946" s="31" t="str">
        <f t="shared" si="213"/>
        <v/>
      </c>
      <c r="Q1946" s="36" t="str">
        <f>IF(G1946="","",VLOOKUP(G1946,WMS!$E$3:$G$2500,2,FALSE))</f>
        <v/>
      </c>
      <c r="R1946" s="36" t="str">
        <f>IF(G1946="","",VLOOKUP(G1946,WMS!$E$3:$G$2500,3,FALSE))</f>
        <v/>
      </c>
      <c r="S1946" s="37" t="str">
        <f>IF(R1946="","",VLOOKUP(R1946,CUSTOMS!$E$3:$N$2500,2,FALSE))</f>
        <v/>
      </c>
      <c r="T1946" s="38" t="str">
        <f>IF(R1946="","",VLOOKUP(R1946,CUSTOMS!$E$3:$N$2500,3,FALSE))</f>
        <v/>
      </c>
      <c r="U1946" s="39" t="str">
        <f t="shared" si="214"/>
        <v/>
      </c>
      <c r="V1946" s="39" t="str">
        <f>IF(R1946="","",VLOOKUP(R1946,CUSTOMS!$E$3:$N$2500,5,FALSE))</f>
        <v/>
      </c>
      <c r="W1946" s="40" t="str">
        <f>IF(R1946="","",VLOOKUP(R1946,CUSTOMS!$E$3:$N$2500,6,FALSE))</f>
        <v/>
      </c>
      <c r="X1946" s="40" t="str">
        <f t="shared" si="215"/>
        <v/>
      </c>
      <c r="Y1946" s="39" t="str">
        <f>IF(R1946="","",VLOOKUP(R1946,CUSTOMS!$E$3:$N$2500,8,FALSE))</f>
        <v/>
      </c>
      <c r="Z1946" s="39" t="str">
        <f>IF(R1946="","",VLOOKUP(R1946,CUSTOMS!$E$3:$N$2500,9,FALSE))</f>
        <v/>
      </c>
      <c r="AA1946" s="39" t="str">
        <f>IF(R1946="","",VLOOKUP(R1946,CUSTOMS!$E$3:$N$2500,10,FALSE))</f>
        <v/>
      </c>
      <c r="AB1946" s="40" t="str">
        <f>IF(R1946="","",VLOOKUP(G1946,WMS!$E$3:$T$2500,15,FALSE))</f>
        <v/>
      </c>
      <c r="AC1946" s="40" t="str">
        <f t="shared" si="216"/>
        <v/>
      </c>
      <c r="AD1946" s="37" t="str">
        <f>IF(S1946="","",VLOOKUP(S1946,海关监管条件!$A$1:$B$2000,2,FALSE))</f>
        <v/>
      </c>
    </row>
    <row r="1947" spans="7:30">
      <c r="G1947" s="22" t="str">
        <f t="shared" si="210"/>
        <v/>
      </c>
      <c r="H1947" s="23" t="str">
        <f>IF(G1947="","",VLOOKUP(G1947,WMS!$E$3:$Q$2500,7,FALSE))</f>
        <v/>
      </c>
      <c r="I1947" s="23" t="str">
        <f>IF(G1947="","",VLOOKUP(G1947,WMS!$E$3:$Q$2500,8,FALSE))</f>
        <v/>
      </c>
      <c r="J1947" s="23" t="str">
        <f>IF(G1947="","",VLOOKUP(G1947,WMS!$E$3:$Q$2500,13,FALSE))</f>
        <v/>
      </c>
      <c r="K1947" s="29" t="str">
        <f t="shared" si="211"/>
        <v/>
      </c>
      <c r="N1947" s="30" t="str">
        <f>IF(G1947="","",VLOOKUP(G1947,WMS!$E$3:$U$2500,17,0))</f>
        <v/>
      </c>
      <c r="O1947" s="31" t="str">
        <f t="shared" si="212"/>
        <v/>
      </c>
      <c r="P1947" s="31" t="str">
        <f t="shared" si="213"/>
        <v/>
      </c>
      <c r="Q1947" s="36" t="str">
        <f>IF(G1947="","",VLOOKUP(G1947,WMS!$E$3:$G$2500,2,FALSE))</f>
        <v/>
      </c>
      <c r="R1947" s="36" t="str">
        <f>IF(G1947="","",VLOOKUP(G1947,WMS!$E$3:$G$2500,3,FALSE))</f>
        <v/>
      </c>
      <c r="S1947" s="37" t="str">
        <f>IF(R1947="","",VLOOKUP(R1947,CUSTOMS!$E$3:$N$2500,2,FALSE))</f>
        <v/>
      </c>
      <c r="T1947" s="38" t="str">
        <f>IF(R1947="","",VLOOKUP(R1947,CUSTOMS!$E$3:$N$2500,3,FALSE))</f>
        <v/>
      </c>
      <c r="U1947" s="39" t="str">
        <f t="shared" si="214"/>
        <v/>
      </c>
      <c r="V1947" s="39" t="str">
        <f>IF(R1947="","",VLOOKUP(R1947,CUSTOMS!$E$3:$N$2500,5,FALSE))</f>
        <v/>
      </c>
      <c r="W1947" s="40" t="str">
        <f>IF(R1947="","",VLOOKUP(R1947,CUSTOMS!$E$3:$N$2500,6,FALSE))</f>
        <v/>
      </c>
      <c r="X1947" s="40" t="str">
        <f t="shared" si="215"/>
        <v/>
      </c>
      <c r="Y1947" s="39" t="str">
        <f>IF(R1947="","",VLOOKUP(R1947,CUSTOMS!$E$3:$N$2500,8,FALSE))</f>
        <v/>
      </c>
      <c r="Z1947" s="39" t="str">
        <f>IF(R1947="","",VLOOKUP(R1947,CUSTOMS!$E$3:$N$2500,9,FALSE))</f>
        <v/>
      </c>
      <c r="AA1947" s="39" t="str">
        <f>IF(R1947="","",VLOOKUP(R1947,CUSTOMS!$E$3:$N$2500,10,FALSE))</f>
        <v/>
      </c>
      <c r="AB1947" s="40" t="str">
        <f>IF(R1947="","",VLOOKUP(G1947,WMS!$E$3:$T$2500,15,FALSE))</f>
        <v/>
      </c>
      <c r="AC1947" s="40" t="str">
        <f t="shared" si="216"/>
        <v/>
      </c>
      <c r="AD1947" s="37" t="str">
        <f>IF(S1947="","",VLOOKUP(S1947,海关监管条件!$A$1:$B$2000,2,FALSE))</f>
        <v/>
      </c>
    </row>
    <row r="1948" spans="7:30">
      <c r="G1948" s="22" t="str">
        <f t="shared" si="210"/>
        <v/>
      </c>
      <c r="H1948" s="23" t="str">
        <f>IF(G1948="","",VLOOKUP(G1948,WMS!$E$3:$Q$2500,7,FALSE))</f>
        <v/>
      </c>
      <c r="I1948" s="23" t="str">
        <f>IF(G1948="","",VLOOKUP(G1948,WMS!$E$3:$Q$2500,8,FALSE))</f>
        <v/>
      </c>
      <c r="J1948" s="23" t="str">
        <f>IF(G1948="","",VLOOKUP(G1948,WMS!$E$3:$Q$2500,13,FALSE))</f>
        <v/>
      </c>
      <c r="K1948" s="29" t="str">
        <f t="shared" si="211"/>
        <v/>
      </c>
      <c r="N1948" s="30" t="str">
        <f>IF(G1948="","",VLOOKUP(G1948,WMS!$E$3:$U$2500,17,0))</f>
        <v/>
      </c>
      <c r="O1948" s="31" t="str">
        <f t="shared" si="212"/>
        <v/>
      </c>
      <c r="P1948" s="31" t="str">
        <f t="shared" si="213"/>
        <v/>
      </c>
      <c r="Q1948" s="36" t="str">
        <f>IF(G1948="","",VLOOKUP(G1948,WMS!$E$3:$G$2500,2,FALSE))</f>
        <v/>
      </c>
      <c r="R1948" s="36" t="str">
        <f>IF(G1948="","",VLOOKUP(G1948,WMS!$E$3:$G$2500,3,FALSE))</f>
        <v/>
      </c>
      <c r="S1948" s="37" t="str">
        <f>IF(R1948="","",VLOOKUP(R1948,CUSTOMS!$E$3:$N$2500,2,FALSE))</f>
        <v/>
      </c>
      <c r="T1948" s="38" t="str">
        <f>IF(R1948="","",VLOOKUP(R1948,CUSTOMS!$E$3:$N$2500,3,FALSE))</f>
        <v/>
      </c>
      <c r="U1948" s="39" t="str">
        <f t="shared" si="214"/>
        <v/>
      </c>
      <c r="V1948" s="39" t="str">
        <f>IF(R1948="","",VLOOKUP(R1948,CUSTOMS!$E$3:$N$2500,5,FALSE))</f>
        <v/>
      </c>
      <c r="W1948" s="40" t="str">
        <f>IF(R1948="","",VLOOKUP(R1948,CUSTOMS!$E$3:$N$2500,6,FALSE))</f>
        <v/>
      </c>
      <c r="X1948" s="40" t="str">
        <f t="shared" si="215"/>
        <v/>
      </c>
      <c r="Y1948" s="39" t="str">
        <f>IF(R1948="","",VLOOKUP(R1948,CUSTOMS!$E$3:$N$2500,8,FALSE))</f>
        <v/>
      </c>
      <c r="Z1948" s="39" t="str">
        <f>IF(R1948="","",VLOOKUP(R1948,CUSTOMS!$E$3:$N$2500,9,FALSE))</f>
        <v/>
      </c>
      <c r="AA1948" s="39" t="str">
        <f>IF(R1948="","",VLOOKUP(R1948,CUSTOMS!$E$3:$N$2500,10,FALSE))</f>
        <v/>
      </c>
      <c r="AB1948" s="40" t="str">
        <f>IF(R1948="","",VLOOKUP(G1948,WMS!$E$3:$T$2500,15,FALSE))</f>
        <v/>
      </c>
      <c r="AC1948" s="40" t="str">
        <f t="shared" si="216"/>
        <v/>
      </c>
      <c r="AD1948" s="37" t="str">
        <f>IF(S1948="","",VLOOKUP(S1948,海关监管条件!$A$1:$B$2000,2,FALSE))</f>
        <v/>
      </c>
    </row>
    <row r="1949" spans="7:30">
      <c r="G1949" s="22" t="str">
        <f t="shared" si="210"/>
        <v/>
      </c>
      <c r="H1949" s="23" t="str">
        <f>IF(G1949="","",VLOOKUP(G1949,WMS!$E$3:$Q$2500,7,FALSE))</f>
        <v/>
      </c>
      <c r="I1949" s="23" t="str">
        <f>IF(G1949="","",VLOOKUP(G1949,WMS!$E$3:$Q$2500,8,FALSE))</f>
        <v/>
      </c>
      <c r="J1949" s="23" t="str">
        <f>IF(G1949="","",VLOOKUP(G1949,WMS!$E$3:$Q$2500,13,FALSE))</f>
        <v/>
      </c>
      <c r="K1949" s="29" t="str">
        <f t="shared" si="211"/>
        <v/>
      </c>
      <c r="N1949" s="30" t="str">
        <f>IF(G1949="","",VLOOKUP(G1949,WMS!$E$3:$U$2500,17,0))</f>
        <v/>
      </c>
      <c r="O1949" s="31" t="str">
        <f t="shared" si="212"/>
        <v/>
      </c>
      <c r="P1949" s="31" t="str">
        <f t="shared" si="213"/>
        <v/>
      </c>
      <c r="Q1949" s="36" t="str">
        <f>IF(G1949="","",VLOOKUP(G1949,WMS!$E$3:$G$2500,2,FALSE))</f>
        <v/>
      </c>
      <c r="R1949" s="36" t="str">
        <f>IF(G1949="","",VLOOKUP(G1949,WMS!$E$3:$G$2500,3,FALSE))</f>
        <v/>
      </c>
      <c r="S1949" s="37" t="str">
        <f>IF(R1949="","",VLOOKUP(R1949,CUSTOMS!$E$3:$N$2500,2,FALSE))</f>
        <v/>
      </c>
      <c r="T1949" s="38" t="str">
        <f>IF(R1949="","",VLOOKUP(R1949,CUSTOMS!$E$3:$N$2500,3,FALSE))</f>
        <v/>
      </c>
      <c r="U1949" s="39" t="str">
        <f t="shared" si="214"/>
        <v/>
      </c>
      <c r="V1949" s="39" t="str">
        <f>IF(R1949="","",VLOOKUP(R1949,CUSTOMS!$E$3:$N$2500,5,FALSE))</f>
        <v/>
      </c>
      <c r="W1949" s="40" t="str">
        <f>IF(R1949="","",VLOOKUP(R1949,CUSTOMS!$E$3:$N$2500,6,FALSE))</f>
        <v/>
      </c>
      <c r="X1949" s="40" t="str">
        <f t="shared" si="215"/>
        <v/>
      </c>
      <c r="Y1949" s="39" t="str">
        <f>IF(R1949="","",VLOOKUP(R1949,CUSTOMS!$E$3:$N$2500,8,FALSE))</f>
        <v/>
      </c>
      <c r="Z1949" s="39" t="str">
        <f>IF(R1949="","",VLOOKUP(R1949,CUSTOMS!$E$3:$N$2500,9,FALSE))</f>
        <v/>
      </c>
      <c r="AA1949" s="39" t="str">
        <f>IF(R1949="","",VLOOKUP(R1949,CUSTOMS!$E$3:$N$2500,10,FALSE))</f>
        <v/>
      </c>
      <c r="AB1949" s="40" t="str">
        <f>IF(R1949="","",VLOOKUP(G1949,WMS!$E$3:$T$2500,15,FALSE))</f>
        <v/>
      </c>
      <c r="AC1949" s="40" t="str">
        <f t="shared" si="216"/>
        <v/>
      </c>
      <c r="AD1949" s="37" t="str">
        <f>IF(S1949="","",VLOOKUP(S1949,海关监管条件!$A$1:$B$2000,2,FALSE))</f>
        <v/>
      </c>
    </row>
    <row r="1950" spans="7:30">
      <c r="G1950" s="22" t="str">
        <f t="shared" si="210"/>
        <v/>
      </c>
      <c r="H1950" s="23" t="str">
        <f>IF(G1950="","",VLOOKUP(G1950,WMS!$E$3:$Q$2500,7,FALSE))</f>
        <v/>
      </c>
      <c r="I1950" s="23" t="str">
        <f>IF(G1950="","",VLOOKUP(G1950,WMS!$E$3:$Q$2500,8,FALSE))</f>
        <v/>
      </c>
      <c r="J1950" s="23" t="str">
        <f>IF(G1950="","",VLOOKUP(G1950,WMS!$E$3:$Q$2500,13,FALSE))</f>
        <v/>
      </c>
      <c r="K1950" s="29" t="str">
        <f t="shared" si="211"/>
        <v/>
      </c>
      <c r="N1950" s="30" t="str">
        <f>IF(G1950="","",VLOOKUP(G1950,WMS!$E$3:$U$2500,17,0))</f>
        <v/>
      </c>
      <c r="O1950" s="31" t="str">
        <f t="shared" si="212"/>
        <v/>
      </c>
      <c r="P1950" s="31" t="str">
        <f t="shared" si="213"/>
        <v/>
      </c>
      <c r="Q1950" s="36" t="str">
        <f>IF(G1950="","",VLOOKUP(G1950,WMS!$E$3:$G$2500,2,FALSE))</f>
        <v/>
      </c>
      <c r="R1950" s="36" t="str">
        <f>IF(G1950="","",VLOOKUP(G1950,WMS!$E$3:$G$2500,3,FALSE))</f>
        <v/>
      </c>
      <c r="S1950" s="37" t="str">
        <f>IF(R1950="","",VLOOKUP(R1950,CUSTOMS!$E$3:$N$2500,2,FALSE))</f>
        <v/>
      </c>
      <c r="T1950" s="38" t="str">
        <f>IF(R1950="","",VLOOKUP(R1950,CUSTOMS!$E$3:$N$2500,3,FALSE))</f>
        <v/>
      </c>
      <c r="U1950" s="39" t="str">
        <f t="shared" si="214"/>
        <v/>
      </c>
      <c r="V1950" s="39" t="str">
        <f>IF(R1950="","",VLOOKUP(R1950,CUSTOMS!$E$3:$N$2500,5,FALSE))</f>
        <v/>
      </c>
      <c r="W1950" s="40" t="str">
        <f>IF(R1950="","",VLOOKUP(R1950,CUSTOMS!$E$3:$N$2500,6,FALSE))</f>
        <v/>
      </c>
      <c r="X1950" s="40" t="str">
        <f t="shared" si="215"/>
        <v/>
      </c>
      <c r="Y1950" s="39" t="str">
        <f>IF(R1950="","",VLOOKUP(R1950,CUSTOMS!$E$3:$N$2500,8,FALSE))</f>
        <v/>
      </c>
      <c r="Z1950" s="39" t="str">
        <f>IF(R1950="","",VLOOKUP(R1950,CUSTOMS!$E$3:$N$2500,9,FALSE))</f>
        <v/>
      </c>
      <c r="AA1950" s="39" t="str">
        <f>IF(R1950="","",VLOOKUP(R1950,CUSTOMS!$E$3:$N$2500,10,FALSE))</f>
        <v/>
      </c>
      <c r="AB1950" s="40" t="str">
        <f>IF(R1950="","",VLOOKUP(G1950,WMS!$E$3:$T$2500,15,FALSE))</f>
        <v/>
      </c>
      <c r="AC1950" s="40" t="str">
        <f t="shared" si="216"/>
        <v/>
      </c>
      <c r="AD1950" s="37" t="str">
        <f>IF(S1950="","",VLOOKUP(S1950,海关监管条件!$A$1:$B$2000,2,FALSE))</f>
        <v/>
      </c>
    </row>
    <row r="1951" spans="7:30">
      <c r="G1951" s="22" t="str">
        <f t="shared" si="210"/>
        <v/>
      </c>
      <c r="H1951" s="23" t="str">
        <f>IF(G1951="","",VLOOKUP(G1951,WMS!$E$3:$Q$2500,7,FALSE))</f>
        <v/>
      </c>
      <c r="I1951" s="23" t="str">
        <f>IF(G1951="","",VLOOKUP(G1951,WMS!$E$3:$Q$2500,8,FALSE))</f>
        <v/>
      </c>
      <c r="J1951" s="23" t="str">
        <f>IF(G1951="","",VLOOKUP(G1951,WMS!$E$3:$Q$2500,13,FALSE))</f>
        <v/>
      </c>
      <c r="K1951" s="29" t="str">
        <f t="shared" si="211"/>
        <v/>
      </c>
      <c r="N1951" s="30" t="str">
        <f>IF(G1951="","",VLOOKUP(G1951,WMS!$E$3:$U$2500,17,0))</f>
        <v/>
      </c>
      <c r="O1951" s="31" t="str">
        <f t="shared" si="212"/>
        <v/>
      </c>
      <c r="P1951" s="31" t="str">
        <f t="shared" si="213"/>
        <v/>
      </c>
      <c r="Q1951" s="36" t="str">
        <f>IF(G1951="","",VLOOKUP(G1951,WMS!$E$3:$G$2500,2,FALSE))</f>
        <v/>
      </c>
      <c r="R1951" s="36" t="str">
        <f>IF(G1951="","",VLOOKUP(G1951,WMS!$E$3:$G$2500,3,FALSE))</f>
        <v/>
      </c>
      <c r="S1951" s="37" t="str">
        <f>IF(R1951="","",VLOOKUP(R1951,CUSTOMS!$E$3:$N$2500,2,FALSE))</f>
        <v/>
      </c>
      <c r="T1951" s="38" t="str">
        <f>IF(R1951="","",VLOOKUP(R1951,CUSTOMS!$E$3:$N$2500,3,FALSE))</f>
        <v/>
      </c>
      <c r="U1951" s="39" t="str">
        <f t="shared" si="214"/>
        <v/>
      </c>
      <c r="V1951" s="39" t="str">
        <f>IF(R1951="","",VLOOKUP(R1951,CUSTOMS!$E$3:$N$2500,5,FALSE))</f>
        <v/>
      </c>
      <c r="W1951" s="40" t="str">
        <f>IF(R1951="","",VLOOKUP(R1951,CUSTOMS!$E$3:$N$2500,6,FALSE))</f>
        <v/>
      </c>
      <c r="X1951" s="40" t="str">
        <f t="shared" si="215"/>
        <v/>
      </c>
      <c r="Y1951" s="39" t="str">
        <f>IF(R1951="","",VLOOKUP(R1951,CUSTOMS!$E$3:$N$2500,8,FALSE))</f>
        <v/>
      </c>
      <c r="Z1951" s="39" t="str">
        <f>IF(R1951="","",VLOOKUP(R1951,CUSTOMS!$E$3:$N$2500,9,FALSE))</f>
        <v/>
      </c>
      <c r="AA1951" s="39" t="str">
        <f>IF(R1951="","",VLOOKUP(R1951,CUSTOMS!$E$3:$N$2500,10,FALSE))</f>
        <v/>
      </c>
      <c r="AB1951" s="40" t="str">
        <f>IF(R1951="","",VLOOKUP(G1951,WMS!$E$3:$T$2500,15,FALSE))</f>
        <v/>
      </c>
      <c r="AC1951" s="40" t="str">
        <f t="shared" si="216"/>
        <v/>
      </c>
      <c r="AD1951" s="37" t="str">
        <f>IF(S1951="","",VLOOKUP(S1951,海关监管条件!$A$1:$B$2000,2,FALSE))</f>
        <v/>
      </c>
    </row>
    <row r="1952" spans="7:30">
      <c r="G1952" s="22" t="str">
        <f t="shared" si="210"/>
        <v/>
      </c>
      <c r="H1952" s="23" t="str">
        <f>IF(G1952="","",VLOOKUP(G1952,WMS!$E$3:$Q$2500,7,FALSE))</f>
        <v/>
      </c>
      <c r="I1952" s="23" t="str">
        <f>IF(G1952="","",VLOOKUP(G1952,WMS!$E$3:$Q$2500,8,FALSE))</f>
        <v/>
      </c>
      <c r="J1952" s="23" t="str">
        <f>IF(G1952="","",VLOOKUP(G1952,WMS!$E$3:$Q$2500,13,FALSE))</f>
        <v/>
      </c>
      <c r="K1952" s="29" t="str">
        <f t="shared" si="211"/>
        <v/>
      </c>
      <c r="N1952" s="30" t="str">
        <f>IF(G1952="","",VLOOKUP(G1952,WMS!$E$3:$U$2500,17,0))</f>
        <v/>
      </c>
      <c r="O1952" s="31" t="str">
        <f t="shared" si="212"/>
        <v/>
      </c>
      <c r="P1952" s="31" t="str">
        <f t="shared" si="213"/>
        <v/>
      </c>
      <c r="Q1952" s="36" t="str">
        <f>IF(G1952="","",VLOOKUP(G1952,WMS!$E$3:$G$2500,2,FALSE))</f>
        <v/>
      </c>
      <c r="R1952" s="36" t="str">
        <f>IF(G1952="","",VLOOKUP(G1952,WMS!$E$3:$G$2500,3,FALSE))</f>
        <v/>
      </c>
      <c r="S1952" s="37" t="str">
        <f>IF(R1952="","",VLOOKUP(R1952,CUSTOMS!$E$3:$N$2500,2,FALSE))</f>
        <v/>
      </c>
      <c r="T1952" s="38" t="str">
        <f>IF(R1952="","",VLOOKUP(R1952,CUSTOMS!$E$3:$N$2500,3,FALSE))</f>
        <v/>
      </c>
      <c r="U1952" s="39" t="str">
        <f t="shared" si="214"/>
        <v/>
      </c>
      <c r="V1952" s="39" t="str">
        <f>IF(R1952="","",VLOOKUP(R1952,CUSTOMS!$E$3:$N$2500,5,FALSE))</f>
        <v/>
      </c>
      <c r="W1952" s="40" t="str">
        <f>IF(R1952="","",VLOOKUP(R1952,CUSTOMS!$E$3:$N$2500,6,FALSE))</f>
        <v/>
      </c>
      <c r="X1952" s="40" t="str">
        <f t="shared" si="215"/>
        <v/>
      </c>
      <c r="Y1952" s="39" t="str">
        <f>IF(R1952="","",VLOOKUP(R1952,CUSTOMS!$E$3:$N$2500,8,FALSE))</f>
        <v/>
      </c>
      <c r="Z1952" s="39" t="str">
        <f>IF(R1952="","",VLOOKUP(R1952,CUSTOMS!$E$3:$N$2500,9,FALSE))</f>
        <v/>
      </c>
      <c r="AA1952" s="39" t="str">
        <f>IF(R1952="","",VLOOKUP(R1952,CUSTOMS!$E$3:$N$2500,10,FALSE))</f>
        <v/>
      </c>
      <c r="AB1952" s="40" t="str">
        <f>IF(R1952="","",VLOOKUP(G1952,WMS!$E$3:$T$2500,15,FALSE))</f>
        <v/>
      </c>
      <c r="AC1952" s="40" t="str">
        <f t="shared" si="216"/>
        <v/>
      </c>
      <c r="AD1952" s="37" t="str">
        <f>IF(S1952="","",VLOOKUP(S1952,海关监管条件!$A$1:$B$2000,2,FALSE))</f>
        <v/>
      </c>
    </row>
    <row r="1953" spans="7:30">
      <c r="G1953" s="22" t="str">
        <f t="shared" ref="G1953:G2000" si="217">IF(F1953="","",D1953&amp;"/"&amp;E1953&amp;"/"&amp;F1953)</f>
        <v/>
      </c>
      <c r="H1953" s="23" t="str">
        <f>IF(G1953="","",VLOOKUP(G1953,WMS!$E$3:$Q$2500,7,FALSE))</f>
        <v/>
      </c>
      <c r="I1953" s="23" t="str">
        <f>IF(G1953="","",VLOOKUP(G1953,WMS!$E$3:$Q$2500,8,FALSE))</f>
        <v/>
      </c>
      <c r="J1953" s="23" t="str">
        <f>IF(G1953="","",VLOOKUP(G1953,WMS!$E$3:$Q$2500,13,FALSE))</f>
        <v/>
      </c>
      <c r="K1953" s="29" t="str">
        <f t="shared" ref="K1953:K2000" si="218">IF(M1953="","",EXACT(H1953,M1953/L1953))</f>
        <v/>
      </c>
      <c r="N1953" s="30" t="str">
        <f>IF(G1953="","",VLOOKUP(G1953,WMS!$E$3:$U$2500,17,0))</f>
        <v/>
      </c>
      <c r="O1953" s="31" t="str">
        <f t="shared" ref="O1953:O2000" si="219">IF(L1953="","",I1953*L1953)</f>
        <v/>
      </c>
      <c r="P1953" s="31" t="str">
        <f t="shared" ref="P1953:P2000" si="220">IF(L1953="","",J1953*L1953)</f>
        <v/>
      </c>
      <c r="Q1953" s="36" t="str">
        <f>IF(G1953="","",VLOOKUP(G1953,WMS!$E$3:$G$2500,2,FALSE))</f>
        <v/>
      </c>
      <c r="R1953" s="36" t="str">
        <f>IF(G1953="","",VLOOKUP(G1953,WMS!$E$3:$G$2500,3,FALSE))</f>
        <v/>
      </c>
      <c r="S1953" s="37" t="str">
        <f>IF(R1953="","",VLOOKUP(R1953,CUSTOMS!$E$3:$N$2500,2,FALSE))</f>
        <v/>
      </c>
      <c r="T1953" s="38" t="str">
        <f>IF(R1953="","",VLOOKUP(R1953,CUSTOMS!$E$3:$N$2500,3,FALSE))</f>
        <v/>
      </c>
      <c r="U1953" s="39" t="str">
        <f t="shared" ref="U1953:U2000" si="221">IF(V1953="","",IF(V1953="千克",M1953*AB1953,M1953))</f>
        <v/>
      </c>
      <c r="V1953" s="39" t="str">
        <f>IF(R1953="","",VLOOKUP(R1953,CUSTOMS!$E$3:$N$2500,5,FALSE))</f>
        <v/>
      </c>
      <c r="W1953" s="40" t="str">
        <f>IF(R1953="","",VLOOKUP(R1953,CUSTOMS!$E$3:$N$2500,6,FALSE))</f>
        <v/>
      </c>
      <c r="X1953" s="40" t="str">
        <f t="shared" ref="X1953:X2000" si="222">IF(W1953="","",U1953*W1953)</f>
        <v/>
      </c>
      <c r="Y1953" s="39" t="str">
        <f>IF(R1953="","",VLOOKUP(R1953,CUSTOMS!$E$3:$N$2500,8,FALSE))</f>
        <v/>
      </c>
      <c r="Z1953" s="39" t="str">
        <f>IF(R1953="","",VLOOKUP(R1953,CUSTOMS!$E$3:$N$2500,9,FALSE))</f>
        <v/>
      </c>
      <c r="AA1953" s="39" t="str">
        <f>IF(R1953="","",VLOOKUP(R1953,CUSTOMS!$E$3:$N$2500,10,FALSE))</f>
        <v/>
      </c>
      <c r="AB1953" s="40" t="str">
        <f>IF(R1953="","",VLOOKUP(G1953,WMS!$E$3:$T$2500,15,FALSE))</f>
        <v/>
      </c>
      <c r="AC1953" s="40" t="str">
        <f t="shared" ref="AC1953:AC2000" si="223">IF(AB1953="","",M1953*AB1953)</f>
        <v/>
      </c>
      <c r="AD1953" s="37" t="str">
        <f>IF(S1953="","",VLOOKUP(S1953,海关监管条件!$A$1:$B$2000,2,FALSE))</f>
        <v/>
      </c>
    </row>
    <row r="1954" spans="7:30">
      <c r="G1954" s="22" t="str">
        <f t="shared" si="217"/>
        <v/>
      </c>
      <c r="H1954" s="23" t="str">
        <f>IF(G1954="","",VLOOKUP(G1954,WMS!$E$3:$Q$2500,7,FALSE))</f>
        <v/>
      </c>
      <c r="I1954" s="23" t="str">
        <f>IF(G1954="","",VLOOKUP(G1954,WMS!$E$3:$Q$2500,8,FALSE))</f>
        <v/>
      </c>
      <c r="J1954" s="23" t="str">
        <f>IF(G1954="","",VLOOKUP(G1954,WMS!$E$3:$Q$2500,13,FALSE))</f>
        <v/>
      </c>
      <c r="K1954" s="29" t="str">
        <f t="shared" si="218"/>
        <v/>
      </c>
      <c r="N1954" s="30" t="str">
        <f>IF(G1954="","",VLOOKUP(G1954,WMS!$E$3:$U$2500,17,0))</f>
        <v/>
      </c>
      <c r="O1954" s="31" t="str">
        <f t="shared" si="219"/>
        <v/>
      </c>
      <c r="P1954" s="31" t="str">
        <f t="shared" si="220"/>
        <v/>
      </c>
      <c r="Q1954" s="36" t="str">
        <f>IF(G1954="","",VLOOKUP(G1954,WMS!$E$3:$G$2500,2,FALSE))</f>
        <v/>
      </c>
      <c r="R1954" s="36" t="str">
        <f>IF(G1954="","",VLOOKUP(G1954,WMS!$E$3:$G$2500,3,FALSE))</f>
        <v/>
      </c>
      <c r="S1954" s="37" t="str">
        <f>IF(R1954="","",VLOOKUP(R1954,CUSTOMS!$E$3:$N$2500,2,FALSE))</f>
        <v/>
      </c>
      <c r="T1954" s="38" t="str">
        <f>IF(R1954="","",VLOOKUP(R1954,CUSTOMS!$E$3:$N$2500,3,FALSE))</f>
        <v/>
      </c>
      <c r="U1954" s="39" t="str">
        <f t="shared" si="221"/>
        <v/>
      </c>
      <c r="V1954" s="39" t="str">
        <f>IF(R1954="","",VLOOKUP(R1954,CUSTOMS!$E$3:$N$2500,5,FALSE))</f>
        <v/>
      </c>
      <c r="W1954" s="40" t="str">
        <f>IF(R1954="","",VLOOKUP(R1954,CUSTOMS!$E$3:$N$2500,6,FALSE))</f>
        <v/>
      </c>
      <c r="X1954" s="40" t="str">
        <f t="shared" si="222"/>
        <v/>
      </c>
      <c r="Y1954" s="39" t="str">
        <f>IF(R1954="","",VLOOKUP(R1954,CUSTOMS!$E$3:$N$2500,8,FALSE))</f>
        <v/>
      </c>
      <c r="Z1954" s="39" t="str">
        <f>IF(R1954="","",VLOOKUP(R1954,CUSTOMS!$E$3:$N$2500,9,FALSE))</f>
        <v/>
      </c>
      <c r="AA1954" s="39" t="str">
        <f>IF(R1954="","",VLOOKUP(R1954,CUSTOMS!$E$3:$N$2500,10,FALSE))</f>
        <v/>
      </c>
      <c r="AB1954" s="40" t="str">
        <f>IF(R1954="","",VLOOKUP(G1954,WMS!$E$3:$T$2500,15,FALSE))</f>
        <v/>
      </c>
      <c r="AC1954" s="40" t="str">
        <f t="shared" si="223"/>
        <v/>
      </c>
      <c r="AD1954" s="37" t="str">
        <f>IF(S1954="","",VLOOKUP(S1954,海关监管条件!$A$1:$B$2000,2,FALSE))</f>
        <v/>
      </c>
    </row>
    <row r="1955" spans="7:30">
      <c r="G1955" s="22" t="str">
        <f t="shared" si="217"/>
        <v/>
      </c>
      <c r="H1955" s="23" t="str">
        <f>IF(G1955="","",VLOOKUP(G1955,WMS!$E$3:$Q$2500,7,FALSE))</f>
        <v/>
      </c>
      <c r="I1955" s="23" t="str">
        <f>IF(G1955="","",VLOOKUP(G1955,WMS!$E$3:$Q$2500,8,FALSE))</f>
        <v/>
      </c>
      <c r="J1955" s="23" t="str">
        <f>IF(G1955="","",VLOOKUP(G1955,WMS!$E$3:$Q$2500,13,FALSE))</f>
        <v/>
      </c>
      <c r="K1955" s="29" t="str">
        <f t="shared" si="218"/>
        <v/>
      </c>
      <c r="N1955" s="30" t="str">
        <f>IF(G1955="","",VLOOKUP(G1955,WMS!$E$3:$U$2500,17,0))</f>
        <v/>
      </c>
      <c r="O1955" s="31" t="str">
        <f t="shared" si="219"/>
        <v/>
      </c>
      <c r="P1955" s="31" t="str">
        <f t="shared" si="220"/>
        <v/>
      </c>
      <c r="Q1955" s="36" t="str">
        <f>IF(G1955="","",VLOOKUP(G1955,WMS!$E$3:$G$2500,2,FALSE))</f>
        <v/>
      </c>
      <c r="R1955" s="36" t="str">
        <f>IF(G1955="","",VLOOKUP(G1955,WMS!$E$3:$G$2500,3,FALSE))</f>
        <v/>
      </c>
      <c r="S1955" s="37" t="str">
        <f>IF(R1955="","",VLOOKUP(R1955,CUSTOMS!$E$3:$N$2500,2,FALSE))</f>
        <v/>
      </c>
      <c r="T1955" s="38" t="str">
        <f>IF(R1955="","",VLOOKUP(R1955,CUSTOMS!$E$3:$N$2500,3,FALSE))</f>
        <v/>
      </c>
      <c r="U1955" s="39" t="str">
        <f t="shared" si="221"/>
        <v/>
      </c>
      <c r="V1955" s="39" t="str">
        <f>IF(R1955="","",VLOOKUP(R1955,CUSTOMS!$E$3:$N$2500,5,FALSE))</f>
        <v/>
      </c>
      <c r="W1955" s="40" t="str">
        <f>IF(R1955="","",VLOOKUP(R1955,CUSTOMS!$E$3:$N$2500,6,FALSE))</f>
        <v/>
      </c>
      <c r="X1955" s="40" t="str">
        <f t="shared" si="222"/>
        <v/>
      </c>
      <c r="Y1955" s="39" t="str">
        <f>IF(R1955="","",VLOOKUP(R1955,CUSTOMS!$E$3:$N$2500,8,FALSE))</f>
        <v/>
      </c>
      <c r="Z1955" s="39" t="str">
        <f>IF(R1955="","",VLOOKUP(R1955,CUSTOMS!$E$3:$N$2500,9,FALSE))</f>
        <v/>
      </c>
      <c r="AA1955" s="39" t="str">
        <f>IF(R1955="","",VLOOKUP(R1955,CUSTOMS!$E$3:$N$2500,10,FALSE))</f>
        <v/>
      </c>
      <c r="AB1955" s="40" t="str">
        <f>IF(R1955="","",VLOOKUP(G1955,WMS!$E$3:$T$2500,15,FALSE))</f>
        <v/>
      </c>
      <c r="AC1955" s="40" t="str">
        <f t="shared" si="223"/>
        <v/>
      </c>
      <c r="AD1955" s="37" t="str">
        <f>IF(S1955="","",VLOOKUP(S1955,海关监管条件!$A$1:$B$2000,2,FALSE))</f>
        <v/>
      </c>
    </row>
    <row r="1956" spans="7:30">
      <c r="G1956" s="22" t="str">
        <f t="shared" si="217"/>
        <v/>
      </c>
      <c r="H1956" s="23" t="str">
        <f>IF(G1956="","",VLOOKUP(G1956,WMS!$E$3:$Q$2500,7,FALSE))</f>
        <v/>
      </c>
      <c r="I1956" s="23" t="str">
        <f>IF(G1956="","",VLOOKUP(G1956,WMS!$E$3:$Q$2500,8,FALSE))</f>
        <v/>
      </c>
      <c r="J1956" s="23" t="str">
        <f>IF(G1956="","",VLOOKUP(G1956,WMS!$E$3:$Q$2500,13,FALSE))</f>
        <v/>
      </c>
      <c r="K1956" s="29" t="str">
        <f t="shared" si="218"/>
        <v/>
      </c>
      <c r="N1956" s="30" t="str">
        <f>IF(G1956="","",VLOOKUP(G1956,WMS!$E$3:$U$2500,17,0))</f>
        <v/>
      </c>
      <c r="O1956" s="31" t="str">
        <f t="shared" si="219"/>
        <v/>
      </c>
      <c r="P1956" s="31" t="str">
        <f t="shared" si="220"/>
        <v/>
      </c>
      <c r="Q1956" s="36" t="str">
        <f>IF(G1956="","",VLOOKUP(G1956,WMS!$E$3:$G$2500,2,FALSE))</f>
        <v/>
      </c>
      <c r="R1956" s="36" t="str">
        <f>IF(G1956="","",VLOOKUP(G1956,WMS!$E$3:$G$2500,3,FALSE))</f>
        <v/>
      </c>
      <c r="S1956" s="37" t="str">
        <f>IF(R1956="","",VLOOKUP(R1956,CUSTOMS!$E$3:$N$2500,2,FALSE))</f>
        <v/>
      </c>
      <c r="T1956" s="38" t="str">
        <f>IF(R1956="","",VLOOKUP(R1956,CUSTOMS!$E$3:$N$2500,3,FALSE))</f>
        <v/>
      </c>
      <c r="U1956" s="39" t="str">
        <f t="shared" si="221"/>
        <v/>
      </c>
      <c r="V1956" s="39" t="str">
        <f>IF(R1956="","",VLOOKUP(R1956,CUSTOMS!$E$3:$N$2500,5,FALSE))</f>
        <v/>
      </c>
      <c r="W1956" s="40" t="str">
        <f>IF(R1956="","",VLOOKUP(R1956,CUSTOMS!$E$3:$N$2500,6,FALSE))</f>
        <v/>
      </c>
      <c r="X1956" s="40" t="str">
        <f t="shared" si="222"/>
        <v/>
      </c>
      <c r="Y1956" s="39" t="str">
        <f>IF(R1956="","",VLOOKUP(R1956,CUSTOMS!$E$3:$N$2500,8,FALSE))</f>
        <v/>
      </c>
      <c r="Z1956" s="39" t="str">
        <f>IF(R1956="","",VLOOKUP(R1956,CUSTOMS!$E$3:$N$2500,9,FALSE))</f>
        <v/>
      </c>
      <c r="AA1956" s="39" t="str">
        <f>IF(R1956="","",VLOOKUP(R1956,CUSTOMS!$E$3:$N$2500,10,FALSE))</f>
        <v/>
      </c>
      <c r="AB1956" s="40" t="str">
        <f>IF(R1956="","",VLOOKUP(G1956,WMS!$E$3:$T$2500,15,FALSE))</f>
        <v/>
      </c>
      <c r="AC1956" s="40" t="str">
        <f t="shared" si="223"/>
        <v/>
      </c>
      <c r="AD1956" s="37" t="str">
        <f>IF(S1956="","",VLOOKUP(S1956,海关监管条件!$A$1:$B$2000,2,FALSE))</f>
        <v/>
      </c>
    </row>
    <row r="1957" spans="7:30">
      <c r="G1957" s="22" t="str">
        <f t="shared" si="217"/>
        <v/>
      </c>
      <c r="H1957" s="23" t="str">
        <f>IF(G1957="","",VLOOKUP(G1957,WMS!$E$3:$Q$2500,7,FALSE))</f>
        <v/>
      </c>
      <c r="I1957" s="23" t="str">
        <f>IF(G1957="","",VLOOKUP(G1957,WMS!$E$3:$Q$2500,8,FALSE))</f>
        <v/>
      </c>
      <c r="J1957" s="23" t="str">
        <f>IF(G1957="","",VLOOKUP(G1957,WMS!$E$3:$Q$2500,13,FALSE))</f>
        <v/>
      </c>
      <c r="K1957" s="29" t="str">
        <f t="shared" si="218"/>
        <v/>
      </c>
      <c r="N1957" s="30" t="str">
        <f>IF(G1957="","",VLOOKUP(G1957,WMS!$E$3:$U$2500,17,0))</f>
        <v/>
      </c>
      <c r="O1957" s="31" t="str">
        <f t="shared" si="219"/>
        <v/>
      </c>
      <c r="P1957" s="31" t="str">
        <f t="shared" si="220"/>
        <v/>
      </c>
      <c r="Q1957" s="36" t="str">
        <f>IF(G1957="","",VLOOKUP(G1957,WMS!$E$3:$G$2500,2,FALSE))</f>
        <v/>
      </c>
      <c r="R1957" s="36" t="str">
        <f>IF(G1957="","",VLOOKUP(G1957,WMS!$E$3:$G$2500,3,FALSE))</f>
        <v/>
      </c>
      <c r="S1957" s="37" t="str">
        <f>IF(R1957="","",VLOOKUP(R1957,CUSTOMS!$E$3:$N$2500,2,FALSE))</f>
        <v/>
      </c>
      <c r="T1957" s="38" t="str">
        <f>IF(R1957="","",VLOOKUP(R1957,CUSTOMS!$E$3:$N$2500,3,FALSE))</f>
        <v/>
      </c>
      <c r="U1957" s="39" t="str">
        <f t="shared" si="221"/>
        <v/>
      </c>
      <c r="V1957" s="39" t="str">
        <f>IF(R1957="","",VLOOKUP(R1957,CUSTOMS!$E$3:$N$2500,5,FALSE))</f>
        <v/>
      </c>
      <c r="W1957" s="40" t="str">
        <f>IF(R1957="","",VLOOKUP(R1957,CUSTOMS!$E$3:$N$2500,6,FALSE))</f>
        <v/>
      </c>
      <c r="X1957" s="40" t="str">
        <f t="shared" si="222"/>
        <v/>
      </c>
      <c r="Y1957" s="39" t="str">
        <f>IF(R1957="","",VLOOKUP(R1957,CUSTOMS!$E$3:$N$2500,8,FALSE))</f>
        <v/>
      </c>
      <c r="Z1957" s="39" t="str">
        <f>IF(R1957="","",VLOOKUP(R1957,CUSTOMS!$E$3:$N$2500,9,FALSE))</f>
        <v/>
      </c>
      <c r="AA1957" s="39" t="str">
        <f>IF(R1957="","",VLOOKUP(R1957,CUSTOMS!$E$3:$N$2500,10,FALSE))</f>
        <v/>
      </c>
      <c r="AB1957" s="40" t="str">
        <f>IF(R1957="","",VLOOKUP(G1957,WMS!$E$3:$T$2500,15,FALSE))</f>
        <v/>
      </c>
      <c r="AC1957" s="40" t="str">
        <f t="shared" si="223"/>
        <v/>
      </c>
      <c r="AD1957" s="37" t="str">
        <f>IF(S1957="","",VLOOKUP(S1957,海关监管条件!$A$1:$B$2000,2,FALSE))</f>
        <v/>
      </c>
    </row>
    <row r="1958" spans="7:30">
      <c r="G1958" s="22" t="str">
        <f t="shared" si="217"/>
        <v/>
      </c>
      <c r="H1958" s="23" t="str">
        <f>IF(G1958="","",VLOOKUP(G1958,WMS!$E$3:$Q$2500,7,FALSE))</f>
        <v/>
      </c>
      <c r="I1958" s="23" t="str">
        <f>IF(G1958="","",VLOOKUP(G1958,WMS!$E$3:$Q$2500,8,FALSE))</f>
        <v/>
      </c>
      <c r="J1958" s="23" t="str">
        <f>IF(G1958="","",VLOOKUP(G1958,WMS!$E$3:$Q$2500,13,FALSE))</f>
        <v/>
      </c>
      <c r="K1958" s="29" t="str">
        <f t="shared" si="218"/>
        <v/>
      </c>
      <c r="N1958" s="30" t="str">
        <f>IF(G1958="","",VLOOKUP(G1958,WMS!$E$3:$U$2500,17,0))</f>
        <v/>
      </c>
      <c r="O1958" s="31" t="str">
        <f t="shared" si="219"/>
        <v/>
      </c>
      <c r="P1958" s="31" t="str">
        <f t="shared" si="220"/>
        <v/>
      </c>
      <c r="Q1958" s="36" t="str">
        <f>IF(G1958="","",VLOOKUP(G1958,WMS!$E$3:$G$2500,2,FALSE))</f>
        <v/>
      </c>
      <c r="R1958" s="36" t="str">
        <f>IF(G1958="","",VLOOKUP(G1958,WMS!$E$3:$G$2500,3,FALSE))</f>
        <v/>
      </c>
      <c r="S1958" s="37" t="str">
        <f>IF(R1958="","",VLOOKUP(R1958,CUSTOMS!$E$3:$N$2500,2,FALSE))</f>
        <v/>
      </c>
      <c r="T1958" s="38" t="str">
        <f>IF(R1958="","",VLOOKUP(R1958,CUSTOMS!$E$3:$N$2500,3,FALSE))</f>
        <v/>
      </c>
      <c r="U1958" s="39" t="str">
        <f t="shared" si="221"/>
        <v/>
      </c>
      <c r="V1958" s="39" t="str">
        <f>IF(R1958="","",VLOOKUP(R1958,CUSTOMS!$E$3:$N$2500,5,FALSE))</f>
        <v/>
      </c>
      <c r="W1958" s="40" t="str">
        <f>IF(R1958="","",VLOOKUP(R1958,CUSTOMS!$E$3:$N$2500,6,FALSE))</f>
        <v/>
      </c>
      <c r="X1958" s="40" t="str">
        <f t="shared" si="222"/>
        <v/>
      </c>
      <c r="Y1958" s="39" t="str">
        <f>IF(R1958="","",VLOOKUP(R1958,CUSTOMS!$E$3:$N$2500,8,FALSE))</f>
        <v/>
      </c>
      <c r="Z1958" s="39" t="str">
        <f>IF(R1958="","",VLOOKUP(R1958,CUSTOMS!$E$3:$N$2500,9,FALSE))</f>
        <v/>
      </c>
      <c r="AA1958" s="39" t="str">
        <f>IF(R1958="","",VLOOKUP(R1958,CUSTOMS!$E$3:$N$2500,10,FALSE))</f>
        <v/>
      </c>
      <c r="AB1958" s="40" t="str">
        <f>IF(R1958="","",VLOOKUP(G1958,WMS!$E$3:$T$2500,15,FALSE))</f>
        <v/>
      </c>
      <c r="AC1958" s="40" t="str">
        <f t="shared" si="223"/>
        <v/>
      </c>
      <c r="AD1958" s="37" t="str">
        <f>IF(S1958="","",VLOOKUP(S1958,海关监管条件!$A$1:$B$2000,2,FALSE))</f>
        <v/>
      </c>
    </row>
    <row r="1959" spans="7:30">
      <c r="G1959" s="22" t="str">
        <f t="shared" si="217"/>
        <v/>
      </c>
      <c r="H1959" s="23" t="str">
        <f>IF(G1959="","",VLOOKUP(G1959,WMS!$E$3:$Q$2500,7,FALSE))</f>
        <v/>
      </c>
      <c r="I1959" s="23" t="str">
        <f>IF(G1959="","",VLOOKUP(G1959,WMS!$E$3:$Q$2500,8,FALSE))</f>
        <v/>
      </c>
      <c r="J1959" s="23" t="str">
        <f>IF(G1959="","",VLOOKUP(G1959,WMS!$E$3:$Q$2500,13,FALSE))</f>
        <v/>
      </c>
      <c r="K1959" s="29" t="str">
        <f t="shared" si="218"/>
        <v/>
      </c>
      <c r="N1959" s="30" t="str">
        <f>IF(G1959="","",VLOOKUP(G1959,WMS!$E$3:$U$2500,17,0))</f>
        <v/>
      </c>
      <c r="O1959" s="31" t="str">
        <f t="shared" si="219"/>
        <v/>
      </c>
      <c r="P1959" s="31" t="str">
        <f t="shared" si="220"/>
        <v/>
      </c>
      <c r="Q1959" s="36" t="str">
        <f>IF(G1959="","",VLOOKUP(G1959,WMS!$E$3:$G$2500,2,FALSE))</f>
        <v/>
      </c>
      <c r="R1959" s="36" t="str">
        <f>IF(G1959="","",VLOOKUP(G1959,WMS!$E$3:$G$2500,3,FALSE))</f>
        <v/>
      </c>
      <c r="S1959" s="37" t="str">
        <f>IF(R1959="","",VLOOKUP(R1959,CUSTOMS!$E$3:$N$2500,2,FALSE))</f>
        <v/>
      </c>
      <c r="T1959" s="38" t="str">
        <f>IF(R1959="","",VLOOKUP(R1959,CUSTOMS!$E$3:$N$2500,3,FALSE))</f>
        <v/>
      </c>
      <c r="U1959" s="39" t="str">
        <f t="shared" si="221"/>
        <v/>
      </c>
      <c r="V1959" s="39" t="str">
        <f>IF(R1959="","",VLOOKUP(R1959,CUSTOMS!$E$3:$N$2500,5,FALSE))</f>
        <v/>
      </c>
      <c r="W1959" s="40" t="str">
        <f>IF(R1959="","",VLOOKUP(R1959,CUSTOMS!$E$3:$N$2500,6,FALSE))</f>
        <v/>
      </c>
      <c r="X1959" s="40" t="str">
        <f t="shared" si="222"/>
        <v/>
      </c>
      <c r="Y1959" s="39" t="str">
        <f>IF(R1959="","",VLOOKUP(R1959,CUSTOMS!$E$3:$N$2500,8,FALSE))</f>
        <v/>
      </c>
      <c r="Z1959" s="39" t="str">
        <f>IF(R1959="","",VLOOKUP(R1959,CUSTOMS!$E$3:$N$2500,9,FALSE))</f>
        <v/>
      </c>
      <c r="AA1959" s="39" t="str">
        <f>IF(R1959="","",VLOOKUP(R1959,CUSTOMS!$E$3:$N$2500,10,FALSE))</f>
        <v/>
      </c>
      <c r="AB1959" s="40" t="str">
        <f>IF(R1959="","",VLOOKUP(G1959,WMS!$E$3:$T$2500,15,FALSE))</f>
        <v/>
      </c>
      <c r="AC1959" s="40" t="str">
        <f t="shared" si="223"/>
        <v/>
      </c>
      <c r="AD1959" s="37" t="str">
        <f>IF(S1959="","",VLOOKUP(S1959,海关监管条件!$A$1:$B$2000,2,FALSE))</f>
        <v/>
      </c>
    </row>
    <row r="1960" spans="7:30">
      <c r="G1960" s="22" t="str">
        <f t="shared" si="217"/>
        <v/>
      </c>
      <c r="H1960" s="23" t="str">
        <f>IF(G1960="","",VLOOKUP(G1960,WMS!$E$3:$Q$2500,7,FALSE))</f>
        <v/>
      </c>
      <c r="I1960" s="23" t="str">
        <f>IF(G1960="","",VLOOKUP(G1960,WMS!$E$3:$Q$2500,8,FALSE))</f>
        <v/>
      </c>
      <c r="J1960" s="23" t="str">
        <f>IF(G1960="","",VLOOKUP(G1960,WMS!$E$3:$Q$2500,13,FALSE))</f>
        <v/>
      </c>
      <c r="K1960" s="29" t="str">
        <f t="shared" si="218"/>
        <v/>
      </c>
      <c r="N1960" s="30" t="str">
        <f>IF(G1960="","",VLOOKUP(G1960,WMS!$E$3:$U$2500,17,0))</f>
        <v/>
      </c>
      <c r="O1960" s="31" t="str">
        <f t="shared" si="219"/>
        <v/>
      </c>
      <c r="P1960" s="31" t="str">
        <f t="shared" si="220"/>
        <v/>
      </c>
      <c r="Q1960" s="36" t="str">
        <f>IF(G1960="","",VLOOKUP(G1960,WMS!$E$3:$G$2500,2,FALSE))</f>
        <v/>
      </c>
      <c r="R1960" s="36" t="str">
        <f>IF(G1960="","",VLOOKUP(G1960,WMS!$E$3:$G$2500,3,FALSE))</f>
        <v/>
      </c>
      <c r="S1960" s="37" t="str">
        <f>IF(R1960="","",VLOOKUP(R1960,CUSTOMS!$E$3:$N$2500,2,FALSE))</f>
        <v/>
      </c>
      <c r="T1960" s="38" t="str">
        <f>IF(R1960="","",VLOOKUP(R1960,CUSTOMS!$E$3:$N$2500,3,FALSE))</f>
        <v/>
      </c>
      <c r="U1960" s="39" t="str">
        <f t="shared" si="221"/>
        <v/>
      </c>
      <c r="V1960" s="39" t="str">
        <f>IF(R1960="","",VLOOKUP(R1960,CUSTOMS!$E$3:$N$2500,5,FALSE))</f>
        <v/>
      </c>
      <c r="W1960" s="40" t="str">
        <f>IF(R1960="","",VLOOKUP(R1960,CUSTOMS!$E$3:$N$2500,6,FALSE))</f>
        <v/>
      </c>
      <c r="X1960" s="40" t="str">
        <f t="shared" si="222"/>
        <v/>
      </c>
      <c r="Y1960" s="39" t="str">
        <f>IF(R1960="","",VLOOKUP(R1960,CUSTOMS!$E$3:$N$2500,8,FALSE))</f>
        <v/>
      </c>
      <c r="Z1960" s="39" t="str">
        <f>IF(R1960="","",VLOOKUP(R1960,CUSTOMS!$E$3:$N$2500,9,FALSE))</f>
        <v/>
      </c>
      <c r="AA1960" s="39" t="str">
        <f>IF(R1960="","",VLOOKUP(R1960,CUSTOMS!$E$3:$N$2500,10,FALSE))</f>
        <v/>
      </c>
      <c r="AB1960" s="40" t="str">
        <f>IF(R1960="","",VLOOKUP(G1960,WMS!$E$3:$T$2500,15,FALSE))</f>
        <v/>
      </c>
      <c r="AC1960" s="40" t="str">
        <f t="shared" si="223"/>
        <v/>
      </c>
      <c r="AD1960" s="37" t="str">
        <f>IF(S1960="","",VLOOKUP(S1960,海关监管条件!$A$1:$B$2000,2,FALSE))</f>
        <v/>
      </c>
    </row>
    <row r="1961" spans="7:30">
      <c r="G1961" s="22" t="str">
        <f t="shared" si="217"/>
        <v/>
      </c>
      <c r="H1961" s="23" t="str">
        <f>IF(G1961="","",VLOOKUP(G1961,WMS!$E$3:$Q$2500,7,FALSE))</f>
        <v/>
      </c>
      <c r="I1961" s="23" t="str">
        <f>IF(G1961="","",VLOOKUP(G1961,WMS!$E$3:$Q$2500,8,FALSE))</f>
        <v/>
      </c>
      <c r="J1961" s="23" t="str">
        <f>IF(G1961="","",VLOOKUP(G1961,WMS!$E$3:$Q$2500,13,FALSE))</f>
        <v/>
      </c>
      <c r="K1961" s="29" t="str">
        <f t="shared" si="218"/>
        <v/>
      </c>
      <c r="N1961" s="30" t="str">
        <f>IF(G1961="","",VLOOKUP(G1961,WMS!$E$3:$U$2500,17,0))</f>
        <v/>
      </c>
      <c r="O1961" s="31" t="str">
        <f t="shared" si="219"/>
        <v/>
      </c>
      <c r="P1961" s="31" t="str">
        <f t="shared" si="220"/>
        <v/>
      </c>
      <c r="Q1961" s="36" t="str">
        <f>IF(G1961="","",VLOOKUP(G1961,WMS!$E$3:$G$2500,2,FALSE))</f>
        <v/>
      </c>
      <c r="R1961" s="36" t="str">
        <f>IF(G1961="","",VLOOKUP(G1961,WMS!$E$3:$G$2500,3,FALSE))</f>
        <v/>
      </c>
      <c r="S1961" s="37" t="str">
        <f>IF(R1961="","",VLOOKUP(R1961,CUSTOMS!$E$3:$N$2500,2,FALSE))</f>
        <v/>
      </c>
      <c r="T1961" s="38" t="str">
        <f>IF(R1961="","",VLOOKUP(R1961,CUSTOMS!$E$3:$N$2500,3,FALSE))</f>
        <v/>
      </c>
      <c r="U1961" s="39" t="str">
        <f t="shared" si="221"/>
        <v/>
      </c>
      <c r="V1961" s="39" t="str">
        <f>IF(R1961="","",VLOOKUP(R1961,CUSTOMS!$E$3:$N$2500,5,FALSE))</f>
        <v/>
      </c>
      <c r="W1961" s="40" t="str">
        <f>IF(R1961="","",VLOOKUP(R1961,CUSTOMS!$E$3:$N$2500,6,FALSE))</f>
        <v/>
      </c>
      <c r="X1961" s="40" t="str">
        <f t="shared" si="222"/>
        <v/>
      </c>
      <c r="Y1961" s="39" t="str">
        <f>IF(R1961="","",VLOOKUP(R1961,CUSTOMS!$E$3:$N$2500,8,FALSE))</f>
        <v/>
      </c>
      <c r="Z1961" s="39" t="str">
        <f>IF(R1961="","",VLOOKUP(R1961,CUSTOMS!$E$3:$N$2500,9,FALSE))</f>
        <v/>
      </c>
      <c r="AA1961" s="39" t="str">
        <f>IF(R1961="","",VLOOKUP(R1961,CUSTOMS!$E$3:$N$2500,10,FALSE))</f>
        <v/>
      </c>
      <c r="AB1961" s="40" t="str">
        <f>IF(R1961="","",VLOOKUP(G1961,WMS!$E$3:$T$2500,15,FALSE))</f>
        <v/>
      </c>
      <c r="AC1961" s="40" t="str">
        <f t="shared" si="223"/>
        <v/>
      </c>
      <c r="AD1961" s="37" t="str">
        <f>IF(S1961="","",VLOOKUP(S1961,海关监管条件!$A$1:$B$2000,2,FALSE))</f>
        <v/>
      </c>
    </row>
    <row r="1962" spans="7:30">
      <c r="G1962" s="22" t="str">
        <f t="shared" si="217"/>
        <v/>
      </c>
      <c r="H1962" s="23" t="str">
        <f>IF(G1962="","",VLOOKUP(G1962,WMS!$E$3:$Q$2500,7,FALSE))</f>
        <v/>
      </c>
      <c r="I1962" s="23" t="str">
        <f>IF(G1962="","",VLOOKUP(G1962,WMS!$E$3:$Q$2500,8,FALSE))</f>
        <v/>
      </c>
      <c r="J1962" s="23" t="str">
        <f>IF(G1962="","",VLOOKUP(G1962,WMS!$E$3:$Q$2500,13,FALSE))</f>
        <v/>
      </c>
      <c r="K1962" s="29" t="str">
        <f t="shared" si="218"/>
        <v/>
      </c>
      <c r="N1962" s="30" t="str">
        <f>IF(G1962="","",VLOOKUP(G1962,WMS!$E$3:$U$2500,17,0))</f>
        <v/>
      </c>
      <c r="O1962" s="31" t="str">
        <f t="shared" si="219"/>
        <v/>
      </c>
      <c r="P1962" s="31" t="str">
        <f t="shared" si="220"/>
        <v/>
      </c>
      <c r="Q1962" s="36" t="str">
        <f>IF(G1962="","",VLOOKUP(G1962,WMS!$E$3:$G$2500,2,FALSE))</f>
        <v/>
      </c>
      <c r="R1962" s="36" t="str">
        <f>IF(G1962="","",VLOOKUP(G1962,WMS!$E$3:$G$2500,3,FALSE))</f>
        <v/>
      </c>
      <c r="S1962" s="37" t="str">
        <f>IF(R1962="","",VLOOKUP(R1962,CUSTOMS!$E$3:$N$2500,2,FALSE))</f>
        <v/>
      </c>
      <c r="T1962" s="38" t="str">
        <f>IF(R1962="","",VLOOKUP(R1962,CUSTOMS!$E$3:$N$2500,3,FALSE))</f>
        <v/>
      </c>
      <c r="U1962" s="39" t="str">
        <f t="shared" si="221"/>
        <v/>
      </c>
      <c r="V1962" s="39" t="str">
        <f>IF(R1962="","",VLOOKUP(R1962,CUSTOMS!$E$3:$N$2500,5,FALSE))</f>
        <v/>
      </c>
      <c r="W1962" s="40" t="str">
        <f>IF(R1962="","",VLOOKUP(R1962,CUSTOMS!$E$3:$N$2500,6,FALSE))</f>
        <v/>
      </c>
      <c r="X1962" s="40" t="str">
        <f t="shared" si="222"/>
        <v/>
      </c>
      <c r="Y1962" s="39" t="str">
        <f>IF(R1962="","",VLOOKUP(R1962,CUSTOMS!$E$3:$N$2500,8,FALSE))</f>
        <v/>
      </c>
      <c r="Z1962" s="39" t="str">
        <f>IF(R1962="","",VLOOKUP(R1962,CUSTOMS!$E$3:$N$2500,9,FALSE))</f>
        <v/>
      </c>
      <c r="AA1962" s="39" t="str">
        <f>IF(R1962="","",VLOOKUP(R1962,CUSTOMS!$E$3:$N$2500,10,FALSE))</f>
        <v/>
      </c>
      <c r="AB1962" s="40" t="str">
        <f>IF(R1962="","",VLOOKUP(G1962,WMS!$E$3:$T$2500,15,FALSE))</f>
        <v/>
      </c>
      <c r="AC1962" s="40" t="str">
        <f t="shared" si="223"/>
        <v/>
      </c>
      <c r="AD1962" s="37" t="str">
        <f>IF(S1962="","",VLOOKUP(S1962,海关监管条件!$A$1:$B$2000,2,FALSE))</f>
        <v/>
      </c>
    </row>
    <row r="1963" spans="7:30">
      <c r="G1963" s="22" t="str">
        <f t="shared" si="217"/>
        <v/>
      </c>
      <c r="H1963" s="23" t="str">
        <f>IF(G1963="","",VLOOKUP(G1963,WMS!$E$3:$Q$2500,7,FALSE))</f>
        <v/>
      </c>
      <c r="I1963" s="23" t="str">
        <f>IF(G1963="","",VLOOKUP(G1963,WMS!$E$3:$Q$2500,8,FALSE))</f>
        <v/>
      </c>
      <c r="J1963" s="23" t="str">
        <f>IF(G1963="","",VLOOKUP(G1963,WMS!$E$3:$Q$2500,13,FALSE))</f>
        <v/>
      </c>
      <c r="K1963" s="29" t="str">
        <f t="shared" si="218"/>
        <v/>
      </c>
      <c r="N1963" s="30" t="str">
        <f>IF(G1963="","",VLOOKUP(G1963,WMS!$E$3:$U$2500,17,0))</f>
        <v/>
      </c>
      <c r="O1963" s="31" t="str">
        <f t="shared" si="219"/>
        <v/>
      </c>
      <c r="P1963" s="31" t="str">
        <f t="shared" si="220"/>
        <v/>
      </c>
      <c r="Q1963" s="36" t="str">
        <f>IF(G1963="","",VLOOKUP(G1963,WMS!$E$3:$G$2500,2,FALSE))</f>
        <v/>
      </c>
      <c r="R1963" s="36" t="str">
        <f>IF(G1963="","",VLOOKUP(G1963,WMS!$E$3:$G$2500,3,FALSE))</f>
        <v/>
      </c>
      <c r="S1963" s="37" t="str">
        <f>IF(R1963="","",VLOOKUP(R1963,CUSTOMS!$E$3:$N$2500,2,FALSE))</f>
        <v/>
      </c>
      <c r="T1963" s="38" t="str">
        <f>IF(R1963="","",VLOOKUP(R1963,CUSTOMS!$E$3:$N$2500,3,FALSE))</f>
        <v/>
      </c>
      <c r="U1963" s="39" t="str">
        <f t="shared" si="221"/>
        <v/>
      </c>
      <c r="V1963" s="39" t="str">
        <f>IF(R1963="","",VLOOKUP(R1963,CUSTOMS!$E$3:$N$2500,5,FALSE))</f>
        <v/>
      </c>
      <c r="W1963" s="40" t="str">
        <f>IF(R1963="","",VLOOKUP(R1963,CUSTOMS!$E$3:$N$2500,6,FALSE))</f>
        <v/>
      </c>
      <c r="X1963" s="40" t="str">
        <f t="shared" si="222"/>
        <v/>
      </c>
      <c r="Y1963" s="39" t="str">
        <f>IF(R1963="","",VLOOKUP(R1963,CUSTOMS!$E$3:$N$2500,8,FALSE))</f>
        <v/>
      </c>
      <c r="Z1963" s="39" t="str">
        <f>IF(R1963="","",VLOOKUP(R1963,CUSTOMS!$E$3:$N$2500,9,FALSE))</f>
        <v/>
      </c>
      <c r="AA1963" s="39" t="str">
        <f>IF(R1963="","",VLOOKUP(R1963,CUSTOMS!$E$3:$N$2500,10,FALSE))</f>
        <v/>
      </c>
      <c r="AB1963" s="40" t="str">
        <f>IF(R1963="","",VLOOKUP(G1963,WMS!$E$3:$T$2500,15,FALSE))</f>
        <v/>
      </c>
      <c r="AC1963" s="40" t="str">
        <f t="shared" si="223"/>
        <v/>
      </c>
      <c r="AD1963" s="37" t="str">
        <f>IF(S1963="","",VLOOKUP(S1963,海关监管条件!$A$1:$B$2000,2,FALSE))</f>
        <v/>
      </c>
    </row>
    <row r="1964" spans="7:30">
      <c r="G1964" s="22" t="str">
        <f t="shared" si="217"/>
        <v/>
      </c>
      <c r="H1964" s="23" t="str">
        <f>IF(G1964="","",VLOOKUP(G1964,WMS!$E$3:$Q$2500,7,FALSE))</f>
        <v/>
      </c>
      <c r="I1964" s="23" t="str">
        <f>IF(G1964="","",VLOOKUP(G1964,WMS!$E$3:$Q$2500,8,FALSE))</f>
        <v/>
      </c>
      <c r="J1964" s="23" t="str">
        <f>IF(G1964="","",VLOOKUP(G1964,WMS!$E$3:$Q$2500,13,FALSE))</f>
        <v/>
      </c>
      <c r="K1964" s="29" t="str">
        <f t="shared" si="218"/>
        <v/>
      </c>
      <c r="N1964" s="30" t="str">
        <f>IF(G1964="","",VLOOKUP(G1964,WMS!$E$3:$U$2500,17,0))</f>
        <v/>
      </c>
      <c r="O1964" s="31" t="str">
        <f t="shared" si="219"/>
        <v/>
      </c>
      <c r="P1964" s="31" t="str">
        <f t="shared" si="220"/>
        <v/>
      </c>
      <c r="Q1964" s="36" t="str">
        <f>IF(G1964="","",VLOOKUP(G1964,WMS!$E$3:$G$2500,2,FALSE))</f>
        <v/>
      </c>
      <c r="R1964" s="36" t="str">
        <f>IF(G1964="","",VLOOKUP(G1964,WMS!$E$3:$G$2500,3,FALSE))</f>
        <v/>
      </c>
      <c r="S1964" s="37" t="str">
        <f>IF(R1964="","",VLOOKUP(R1964,CUSTOMS!$E$3:$N$2500,2,FALSE))</f>
        <v/>
      </c>
      <c r="T1964" s="38" t="str">
        <f>IF(R1964="","",VLOOKUP(R1964,CUSTOMS!$E$3:$N$2500,3,FALSE))</f>
        <v/>
      </c>
      <c r="U1964" s="39" t="str">
        <f t="shared" si="221"/>
        <v/>
      </c>
      <c r="V1964" s="39" t="str">
        <f>IF(R1964="","",VLOOKUP(R1964,CUSTOMS!$E$3:$N$2500,5,FALSE))</f>
        <v/>
      </c>
      <c r="W1964" s="40" t="str">
        <f>IF(R1964="","",VLOOKUP(R1964,CUSTOMS!$E$3:$N$2500,6,FALSE))</f>
        <v/>
      </c>
      <c r="X1964" s="40" t="str">
        <f t="shared" si="222"/>
        <v/>
      </c>
      <c r="Y1964" s="39" t="str">
        <f>IF(R1964="","",VLOOKUP(R1964,CUSTOMS!$E$3:$N$2500,8,FALSE))</f>
        <v/>
      </c>
      <c r="Z1964" s="39" t="str">
        <f>IF(R1964="","",VLOOKUP(R1964,CUSTOMS!$E$3:$N$2500,9,FALSE))</f>
        <v/>
      </c>
      <c r="AA1964" s="39" t="str">
        <f>IF(R1964="","",VLOOKUP(R1964,CUSTOMS!$E$3:$N$2500,10,FALSE))</f>
        <v/>
      </c>
      <c r="AB1964" s="40" t="str">
        <f>IF(R1964="","",VLOOKUP(G1964,WMS!$E$3:$T$2500,15,FALSE))</f>
        <v/>
      </c>
      <c r="AC1964" s="40" t="str">
        <f t="shared" si="223"/>
        <v/>
      </c>
      <c r="AD1964" s="37" t="str">
        <f>IF(S1964="","",VLOOKUP(S1964,海关监管条件!$A$1:$B$2000,2,FALSE))</f>
        <v/>
      </c>
    </row>
    <row r="1965" spans="7:30">
      <c r="G1965" s="22" t="str">
        <f t="shared" si="217"/>
        <v/>
      </c>
      <c r="H1965" s="23" t="str">
        <f>IF(G1965="","",VLOOKUP(G1965,WMS!$E$3:$Q$2500,7,FALSE))</f>
        <v/>
      </c>
      <c r="I1965" s="23" t="str">
        <f>IF(G1965="","",VLOOKUP(G1965,WMS!$E$3:$Q$2500,8,FALSE))</f>
        <v/>
      </c>
      <c r="J1965" s="23" t="str">
        <f>IF(G1965="","",VLOOKUP(G1965,WMS!$E$3:$Q$2500,13,FALSE))</f>
        <v/>
      </c>
      <c r="K1965" s="29" t="str">
        <f t="shared" si="218"/>
        <v/>
      </c>
      <c r="N1965" s="30" t="str">
        <f>IF(G1965="","",VLOOKUP(G1965,WMS!$E$3:$U$2500,17,0))</f>
        <v/>
      </c>
      <c r="O1965" s="31" t="str">
        <f t="shared" si="219"/>
        <v/>
      </c>
      <c r="P1965" s="31" t="str">
        <f t="shared" si="220"/>
        <v/>
      </c>
      <c r="Q1965" s="36" t="str">
        <f>IF(G1965="","",VLOOKUP(G1965,WMS!$E$3:$G$2500,2,FALSE))</f>
        <v/>
      </c>
      <c r="R1965" s="36" t="str">
        <f>IF(G1965="","",VLOOKUP(G1965,WMS!$E$3:$G$2500,3,FALSE))</f>
        <v/>
      </c>
      <c r="S1965" s="37" t="str">
        <f>IF(R1965="","",VLOOKUP(R1965,CUSTOMS!$E$3:$N$2500,2,FALSE))</f>
        <v/>
      </c>
      <c r="T1965" s="38" t="str">
        <f>IF(R1965="","",VLOOKUP(R1965,CUSTOMS!$E$3:$N$2500,3,FALSE))</f>
        <v/>
      </c>
      <c r="U1965" s="39" t="str">
        <f t="shared" si="221"/>
        <v/>
      </c>
      <c r="V1965" s="39" t="str">
        <f>IF(R1965="","",VLOOKUP(R1965,CUSTOMS!$E$3:$N$2500,5,FALSE))</f>
        <v/>
      </c>
      <c r="W1965" s="40" t="str">
        <f>IF(R1965="","",VLOOKUP(R1965,CUSTOMS!$E$3:$N$2500,6,FALSE))</f>
        <v/>
      </c>
      <c r="X1965" s="40" t="str">
        <f t="shared" si="222"/>
        <v/>
      </c>
      <c r="Y1965" s="39" t="str">
        <f>IF(R1965="","",VLOOKUP(R1965,CUSTOMS!$E$3:$N$2500,8,FALSE))</f>
        <v/>
      </c>
      <c r="Z1965" s="39" t="str">
        <f>IF(R1965="","",VLOOKUP(R1965,CUSTOMS!$E$3:$N$2500,9,FALSE))</f>
        <v/>
      </c>
      <c r="AA1965" s="39" t="str">
        <f>IF(R1965="","",VLOOKUP(R1965,CUSTOMS!$E$3:$N$2500,10,FALSE))</f>
        <v/>
      </c>
      <c r="AB1965" s="40" t="str">
        <f>IF(R1965="","",VLOOKUP(G1965,WMS!$E$3:$T$2500,15,FALSE))</f>
        <v/>
      </c>
      <c r="AC1965" s="40" t="str">
        <f t="shared" si="223"/>
        <v/>
      </c>
      <c r="AD1965" s="37" t="str">
        <f>IF(S1965="","",VLOOKUP(S1965,海关监管条件!$A$1:$B$2000,2,FALSE))</f>
        <v/>
      </c>
    </row>
    <row r="1966" spans="7:30">
      <c r="G1966" s="22" t="str">
        <f t="shared" si="217"/>
        <v/>
      </c>
      <c r="H1966" s="23" t="str">
        <f>IF(G1966="","",VLOOKUP(G1966,WMS!$E$3:$Q$2500,7,FALSE))</f>
        <v/>
      </c>
      <c r="I1966" s="23" t="str">
        <f>IF(G1966="","",VLOOKUP(G1966,WMS!$E$3:$Q$2500,8,FALSE))</f>
        <v/>
      </c>
      <c r="J1966" s="23" t="str">
        <f>IF(G1966="","",VLOOKUP(G1966,WMS!$E$3:$Q$2500,13,FALSE))</f>
        <v/>
      </c>
      <c r="K1966" s="29" t="str">
        <f t="shared" si="218"/>
        <v/>
      </c>
      <c r="N1966" s="30" t="str">
        <f>IF(G1966="","",VLOOKUP(G1966,WMS!$E$3:$U$2500,17,0))</f>
        <v/>
      </c>
      <c r="O1966" s="31" t="str">
        <f t="shared" si="219"/>
        <v/>
      </c>
      <c r="P1966" s="31" t="str">
        <f t="shared" si="220"/>
        <v/>
      </c>
      <c r="Q1966" s="36" t="str">
        <f>IF(G1966="","",VLOOKUP(G1966,WMS!$E$3:$G$2500,2,FALSE))</f>
        <v/>
      </c>
      <c r="R1966" s="36" t="str">
        <f>IF(G1966="","",VLOOKUP(G1966,WMS!$E$3:$G$2500,3,FALSE))</f>
        <v/>
      </c>
      <c r="S1966" s="37" t="str">
        <f>IF(R1966="","",VLOOKUP(R1966,CUSTOMS!$E$3:$N$2500,2,FALSE))</f>
        <v/>
      </c>
      <c r="T1966" s="38" t="str">
        <f>IF(R1966="","",VLOOKUP(R1966,CUSTOMS!$E$3:$N$2500,3,FALSE))</f>
        <v/>
      </c>
      <c r="U1966" s="39" t="str">
        <f t="shared" si="221"/>
        <v/>
      </c>
      <c r="V1966" s="39" t="str">
        <f>IF(R1966="","",VLOOKUP(R1966,CUSTOMS!$E$3:$N$2500,5,FALSE))</f>
        <v/>
      </c>
      <c r="W1966" s="40" t="str">
        <f>IF(R1966="","",VLOOKUP(R1966,CUSTOMS!$E$3:$N$2500,6,FALSE))</f>
        <v/>
      </c>
      <c r="X1966" s="40" t="str">
        <f t="shared" si="222"/>
        <v/>
      </c>
      <c r="Y1966" s="39" t="str">
        <f>IF(R1966="","",VLOOKUP(R1966,CUSTOMS!$E$3:$N$2500,8,FALSE))</f>
        <v/>
      </c>
      <c r="Z1966" s="39" t="str">
        <f>IF(R1966="","",VLOOKUP(R1966,CUSTOMS!$E$3:$N$2500,9,FALSE))</f>
        <v/>
      </c>
      <c r="AA1966" s="39" t="str">
        <f>IF(R1966="","",VLOOKUP(R1966,CUSTOMS!$E$3:$N$2500,10,FALSE))</f>
        <v/>
      </c>
      <c r="AB1966" s="40" t="str">
        <f>IF(R1966="","",VLOOKUP(G1966,WMS!$E$3:$T$2500,15,FALSE))</f>
        <v/>
      </c>
      <c r="AC1966" s="40" t="str">
        <f t="shared" si="223"/>
        <v/>
      </c>
      <c r="AD1966" s="37" t="str">
        <f>IF(S1966="","",VLOOKUP(S1966,海关监管条件!$A$1:$B$2000,2,FALSE))</f>
        <v/>
      </c>
    </row>
    <row r="1967" spans="7:30">
      <c r="G1967" s="22" t="str">
        <f t="shared" si="217"/>
        <v/>
      </c>
      <c r="H1967" s="23" t="str">
        <f>IF(G1967="","",VLOOKUP(G1967,WMS!$E$3:$Q$2500,7,FALSE))</f>
        <v/>
      </c>
      <c r="I1967" s="23" t="str">
        <f>IF(G1967="","",VLOOKUP(G1967,WMS!$E$3:$Q$2500,8,FALSE))</f>
        <v/>
      </c>
      <c r="J1967" s="23" t="str">
        <f>IF(G1967="","",VLOOKUP(G1967,WMS!$E$3:$Q$2500,13,FALSE))</f>
        <v/>
      </c>
      <c r="K1967" s="29" t="str">
        <f t="shared" si="218"/>
        <v/>
      </c>
      <c r="N1967" s="30" t="str">
        <f>IF(G1967="","",VLOOKUP(G1967,WMS!$E$3:$U$2500,17,0))</f>
        <v/>
      </c>
      <c r="O1967" s="31" t="str">
        <f t="shared" si="219"/>
        <v/>
      </c>
      <c r="P1967" s="31" t="str">
        <f t="shared" si="220"/>
        <v/>
      </c>
      <c r="Q1967" s="36" t="str">
        <f>IF(G1967="","",VLOOKUP(G1967,WMS!$E$3:$G$2500,2,FALSE))</f>
        <v/>
      </c>
      <c r="R1967" s="36" t="str">
        <f>IF(G1967="","",VLOOKUP(G1967,WMS!$E$3:$G$2500,3,FALSE))</f>
        <v/>
      </c>
      <c r="S1967" s="37" t="str">
        <f>IF(R1967="","",VLOOKUP(R1967,CUSTOMS!$E$3:$N$2500,2,FALSE))</f>
        <v/>
      </c>
      <c r="T1967" s="38" t="str">
        <f>IF(R1967="","",VLOOKUP(R1967,CUSTOMS!$E$3:$N$2500,3,FALSE))</f>
        <v/>
      </c>
      <c r="U1967" s="39" t="str">
        <f t="shared" si="221"/>
        <v/>
      </c>
      <c r="V1967" s="39" t="str">
        <f>IF(R1967="","",VLOOKUP(R1967,CUSTOMS!$E$3:$N$2500,5,FALSE))</f>
        <v/>
      </c>
      <c r="W1967" s="40" t="str">
        <f>IF(R1967="","",VLOOKUP(R1967,CUSTOMS!$E$3:$N$2500,6,FALSE))</f>
        <v/>
      </c>
      <c r="X1967" s="40" t="str">
        <f t="shared" si="222"/>
        <v/>
      </c>
      <c r="Y1967" s="39" t="str">
        <f>IF(R1967="","",VLOOKUP(R1967,CUSTOMS!$E$3:$N$2500,8,FALSE))</f>
        <v/>
      </c>
      <c r="Z1967" s="39" t="str">
        <f>IF(R1967="","",VLOOKUP(R1967,CUSTOMS!$E$3:$N$2500,9,FALSE))</f>
        <v/>
      </c>
      <c r="AA1967" s="39" t="str">
        <f>IF(R1967="","",VLOOKUP(R1967,CUSTOMS!$E$3:$N$2500,10,FALSE))</f>
        <v/>
      </c>
      <c r="AB1967" s="40" t="str">
        <f>IF(R1967="","",VLOOKUP(G1967,WMS!$E$3:$T$2500,15,FALSE))</f>
        <v/>
      </c>
      <c r="AC1967" s="40" t="str">
        <f t="shared" si="223"/>
        <v/>
      </c>
      <c r="AD1967" s="37" t="str">
        <f>IF(S1967="","",VLOOKUP(S1967,海关监管条件!$A$1:$B$2000,2,FALSE))</f>
        <v/>
      </c>
    </row>
    <row r="1968" spans="7:30">
      <c r="G1968" s="22" t="str">
        <f t="shared" si="217"/>
        <v/>
      </c>
      <c r="H1968" s="23" t="str">
        <f>IF(G1968="","",VLOOKUP(G1968,WMS!$E$3:$Q$2500,7,FALSE))</f>
        <v/>
      </c>
      <c r="I1968" s="23" t="str">
        <f>IF(G1968="","",VLOOKUP(G1968,WMS!$E$3:$Q$2500,8,FALSE))</f>
        <v/>
      </c>
      <c r="J1968" s="23" t="str">
        <f>IF(G1968="","",VLOOKUP(G1968,WMS!$E$3:$Q$2500,13,FALSE))</f>
        <v/>
      </c>
      <c r="K1968" s="29" t="str">
        <f t="shared" si="218"/>
        <v/>
      </c>
      <c r="N1968" s="30" t="str">
        <f>IF(G1968="","",VLOOKUP(G1968,WMS!$E$3:$U$2500,17,0))</f>
        <v/>
      </c>
      <c r="O1968" s="31" t="str">
        <f t="shared" si="219"/>
        <v/>
      </c>
      <c r="P1968" s="31" t="str">
        <f t="shared" si="220"/>
        <v/>
      </c>
      <c r="Q1968" s="36" t="str">
        <f>IF(G1968="","",VLOOKUP(G1968,WMS!$E$3:$G$2500,2,FALSE))</f>
        <v/>
      </c>
      <c r="R1968" s="36" t="str">
        <f>IF(G1968="","",VLOOKUP(G1968,WMS!$E$3:$G$2500,3,FALSE))</f>
        <v/>
      </c>
      <c r="S1968" s="37" t="str">
        <f>IF(R1968="","",VLOOKUP(R1968,CUSTOMS!$E$3:$N$2500,2,FALSE))</f>
        <v/>
      </c>
      <c r="T1968" s="38" t="str">
        <f>IF(R1968="","",VLOOKUP(R1968,CUSTOMS!$E$3:$N$2500,3,FALSE))</f>
        <v/>
      </c>
      <c r="U1968" s="39" t="str">
        <f t="shared" si="221"/>
        <v/>
      </c>
      <c r="V1968" s="39" t="str">
        <f>IF(R1968="","",VLOOKUP(R1968,CUSTOMS!$E$3:$N$2500,5,FALSE))</f>
        <v/>
      </c>
      <c r="W1968" s="40" t="str">
        <f>IF(R1968="","",VLOOKUP(R1968,CUSTOMS!$E$3:$N$2500,6,FALSE))</f>
        <v/>
      </c>
      <c r="X1968" s="40" t="str">
        <f t="shared" si="222"/>
        <v/>
      </c>
      <c r="Y1968" s="39" t="str">
        <f>IF(R1968="","",VLOOKUP(R1968,CUSTOMS!$E$3:$N$2500,8,FALSE))</f>
        <v/>
      </c>
      <c r="Z1968" s="39" t="str">
        <f>IF(R1968="","",VLOOKUP(R1968,CUSTOMS!$E$3:$N$2500,9,FALSE))</f>
        <v/>
      </c>
      <c r="AA1968" s="39" t="str">
        <f>IF(R1968="","",VLOOKUP(R1968,CUSTOMS!$E$3:$N$2500,10,FALSE))</f>
        <v/>
      </c>
      <c r="AB1968" s="40" t="str">
        <f>IF(R1968="","",VLOOKUP(G1968,WMS!$E$3:$T$2500,15,FALSE))</f>
        <v/>
      </c>
      <c r="AC1968" s="40" t="str">
        <f t="shared" si="223"/>
        <v/>
      </c>
      <c r="AD1968" s="37" t="str">
        <f>IF(S1968="","",VLOOKUP(S1968,海关监管条件!$A$1:$B$2000,2,FALSE))</f>
        <v/>
      </c>
    </row>
    <row r="1969" spans="7:30">
      <c r="G1969" s="22" t="str">
        <f t="shared" si="217"/>
        <v/>
      </c>
      <c r="H1969" s="23" t="str">
        <f>IF(G1969="","",VLOOKUP(G1969,WMS!$E$3:$Q$2500,7,FALSE))</f>
        <v/>
      </c>
      <c r="I1969" s="23" t="str">
        <f>IF(G1969="","",VLOOKUP(G1969,WMS!$E$3:$Q$2500,8,FALSE))</f>
        <v/>
      </c>
      <c r="J1969" s="23" t="str">
        <f>IF(G1969="","",VLOOKUP(G1969,WMS!$E$3:$Q$2500,13,FALSE))</f>
        <v/>
      </c>
      <c r="K1969" s="29" t="str">
        <f t="shared" si="218"/>
        <v/>
      </c>
      <c r="N1969" s="30" t="str">
        <f>IF(G1969="","",VLOOKUP(G1969,WMS!$E$3:$U$2500,17,0))</f>
        <v/>
      </c>
      <c r="O1969" s="31" t="str">
        <f t="shared" si="219"/>
        <v/>
      </c>
      <c r="P1969" s="31" t="str">
        <f t="shared" si="220"/>
        <v/>
      </c>
      <c r="Q1969" s="36" t="str">
        <f>IF(G1969="","",VLOOKUP(G1969,WMS!$E$3:$G$2500,2,FALSE))</f>
        <v/>
      </c>
      <c r="R1969" s="36" t="str">
        <f>IF(G1969="","",VLOOKUP(G1969,WMS!$E$3:$G$2500,3,FALSE))</f>
        <v/>
      </c>
      <c r="S1969" s="37" t="str">
        <f>IF(R1969="","",VLOOKUP(R1969,CUSTOMS!$E$3:$N$2500,2,FALSE))</f>
        <v/>
      </c>
      <c r="T1969" s="38" t="str">
        <f>IF(R1969="","",VLOOKUP(R1969,CUSTOMS!$E$3:$N$2500,3,FALSE))</f>
        <v/>
      </c>
      <c r="U1969" s="39" t="str">
        <f t="shared" si="221"/>
        <v/>
      </c>
      <c r="V1969" s="39" t="str">
        <f>IF(R1969="","",VLOOKUP(R1969,CUSTOMS!$E$3:$N$2500,5,FALSE))</f>
        <v/>
      </c>
      <c r="W1969" s="40" t="str">
        <f>IF(R1969="","",VLOOKUP(R1969,CUSTOMS!$E$3:$N$2500,6,FALSE))</f>
        <v/>
      </c>
      <c r="X1969" s="40" t="str">
        <f t="shared" si="222"/>
        <v/>
      </c>
      <c r="Y1969" s="39" t="str">
        <f>IF(R1969="","",VLOOKUP(R1969,CUSTOMS!$E$3:$N$2500,8,FALSE))</f>
        <v/>
      </c>
      <c r="Z1969" s="39" t="str">
        <f>IF(R1969="","",VLOOKUP(R1969,CUSTOMS!$E$3:$N$2500,9,FALSE))</f>
        <v/>
      </c>
      <c r="AA1969" s="39" t="str">
        <f>IF(R1969="","",VLOOKUP(R1969,CUSTOMS!$E$3:$N$2500,10,FALSE))</f>
        <v/>
      </c>
      <c r="AB1969" s="40" t="str">
        <f>IF(R1969="","",VLOOKUP(G1969,WMS!$E$3:$T$2500,15,FALSE))</f>
        <v/>
      </c>
      <c r="AC1969" s="40" t="str">
        <f t="shared" si="223"/>
        <v/>
      </c>
      <c r="AD1969" s="37" t="str">
        <f>IF(S1969="","",VLOOKUP(S1969,海关监管条件!$A$1:$B$2000,2,FALSE))</f>
        <v/>
      </c>
    </row>
    <row r="1970" spans="7:30">
      <c r="G1970" s="22" t="str">
        <f t="shared" si="217"/>
        <v/>
      </c>
      <c r="H1970" s="23" t="str">
        <f>IF(G1970="","",VLOOKUP(G1970,WMS!$E$3:$Q$2500,7,FALSE))</f>
        <v/>
      </c>
      <c r="I1970" s="23" t="str">
        <f>IF(G1970="","",VLOOKUP(G1970,WMS!$E$3:$Q$2500,8,FALSE))</f>
        <v/>
      </c>
      <c r="J1970" s="23" t="str">
        <f>IF(G1970="","",VLOOKUP(G1970,WMS!$E$3:$Q$2500,13,FALSE))</f>
        <v/>
      </c>
      <c r="K1970" s="29" t="str">
        <f t="shared" si="218"/>
        <v/>
      </c>
      <c r="N1970" s="30" t="str">
        <f>IF(G1970="","",VLOOKUP(G1970,WMS!$E$3:$U$2500,17,0))</f>
        <v/>
      </c>
      <c r="O1970" s="31" t="str">
        <f t="shared" si="219"/>
        <v/>
      </c>
      <c r="P1970" s="31" t="str">
        <f t="shared" si="220"/>
        <v/>
      </c>
      <c r="Q1970" s="36" t="str">
        <f>IF(G1970="","",VLOOKUP(G1970,WMS!$E$3:$G$2500,2,FALSE))</f>
        <v/>
      </c>
      <c r="R1970" s="36" t="str">
        <f>IF(G1970="","",VLOOKUP(G1970,WMS!$E$3:$G$2500,3,FALSE))</f>
        <v/>
      </c>
      <c r="S1970" s="37" t="str">
        <f>IF(R1970="","",VLOOKUP(R1970,CUSTOMS!$E$3:$N$2500,2,FALSE))</f>
        <v/>
      </c>
      <c r="T1970" s="38" t="str">
        <f>IF(R1970="","",VLOOKUP(R1970,CUSTOMS!$E$3:$N$2500,3,FALSE))</f>
        <v/>
      </c>
      <c r="U1970" s="39" t="str">
        <f t="shared" si="221"/>
        <v/>
      </c>
      <c r="V1970" s="39" t="str">
        <f>IF(R1970="","",VLOOKUP(R1970,CUSTOMS!$E$3:$N$2500,5,FALSE))</f>
        <v/>
      </c>
      <c r="W1970" s="40" t="str">
        <f>IF(R1970="","",VLOOKUP(R1970,CUSTOMS!$E$3:$N$2500,6,FALSE))</f>
        <v/>
      </c>
      <c r="X1970" s="40" t="str">
        <f t="shared" si="222"/>
        <v/>
      </c>
      <c r="Y1970" s="39" t="str">
        <f>IF(R1970="","",VLOOKUP(R1970,CUSTOMS!$E$3:$N$2500,8,FALSE))</f>
        <v/>
      </c>
      <c r="Z1970" s="39" t="str">
        <f>IF(R1970="","",VLOOKUP(R1970,CUSTOMS!$E$3:$N$2500,9,FALSE))</f>
        <v/>
      </c>
      <c r="AA1970" s="39" t="str">
        <f>IF(R1970="","",VLOOKUP(R1970,CUSTOMS!$E$3:$N$2500,10,FALSE))</f>
        <v/>
      </c>
      <c r="AB1970" s="40" t="str">
        <f>IF(R1970="","",VLOOKUP(G1970,WMS!$E$3:$T$2500,15,FALSE))</f>
        <v/>
      </c>
      <c r="AC1970" s="40" t="str">
        <f t="shared" si="223"/>
        <v/>
      </c>
      <c r="AD1970" s="37" t="str">
        <f>IF(S1970="","",VLOOKUP(S1970,海关监管条件!$A$1:$B$2000,2,FALSE))</f>
        <v/>
      </c>
    </row>
    <row r="1971" spans="7:30">
      <c r="G1971" s="22" t="str">
        <f t="shared" si="217"/>
        <v/>
      </c>
      <c r="H1971" s="23" t="str">
        <f>IF(G1971="","",VLOOKUP(G1971,WMS!$E$3:$Q$2500,7,FALSE))</f>
        <v/>
      </c>
      <c r="I1971" s="23" t="str">
        <f>IF(G1971="","",VLOOKUP(G1971,WMS!$E$3:$Q$2500,8,FALSE))</f>
        <v/>
      </c>
      <c r="J1971" s="23" t="str">
        <f>IF(G1971="","",VLOOKUP(G1971,WMS!$E$3:$Q$2500,13,FALSE))</f>
        <v/>
      </c>
      <c r="K1971" s="29" t="str">
        <f t="shared" si="218"/>
        <v/>
      </c>
      <c r="N1971" s="30" t="str">
        <f>IF(G1971="","",VLOOKUP(G1971,WMS!$E$3:$U$2500,17,0))</f>
        <v/>
      </c>
      <c r="O1971" s="31" t="str">
        <f t="shared" si="219"/>
        <v/>
      </c>
      <c r="P1971" s="31" t="str">
        <f t="shared" si="220"/>
        <v/>
      </c>
      <c r="Q1971" s="36" t="str">
        <f>IF(G1971="","",VLOOKUP(G1971,WMS!$E$3:$G$2500,2,FALSE))</f>
        <v/>
      </c>
      <c r="R1971" s="36" t="str">
        <f>IF(G1971="","",VLOOKUP(G1971,WMS!$E$3:$G$2500,3,FALSE))</f>
        <v/>
      </c>
      <c r="S1971" s="37" t="str">
        <f>IF(R1971="","",VLOOKUP(R1971,CUSTOMS!$E$3:$N$2500,2,FALSE))</f>
        <v/>
      </c>
      <c r="T1971" s="38" t="str">
        <f>IF(R1971="","",VLOOKUP(R1971,CUSTOMS!$E$3:$N$2500,3,FALSE))</f>
        <v/>
      </c>
      <c r="U1971" s="39" t="str">
        <f t="shared" si="221"/>
        <v/>
      </c>
      <c r="V1971" s="39" t="str">
        <f>IF(R1971="","",VLOOKUP(R1971,CUSTOMS!$E$3:$N$2500,5,FALSE))</f>
        <v/>
      </c>
      <c r="W1971" s="40" t="str">
        <f>IF(R1971="","",VLOOKUP(R1971,CUSTOMS!$E$3:$N$2500,6,FALSE))</f>
        <v/>
      </c>
      <c r="X1971" s="40" t="str">
        <f t="shared" si="222"/>
        <v/>
      </c>
      <c r="Y1971" s="39" t="str">
        <f>IF(R1971="","",VLOOKUP(R1971,CUSTOMS!$E$3:$N$2500,8,FALSE))</f>
        <v/>
      </c>
      <c r="Z1971" s="39" t="str">
        <f>IF(R1971="","",VLOOKUP(R1971,CUSTOMS!$E$3:$N$2500,9,FALSE))</f>
        <v/>
      </c>
      <c r="AA1971" s="39" t="str">
        <f>IF(R1971="","",VLOOKUP(R1971,CUSTOMS!$E$3:$N$2500,10,FALSE))</f>
        <v/>
      </c>
      <c r="AB1971" s="40" t="str">
        <f>IF(R1971="","",VLOOKUP(G1971,WMS!$E$3:$T$2500,15,FALSE))</f>
        <v/>
      </c>
      <c r="AC1971" s="40" t="str">
        <f t="shared" si="223"/>
        <v/>
      </c>
      <c r="AD1971" s="37" t="str">
        <f>IF(S1971="","",VLOOKUP(S1971,海关监管条件!$A$1:$B$2000,2,FALSE))</f>
        <v/>
      </c>
    </row>
    <row r="1972" spans="7:30">
      <c r="G1972" s="22" t="str">
        <f t="shared" si="217"/>
        <v/>
      </c>
      <c r="H1972" s="23" t="str">
        <f>IF(G1972="","",VLOOKUP(G1972,WMS!$E$3:$Q$2500,7,FALSE))</f>
        <v/>
      </c>
      <c r="I1972" s="23" t="str">
        <f>IF(G1972="","",VLOOKUP(G1972,WMS!$E$3:$Q$2500,8,FALSE))</f>
        <v/>
      </c>
      <c r="J1972" s="23" t="str">
        <f>IF(G1972="","",VLOOKUP(G1972,WMS!$E$3:$Q$2500,13,FALSE))</f>
        <v/>
      </c>
      <c r="K1972" s="29" t="str">
        <f t="shared" si="218"/>
        <v/>
      </c>
      <c r="N1972" s="30" t="str">
        <f>IF(G1972="","",VLOOKUP(G1972,WMS!$E$3:$U$2500,17,0))</f>
        <v/>
      </c>
      <c r="O1972" s="31" t="str">
        <f t="shared" si="219"/>
        <v/>
      </c>
      <c r="P1972" s="31" t="str">
        <f t="shared" si="220"/>
        <v/>
      </c>
      <c r="Q1972" s="36" t="str">
        <f>IF(G1972="","",VLOOKUP(G1972,WMS!$E$3:$G$2500,2,FALSE))</f>
        <v/>
      </c>
      <c r="R1972" s="36" t="str">
        <f>IF(G1972="","",VLOOKUP(G1972,WMS!$E$3:$G$2500,3,FALSE))</f>
        <v/>
      </c>
      <c r="S1972" s="37" t="str">
        <f>IF(R1972="","",VLOOKUP(R1972,CUSTOMS!$E$3:$N$2500,2,FALSE))</f>
        <v/>
      </c>
      <c r="T1972" s="38" t="str">
        <f>IF(R1972="","",VLOOKUP(R1972,CUSTOMS!$E$3:$N$2500,3,FALSE))</f>
        <v/>
      </c>
      <c r="U1972" s="39" t="str">
        <f t="shared" si="221"/>
        <v/>
      </c>
      <c r="V1972" s="39" t="str">
        <f>IF(R1972="","",VLOOKUP(R1972,CUSTOMS!$E$3:$N$2500,5,FALSE))</f>
        <v/>
      </c>
      <c r="W1972" s="40" t="str">
        <f>IF(R1972="","",VLOOKUP(R1972,CUSTOMS!$E$3:$N$2500,6,FALSE))</f>
        <v/>
      </c>
      <c r="X1972" s="40" t="str">
        <f t="shared" si="222"/>
        <v/>
      </c>
      <c r="Y1972" s="39" t="str">
        <f>IF(R1972="","",VLOOKUP(R1972,CUSTOMS!$E$3:$N$2500,8,FALSE))</f>
        <v/>
      </c>
      <c r="Z1972" s="39" t="str">
        <f>IF(R1972="","",VLOOKUP(R1972,CUSTOMS!$E$3:$N$2500,9,FALSE))</f>
        <v/>
      </c>
      <c r="AA1972" s="39" t="str">
        <f>IF(R1972="","",VLOOKUP(R1972,CUSTOMS!$E$3:$N$2500,10,FALSE))</f>
        <v/>
      </c>
      <c r="AB1972" s="40" t="str">
        <f>IF(R1972="","",VLOOKUP(G1972,WMS!$E$3:$T$2500,15,FALSE))</f>
        <v/>
      </c>
      <c r="AC1972" s="40" t="str">
        <f t="shared" si="223"/>
        <v/>
      </c>
      <c r="AD1972" s="37" t="str">
        <f>IF(S1972="","",VLOOKUP(S1972,海关监管条件!$A$1:$B$2000,2,FALSE))</f>
        <v/>
      </c>
    </row>
    <row r="1973" spans="7:30">
      <c r="G1973" s="22" t="str">
        <f t="shared" si="217"/>
        <v/>
      </c>
      <c r="H1973" s="23" t="str">
        <f>IF(G1973="","",VLOOKUP(G1973,WMS!$E$3:$Q$2500,7,FALSE))</f>
        <v/>
      </c>
      <c r="I1973" s="23" t="str">
        <f>IF(G1973="","",VLOOKUP(G1973,WMS!$E$3:$Q$2500,8,FALSE))</f>
        <v/>
      </c>
      <c r="J1973" s="23" t="str">
        <f>IF(G1973="","",VLOOKUP(G1973,WMS!$E$3:$Q$2500,13,FALSE))</f>
        <v/>
      </c>
      <c r="K1973" s="29" t="str">
        <f t="shared" si="218"/>
        <v/>
      </c>
      <c r="N1973" s="30" t="str">
        <f>IF(G1973="","",VLOOKUP(G1973,WMS!$E$3:$U$2500,17,0))</f>
        <v/>
      </c>
      <c r="O1973" s="31" t="str">
        <f t="shared" si="219"/>
        <v/>
      </c>
      <c r="P1973" s="31" t="str">
        <f t="shared" si="220"/>
        <v/>
      </c>
      <c r="Q1973" s="36" t="str">
        <f>IF(G1973="","",VLOOKUP(G1973,WMS!$E$3:$G$2500,2,FALSE))</f>
        <v/>
      </c>
      <c r="R1973" s="36" t="str">
        <f>IF(G1973="","",VLOOKUP(G1973,WMS!$E$3:$G$2500,3,FALSE))</f>
        <v/>
      </c>
      <c r="S1973" s="37" t="str">
        <f>IF(R1973="","",VLOOKUP(R1973,CUSTOMS!$E$3:$N$2500,2,FALSE))</f>
        <v/>
      </c>
      <c r="T1973" s="38" t="str">
        <f>IF(R1973="","",VLOOKUP(R1973,CUSTOMS!$E$3:$N$2500,3,FALSE))</f>
        <v/>
      </c>
      <c r="U1973" s="39" t="str">
        <f t="shared" si="221"/>
        <v/>
      </c>
      <c r="V1973" s="39" t="str">
        <f>IF(R1973="","",VLOOKUP(R1973,CUSTOMS!$E$3:$N$2500,5,FALSE))</f>
        <v/>
      </c>
      <c r="W1973" s="40" t="str">
        <f>IF(R1973="","",VLOOKUP(R1973,CUSTOMS!$E$3:$N$2500,6,FALSE))</f>
        <v/>
      </c>
      <c r="X1973" s="40" t="str">
        <f t="shared" si="222"/>
        <v/>
      </c>
      <c r="Y1973" s="39" t="str">
        <f>IF(R1973="","",VLOOKUP(R1973,CUSTOMS!$E$3:$N$2500,8,FALSE))</f>
        <v/>
      </c>
      <c r="Z1973" s="39" t="str">
        <f>IF(R1973="","",VLOOKUP(R1973,CUSTOMS!$E$3:$N$2500,9,FALSE))</f>
        <v/>
      </c>
      <c r="AA1973" s="39" t="str">
        <f>IF(R1973="","",VLOOKUP(R1973,CUSTOMS!$E$3:$N$2500,10,FALSE))</f>
        <v/>
      </c>
      <c r="AB1973" s="40" t="str">
        <f>IF(R1973="","",VLOOKUP(G1973,WMS!$E$3:$T$2500,15,FALSE))</f>
        <v/>
      </c>
      <c r="AC1973" s="40" t="str">
        <f t="shared" si="223"/>
        <v/>
      </c>
      <c r="AD1973" s="37" t="str">
        <f>IF(S1973="","",VLOOKUP(S1973,海关监管条件!$A$1:$B$2000,2,FALSE))</f>
        <v/>
      </c>
    </row>
    <row r="1974" spans="7:30">
      <c r="G1974" s="22" t="str">
        <f t="shared" si="217"/>
        <v/>
      </c>
      <c r="H1974" s="23" t="str">
        <f>IF(G1974="","",VLOOKUP(G1974,WMS!$E$3:$Q$2500,7,FALSE))</f>
        <v/>
      </c>
      <c r="I1974" s="23" t="str">
        <f>IF(G1974="","",VLOOKUP(G1974,WMS!$E$3:$Q$2500,8,FALSE))</f>
        <v/>
      </c>
      <c r="J1974" s="23" t="str">
        <f>IF(G1974="","",VLOOKUP(G1974,WMS!$E$3:$Q$2500,13,FALSE))</f>
        <v/>
      </c>
      <c r="K1974" s="29" t="str">
        <f t="shared" si="218"/>
        <v/>
      </c>
      <c r="N1974" s="30" t="str">
        <f>IF(G1974="","",VLOOKUP(G1974,WMS!$E$3:$U$2500,17,0))</f>
        <v/>
      </c>
      <c r="O1974" s="31" t="str">
        <f t="shared" si="219"/>
        <v/>
      </c>
      <c r="P1974" s="31" t="str">
        <f t="shared" si="220"/>
        <v/>
      </c>
      <c r="Q1974" s="36" t="str">
        <f>IF(G1974="","",VLOOKUP(G1974,WMS!$E$3:$G$2500,2,FALSE))</f>
        <v/>
      </c>
      <c r="R1974" s="36" t="str">
        <f>IF(G1974="","",VLOOKUP(G1974,WMS!$E$3:$G$2500,3,FALSE))</f>
        <v/>
      </c>
      <c r="S1974" s="37" t="str">
        <f>IF(R1974="","",VLOOKUP(R1974,CUSTOMS!$E$3:$N$2500,2,FALSE))</f>
        <v/>
      </c>
      <c r="T1974" s="38" t="str">
        <f>IF(R1974="","",VLOOKUP(R1974,CUSTOMS!$E$3:$N$2500,3,FALSE))</f>
        <v/>
      </c>
      <c r="U1974" s="39" t="str">
        <f t="shared" si="221"/>
        <v/>
      </c>
      <c r="V1974" s="39" t="str">
        <f>IF(R1974="","",VLOOKUP(R1974,CUSTOMS!$E$3:$N$2500,5,FALSE))</f>
        <v/>
      </c>
      <c r="W1974" s="40" t="str">
        <f>IF(R1974="","",VLOOKUP(R1974,CUSTOMS!$E$3:$N$2500,6,FALSE))</f>
        <v/>
      </c>
      <c r="X1974" s="40" t="str">
        <f t="shared" si="222"/>
        <v/>
      </c>
      <c r="Y1974" s="39" t="str">
        <f>IF(R1974="","",VLOOKUP(R1974,CUSTOMS!$E$3:$N$2500,8,FALSE))</f>
        <v/>
      </c>
      <c r="Z1974" s="39" t="str">
        <f>IF(R1974="","",VLOOKUP(R1974,CUSTOMS!$E$3:$N$2500,9,FALSE))</f>
        <v/>
      </c>
      <c r="AA1974" s="39" t="str">
        <f>IF(R1974="","",VLOOKUP(R1974,CUSTOMS!$E$3:$N$2500,10,FALSE))</f>
        <v/>
      </c>
      <c r="AB1974" s="40" t="str">
        <f>IF(R1974="","",VLOOKUP(G1974,WMS!$E$3:$T$2500,15,FALSE))</f>
        <v/>
      </c>
      <c r="AC1974" s="40" t="str">
        <f t="shared" si="223"/>
        <v/>
      </c>
      <c r="AD1974" s="37" t="str">
        <f>IF(S1974="","",VLOOKUP(S1974,海关监管条件!$A$1:$B$2000,2,FALSE))</f>
        <v/>
      </c>
    </row>
    <row r="1975" spans="7:30">
      <c r="G1975" s="22" t="str">
        <f t="shared" si="217"/>
        <v/>
      </c>
      <c r="H1975" s="23" t="str">
        <f>IF(G1975="","",VLOOKUP(G1975,WMS!$E$3:$Q$2500,7,FALSE))</f>
        <v/>
      </c>
      <c r="I1975" s="23" t="str">
        <f>IF(G1975="","",VLOOKUP(G1975,WMS!$E$3:$Q$2500,8,FALSE))</f>
        <v/>
      </c>
      <c r="J1975" s="23" t="str">
        <f>IF(G1975="","",VLOOKUP(G1975,WMS!$E$3:$Q$2500,13,FALSE))</f>
        <v/>
      </c>
      <c r="K1975" s="29" t="str">
        <f t="shared" si="218"/>
        <v/>
      </c>
      <c r="N1975" s="30" t="str">
        <f>IF(G1975="","",VLOOKUP(G1975,WMS!$E$3:$U$2500,17,0))</f>
        <v/>
      </c>
      <c r="O1975" s="31" t="str">
        <f t="shared" si="219"/>
        <v/>
      </c>
      <c r="P1975" s="31" t="str">
        <f t="shared" si="220"/>
        <v/>
      </c>
      <c r="Q1975" s="36" t="str">
        <f>IF(G1975="","",VLOOKUP(G1975,WMS!$E$3:$G$2500,2,FALSE))</f>
        <v/>
      </c>
      <c r="R1975" s="36" t="str">
        <f>IF(G1975="","",VLOOKUP(G1975,WMS!$E$3:$G$2500,3,FALSE))</f>
        <v/>
      </c>
      <c r="S1975" s="37" t="str">
        <f>IF(R1975="","",VLOOKUP(R1975,CUSTOMS!$E$3:$N$2500,2,FALSE))</f>
        <v/>
      </c>
      <c r="T1975" s="38" t="str">
        <f>IF(R1975="","",VLOOKUP(R1975,CUSTOMS!$E$3:$N$2500,3,FALSE))</f>
        <v/>
      </c>
      <c r="U1975" s="39" t="str">
        <f t="shared" si="221"/>
        <v/>
      </c>
      <c r="V1975" s="39" t="str">
        <f>IF(R1975="","",VLOOKUP(R1975,CUSTOMS!$E$3:$N$2500,5,FALSE))</f>
        <v/>
      </c>
      <c r="W1975" s="40" t="str">
        <f>IF(R1975="","",VLOOKUP(R1975,CUSTOMS!$E$3:$N$2500,6,FALSE))</f>
        <v/>
      </c>
      <c r="X1975" s="40" t="str">
        <f t="shared" si="222"/>
        <v/>
      </c>
      <c r="Y1975" s="39" t="str">
        <f>IF(R1975="","",VLOOKUP(R1975,CUSTOMS!$E$3:$N$2500,8,FALSE))</f>
        <v/>
      </c>
      <c r="Z1975" s="39" t="str">
        <f>IF(R1975="","",VLOOKUP(R1975,CUSTOMS!$E$3:$N$2500,9,FALSE))</f>
        <v/>
      </c>
      <c r="AA1975" s="39" t="str">
        <f>IF(R1975="","",VLOOKUP(R1975,CUSTOMS!$E$3:$N$2500,10,FALSE))</f>
        <v/>
      </c>
      <c r="AB1975" s="40" t="str">
        <f>IF(R1975="","",VLOOKUP(G1975,WMS!$E$3:$T$2500,15,FALSE))</f>
        <v/>
      </c>
      <c r="AC1975" s="40" t="str">
        <f t="shared" si="223"/>
        <v/>
      </c>
      <c r="AD1975" s="37" t="str">
        <f>IF(S1975="","",VLOOKUP(S1975,海关监管条件!$A$1:$B$2000,2,FALSE))</f>
        <v/>
      </c>
    </row>
    <row r="1976" spans="7:30">
      <c r="G1976" s="22" t="str">
        <f t="shared" si="217"/>
        <v/>
      </c>
      <c r="H1976" s="23" t="str">
        <f>IF(G1976="","",VLOOKUP(G1976,WMS!$E$3:$Q$2500,7,FALSE))</f>
        <v/>
      </c>
      <c r="I1976" s="23" t="str">
        <f>IF(G1976="","",VLOOKUP(G1976,WMS!$E$3:$Q$2500,8,FALSE))</f>
        <v/>
      </c>
      <c r="J1976" s="23" t="str">
        <f>IF(G1976="","",VLOOKUP(G1976,WMS!$E$3:$Q$2500,13,FALSE))</f>
        <v/>
      </c>
      <c r="K1976" s="29" t="str">
        <f t="shared" si="218"/>
        <v/>
      </c>
      <c r="N1976" s="30" t="str">
        <f>IF(G1976="","",VLOOKUP(G1976,WMS!$E$3:$U$2500,17,0))</f>
        <v/>
      </c>
      <c r="O1976" s="31" t="str">
        <f t="shared" si="219"/>
        <v/>
      </c>
      <c r="P1976" s="31" t="str">
        <f t="shared" si="220"/>
        <v/>
      </c>
      <c r="Q1976" s="36" t="str">
        <f>IF(G1976="","",VLOOKUP(G1976,WMS!$E$3:$G$2500,2,FALSE))</f>
        <v/>
      </c>
      <c r="R1976" s="36" t="str">
        <f>IF(G1976="","",VLOOKUP(G1976,WMS!$E$3:$G$2500,3,FALSE))</f>
        <v/>
      </c>
      <c r="S1976" s="37" t="str">
        <f>IF(R1976="","",VLOOKUP(R1976,CUSTOMS!$E$3:$N$2500,2,FALSE))</f>
        <v/>
      </c>
      <c r="T1976" s="38" t="str">
        <f>IF(R1976="","",VLOOKUP(R1976,CUSTOMS!$E$3:$N$2500,3,FALSE))</f>
        <v/>
      </c>
      <c r="U1976" s="39" t="str">
        <f t="shared" si="221"/>
        <v/>
      </c>
      <c r="V1976" s="39" t="str">
        <f>IF(R1976="","",VLOOKUP(R1976,CUSTOMS!$E$3:$N$2500,5,FALSE))</f>
        <v/>
      </c>
      <c r="W1976" s="40" t="str">
        <f>IF(R1976="","",VLOOKUP(R1976,CUSTOMS!$E$3:$N$2500,6,FALSE))</f>
        <v/>
      </c>
      <c r="X1976" s="40" t="str">
        <f t="shared" si="222"/>
        <v/>
      </c>
      <c r="Y1976" s="39" t="str">
        <f>IF(R1976="","",VLOOKUP(R1976,CUSTOMS!$E$3:$N$2500,8,FALSE))</f>
        <v/>
      </c>
      <c r="Z1976" s="39" t="str">
        <f>IF(R1976="","",VLOOKUP(R1976,CUSTOMS!$E$3:$N$2500,9,FALSE))</f>
        <v/>
      </c>
      <c r="AA1976" s="39" t="str">
        <f>IF(R1976="","",VLOOKUP(R1976,CUSTOMS!$E$3:$N$2500,10,FALSE))</f>
        <v/>
      </c>
      <c r="AB1976" s="40" t="str">
        <f>IF(R1976="","",VLOOKUP(G1976,WMS!$E$3:$T$2500,15,FALSE))</f>
        <v/>
      </c>
      <c r="AC1976" s="40" t="str">
        <f t="shared" si="223"/>
        <v/>
      </c>
      <c r="AD1976" s="37" t="str">
        <f>IF(S1976="","",VLOOKUP(S1976,海关监管条件!$A$1:$B$2000,2,FALSE))</f>
        <v/>
      </c>
    </row>
    <row r="1977" spans="7:30">
      <c r="G1977" s="22" t="str">
        <f t="shared" si="217"/>
        <v/>
      </c>
      <c r="H1977" s="23" t="str">
        <f>IF(G1977="","",VLOOKUP(G1977,WMS!$E$3:$Q$2500,7,FALSE))</f>
        <v/>
      </c>
      <c r="I1977" s="23" t="str">
        <f>IF(G1977="","",VLOOKUP(G1977,WMS!$E$3:$Q$2500,8,FALSE))</f>
        <v/>
      </c>
      <c r="J1977" s="23" t="str">
        <f>IF(G1977="","",VLOOKUP(G1977,WMS!$E$3:$Q$2500,13,FALSE))</f>
        <v/>
      </c>
      <c r="K1977" s="29" t="str">
        <f t="shared" si="218"/>
        <v/>
      </c>
      <c r="N1977" s="30" t="str">
        <f>IF(G1977="","",VLOOKUP(G1977,WMS!$E$3:$U$2500,17,0))</f>
        <v/>
      </c>
      <c r="O1977" s="31" t="str">
        <f t="shared" si="219"/>
        <v/>
      </c>
      <c r="P1977" s="31" t="str">
        <f t="shared" si="220"/>
        <v/>
      </c>
      <c r="Q1977" s="36" t="str">
        <f>IF(G1977="","",VLOOKUP(G1977,WMS!$E$3:$G$2500,2,FALSE))</f>
        <v/>
      </c>
      <c r="R1977" s="36" t="str">
        <f>IF(G1977="","",VLOOKUP(G1977,WMS!$E$3:$G$2500,3,FALSE))</f>
        <v/>
      </c>
      <c r="S1977" s="37" t="str">
        <f>IF(R1977="","",VLOOKUP(R1977,CUSTOMS!$E$3:$N$2500,2,FALSE))</f>
        <v/>
      </c>
      <c r="T1977" s="38" t="str">
        <f>IF(R1977="","",VLOOKUP(R1977,CUSTOMS!$E$3:$N$2500,3,FALSE))</f>
        <v/>
      </c>
      <c r="U1977" s="39" t="str">
        <f t="shared" si="221"/>
        <v/>
      </c>
      <c r="V1977" s="39" t="str">
        <f>IF(R1977="","",VLOOKUP(R1977,CUSTOMS!$E$3:$N$2500,5,FALSE))</f>
        <v/>
      </c>
      <c r="W1977" s="40" t="str">
        <f>IF(R1977="","",VLOOKUP(R1977,CUSTOMS!$E$3:$N$2500,6,FALSE))</f>
        <v/>
      </c>
      <c r="X1977" s="40" t="str">
        <f t="shared" si="222"/>
        <v/>
      </c>
      <c r="Y1977" s="39" t="str">
        <f>IF(R1977="","",VLOOKUP(R1977,CUSTOMS!$E$3:$N$2500,8,FALSE))</f>
        <v/>
      </c>
      <c r="Z1977" s="39" t="str">
        <f>IF(R1977="","",VLOOKUP(R1977,CUSTOMS!$E$3:$N$2500,9,FALSE))</f>
        <v/>
      </c>
      <c r="AA1977" s="39" t="str">
        <f>IF(R1977="","",VLOOKUP(R1977,CUSTOMS!$E$3:$N$2500,10,FALSE))</f>
        <v/>
      </c>
      <c r="AB1977" s="40" t="str">
        <f>IF(R1977="","",VLOOKUP(G1977,WMS!$E$3:$T$2500,15,FALSE))</f>
        <v/>
      </c>
      <c r="AC1977" s="40" t="str">
        <f t="shared" si="223"/>
        <v/>
      </c>
      <c r="AD1977" s="37" t="str">
        <f>IF(S1977="","",VLOOKUP(S1977,海关监管条件!$A$1:$B$2000,2,FALSE))</f>
        <v/>
      </c>
    </row>
    <row r="1978" spans="7:30">
      <c r="G1978" s="22" t="str">
        <f t="shared" si="217"/>
        <v/>
      </c>
      <c r="H1978" s="23" t="str">
        <f>IF(G1978="","",VLOOKUP(G1978,WMS!$E$3:$Q$2500,7,FALSE))</f>
        <v/>
      </c>
      <c r="I1978" s="23" t="str">
        <f>IF(G1978="","",VLOOKUP(G1978,WMS!$E$3:$Q$2500,8,FALSE))</f>
        <v/>
      </c>
      <c r="J1978" s="23" t="str">
        <f>IF(G1978="","",VLOOKUP(G1978,WMS!$E$3:$Q$2500,13,FALSE))</f>
        <v/>
      </c>
      <c r="K1978" s="29" t="str">
        <f t="shared" si="218"/>
        <v/>
      </c>
      <c r="N1978" s="30" t="str">
        <f>IF(G1978="","",VLOOKUP(G1978,WMS!$E$3:$U$2500,17,0))</f>
        <v/>
      </c>
      <c r="O1978" s="31" t="str">
        <f t="shared" si="219"/>
        <v/>
      </c>
      <c r="P1978" s="31" t="str">
        <f t="shared" si="220"/>
        <v/>
      </c>
      <c r="Q1978" s="36" t="str">
        <f>IF(G1978="","",VLOOKUP(G1978,WMS!$E$3:$G$2500,2,FALSE))</f>
        <v/>
      </c>
      <c r="R1978" s="36" t="str">
        <f>IF(G1978="","",VLOOKUP(G1978,WMS!$E$3:$G$2500,3,FALSE))</f>
        <v/>
      </c>
      <c r="S1978" s="37" t="str">
        <f>IF(R1978="","",VLOOKUP(R1978,CUSTOMS!$E$3:$N$2500,2,FALSE))</f>
        <v/>
      </c>
      <c r="T1978" s="38" t="str">
        <f>IF(R1978="","",VLOOKUP(R1978,CUSTOMS!$E$3:$N$2500,3,FALSE))</f>
        <v/>
      </c>
      <c r="U1978" s="39" t="str">
        <f t="shared" si="221"/>
        <v/>
      </c>
      <c r="V1978" s="39" t="str">
        <f>IF(R1978="","",VLOOKUP(R1978,CUSTOMS!$E$3:$N$2500,5,FALSE))</f>
        <v/>
      </c>
      <c r="W1978" s="40" t="str">
        <f>IF(R1978="","",VLOOKUP(R1978,CUSTOMS!$E$3:$N$2500,6,FALSE))</f>
        <v/>
      </c>
      <c r="X1978" s="40" t="str">
        <f t="shared" si="222"/>
        <v/>
      </c>
      <c r="Y1978" s="39" t="str">
        <f>IF(R1978="","",VLOOKUP(R1978,CUSTOMS!$E$3:$N$2500,8,FALSE))</f>
        <v/>
      </c>
      <c r="Z1978" s="39" t="str">
        <f>IF(R1978="","",VLOOKUP(R1978,CUSTOMS!$E$3:$N$2500,9,FALSE))</f>
        <v/>
      </c>
      <c r="AA1978" s="39" t="str">
        <f>IF(R1978="","",VLOOKUP(R1978,CUSTOMS!$E$3:$N$2500,10,FALSE))</f>
        <v/>
      </c>
      <c r="AB1978" s="40" t="str">
        <f>IF(R1978="","",VLOOKUP(G1978,WMS!$E$3:$T$2500,15,FALSE))</f>
        <v/>
      </c>
      <c r="AC1978" s="40" t="str">
        <f t="shared" si="223"/>
        <v/>
      </c>
      <c r="AD1978" s="37" t="str">
        <f>IF(S1978="","",VLOOKUP(S1978,海关监管条件!$A$1:$B$2000,2,FALSE))</f>
        <v/>
      </c>
    </row>
    <row r="1979" spans="7:30">
      <c r="G1979" s="22" t="str">
        <f t="shared" si="217"/>
        <v/>
      </c>
      <c r="H1979" s="23" t="str">
        <f>IF(G1979="","",VLOOKUP(G1979,WMS!$E$3:$Q$2500,7,FALSE))</f>
        <v/>
      </c>
      <c r="I1979" s="23" t="str">
        <f>IF(G1979="","",VLOOKUP(G1979,WMS!$E$3:$Q$2500,8,FALSE))</f>
        <v/>
      </c>
      <c r="J1979" s="23" t="str">
        <f>IF(G1979="","",VLOOKUP(G1979,WMS!$E$3:$Q$2500,13,FALSE))</f>
        <v/>
      </c>
      <c r="K1979" s="29" t="str">
        <f t="shared" si="218"/>
        <v/>
      </c>
      <c r="N1979" s="30" t="str">
        <f>IF(G1979="","",VLOOKUP(G1979,WMS!$E$3:$U$2500,17,0))</f>
        <v/>
      </c>
      <c r="O1979" s="31" t="str">
        <f t="shared" si="219"/>
        <v/>
      </c>
      <c r="P1979" s="31" t="str">
        <f t="shared" si="220"/>
        <v/>
      </c>
      <c r="Q1979" s="36" t="str">
        <f>IF(G1979="","",VLOOKUP(G1979,WMS!$E$3:$G$2500,2,FALSE))</f>
        <v/>
      </c>
      <c r="R1979" s="36" t="str">
        <f>IF(G1979="","",VLOOKUP(G1979,WMS!$E$3:$G$2500,3,FALSE))</f>
        <v/>
      </c>
      <c r="S1979" s="37" t="str">
        <f>IF(R1979="","",VLOOKUP(R1979,CUSTOMS!$E$3:$N$2500,2,FALSE))</f>
        <v/>
      </c>
      <c r="T1979" s="38" t="str">
        <f>IF(R1979="","",VLOOKUP(R1979,CUSTOMS!$E$3:$N$2500,3,FALSE))</f>
        <v/>
      </c>
      <c r="U1979" s="39" t="str">
        <f t="shared" si="221"/>
        <v/>
      </c>
      <c r="V1979" s="39" t="str">
        <f>IF(R1979="","",VLOOKUP(R1979,CUSTOMS!$E$3:$N$2500,5,FALSE))</f>
        <v/>
      </c>
      <c r="W1979" s="40" t="str">
        <f>IF(R1979="","",VLOOKUP(R1979,CUSTOMS!$E$3:$N$2500,6,FALSE))</f>
        <v/>
      </c>
      <c r="X1979" s="40" t="str">
        <f t="shared" si="222"/>
        <v/>
      </c>
      <c r="Y1979" s="39" t="str">
        <f>IF(R1979="","",VLOOKUP(R1979,CUSTOMS!$E$3:$N$2500,8,FALSE))</f>
        <v/>
      </c>
      <c r="Z1979" s="39" t="str">
        <f>IF(R1979="","",VLOOKUP(R1979,CUSTOMS!$E$3:$N$2500,9,FALSE))</f>
        <v/>
      </c>
      <c r="AA1979" s="39" t="str">
        <f>IF(R1979="","",VLOOKUP(R1979,CUSTOMS!$E$3:$N$2500,10,FALSE))</f>
        <v/>
      </c>
      <c r="AB1979" s="40" t="str">
        <f>IF(R1979="","",VLOOKUP(G1979,WMS!$E$3:$T$2500,15,FALSE))</f>
        <v/>
      </c>
      <c r="AC1979" s="40" t="str">
        <f t="shared" si="223"/>
        <v/>
      </c>
      <c r="AD1979" s="37" t="str">
        <f>IF(S1979="","",VLOOKUP(S1979,海关监管条件!$A$1:$B$2000,2,FALSE))</f>
        <v/>
      </c>
    </row>
    <row r="1980" spans="7:30">
      <c r="G1980" s="22" t="str">
        <f t="shared" si="217"/>
        <v/>
      </c>
      <c r="H1980" s="23" t="str">
        <f>IF(G1980="","",VLOOKUP(G1980,WMS!$E$3:$Q$2500,7,FALSE))</f>
        <v/>
      </c>
      <c r="I1980" s="23" t="str">
        <f>IF(G1980="","",VLOOKUP(G1980,WMS!$E$3:$Q$2500,8,FALSE))</f>
        <v/>
      </c>
      <c r="J1980" s="23" t="str">
        <f>IF(G1980="","",VLOOKUP(G1980,WMS!$E$3:$Q$2500,13,FALSE))</f>
        <v/>
      </c>
      <c r="K1980" s="29" t="str">
        <f t="shared" si="218"/>
        <v/>
      </c>
      <c r="N1980" s="30" t="str">
        <f>IF(G1980="","",VLOOKUP(G1980,WMS!$E$3:$U$2500,17,0))</f>
        <v/>
      </c>
      <c r="O1980" s="31" t="str">
        <f t="shared" si="219"/>
        <v/>
      </c>
      <c r="P1980" s="31" t="str">
        <f t="shared" si="220"/>
        <v/>
      </c>
      <c r="Q1980" s="36" t="str">
        <f>IF(G1980="","",VLOOKUP(G1980,WMS!$E$3:$G$2500,2,FALSE))</f>
        <v/>
      </c>
      <c r="R1980" s="36" t="str">
        <f>IF(G1980="","",VLOOKUP(G1980,WMS!$E$3:$G$2500,3,FALSE))</f>
        <v/>
      </c>
      <c r="S1980" s="37" t="str">
        <f>IF(R1980="","",VLOOKUP(R1980,CUSTOMS!$E$3:$N$2500,2,FALSE))</f>
        <v/>
      </c>
      <c r="T1980" s="38" t="str">
        <f>IF(R1980="","",VLOOKUP(R1980,CUSTOMS!$E$3:$N$2500,3,FALSE))</f>
        <v/>
      </c>
      <c r="U1980" s="39" t="str">
        <f t="shared" si="221"/>
        <v/>
      </c>
      <c r="V1980" s="39" t="str">
        <f>IF(R1980="","",VLOOKUP(R1980,CUSTOMS!$E$3:$N$2500,5,FALSE))</f>
        <v/>
      </c>
      <c r="W1980" s="40" t="str">
        <f>IF(R1980="","",VLOOKUP(R1980,CUSTOMS!$E$3:$N$2500,6,FALSE))</f>
        <v/>
      </c>
      <c r="X1980" s="40" t="str">
        <f t="shared" si="222"/>
        <v/>
      </c>
      <c r="Y1980" s="39" t="str">
        <f>IF(R1980="","",VLOOKUP(R1980,CUSTOMS!$E$3:$N$2500,8,FALSE))</f>
        <v/>
      </c>
      <c r="Z1980" s="39" t="str">
        <f>IF(R1980="","",VLOOKUP(R1980,CUSTOMS!$E$3:$N$2500,9,FALSE))</f>
        <v/>
      </c>
      <c r="AA1980" s="39" t="str">
        <f>IF(R1980="","",VLOOKUP(R1980,CUSTOMS!$E$3:$N$2500,10,FALSE))</f>
        <v/>
      </c>
      <c r="AB1980" s="40" t="str">
        <f>IF(R1980="","",VLOOKUP(G1980,WMS!$E$3:$T$2500,15,FALSE))</f>
        <v/>
      </c>
      <c r="AC1980" s="40" t="str">
        <f t="shared" si="223"/>
        <v/>
      </c>
      <c r="AD1980" s="37" t="str">
        <f>IF(S1980="","",VLOOKUP(S1980,海关监管条件!$A$1:$B$2000,2,FALSE))</f>
        <v/>
      </c>
    </row>
    <row r="1981" spans="7:30">
      <c r="G1981" s="22" t="str">
        <f t="shared" si="217"/>
        <v/>
      </c>
      <c r="H1981" s="23" t="str">
        <f>IF(G1981="","",VLOOKUP(G1981,WMS!$E$3:$Q$2500,7,FALSE))</f>
        <v/>
      </c>
      <c r="I1981" s="23" t="str">
        <f>IF(G1981="","",VLOOKUP(G1981,WMS!$E$3:$Q$2500,8,FALSE))</f>
        <v/>
      </c>
      <c r="J1981" s="23" t="str">
        <f>IF(G1981="","",VLOOKUP(G1981,WMS!$E$3:$Q$2500,13,FALSE))</f>
        <v/>
      </c>
      <c r="K1981" s="29" t="str">
        <f t="shared" si="218"/>
        <v/>
      </c>
      <c r="N1981" s="30" t="str">
        <f>IF(G1981="","",VLOOKUP(G1981,WMS!$E$3:$U$2500,17,0))</f>
        <v/>
      </c>
      <c r="O1981" s="31" t="str">
        <f t="shared" si="219"/>
        <v/>
      </c>
      <c r="P1981" s="31" t="str">
        <f t="shared" si="220"/>
        <v/>
      </c>
      <c r="Q1981" s="36" t="str">
        <f>IF(G1981="","",VLOOKUP(G1981,WMS!$E$3:$G$2500,2,FALSE))</f>
        <v/>
      </c>
      <c r="R1981" s="36" t="str">
        <f>IF(G1981="","",VLOOKUP(G1981,WMS!$E$3:$G$2500,3,FALSE))</f>
        <v/>
      </c>
      <c r="S1981" s="37" t="str">
        <f>IF(R1981="","",VLOOKUP(R1981,CUSTOMS!$E$3:$N$2500,2,FALSE))</f>
        <v/>
      </c>
      <c r="T1981" s="38" t="str">
        <f>IF(R1981="","",VLOOKUP(R1981,CUSTOMS!$E$3:$N$2500,3,FALSE))</f>
        <v/>
      </c>
      <c r="U1981" s="39" t="str">
        <f t="shared" si="221"/>
        <v/>
      </c>
      <c r="V1981" s="39" t="str">
        <f>IF(R1981="","",VLOOKUP(R1981,CUSTOMS!$E$3:$N$2500,5,FALSE))</f>
        <v/>
      </c>
      <c r="W1981" s="40" t="str">
        <f>IF(R1981="","",VLOOKUP(R1981,CUSTOMS!$E$3:$N$2500,6,FALSE))</f>
        <v/>
      </c>
      <c r="X1981" s="40" t="str">
        <f t="shared" si="222"/>
        <v/>
      </c>
      <c r="Y1981" s="39" t="str">
        <f>IF(R1981="","",VLOOKUP(R1981,CUSTOMS!$E$3:$N$2500,8,FALSE))</f>
        <v/>
      </c>
      <c r="Z1981" s="39" t="str">
        <f>IF(R1981="","",VLOOKUP(R1981,CUSTOMS!$E$3:$N$2500,9,FALSE))</f>
        <v/>
      </c>
      <c r="AA1981" s="39" t="str">
        <f>IF(R1981="","",VLOOKUP(R1981,CUSTOMS!$E$3:$N$2500,10,FALSE))</f>
        <v/>
      </c>
      <c r="AB1981" s="40" t="str">
        <f>IF(R1981="","",VLOOKUP(G1981,WMS!$E$3:$T$2500,15,FALSE))</f>
        <v/>
      </c>
      <c r="AC1981" s="40" t="str">
        <f t="shared" si="223"/>
        <v/>
      </c>
      <c r="AD1981" s="37" t="str">
        <f>IF(S1981="","",VLOOKUP(S1981,海关监管条件!$A$1:$B$2000,2,FALSE))</f>
        <v/>
      </c>
    </row>
    <row r="1982" spans="7:30">
      <c r="G1982" s="22" t="str">
        <f t="shared" si="217"/>
        <v/>
      </c>
      <c r="H1982" s="23" t="str">
        <f>IF(G1982="","",VLOOKUP(G1982,WMS!$E$3:$Q$2500,7,FALSE))</f>
        <v/>
      </c>
      <c r="I1982" s="23" t="str">
        <f>IF(G1982="","",VLOOKUP(G1982,WMS!$E$3:$Q$2500,8,FALSE))</f>
        <v/>
      </c>
      <c r="J1982" s="23" t="str">
        <f>IF(G1982="","",VLOOKUP(G1982,WMS!$E$3:$Q$2500,13,FALSE))</f>
        <v/>
      </c>
      <c r="K1982" s="29" t="str">
        <f t="shared" si="218"/>
        <v/>
      </c>
      <c r="N1982" s="30" t="str">
        <f>IF(G1982="","",VLOOKUP(G1982,WMS!$E$3:$U$2500,17,0))</f>
        <v/>
      </c>
      <c r="O1982" s="31" t="str">
        <f t="shared" si="219"/>
        <v/>
      </c>
      <c r="P1982" s="31" t="str">
        <f t="shared" si="220"/>
        <v/>
      </c>
      <c r="Q1982" s="36" t="str">
        <f>IF(G1982="","",VLOOKUP(G1982,WMS!$E$3:$G$2500,2,FALSE))</f>
        <v/>
      </c>
      <c r="R1982" s="36" t="str">
        <f>IF(G1982="","",VLOOKUP(G1982,WMS!$E$3:$G$2500,3,FALSE))</f>
        <v/>
      </c>
      <c r="S1982" s="37" t="str">
        <f>IF(R1982="","",VLOOKUP(R1982,CUSTOMS!$E$3:$N$2500,2,FALSE))</f>
        <v/>
      </c>
      <c r="T1982" s="38" t="str">
        <f>IF(R1982="","",VLOOKUP(R1982,CUSTOMS!$E$3:$N$2500,3,FALSE))</f>
        <v/>
      </c>
      <c r="U1982" s="39" t="str">
        <f t="shared" si="221"/>
        <v/>
      </c>
      <c r="V1982" s="39" t="str">
        <f>IF(R1982="","",VLOOKUP(R1982,CUSTOMS!$E$3:$N$2500,5,FALSE))</f>
        <v/>
      </c>
      <c r="W1982" s="40" t="str">
        <f>IF(R1982="","",VLOOKUP(R1982,CUSTOMS!$E$3:$N$2500,6,FALSE))</f>
        <v/>
      </c>
      <c r="X1982" s="40" t="str">
        <f t="shared" si="222"/>
        <v/>
      </c>
      <c r="Y1982" s="39" t="str">
        <f>IF(R1982="","",VLOOKUP(R1982,CUSTOMS!$E$3:$N$2500,8,FALSE))</f>
        <v/>
      </c>
      <c r="Z1982" s="39" t="str">
        <f>IF(R1982="","",VLOOKUP(R1982,CUSTOMS!$E$3:$N$2500,9,FALSE))</f>
        <v/>
      </c>
      <c r="AA1982" s="39" t="str">
        <f>IF(R1982="","",VLOOKUP(R1982,CUSTOMS!$E$3:$N$2500,10,FALSE))</f>
        <v/>
      </c>
      <c r="AB1982" s="40" t="str">
        <f>IF(R1982="","",VLOOKUP(G1982,WMS!$E$3:$T$2500,15,FALSE))</f>
        <v/>
      </c>
      <c r="AC1982" s="40" t="str">
        <f t="shared" si="223"/>
        <v/>
      </c>
      <c r="AD1982" s="37" t="str">
        <f>IF(S1982="","",VLOOKUP(S1982,海关监管条件!$A$1:$B$2000,2,FALSE))</f>
        <v/>
      </c>
    </row>
    <row r="1983" spans="7:30">
      <c r="G1983" s="22" t="str">
        <f t="shared" si="217"/>
        <v/>
      </c>
      <c r="H1983" s="23" t="str">
        <f>IF(G1983="","",VLOOKUP(G1983,WMS!$E$3:$Q$2500,7,FALSE))</f>
        <v/>
      </c>
      <c r="I1983" s="23" t="str">
        <f>IF(G1983="","",VLOOKUP(G1983,WMS!$E$3:$Q$2500,8,FALSE))</f>
        <v/>
      </c>
      <c r="J1983" s="23" t="str">
        <f>IF(G1983="","",VLOOKUP(G1983,WMS!$E$3:$Q$2500,13,FALSE))</f>
        <v/>
      </c>
      <c r="K1983" s="29" t="str">
        <f t="shared" si="218"/>
        <v/>
      </c>
      <c r="N1983" s="30" t="str">
        <f>IF(G1983="","",VLOOKUP(G1983,WMS!$E$3:$U$2500,17,0))</f>
        <v/>
      </c>
      <c r="O1983" s="31" t="str">
        <f t="shared" si="219"/>
        <v/>
      </c>
      <c r="P1983" s="31" t="str">
        <f t="shared" si="220"/>
        <v/>
      </c>
      <c r="Q1983" s="36" t="str">
        <f>IF(G1983="","",VLOOKUP(G1983,WMS!$E$3:$G$2500,2,FALSE))</f>
        <v/>
      </c>
      <c r="R1983" s="36" t="str">
        <f>IF(G1983="","",VLOOKUP(G1983,WMS!$E$3:$G$2500,3,FALSE))</f>
        <v/>
      </c>
      <c r="S1983" s="37" t="str">
        <f>IF(R1983="","",VLOOKUP(R1983,CUSTOMS!$E$3:$N$2500,2,FALSE))</f>
        <v/>
      </c>
      <c r="T1983" s="38" t="str">
        <f>IF(R1983="","",VLOOKUP(R1983,CUSTOMS!$E$3:$N$2500,3,FALSE))</f>
        <v/>
      </c>
      <c r="U1983" s="39" t="str">
        <f t="shared" si="221"/>
        <v/>
      </c>
      <c r="V1983" s="39" t="str">
        <f>IF(R1983="","",VLOOKUP(R1983,CUSTOMS!$E$3:$N$2500,5,FALSE))</f>
        <v/>
      </c>
      <c r="W1983" s="40" t="str">
        <f>IF(R1983="","",VLOOKUP(R1983,CUSTOMS!$E$3:$N$2500,6,FALSE))</f>
        <v/>
      </c>
      <c r="X1983" s="40" t="str">
        <f t="shared" si="222"/>
        <v/>
      </c>
      <c r="Y1983" s="39" t="str">
        <f>IF(R1983="","",VLOOKUP(R1983,CUSTOMS!$E$3:$N$2500,8,FALSE))</f>
        <v/>
      </c>
      <c r="Z1983" s="39" t="str">
        <f>IF(R1983="","",VLOOKUP(R1983,CUSTOMS!$E$3:$N$2500,9,FALSE))</f>
        <v/>
      </c>
      <c r="AA1983" s="39" t="str">
        <f>IF(R1983="","",VLOOKUP(R1983,CUSTOMS!$E$3:$N$2500,10,FALSE))</f>
        <v/>
      </c>
      <c r="AB1983" s="40" t="str">
        <f>IF(R1983="","",VLOOKUP(G1983,WMS!$E$3:$T$2500,15,FALSE))</f>
        <v/>
      </c>
      <c r="AC1983" s="40" t="str">
        <f t="shared" si="223"/>
        <v/>
      </c>
      <c r="AD1983" s="37" t="str">
        <f>IF(S1983="","",VLOOKUP(S1983,海关监管条件!$A$1:$B$2000,2,FALSE))</f>
        <v/>
      </c>
    </row>
    <row r="1984" spans="7:30">
      <c r="G1984" s="22" t="str">
        <f t="shared" si="217"/>
        <v/>
      </c>
      <c r="H1984" s="23" t="str">
        <f>IF(G1984="","",VLOOKUP(G1984,WMS!$E$3:$Q$2500,7,FALSE))</f>
        <v/>
      </c>
      <c r="I1984" s="23" t="str">
        <f>IF(G1984="","",VLOOKUP(G1984,WMS!$E$3:$Q$2500,8,FALSE))</f>
        <v/>
      </c>
      <c r="J1984" s="23" t="str">
        <f>IF(G1984="","",VLOOKUP(G1984,WMS!$E$3:$Q$2500,13,FALSE))</f>
        <v/>
      </c>
      <c r="K1984" s="29" t="str">
        <f t="shared" si="218"/>
        <v/>
      </c>
      <c r="N1984" s="30" t="str">
        <f>IF(G1984="","",VLOOKUP(G1984,WMS!$E$3:$U$2500,17,0))</f>
        <v/>
      </c>
      <c r="O1984" s="31" t="str">
        <f t="shared" si="219"/>
        <v/>
      </c>
      <c r="P1984" s="31" t="str">
        <f t="shared" si="220"/>
        <v/>
      </c>
      <c r="Q1984" s="36" t="str">
        <f>IF(G1984="","",VLOOKUP(G1984,WMS!$E$3:$G$2500,2,FALSE))</f>
        <v/>
      </c>
      <c r="R1984" s="36" t="str">
        <f>IF(G1984="","",VLOOKUP(G1984,WMS!$E$3:$G$2500,3,FALSE))</f>
        <v/>
      </c>
      <c r="S1984" s="37" t="str">
        <f>IF(R1984="","",VLOOKUP(R1984,CUSTOMS!$E$3:$N$2500,2,FALSE))</f>
        <v/>
      </c>
      <c r="T1984" s="38" t="str">
        <f>IF(R1984="","",VLOOKUP(R1984,CUSTOMS!$E$3:$N$2500,3,FALSE))</f>
        <v/>
      </c>
      <c r="U1984" s="39" t="str">
        <f t="shared" si="221"/>
        <v/>
      </c>
      <c r="V1984" s="39" t="str">
        <f>IF(R1984="","",VLOOKUP(R1984,CUSTOMS!$E$3:$N$2500,5,FALSE))</f>
        <v/>
      </c>
      <c r="W1984" s="40" t="str">
        <f>IF(R1984="","",VLOOKUP(R1984,CUSTOMS!$E$3:$N$2500,6,FALSE))</f>
        <v/>
      </c>
      <c r="X1984" s="40" t="str">
        <f t="shared" si="222"/>
        <v/>
      </c>
      <c r="Y1984" s="39" t="str">
        <f>IF(R1984="","",VLOOKUP(R1984,CUSTOMS!$E$3:$N$2500,8,FALSE))</f>
        <v/>
      </c>
      <c r="Z1984" s="39" t="str">
        <f>IF(R1984="","",VLOOKUP(R1984,CUSTOMS!$E$3:$N$2500,9,FALSE))</f>
        <v/>
      </c>
      <c r="AA1984" s="39" t="str">
        <f>IF(R1984="","",VLOOKUP(R1984,CUSTOMS!$E$3:$N$2500,10,FALSE))</f>
        <v/>
      </c>
      <c r="AB1984" s="40" t="str">
        <f>IF(R1984="","",VLOOKUP(G1984,WMS!$E$3:$T$2500,15,FALSE))</f>
        <v/>
      </c>
      <c r="AC1984" s="40" t="str">
        <f t="shared" si="223"/>
        <v/>
      </c>
      <c r="AD1984" s="37" t="str">
        <f>IF(S1984="","",VLOOKUP(S1984,海关监管条件!$A$1:$B$2000,2,FALSE))</f>
        <v/>
      </c>
    </row>
    <row r="1985" spans="7:30">
      <c r="G1985" s="22" t="str">
        <f t="shared" si="217"/>
        <v/>
      </c>
      <c r="H1985" s="23" t="str">
        <f>IF(G1985="","",VLOOKUP(G1985,WMS!$E$3:$Q$2500,7,FALSE))</f>
        <v/>
      </c>
      <c r="I1985" s="23" t="str">
        <f>IF(G1985="","",VLOOKUP(G1985,WMS!$E$3:$Q$2500,8,FALSE))</f>
        <v/>
      </c>
      <c r="J1985" s="23" t="str">
        <f>IF(G1985="","",VLOOKUP(G1985,WMS!$E$3:$Q$2500,13,FALSE))</f>
        <v/>
      </c>
      <c r="K1985" s="29" t="str">
        <f t="shared" si="218"/>
        <v/>
      </c>
      <c r="N1985" s="30" t="str">
        <f>IF(G1985="","",VLOOKUP(G1985,WMS!$E$3:$U$2500,17,0))</f>
        <v/>
      </c>
      <c r="O1985" s="31" t="str">
        <f t="shared" si="219"/>
        <v/>
      </c>
      <c r="P1985" s="31" t="str">
        <f t="shared" si="220"/>
        <v/>
      </c>
      <c r="Q1985" s="36" t="str">
        <f>IF(G1985="","",VLOOKUP(G1985,WMS!$E$3:$G$2500,2,FALSE))</f>
        <v/>
      </c>
      <c r="R1985" s="36" t="str">
        <f>IF(G1985="","",VLOOKUP(G1985,WMS!$E$3:$G$2500,3,FALSE))</f>
        <v/>
      </c>
      <c r="S1985" s="37" t="str">
        <f>IF(R1985="","",VLOOKUP(R1985,CUSTOMS!$E$3:$N$2500,2,FALSE))</f>
        <v/>
      </c>
      <c r="T1985" s="38" t="str">
        <f>IF(R1985="","",VLOOKUP(R1985,CUSTOMS!$E$3:$N$2500,3,FALSE))</f>
        <v/>
      </c>
      <c r="U1985" s="39" t="str">
        <f t="shared" si="221"/>
        <v/>
      </c>
      <c r="V1985" s="39" t="str">
        <f>IF(R1985="","",VLOOKUP(R1985,CUSTOMS!$E$3:$N$2500,5,FALSE))</f>
        <v/>
      </c>
      <c r="W1985" s="40" t="str">
        <f>IF(R1985="","",VLOOKUP(R1985,CUSTOMS!$E$3:$N$2500,6,FALSE))</f>
        <v/>
      </c>
      <c r="X1985" s="40" t="str">
        <f t="shared" si="222"/>
        <v/>
      </c>
      <c r="Y1985" s="39" t="str">
        <f>IF(R1985="","",VLOOKUP(R1985,CUSTOMS!$E$3:$N$2500,8,FALSE))</f>
        <v/>
      </c>
      <c r="Z1985" s="39" t="str">
        <f>IF(R1985="","",VLOOKUP(R1985,CUSTOMS!$E$3:$N$2500,9,FALSE))</f>
        <v/>
      </c>
      <c r="AA1985" s="39" t="str">
        <f>IF(R1985="","",VLOOKUP(R1985,CUSTOMS!$E$3:$N$2500,10,FALSE))</f>
        <v/>
      </c>
      <c r="AB1985" s="40" t="str">
        <f>IF(R1985="","",VLOOKUP(G1985,WMS!$E$3:$T$2500,15,FALSE))</f>
        <v/>
      </c>
      <c r="AC1985" s="40" t="str">
        <f t="shared" si="223"/>
        <v/>
      </c>
      <c r="AD1985" s="37" t="str">
        <f>IF(S1985="","",VLOOKUP(S1985,海关监管条件!$A$1:$B$2000,2,FALSE))</f>
        <v/>
      </c>
    </row>
    <row r="1986" spans="7:30">
      <c r="G1986" s="22" t="str">
        <f t="shared" si="217"/>
        <v/>
      </c>
      <c r="H1986" s="23" t="str">
        <f>IF(G1986="","",VLOOKUP(G1986,WMS!$E$3:$Q$2500,7,FALSE))</f>
        <v/>
      </c>
      <c r="I1986" s="23" t="str">
        <f>IF(G1986="","",VLOOKUP(G1986,WMS!$E$3:$Q$2500,8,FALSE))</f>
        <v/>
      </c>
      <c r="J1986" s="23" t="str">
        <f>IF(G1986="","",VLOOKUP(G1986,WMS!$E$3:$Q$2500,13,FALSE))</f>
        <v/>
      </c>
      <c r="K1986" s="29" t="str">
        <f t="shared" si="218"/>
        <v/>
      </c>
      <c r="N1986" s="30" t="str">
        <f>IF(G1986="","",VLOOKUP(G1986,WMS!$E$3:$U$2500,17,0))</f>
        <v/>
      </c>
      <c r="O1986" s="31" t="str">
        <f t="shared" si="219"/>
        <v/>
      </c>
      <c r="P1986" s="31" t="str">
        <f t="shared" si="220"/>
        <v/>
      </c>
      <c r="Q1986" s="36" t="str">
        <f>IF(G1986="","",VLOOKUP(G1986,WMS!$E$3:$G$2500,2,FALSE))</f>
        <v/>
      </c>
      <c r="R1986" s="36" t="str">
        <f>IF(G1986="","",VLOOKUP(G1986,WMS!$E$3:$G$2500,3,FALSE))</f>
        <v/>
      </c>
      <c r="S1986" s="37" t="str">
        <f>IF(R1986="","",VLOOKUP(R1986,CUSTOMS!$E$3:$N$2500,2,FALSE))</f>
        <v/>
      </c>
      <c r="T1986" s="38" t="str">
        <f>IF(R1986="","",VLOOKUP(R1986,CUSTOMS!$E$3:$N$2500,3,FALSE))</f>
        <v/>
      </c>
      <c r="U1986" s="39" t="str">
        <f t="shared" si="221"/>
        <v/>
      </c>
      <c r="V1986" s="39" t="str">
        <f>IF(R1986="","",VLOOKUP(R1986,CUSTOMS!$E$3:$N$2500,5,FALSE))</f>
        <v/>
      </c>
      <c r="W1986" s="40" t="str">
        <f>IF(R1986="","",VLOOKUP(R1986,CUSTOMS!$E$3:$N$2500,6,FALSE))</f>
        <v/>
      </c>
      <c r="X1986" s="40" t="str">
        <f t="shared" si="222"/>
        <v/>
      </c>
      <c r="Y1986" s="39" t="str">
        <f>IF(R1986="","",VLOOKUP(R1986,CUSTOMS!$E$3:$N$2500,8,FALSE))</f>
        <v/>
      </c>
      <c r="Z1986" s="39" t="str">
        <f>IF(R1986="","",VLOOKUP(R1986,CUSTOMS!$E$3:$N$2500,9,FALSE))</f>
        <v/>
      </c>
      <c r="AA1986" s="39" t="str">
        <f>IF(R1986="","",VLOOKUP(R1986,CUSTOMS!$E$3:$N$2500,10,FALSE))</f>
        <v/>
      </c>
      <c r="AB1986" s="40" t="str">
        <f>IF(R1986="","",VLOOKUP(G1986,WMS!$E$3:$T$2500,15,FALSE))</f>
        <v/>
      </c>
      <c r="AC1986" s="40" t="str">
        <f t="shared" si="223"/>
        <v/>
      </c>
      <c r="AD1986" s="37" t="str">
        <f>IF(S1986="","",VLOOKUP(S1986,海关监管条件!$A$1:$B$2000,2,FALSE))</f>
        <v/>
      </c>
    </row>
    <row r="1987" spans="7:30">
      <c r="G1987" s="22" t="str">
        <f t="shared" si="217"/>
        <v/>
      </c>
      <c r="H1987" s="23" t="str">
        <f>IF(G1987="","",VLOOKUP(G1987,WMS!$E$3:$Q$2500,7,FALSE))</f>
        <v/>
      </c>
      <c r="I1987" s="23" t="str">
        <f>IF(G1987="","",VLOOKUP(G1987,WMS!$E$3:$Q$2500,8,FALSE))</f>
        <v/>
      </c>
      <c r="J1987" s="23" t="str">
        <f>IF(G1987="","",VLOOKUP(G1987,WMS!$E$3:$Q$2500,13,FALSE))</f>
        <v/>
      </c>
      <c r="K1987" s="29" t="str">
        <f t="shared" si="218"/>
        <v/>
      </c>
      <c r="N1987" s="30" t="str">
        <f>IF(G1987="","",VLOOKUP(G1987,WMS!$E$3:$U$2500,17,0))</f>
        <v/>
      </c>
      <c r="O1987" s="31" t="str">
        <f t="shared" si="219"/>
        <v/>
      </c>
      <c r="P1987" s="31" t="str">
        <f t="shared" si="220"/>
        <v/>
      </c>
      <c r="Q1987" s="36" t="str">
        <f>IF(G1987="","",VLOOKUP(G1987,WMS!$E$3:$G$2500,2,FALSE))</f>
        <v/>
      </c>
      <c r="R1987" s="36" t="str">
        <f>IF(G1987="","",VLOOKUP(G1987,WMS!$E$3:$G$2500,3,FALSE))</f>
        <v/>
      </c>
      <c r="S1987" s="37" t="str">
        <f>IF(R1987="","",VLOOKUP(R1987,CUSTOMS!$E$3:$N$2500,2,FALSE))</f>
        <v/>
      </c>
      <c r="T1987" s="38" t="str">
        <f>IF(R1987="","",VLOOKUP(R1987,CUSTOMS!$E$3:$N$2500,3,FALSE))</f>
        <v/>
      </c>
      <c r="U1987" s="39" t="str">
        <f t="shared" si="221"/>
        <v/>
      </c>
      <c r="V1987" s="39" t="str">
        <f>IF(R1987="","",VLOOKUP(R1987,CUSTOMS!$E$3:$N$2500,5,FALSE))</f>
        <v/>
      </c>
      <c r="W1987" s="40" t="str">
        <f>IF(R1987="","",VLOOKUP(R1987,CUSTOMS!$E$3:$N$2500,6,FALSE))</f>
        <v/>
      </c>
      <c r="X1987" s="40" t="str">
        <f t="shared" si="222"/>
        <v/>
      </c>
      <c r="Y1987" s="39" t="str">
        <f>IF(R1987="","",VLOOKUP(R1987,CUSTOMS!$E$3:$N$2500,8,FALSE))</f>
        <v/>
      </c>
      <c r="Z1987" s="39" t="str">
        <f>IF(R1987="","",VLOOKUP(R1987,CUSTOMS!$E$3:$N$2500,9,FALSE))</f>
        <v/>
      </c>
      <c r="AA1987" s="39" t="str">
        <f>IF(R1987="","",VLOOKUP(R1987,CUSTOMS!$E$3:$N$2500,10,FALSE))</f>
        <v/>
      </c>
      <c r="AB1987" s="40" t="str">
        <f>IF(R1987="","",VLOOKUP(G1987,WMS!$E$3:$T$2500,15,FALSE))</f>
        <v/>
      </c>
      <c r="AC1987" s="40" t="str">
        <f t="shared" si="223"/>
        <v/>
      </c>
      <c r="AD1987" s="37" t="str">
        <f>IF(S1987="","",VLOOKUP(S1987,海关监管条件!$A$1:$B$2000,2,FALSE))</f>
        <v/>
      </c>
    </row>
    <row r="1988" spans="7:30">
      <c r="G1988" s="22" t="str">
        <f t="shared" si="217"/>
        <v/>
      </c>
      <c r="H1988" s="23" t="str">
        <f>IF(G1988="","",VLOOKUP(G1988,WMS!$E$3:$Q$2500,7,FALSE))</f>
        <v/>
      </c>
      <c r="I1988" s="23" t="str">
        <f>IF(G1988="","",VLOOKUP(G1988,WMS!$E$3:$Q$2500,8,FALSE))</f>
        <v/>
      </c>
      <c r="J1988" s="23" t="str">
        <f>IF(G1988="","",VLOOKUP(G1988,WMS!$E$3:$Q$2500,13,FALSE))</f>
        <v/>
      </c>
      <c r="K1988" s="29" t="str">
        <f t="shared" si="218"/>
        <v/>
      </c>
      <c r="N1988" s="30" t="str">
        <f>IF(G1988="","",VLOOKUP(G1988,WMS!$E$3:$U$2500,17,0))</f>
        <v/>
      </c>
      <c r="O1988" s="31" t="str">
        <f t="shared" si="219"/>
        <v/>
      </c>
      <c r="P1988" s="31" t="str">
        <f t="shared" si="220"/>
        <v/>
      </c>
      <c r="Q1988" s="36" t="str">
        <f>IF(G1988="","",VLOOKUP(G1988,WMS!$E$3:$G$2500,2,FALSE))</f>
        <v/>
      </c>
      <c r="R1988" s="36" t="str">
        <f>IF(G1988="","",VLOOKUP(G1988,WMS!$E$3:$G$2500,3,FALSE))</f>
        <v/>
      </c>
      <c r="S1988" s="37" t="str">
        <f>IF(R1988="","",VLOOKUP(R1988,CUSTOMS!$E$3:$N$2500,2,FALSE))</f>
        <v/>
      </c>
      <c r="T1988" s="38" t="str">
        <f>IF(R1988="","",VLOOKUP(R1988,CUSTOMS!$E$3:$N$2500,3,FALSE))</f>
        <v/>
      </c>
      <c r="U1988" s="39" t="str">
        <f t="shared" si="221"/>
        <v/>
      </c>
      <c r="V1988" s="39" t="str">
        <f>IF(R1988="","",VLOOKUP(R1988,CUSTOMS!$E$3:$N$2500,5,FALSE))</f>
        <v/>
      </c>
      <c r="W1988" s="40" t="str">
        <f>IF(R1988="","",VLOOKUP(R1988,CUSTOMS!$E$3:$N$2500,6,FALSE))</f>
        <v/>
      </c>
      <c r="X1988" s="40" t="str">
        <f t="shared" si="222"/>
        <v/>
      </c>
      <c r="Y1988" s="39" t="str">
        <f>IF(R1988="","",VLOOKUP(R1988,CUSTOMS!$E$3:$N$2500,8,FALSE))</f>
        <v/>
      </c>
      <c r="Z1988" s="39" t="str">
        <f>IF(R1988="","",VLOOKUP(R1988,CUSTOMS!$E$3:$N$2500,9,FALSE))</f>
        <v/>
      </c>
      <c r="AA1988" s="39" t="str">
        <f>IF(R1988="","",VLOOKUP(R1988,CUSTOMS!$E$3:$N$2500,10,FALSE))</f>
        <v/>
      </c>
      <c r="AB1988" s="40" t="str">
        <f>IF(R1988="","",VLOOKUP(G1988,WMS!$E$3:$T$2500,15,FALSE))</f>
        <v/>
      </c>
      <c r="AC1988" s="40" t="str">
        <f t="shared" si="223"/>
        <v/>
      </c>
      <c r="AD1988" s="37" t="str">
        <f>IF(S1988="","",VLOOKUP(S1988,海关监管条件!$A$1:$B$2000,2,FALSE))</f>
        <v/>
      </c>
    </row>
    <row r="1989" spans="7:30">
      <c r="G1989" s="22" t="str">
        <f t="shared" si="217"/>
        <v/>
      </c>
      <c r="H1989" s="23" t="str">
        <f>IF(G1989="","",VLOOKUP(G1989,WMS!$E$3:$Q$2500,7,FALSE))</f>
        <v/>
      </c>
      <c r="I1989" s="23" t="str">
        <f>IF(G1989="","",VLOOKUP(G1989,WMS!$E$3:$Q$2500,8,FALSE))</f>
        <v/>
      </c>
      <c r="J1989" s="23" t="str">
        <f>IF(G1989="","",VLOOKUP(G1989,WMS!$E$3:$Q$2500,13,FALSE))</f>
        <v/>
      </c>
      <c r="K1989" s="29" t="str">
        <f t="shared" si="218"/>
        <v/>
      </c>
      <c r="N1989" s="30" t="str">
        <f>IF(G1989="","",VLOOKUP(G1989,WMS!$E$3:$U$2500,17,0))</f>
        <v/>
      </c>
      <c r="O1989" s="31" t="str">
        <f t="shared" si="219"/>
        <v/>
      </c>
      <c r="P1989" s="31" t="str">
        <f t="shared" si="220"/>
        <v/>
      </c>
      <c r="Q1989" s="36" t="str">
        <f>IF(G1989="","",VLOOKUP(G1989,WMS!$E$3:$G$2500,2,FALSE))</f>
        <v/>
      </c>
      <c r="R1989" s="36" t="str">
        <f>IF(G1989="","",VLOOKUP(G1989,WMS!$E$3:$G$2500,3,FALSE))</f>
        <v/>
      </c>
      <c r="S1989" s="37" t="str">
        <f>IF(R1989="","",VLOOKUP(R1989,CUSTOMS!$E$3:$N$2500,2,FALSE))</f>
        <v/>
      </c>
      <c r="T1989" s="38" t="str">
        <f>IF(R1989="","",VLOOKUP(R1989,CUSTOMS!$E$3:$N$2500,3,FALSE))</f>
        <v/>
      </c>
      <c r="U1989" s="39" t="str">
        <f t="shared" si="221"/>
        <v/>
      </c>
      <c r="V1989" s="39" t="str">
        <f>IF(R1989="","",VLOOKUP(R1989,CUSTOMS!$E$3:$N$2500,5,FALSE))</f>
        <v/>
      </c>
      <c r="W1989" s="40" t="str">
        <f>IF(R1989="","",VLOOKUP(R1989,CUSTOMS!$E$3:$N$2500,6,FALSE))</f>
        <v/>
      </c>
      <c r="X1989" s="40" t="str">
        <f t="shared" si="222"/>
        <v/>
      </c>
      <c r="Y1989" s="39" t="str">
        <f>IF(R1989="","",VLOOKUP(R1989,CUSTOMS!$E$3:$N$2500,8,FALSE))</f>
        <v/>
      </c>
      <c r="Z1989" s="39" t="str">
        <f>IF(R1989="","",VLOOKUP(R1989,CUSTOMS!$E$3:$N$2500,9,FALSE))</f>
        <v/>
      </c>
      <c r="AA1989" s="39" t="str">
        <f>IF(R1989="","",VLOOKUP(R1989,CUSTOMS!$E$3:$N$2500,10,FALSE))</f>
        <v/>
      </c>
      <c r="AB1989" s="40" t="str">
        <f>IF(R1989="","",VLOOKUP(G1989,WMS!$E$3:$T$2500,15,FALSE))</f>
        <v/>
      </c>
      <c r="AC1989" s="40" t="str">
        <f t="shared" si="223"/>
        <v/>
      </c>
      <c r="AD1989" s="37" t="str">
        <f>IF(S1989="","",VLOOKUP(S1989,海关监管条件!$A$1:$B$2000,2,FALSE))</f>
        <v/>
      </c>
    </row>
    <row r="1990" spans="7:30">
      <c r="G1990" s="22" t="str">
        <f t="shared" si="217"/>
        <v/>
      </c>
      <c r="H1990" s="23" t="str">
        <f>IF(G1990="","",VLOOKUP(G1990,WMS!$E$3:$Q$2500,7,FALSE))</f>
        <v/>
      </c>
      <c r="I1990" s="23" t="str">
        <f>IF(G1990="","",VLOOKUP(G1990,WMS!$E$3:$Q$2500,8,FALSE))</f>
        <v/>
      </c>
      <c r="J1990" s="23" t="str">
        <f>IF(G1990="","",VLOOKUP(G1990,WMS!$E$3:$Q$2500,13,FALSE))</f>
        <v/>
      </c>
      <c r="K1990" s="29" t="str">
        <f t="shared" si="218"/>
        <v/>
      </c>
      <c r="N1990" s="30" t="str">
        <f>IF(G1990="","",VLOOKUP(G1990,WMS!$E$3:$U$2500,17,0))</f>
        <v/>
      </c>
      <c r="O1990" s="31" t="str">
        <f t="shared" si="219"/>
        <v/>
      </c>
      <c r="P1990" s="31" t="str">
        <f t="shared" si="220"/>
        <v/>
      </c>
      <c r="Q1990" s="36" t="str">
        <f>IF(G1990="","",VLOOKUP(G1990,WMS!$E$3:$G$2500,2,FALSE))</f>
        <v/>
      </c>
      <c r="R1990" s="36" t="str">
        <f>IF(G1990="","",VLOOKUP(G1990,WMS!$E$3:$G$2500,3,FALSE))</f>
        <v/>
      </c>
      <c r="S1990" s="37" t="str">
        <f>IF(R1990="","",VLOOKUP(R1990,CUSTOMS!$E$3:$N$2500,2,FALSE))</f>
        <v/>
      </c>
      <c r="T1990" s="38" t="str">
        <f>IF(R1990="","",VLOOKUP(R1990,CUSTOMS!$E$3:$N$2500,3,FALSE))</f>
        <v/>
      </c>
      <c r="U1990" s="39" t="str">
        <f t="shared" si="221"/>
        <v/>
      </c>
      <c r="V1990" s="39" t="str">
        <f>IF(R1990="","",VLOOKUP(R1990,CUSTOMS!$E$3:$N$2500,5,FALSE))</f>
        <v/>
      </c>
      <c r="W1990" s="40" t="str">
        <f>IF(R1990="","",VLOOKUP(R1990,CUSTOMS!$E$3:$N$2500,6,FALSE))</f>
        <v/>
      </c>
      <c r="X1990" s="40" t="str">
        <f t="shared" si="222"/>
        <v/>
      </c>
      <c r="Y1990" s="39" t="str">
        <f>IF(R1990="","",VLOOKUP(R1990,CUSTOMS!$E$3:$N$2500,8,FALSE))</f>
        <v/>
      </c>
      <c r="Z1990" s="39" t="str">
        <f>IF(R1990="","",VLOOKUP(R1990,CUSTOMS!$E$3:$N$2500,9,FALSE))</f>
        <v/>
      </c>
      <c r="AA1990" s="39" t="str">
        <f>IF(R1990="","",VLOOKUP(R1990,CUSTOMS!$E$3:$N$2500,10,FALSE))</f>
        <v/>
      </c>
      <c r="AB1990" s="40" t="str">
        <f>IF(R1990="","",VLOOKUP(G1990,WMS!$E$3:$T$2500,15,FALSE))</f>
        <v/>
      </c>
      <c r="AC1990" s="40" t="str">
        <f t="shared" si="223"/>
        <v/>
      </c>
      <c r="AD1990" s="37" t="str">
        <f>IF(S1990="","",VLOOKUP(S1990,海关监管条件!$A$1:$B$2000,2,FALSE))</f>
        <v/>
      </c>
    </row>
    <row r="1991" spans="7:30">
      <c r="G1991" s="22" t="str">
        <f t="shared" si="217"/>
        <v/>
      </c>
      <c r="H1991" s="23" t="str">
        <f>IF(G1991="","",VLOOKUP(G1991,WMS!$E$3:$Q$2500,7,FALSE))</f>
        <v/>
      </c>
      <c r="I1991" s="23" t="str">
        <f>IF(G1991="","",VLOOKUP(G1991,WMS!$E$3:$Q$2500,8,FALSE))</f>
        <v/>
      </c>
      <c r="J1991" s="23" t="str">
        <f>IF(G1991="","",VLOOKUP(G1991,WMS!$E$3:$Q$2500,13,FALSE))</f>
        <v/>
      </c>
      <c r="K1991" s="29" t="str">
        <f t="shared" si="218"/>
        <v/>
      </c>
      <c r="N1991" s="30" t="str">
        <f>IF(G1991="","",VLOOKUP(G1991,WMS!$E$3:$U$2500,17,0))</f>
        <v/>
      </c>
      <c r="O1991" s="31" t="str">
        <f t="shared" si="219"/>
        <v/>
      </c>
      <c r="P1991" s="31" t="str">
        <f t="shared" si="220"/>
        <v/>
      </c>
      <c r="Q1991" s="36" t="str">
        <f>IF(G1991="","",VLOOKUP(G1991,WMS!$E$3:$G$2500,2,FALSE))</f>
        <v/>
      </c>
      <c r="R1991" s="36" t="str">
        <f>IF(G1991="","",VLOOKUP(G1991,WMS!$E$3:$G$2500,3,FALSE))</f>
        <v/>
      </c>
      <c r="S1991" s="37" t="str">
        <f>IF(R1991="","",VLOOKUP(R1991,CUSTOMS!$E$3:$N$2500,2,FALSE))</f>
        <v/>
      </c>
      <c r="T1991" s="38" t="str">
        <f>IF(R1991="","",VLOOKUP(R1991,CUSTOMS!$E$3:$N$2500,3,FALSE))</f>
        <v/>
      </c>
      <c r="U1991" s="39" t="str">
        <f t="shared" si="221"/>
        <v/>
      </c>
      <c r="V1991" s="39" t="str">
        <f>IF(R1991="","",VLOOKUP(R1991,CUSTOMS!$E$3:$N$2500,5,FALSE))</f>
        <v/>
      </c>
      <c r="W1991" s="40" t="str">
        <f>IF(R1991="","",VLOOKUP(R1991,CUSTOMS!$E$3:$N$2500,6,FALSE))</f>
        <v/>
      </c>
      <c r="X1991" s="40" t="str">
        <f t="shared" si="222"/>
        <v/>
      </c>
      <c r="Y1991" s="39" t="str">
        <f>IF(R1991="","",VLOOKUP(R1991,CUSTOMS!$E$3:$N$2500,8,FALSE))</f>
        <v/>
      </c>
      <c r="Z1991" s="39" t="str">
        <f>IF(R1991="","",VLOOKUP(R1991,CUSTOMS!$E$3:$N$2500,9,FALSE))</f>
        <v/>
      </c>
      <c r="AA1991" s="39" t="str">
        <f>IF(R1991="","",VLOOKUP(R1991,CUSTOMS!$E$3:$N$2500,10,FALSE))</f>
        <v/>
      </c>
      <c r="AB1991" s="40" t="str">
        <f>IF(R1991="","",VLOOKUP(G1991,WMS!$E$3:$T$2500,15,FALSE))</f>
        <v/>
      </c>
      <c r="AC1991" s="40" t="str">
        <f t="shared" si="223"/>
        <v/>
      </c>
      <c r="AD1991" s="37" t="str">
        <f>IF(S1991="","",VLOOKUP(S1991,海关监管条件!$A$1:$B$2000,2,FALSE))</f>
        <v/>
      </c>
    </row>
    <row r="1992" spans="7:30">
      <c r="G1992" s="22" t="str">
        <f t="shared" si="217"/>
        <v/>
      </c>
      <c r="H1992" s="23" t="str">
        <f>IF(G1992="","",VLOOKUP(G1992,WMS!$E$3:$Q$2500,7,FALSE))</f>
        <v/>
      </c>
      <c r="I1992" s="23" t="str">
        <f>IF(G1992="","",VLOOKUP(G1992,WMS!$E$3:$Q$2500,8,FALSE))</f>
        <v/>
      </c>
      <c r="J1992" s="23" t="str">
        <f>IF(G1992="","",VLOOKUP(G1992,WMS!$E$3:$Q$2500,13,FALSE))</f>
        <v/>
      </c>
      <c r="K1992" s="29" t="str">
        <f t="shared" si="218"/>
        <v/>
      </c>
      <c r="N1992" s="30" t="str">
        <f>IF(G1992="","",VLOOKUP(G1992,WMS!$E$3:$U$2500,17,0))</f>
        <v/>
      </c>
      <c r="O1992" s="31" t="str">
        <f t="shared" si="219"/>
        <v/>
      </c>
      <c r="P1992" s="31" t="str">
        <f t="shared" si="220"/>
        <v/>
      </c>
      <c r="Q1992" s="36" t="str">
        <f>IF(G1992="","",VLOOKUP(G1992,WMS!$E$3:$G$2500,2,FALSE))</f>
        <v/>
      </c>
      <c r="R1992" s="36" t="str">
        <f>IF(G1992="","",VLOOKUP(G1992,WMS!$E$3:$G$2500,3,FALSE))</f>
        <v/>
      </c>
      <c r="S1992" s="37" t="str">
        <f>IF(R1992="","",VLOOKUP(R1992,CUSTOMS!$E$3:$N$2500,2,FALSE))</f>
        <v/>
      </c>
      <c r="T1992" s="38" t="str">
        <f>IF(R1992="","",VLOOKUP(R1992,CUSTOMS!$E$3:$N$2500,3,FALSE))</f>
        <v/>
      </c>
      <c r="U1992" s="39" t="str">
        <f t="shared" si="221"/>
        <v/>
      </c>
      <c r="V1992" s="39" t="str">
        <f>IF(R1992="","",VLOOKUP(R1992,CUSTOMS!$E$3:$N$2500,5,FALSE))</f>
        <v/>
      </c>
      <c r="W1992" s="40" t="str">
        <f>IF(R1992="","",VLOOKUP(R1992,CUSTOMS!$E$3:$N$2500,6,FALSE))</f>
        <v/>
      </c>
      <c r="X1992" s="40" t="str">
        <f t="shared" si="222"/>
        <v/>
      </c>
      <c r="Y1992" s="39" t="str">
        <f>IF(R1992="","",VLOOKUP(R1992,CUSTOMS!$E$3:$N$2500,8,FALSE))</f>
        <v/>
      </c>
      <c r="Z1992" s="39" t="str">
        <f>IF(R1992="","",VLOOKUP(R1992,CUSTOMS!$E$3:$N$2500,9,FALSE))</f>
        <v/>
      </c>
      <c r="AA1992" s="39" t="str">
        <f>IF(R1992="","",VLOOKUP(R1992,CUSTOMS!$E$3:$N$2500,10,FALSE))</f>
        <v/>
      </c>
      <c r="AB1992" s="40" t="str">
        <f>IF(R1992="","",VLOOKUP(G1992,WMS!$E$3:$T$2500,15,FALSE))</f>
        <v/>
      </c>
      <c r="AC1992" s="40" t="str">
        <f t="shared" si="223"/>
        <v/>
      </c>
      <c r="AD1992" s="37" t="str">
        <f>IF(S1992="","",VLOOKUP(S1992,海关监管条件!$A$1:$B$2000,2,FALSE))</f>
        <v/>
      </c>
    </row>
    <row r="1993" spans="7:30">
      <c r="G1993" s="22" t="str">
        <f t="shared" si="217"/>
        <v/>
      </c>
      <c r="H1993" s="23" t="str">
        <f>IF(G1993="","",VLOOKUP(G1993,WMS!$E$3:$Q$2500,7,FALSE))</f>
        <v/>
      </c>
      <c r="I1993" s="23" t="str">
        <f>IF(G1993="","",VLOOKUP(G1993,WMS!$E$3:$Q$2500,8,FALSE))</f>
        <v/>
      </c>
      <c r="J1993" s="23" t="str">
        <f>IF(G1993="","",VLOOKUP(G1993,WMS!$E$3:$Q$2500,13,FALSE))</f>
        <v/>
      </c>
      <c r="K1993" s="29" t="str">
        <f t="shared" si="218"/>
        <v/>
      </c>
      <c r="N1993" s="30" t="str">
        <f>IF(G1993="","",VLOOKUP(G1993,WMS!$E$3:$U$2500,17,0))</f>
        <v/>
      </c>
      <c r="O1993" s="31" t="str">
        <f t="shared" si="219"/>
        <v/>
      </c>
      <c r="P1993" s="31" t="str">
        <f t="shared" si="220"/>
        <v/>
      </c>
      <c r="Q1993" s="36" t="str">
        <f>IF(G1993="","",VLOOKUP(G1993,WMS!$E$3:$G$2500,2,FALSE))</f>
        <v/>
      </c>
      <c r="R1993" s="36" t="str">
        <f>IF(G1993="","",VLOOKUP(G1993,WMS!$E$3:$G$2500,3,FALSE))</f>
        <v/>
      </c>
      <c r="S1993" s="37" t="str">
        <f>IF(R1993="","",VLOOKUP(R1993,CUSTOMS!$E$3:$N$2500,2,FALSE))</f>
        <v/>
      </c>
      <c r="T1993" s="38" t="str">
        <f>IF(R1993="","",VLOOKUP(R1993,CUSTOMS!$E$3:$N$2500,3,FALSE))</f>
        <v/>
      </c>
      <c r="U1993" s="39" t="str">
        <f t="shared" si="221"/>
        <v/>
      </c>
      <c r="V1993" s="39" t="str">
        <f>IF(R1993="","",VLOOKUP(R1993,CUSTOMS!$E$3:$N$2500,5,FALSE))</f>
        <v/>
      </c>
      <c r="W1993" s="40" t="str">
        <f>IF(R1993="","",VLOOKUP(R1993,CUSTOMS!$E$3:$N$2500,6,FALSE))</f>
        <v/>
      </c>
      <c r="X1993" s="40" t="str">
        <f t="shared" si="222"/>
        <v/>
      </c>
      <c r="Y1993" s="39" t="str">
        <f>IF(R1993="","",VLOOKUP(R1993,CUSTOMS!$E$3:$N$2500,8,FALSE))</f>
        <v/>
      </c>
      <c r="Z1993" s="39" t="str">
        <f>IF(R1993="","",VLOOKUP(R1993,CUSTOMS!$E$3:$N$2500,9,FALSE))</f>
        <v/>
      </c>
      <c r="AA1993" s="39" t="str">
        <f>IF(R1993="","",VLOOKUP(R1993,CUSTOMS!$E$3:$N$2500,10,FALSE))</f>
        <v/>
      </c>
      <c r="AB1993" s="40" t="str">
        <f>IF(R1993="","",VLOOKUP(G1993,WMS!$E$3:$T$2500,15,FALSE))</f>
        <v/>
      </c>
      <c r="AC1993" s="40" t="str">
        <f t="shared" si="223"/>
        <v/>
      </c>
      <c r="AD1993" s="37" t="str">
        <f>IF(S1993="","",VLOOKUP(S1993,海关监管条件!$A$1:$B$2000,2,FALSE))</f>
        <v/>
      </c>
    </row>
    <row r="1994" spans="7:30">
      <c r="G1994" s="22" t="str">
        <f t="shared" si="217"/>
        <v/>
      </c>
      <c r="H1994" s="23" t="str">
        <f>IF(G1994="","",VLOOKUP(G1994,WMS!$E$3:$Q$2500,7,FALSE))</f>
        <v/>
      </c>
      <c r="I1994" s="23" t="str">
        <f>IF(G1994="","",VLOOKUP(G1994,WMS!$E$3:$Q$2500,8,FALSE))</f>
        <v/>
      </c>
      <c r="J1994" s="23" t="str">
        <f>IF(G1994="","",VLOOKUP(G1994,WMS!$E$3:$Q$2500,13,FALSE))</f>
        <v/>
      </c>
      <c r="K1994" s="29" t="str">
        <f t="shared" si="218"/>
        <v/>
      </c>
      <c r="N1994" s="30" t="str">
        <f>IF(G1994="","",VLOOKUP(G1994,WMS!$E$3:$U$2500,17,0))</f>
        <v/>
      </c>
      <c r="O1994" s="31" t="str">
        <f t="shared" si="219"/>
        <v/>
      </c>
      <c r="P1994" s="31" t="str">
        <f t="shared" si="220"/>
        <v/>
      </c>
      <c r="Q1994" s="36" t="str">
        <f>IF(G1994="","",VLOOKUP(G1994,WMS!$E$3:$G$2500,2,FALSE))</f>
        <v/>
      </c>
      <c r="R1994" s="36" t="str">
        <f>IF(G1994="","",VLOOKUP(G1994,WMS!$E$3:$G$2500,3,FALSE))</f>
        <v/>
      </c>
      <c r="S1994" s="37" t="str">
        <f>IF(R1994="","",VLOOKUP(R1994,CUSTOMS!$E$3:$N$2500,2,FALSE))</f>
        <v/>
      </c>
      <c r="T1994" s="38" t="str">
        <f>IF(R1994="","",VLOOKUP(R1994,CUSTOMS!$E$3:$N$2500,3,FALSE))</f>
        <v/>
      </c>
      <c r="U1994" s="39" t="str">
        <f t="shared" si="221"/>
        <v/>
      </c>
      <c r="V1994" s="39" t="str">
        <f>IF(R1994="","",VLOOKUP(R1994,CUSTOMS!$E$3:$N$2500,5,FALSE))</f>
        <v/>
      </c>
      <c r="W1994" s="40" t="str">
        <f>IF(R1994="","",VLOOKUP(R1994,CUSTOMS!$E$3:$N$2500,6,FALSE))</f>
        <v/>
      </c>
      <c r="X1994" s="40" t="str">
        <f t="shared" si="222"/>
        <v/>
      </c>
      <c r="Y1994" s="39" t="str">
        <f>IF(R1994="","",VLOOKUP(R1994,CUSTOMS!$E$3:$N$2500,8,FALSE))</f>
        <v/>
      </c>
      <c r="Z1994" s="39" t="str">
        <f>IF(R1994="","",VLOOKUP(R1994,CUSTOMS!$E$3:$N$2500,9,FALSE))</f>
        <v/>
      </c>
      <c r="AA1994" s="39" t="str">
        <f>IF(R1994="","",VLOOKUP(R1994,CUSTOMS!$E$3:$N$2500,10,FALSE))</f>
        <v/>
      </c>
      <c r="AB1994" s="40" t="str">
        <f>IF(R1994="","",VLOOKUP(G1994,WMS!$E$3:$T$2500,15,FALSE))</f>
        <v/>
      </c>
      <c r="AC1994" s="40" t="str">
        <f t="shared" si="223"/>
        <v/>
      </c>
      <c r="AD1994" s="37" t="str">
        <f>IF(S1994="","",VLOOKUP(S1994,海关监管条件!$A$1:$B$2000,2,FALSE))</f>
        <v/>
      </c>
    </row>
    <row r="1995" spans="7:30">
      <c r="G1995" s="22" t="str">
        <f t="shared" si="217"/>
        <v/>
      </c>
      <c r="H1995" s="23" t="str">
        <f>IF(G1995="","",VLOOKUP(G1995,WMS!$E$3:$Q$2500,7,FALSE))</f>
        <v/>
      </c>
      <c r="I1995" s="23" t="str">
        <f>IF(G1995="","",VLOOKUP(G1995,WMS!$E$3:$Q$2500,8,FALSE))</f>
        <v/>
      </c>
      <c r="J1995" s="23" t="str">
        <f>IF(G1995="","",VLOOKUP(G1995,WMS!$E$3:$Q$2500,13,FALSE))</f>
        <v/>
      </c>
      <c r="K1995" s="29" t="str">
        <f t="shared" si="218"/>
        <v/>
      </c>
      <c r="N1995" s="30" t="str">
        <f>IF(G1995="","",VLOOKUP(G1995,WMS!$E$3:$U$2500,17,0))</f>
        <v/>
      </c>
      <c r="O1995" s="31" t="str">
        <f t="shared" si="219"/>
        <v/>
      </c>
      <c r="P1995" s="31" t="str">
        <f t="shared" si="220"/>
        <v/>
      </c>
      <c r="Q1995" s="36" t="str">
        <f>IF(G1995="","",VLOOKUP(G1995,WMS!$E$3:$G$2500,2,FALSE))</f>
        <v/>
      </c>
      <c r="R1995" s="36" t="str">
        <f>IF(G1995="","",VLOOKUP(G1995,WMS!$E$3:$G$2500,3,FALSE))</f>
        <v/>
      </c>
      <c r="S1995" s="37" t="str">
        <f>IF(R1995="","",VLOOKUP(R1995,CUSTOMS!$E$3:$N$2500,2,FALSE))</f>
        <v/>
      </c>
      <c r="T1995" s="38" t="str">
        <f>IF(R1995="","",VLOOKUP(R1995,CUSTOMS!$E$3:$N$2500,3,FALSE))</f>
        <v/>
      </c>
      <c r="U1995" s="39" t="str">
        <f t="shared" si="221"/>
        <v/>
      </c>
      <c r="V1995" s="39" t="str">
        <f>IF(R1995="","",VLOOKUP(R1995,CUSTOMS!$E$3:$N$2500,5,FALSE))</f>
        <v/>
      </c>
      <c r="W1995" s="40" t="str">
        <f>IF(R1995="","",VLOOKUP(R1995,CUSTOMS!$E$3:$N$2500,6,FALSE))</f>
        <v/>
      </c>
      <c r="X1995" s="40" t="str">
        <f t="shared" si="222"/>
        <v/>
      </c>
      <c r="Y1995" s="39" t="str">
        <f>IF(R1995="","",VLOOKUP(R1995,CUSTOMS!$E$3:$N$2500,8,FALSE))</f>
        <v/>
      </c>
      <c r="Z1995" s="39" t="str">
        <f>IF(R1995="","",VLOOKUP(R1995,CUSTOMS!$E$3:$N$2500,9,FALSE))</f>
        <v/>
      </c>
      <c r="AA1995" s="39" t="str">
        <f>IF(R1995="","",VLOOKUP(R1995,CUSTOMS!$E$3:$N$2500,10,FALSE))</f>
        <v/>
      </c>
      <c r="AB1995" s="40" t="str">
        <f>IF(R1995="","",VLOOKUP(G1995,WMS!$E$3:$T$2500,15,FALSE))</f>
        <v/>
      </c>
      <c r="AC1995" s="40" t="str">
        <f t="shared" si="223"/>
        <v/>
      </c>
      <c r="AD1995" s="37" t="str">
        <f>IF(S1995="","",VLOOKUP(S1995,海关监管条件!$A$1:$B$2000,2,FALSE))</f>
        <v/>
      </c>
    </row>
    <row r="1996" spans="7:30">
      <c r="G1996" s="22" t="str">
        <f t="shared" si="217"/>
        <v/>
      </c>
      <c r="H1996" s="23" t="str">
        <f>IF(G1996="","",VLOOKUP(G1996,WMS!$E$3:$Q$2500,7,FALSE))</f>
        <v/>
      </c>
      <c r="I1996" s="23" t="str">
        <f>IF(G1996="","",VLOOKUP(G1996,WMS!$E$3:$Q$2500,8,FALSE))</f>
        <v/>
      </c>
      <c r="J1996" s="23" t="str">
        <f>IF(G1996="","",VLOOKUP(G1996,WMS!$E$3:$Q$2500,13,FALSE))</f>
        <v/>
      </c>
      <c r="K1996" s="29" t="str">
        <f t="shared" si="218"/>
        <v/>
      </c>
      <c r="N1996" s="30" t="str">
        <f>IF(G1996="","",VLOOKUP(G1996,WMS!$E$3:$U$2500,17,0))</f>
        <v/>
      </c>
      <c r="O1996" s="31" t="str">
        <f t="shared" si="219"/>
        <v/>
      </c>
      <c r="P1996" s="31" t="str">
        <f t="shared" si="220"/>
        <v/>
      </c>
      <c r="Q1996" s="36" t="str">
        <f>IF(G1996="","",VLOOKUP(G1996,WMS!$E$3:$G$2500,2,FALSE))</f>
        <v/>
      </c>
      <c r="R1996" s="36" t="str">
        <f>IF(G1996="","",VLOOKUP(G1996,WMS!$E$3:$G$2500,3,FALSE))</f>
        <v/>
      </c>
      <c r="S1996" s="37" t="str">
        <f>IF(R1996="","",VLOOKUP(R1996,CUSTOMS!$E$3:$N$2500,2,FALSE))</f>
        <v/>
      </c>
      <c r="T1996" s="38" t="str">
        <f>IF(R1996="","",VLOOKUP(R1996,CUSTOMS!$E$3:$N$2500,3,FALSE))</f>
        <v/>
      </c>
      <c r="U1996" s="39" t="str">
        <f t="shared" si="221"/>
        <v/>
      </c>
      <c r="V1996" s="39" t="str">
        <f>IF(R1996="","",VLOOKUP(R1996,CUSTOMS!$E$3:$N$2500,5,FALSE))</f>
        <v/>
      </c>
      <c r="W1996" s="40" t="str">
        <f>IF(R1996="","",VLOOKUP(R1996,CUSTOMS!$E$3:$N$2500,6,FALSE))</f>
        <v/>
      </c>
      <c r="X1996" s="40" t="str">
        <f t="shared" si="222"/>
        <v/>
      </c>
      <c r="Y1996" s="39" t="str">
        <f>IF(R1996="","",VLOOKUP(R1996,CUSTOMS!$E$3:$N$2500,8,FALSE))</f>
        <v/>
      </c>
      <c r="Z1996" s="39" t="str">
        <f>IF(R1996="","",VLOOKUP(R1996,CUSTOMS!$E$3:$N$2500,9,FALSE))</f>
        <v/>
      </c>
      <c r="AA1996" s="39" t="str">
        <f>IF(R1996="","",VLOOKUP(R1996,CUSTOMS!$E$3:$N$2500,10,FALSE))</f>
        <v/>
      </c>
      <c r="AB1996" s="40" t="str">
        <f>IF(R1996="","",VLOOKUP(G1996,WMS!$E$3:$T$2500,15,FALSE))</f>
        <v/>
      </c>
      <c r="AC1996" s="40" t="str">
        <f t="shared" si="223"/>
        <v/>
      </c>
      <c r="AD1996" s="37" t="str">
        <f>IF(S1996="","",VLOOKUP(S1996,海关监管条件!$A$1:$B$2000,2,FALSE))</f>
        <v/>
      </c>
    </row>
    <row r="1997" spans="7:30">
      <c r="G1997" s="22" t="str">
        <f t="shared" si="217"/>
        <v/>
      </c>
      <c r="H1997" s="23" t="str">
        <f>IF(G1997="","",VLOOKUP(G1997,WMS!$E$3:$Q$2500,7,FALSE))</f>
        <v/>
      </c>
      <c r="I1997" s="23" t="str">
        <f>IF(G1997="","",VLOOKUP(G1997,WMS!$E$3:$Q$2500,8,FALSE))</f>
        <v/>
      </c>
      <c r="J1997" s="23" t="str">
        <f>IF(G1997="","",VLOOKUP(G1997,WMS!$E$3:$Q$2500,13,FALSE))</f>
        <v/>
      </c>
      <c r="K1997" s="29" t="str">
        <f t="shared" si="218"/>
        <v/>
      </c>
      <c r="N1997" s="30" t="str">
        <f>IF(G1997="","",VLOOKUP(G1997,WMS!$E$3:$U$2500,17,0))</f>
        <v/>
      </c>
      <c r="O1997" s="31" t="str">
        <f t="shared" si="219"/>
        <v/>
      </c>
      <c r="P1997" s="31" t="str">
        <f t="shared" si="220"/>
        <v/>
      </c>
      <c r="Q1997" s="36" t="str">
        <f>IF(G1997="","",VLOOKUP(G1997,WMS!$E$3:$G$2500,2,FALSE))</f>
        <v/>
      </c>
      <c r="R1997" s="36" t="str">
        <f>IF(G1997="","",VLOOKUP(G1997,WMS!$E$3:$G$2500,3,FALSE))</f>
        <v/>
      </c>
      <c r="S1997" s="37" t="str">
        <f>IF(R1997="","",VLOOKUP(R1997,CUSTOMS!$E$3:$N$2500,2,FALSE))</f>
        <v/>
      </c>
      <c r="T1997" s="38" t="str">
        <f>IF(R1997="","",VLOOKUP(R1997,CUSTOMS!$E$3:$N$2500,3,FALSE))</f>
        <v/>
      </c>
      <c r="U1997" s="39" t="str">
        <f t="shared" si="221"/>
        <v/>
      </c>
      <c r="V1997" s="39" t="str">
        <f>IF(R1997="","",VLOOKUP(R1997,CUSTOMS!$E$3:$N$2500,5,FALSE))</f>
        <v/>
      </c>
      <c r="W1997" s="40" t="str">
        <f>IF(R1997="","",VLOOKUP(R1997,CUSTOMS!$E$3:$N$2500,6,FALSE))</f>
        <v/>
      </c>
      <c r="X1997" s="40" t="str">
        <f t="shared" si="222"/>
        <v/>
      </c>
      <c r="Y1997" s="39" t="str">
        <f>IF(R1997="","",VLOOKUP(R1997,CUSTOMS!$E$3:$N$2500,8,FALSE))</f>
        <v/>
      </c>
      <c r="Z1997" s="39" t="str">
        <f>IF(R1997="","",VLOOKUP(R1997,CUSTOMS!$E$3:$N$2500,9,FALSE))</f>
        <v/>
      </c>
      <c r="AA1997" s="39" t="str">
        <f>IF(R1997="","",VLOOKUP(R1997,CUSTOMS!$E$3:$N$2500,10,FALSE))</f>
        <v/>
      </c>
      <c r="AB1997" s="40" t="str">
        <f>IF(R1997="","",VLOOKUP(G1997,WMS!$E$3:$T$2500,15,FALSE))</f>
        <v/>
      </c>
      <c r="AC1997" s="40" t="str">
        <f t="shared" si="223"/>
        <v/>
      </c>
      <c r="AD1997" s="37" t="str">
        <f>IF(S1997="","",VLOOKUP(S1997,海关监管条件!$A$1:$B$2000,2,FALSE))</f>
        <v/>
      </c>
    </row>
    <row r="1998" spans="7:30">
      <c r="G1998" s="22" t="str">
        <f t="shared" si="217"/>
        <v/>
      </c>
      <c r="H1998" s="23" t="str">
        <f>IF(G1998="","",VLOOKUP(G1998,WMS!$E$3:$Q$2500,7,FALSE))</f>
        <v/>
      </c>
      <c r="I1998" s="23" t="str">
        <f>IF(G1998="","",VLOOKUP(G1998,WMS!$E$3:$Q$2500,8,FALSE))</f>
        <v/>
      </c>
      <c r="J1998" s="23" t="str">
        <f>IF(G1998="","",VLOOKUP(G1998,WMS!$E$3:$Q$2500,13,FALSE))</f>
        <v/>
      </c>
      <c r="K1998" s="29" t="str">
        <f t="shared" si="218"/>
        <v/>
      </c>
      <c r="N1998" s="30" t="str">
        <f>IF(G1998="","",VLOOKUP(G1998,WMS!$E$3:$U$2500,17,0))</f>
        <v/>
      </c>
      <c r="O1998" s="31" t="str">
        <f t="shared" si="219"/>
        <v/>
      </c>
      <c r="P1998" s="31" t="str">
        <f t="shared" si="220"/>
        <v/>
      </c>
      <c r="Q1998" s="36" t="str">
        <f>IF(G1998="","",VLOOKUP(G1998,WMS!$E$3:$G$2500,2,FALSE))</f>
        <v/>
      </c>
      <c r="R1998" s="36" t="str">
        <f>IF(G1998="","",VLOOKUP(G1998,WMS!$E$3:$G$2500,3,FALSE))</f>
        <v/>
      </c>
      <c r="S1998" s="37" t="str">
        <f>IF(R1998="","",VLOOKUP(R1998,CUSTOMS!$E$3:$N$2500,2,FALSE))</f>
        <v/>
      </c>
      <c r="T1998" s="38" t="str">
        <f>IF(R1998="","",VLOOKUP(R1998,CUSTOMS!$E$3:$N$2500,3,FALSE))</f>
        <v/>
      </c>
      <c r="U1998" s="39" t="str">
        <f t="shared" si="221"/>
        <v/>
      </c>
      <c r="V1998" s="39" t="str">
        <f>IF(R1998="","",VLOOKUP(R1998,CUSTOMS!$E$3:$N$2500,5,FALSE))</f>
        <v/>
      </c>
      <c r="W1998" s="40" t="str">
        <f>IF(R1998="","",VLOOKUP(R1998,CUSTOMS!$E$3:$N$2500,6,FALSE))</f>
        <v/>
      </c>
      <c r="X1998" s="40" t="str">
        <f t="shared" si="222"/>
        <v/>
      </c>
      <c r="Y1998" s="39" t="str">
        <f>IF(R1998="","",VLOOKUP(R1998,CUSTOMS!$E$3:$N$2500,8,FALSE))</f>
        <v/>
      </c>
      <c r="Z1998" s="39" t="str">
        <f>IF(R1998="","",VLOOKUP(R1998,CUSTOMS!$E$3:$N$2500,9,FALSE))</f>
        <v/>
      </c>
      <c r="AA1998" s="39" t="str">
        <f>IF(R1998="","",VLOOKUP(R1998,CUSTOMS!$E$3:$N$2500,10,FALSE))</f>
        <v/>
      </c>
      <c r="AB1998" s="40" t="str">
        <f>IF(R1998="","",VLOOKUP(G1998,WMS!$E$3:$T$2500,15,FALSE))</f>
        <v/>
      </c>
      <c r="AC1998" s="40" t="str">
        <f t="shared" si="223"/>
        <v/>
      </c>
      <c r="AD1998" s="37" t="str">
        <f>IF(S1998="","",VLOOKUP(S1998,海关监管条件!$A$1:$B$2000,2,FALSE))</f>
        <v/>
      </c>
    </row>
    <row r="1999" spans="7:30">
      <c r="G1999" s="22" t="str">
        <f t="shared" si="217"/>
        <v/>
      </c>
      <c r="H1999" s="23" t="str">
        <f>IF(G1999="","",VLOOKUP(G1999,WMS!$E$3:$Q$2500,7,FALSE))</f>
        <v/>
      </c>
      <c r="I1999" s="23" t="str">
        <f>IF(G1999="","",VLOOKUP(G1999,WMS!$E$3:$Q$2500,8,FALSE))</f>
        <v/>
      </c>
      <c r="J1999" s="23" t="str">
        <f>IF(G1999="","",VLOOKUP(G1999,WMS!$E$3:$Q$2500,13,FALSE))</f>
        <v/>
      </c>
      <c r="K1999" s="29" t="str">
        <f t="shared" si="218"/>
        <v/>
      </c>
      <c r="N1999" s="30" t="str">
        <f>IF(G1999="","",VLOOKUP(G1999,WMS!$E$3:$U$2500,17,0))</f>
        <v/>
      </c>
      <c r="O1999" s="31" t="str">
        <f t="shared" si="219"/>
        <v/>
      </c>
      <c r="P1999" s="31" t="str">
        <f t="shared" si="220"/>
        <v/>
      </c>
      <c r="Q1999" s="36" t="str">
        <f>IF(G1999="","",VLOOKUP(G1999,WMS!$E$3:$G$2500,2,FALSE))</f>
        <v/>
      </c>
      <c r="R1999" s="36" t="str">
        <f>IF(G1999="","",VLOOKUP(G1999,WMS!$E$3:$G$2500,3,FALSE))</f>
        <v/>
      </c>
      <c r="S1999" s="37" t="str">
        <f>IF(R1999="","",VLOOKUP(R1999,CUSTOMS!$E$3:$N$2500,2,FALSE))</f>
        <v/>
      </c>
      <c r="T1999" s="38" t="str">
        <f>IF(R1999="","",VLOOKUP(R1999,CUSTOMS!$E$3:$N$2500,3,FALSE))</f>
        <v/>
      </c>
      <c r="U1999" s="39" t="str">
        <f t="shared" si="221"/>
        <v/>
      </c>
      <c r="V1999" s="39" t="str">
        <f>IF(R1999="","",VLOOKUP(R1999,CUSTOMS!$E$3:$N$2500,5,FALSE))</f>
        <v/>
      </c>
      <c r="W1999" s="40" t="str">
        <f>IF(R1999="","",VLOOKUP(R1999,CUSTOMS!$E$3:$N$2500,6,FALSE))</f>
        <v/>
      </c>
      <c r="X1999" s="40" t="str">
        <f t="shared" si="222"/>
        <v/>
      </c>
      <c r="Y1999" s="39" t="str">
        <f>IF(R1999="","",VLOOKUP(R1999,CUSTOMS!$E$3:$N$2500,8,FALSE))</f>
        <v/>
      </c>
      <c r="Z1999" s="39" t="str">
        <f>IF(R1999="","",VLOOKUP(R1999,CUSTOMS!$E$3:$N$2500,9,FALSE))</f>
        <v/>
      </c>
      <c r="AA1999" s="39" t="str">
        <f>IF(R1999="","",VLOOKUP(R1999,CUSTOMS!$E$3:$N$2500,10,FALSE))</f>
        <v/>
      </c>
      <c r="AB1999" s="40" t="str">
        <f>IF(R1999="","",VLOOKUP(G1999,WMS!$E$3:$T$2500,15,FALSE))</f>
        <v/>
      </c>
      <c r="AC1999" s="40" t="str">
        <f t="shared" si="223"/>
        <v/>
      </c>
      <c r="AD1999" s="37" t="str">
        <f>IF(S1999="","",VLOOKUP(S1999,海关监管条件!$A$1:$B$2000,2,FALSE))</f>
        <v/>
      </c>
    </row>
    <row r="2000" spans="7:30">
      <c r="G2000" s="22" t="str">
        <f t="shared" si="217"/>
        <v/>
      </c>
      <c r="H2000" s="23" t="str">
        <f>IF(G2000="","",VLOOKUP(G2000,WMS!$E$3:$Q$2500,7,FALSE))</f>
        <v/>
      </c>
      <c r="I2000" s="23" t="str">
        <f>IF(G2000="","",VLOOKUP(G2000,WMS!$E$3:$Q$2500,8,FALSE))</f>
        <v/>
      </c>
      <c r="J2000" s="23" t="str">
        <f>IF(G2000="","",VLOOKUP(G2000,WMS!$E$3:$Q$2500,13,FALSE))</f>
        <v/>
      </c>
      <c r="K2000" s="29" t="str">
        <f t="shared" si="218"/>
        <v/>
      </c>
      <c r="N2000" s="30" t="str">
        <f>IF(G2000="","",VLOOKUP(G2000,WMS!$E$3:$U$2500,17,0))</f>
        <v/>
      </c>
      <c r="O2000" s="31" t="str">
        <f t="shared" si="219"/>
        <v/>
      </c>
      <c r="P2000" s="31" t="str">
        <f t="shared" si="220"/>
        <v/>
      </c>
      <c r="Q2000" s="36" t="str">
        <f>IF(G2000="","",VLOOKUP(G2000,WMS!$E$3:$G$2500,2,FALSE))</f>
        <v/>
      </c>
      <c r="R2000" s="36" t="str">
        <f>IF(G2000="","",VLOOKUP(G2000,WMS!$E$3:$G$2500,3,FALSE))</f>
        <v/>
      </c>
      <c r="S2000" s="37" t="str">
        <f>IF(R2000="","",VLOOKUP(R2000,CUSTOMS!$E$3:$N$2500,2,FALSE))</f>
        <v/>
      </c>
      <c r="T2000" s="38" t="str">
        <f>IF(R2000="","",VLOOKUP(R2000,CUSTOMS!$E$3:$N$2500,3,FALSE))</f>
        <v/>
      </c>
      <c r="U2000" s="39" t="str">
        <f t="shared" si="221"/>
        <v/>
      </c>
      <c r="V2000" s="39" t="str">
        <f>IF(R2000="","",VLOOKUP(R2000,CUSTOMS!$E$3:$N$2500,5,FALSE))</f>
        <v/>
      </c>
      <c r="W2000" s="40" t="str">
        <f>IF(R2000="","",VLOOKUP(R2000,CUSTOMS!$E$3:$N$2500,6,FALSE))</f>
        <v/>
      </c>
      <c r="X2000" s="40" t="str">
        <f t="shared" si="222"/>
        <v/>
      </c>
      <c r="Y2000" s="39" t="str">
        <f>IF(R2000="","",VLOOKUP(R2000,CUSTOMS!$E$3:$N$2500,8,FALSE))</f>
        <v/>
      </c>
      <c r="Z2000" s="39" t="str">
        <f>IF(R2000="","",VLOOKUP(R2000,CUSTOMS!$E$3:$N$2500,9,FALSE))</f>
        <v/>
      </c>
      <c r="AA2000" s="39" t="str">
        <f>IF(R2000="","",VLOOKUP(R2000,CUSTOMS!$E$3:$N$2500,10,FALSE))</f>
        <v/>
      </c>
      <c r="AB2000" s="40" t="str">
        <f>IF(R2000="","",VLOOKUP(G2000,WMS!$E$3:$T$2500,15,FALSE))</f>
        <v/>
      </c>
      <c r="AC2000" s="40" t="str">
        <f t="shared" si="223"/>
        <v/>
      </c>
      <c r="AD2000" s="37" t="str">
        <f>IF(S2000="","",VLOOKUP(S2000,海关监管条件!$A$1:$B$2000,2,FALSE))</f>
        <v/>
      </c>
    </row>
  </sheetData>
  <sheetProtection password="FE64" sheet="1" insertRows="0" deleteRows="0" autoFilter="0" pivotTables="0" objects="1"/>
  <autoFilter ref="A2:AE2000">
    <extLst/>
  </autoFilter>
  <conditionalFormatting sqref="AD2">
    <cfRule type="containsText" dxfId="0" priority="1" operator="between" text="B">
      <formula>NOT(ISERROR(SEARCH("B",AD2)))</formula>
    </cfRule>
  </conditionalFormatting>
  <printOptions horizontalCentered="1"/>
  <pageMargins left="0.393055555555556" right="0.393055555555556" top="0.393055555555556" bottom="0.393055555555556" header="0.196527777777778" footer="0.196527777777778"/>
  <pageSetup paperSize="9" scale="28" fitToHeight="10" orientation="landscape"/>
  <headerFooter>
    <oddHeader>&amp;C&amp;A</oddHeader>
    <oddFooter>&amp;C第 &amp;P 页，共 &amp;N 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海关监管条件</vt:lpstr>
      <vt:lpstr>CUSTOMS</vt:lpstr>
      <vt:lpstr>WMS</vt:lpstr>
      <vt:lpstr>OUTBOUND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Lee</dc:creator>
  <cp:lastModifiedBy>Administrator</cp:lastModifiedBy>
  <dcterms:created xsi:type="dcterms:W3CDTF">2018-07-09T09:10:00Z</dcterms:created>
  <cp:lastPrinted>2018-07-10T05:20:00Z</cp:lastPrinted>
  <dcterms:modified xsi:type="dcterms:W3CDTF">2019-08-19T01:41:02Z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