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Mice\Mice.ProviderPlatform\Mice.Provider.Web\template\"/>
    </mc:Choice>
  </mc:AlternateContent>
  <bookViews>
    <workbookView xWindow="390" yWindow="795" windowWidth="24495" windowHeight="11040"/>
  </bookViews>
  <sheets>
    <sheet name="收入对比" sheetId="24" r:id="rId1"/>
    <sheet name="预算平衡表" sheetId="18" r:id="rId2"/>
    <sheet name="结算平衡表" sheetId="12" r:id="rId3"/>
    <sheet name="subtemplate_1" sheetId="13" state="hidden" r:id="rId4"/>
    <sheet name="subtemplate_2" sheetId="14" state="hidden" r:id="rId5"/>
    <sheet name="subtemplate_3" sheetId="15" state="hidden" r:id="rId6"/>
    <sheet name="ifsubtemplate_1" sheetId="16" state="hidden" r:id="rId7"/>
    <sheet name="ifsubtemplate_2" sheetId="17" state="hidden" r:id="rId8"/>
    <sheet name="subtemplate_4" sheetId="19" state="hidden" r:id="rId9"/>
    <sheet name="subtemplate_5" sheetId="20" state="hidden" r:id="rId10"/>
    <sheet name="subtemplate_6" sheetId="21" state="hidden" r:id="rId11"/>
    <sheet name="ifsubtemplate_3" sheetId="22" state="hidden" r:id="rId12"/>
    <sheet name="ifsubtemplate_4" sheetId="23" state="hidden" r:id="rId13"/>
  </sheets>
  <calcPr calcId="162913"/>
</workbook>
</file>

<file path=xl/calcChain.xml><?xml version="1.0" encoding="utf-8"?>
<calcChain xmlns="http://schemas.openxmlformats.org/spreadsheetml/2006/main">
  <c r="J18" i="18" l="1"/>
  <c r="J18" i="12"/>
  <c r="O1" i="21" l="1"/>
  <c r="P1" i="21" s="1"/>
  <c r="I1" i="21"/>
  <c r="J1" i="21" s="1"/>
  <c r="P2" i="20"/>
  <c r="J2" i="20"/>
  <c r="P2" i="19"/>
  <c r="J2" i="19"/>
  <c r="P19" i="18" l="1"/>
  <c r="D5" i="24" s="1"/>
  <c r="J19" i="18"/>
  <c r="B5" i="24" s="1"/>
  <c r="P17" i="18"/>
  <c r="Q17" i="18" s="1"/>
  <c r="J17" i="18"/>
  <c r="J20" i="18" l="1"/>
  <c r="F5" i="24" s="1"/>
  <c r="J21" i="18"/>
  <c r="H5" i="24" s="1"/>
  <c r="K17" i="18"/>
  <c r="K18" i="18"/>
  <c r="P17" i="12"/>
  <c r="P19" i="12" l="1"/>
  <c r="D6" i="24" s="1"/>
  <c r="Q17" i="12"/>
  <c r="J17" i="12" l="1"/>
  <c r="J19" i="12" l="1"/>
  <c r="J21" i="12" l="1"/>
  <c r="H6" i="24" s="1"/>
  <c r="B6" i="24"/>
  <c r="J20" i="12"/>
  <c r="F6" i="24" s="1"/>
  <c r="K18" i="12"/>
  <c r="K17" i="12"/>
  <c r="O1" i="15" l="1"/>
  <c r="I1" i="15"/>
  <c r="P2" i="13" l="1"/>
  <c r="J2" i="13"/>
  <c r="P2" i="14" l="1"/>
  <c r="J2" i="14"/>
  <c r="P1" i="15" l="1"/>
  <c r="J1" i="15"/>
</calcChain>
</file>

<file path=xl/sharedStrings.xml><?xml version="1.0" encoding="utf-8"?>
<sst xmlns="http://schemas.openxmlformats.org/spreadsheetml/2006/main" count="188" uniqueCount="107">
  <si>
    <t>会议编码</t>
  </si>
  <si>
    <t>参会人数</t>
  </si>
  <si>
    <t>活动名称</t>
  </si>
  <si>
    <t>供应商</t>
  </si>
  <si>
    <t>联系人</t>
  </si>
  <si>
    <t>联系方式</t>
  </si>
  <si>
    <t>活动时间</t>
  </si>
  <si>
    <t>报价日期</t>
  </si>
  <si>
    <t>活动城市</t>
    <phoneticPr fontId="3" type="noConversion"/>
  </si>
  <si>
    <t>分类</t>
    <phoneticPr fontId="3" type="noConversion"/>
  </si>
  <si>
    <t>详述</t>
    <phoneticPr fontId="3" type="noConversion"/>
  </si>
  <si>
    <t>计价单位</t>
    <phoneticPr fontId="3" type="noConversion"/>
  </si>
  <si>
    <t>供应商名称</t>
    <phoneticPr fontId="3" type="noConversion"/>
  </si>
  <si>
    <t>供应商ID</t>
    <phoneticPr fontId="3" type="noConversion"/>
  </si>
  <si>
    <t>单价</t>
    <phoneticPr fontId="3" type="noConversion"/>
  </si>
  <si>
    <t>数量</t>
    <phoneticPr fontId="3" type="noConversion"/>
  </si>
  <si>
    <t>金额</t>
    <phoneticPr fontId="3" type="noConversion"/>
  </si>
  <si>
    <t>人民币金额</t>
    <phoneticPr fontId="3" type="noConversion"/>
  </si>
  <si>
    <t>汇率</t>
    <phoneticPr fontId="3" type="noConversion"/>
  </si>
  <si>
    <t>{loop:subtemplate_2:GroupMxList}</t>
    <phoneticPr fontId="9" type="noConversion"/>
  </si>
  <si>
    <t>{CostNameD}</t>
  </si>
  <si>
    <t>{loop:subtemplate_3:SubMxList}</t>
    <phoneticPr fontId="3" type="noConversion"/>
  </si>
  <si>
    <t>{ServiceCostNameD}</t>
    <phoneticPr fontId="3" type="noConversion"/>
  </si>
  <si>
    <t>{ServiceRemarkD}</t>
    <phoneticPr fontId="3" type="noConversion"/>
  </si>
  <si>
    <t>{ServiceCurrencyD}</t>
    <phoneticPr fontId="3" type="noConversion"/>
  </si>
  <si>
    <t>{ServiceExchangeRateD}</t>
    <phoneticPr fontId="3" type="noConversion"/>
  </si>
  <si>
    <t>{TaxCostNameD}</t>
    <phoneticPr fontId="3" type="noConversion"/>
  </si>
  <si>
    <t>{TaxRemarkD}</t>
    <phoneticPr fontId="3" type="noConversion"/>
  </si>
  <si>
    <t>{TaxCurrencyD}</t>
    <phoneticPr fontId="3" type="noConversion"/>
  </si>
  <si>
    <t>{TaxExchangeRateD}</t>
    <phoneticPr fontId="3" type="noConversion"/>
  </si>
  <si>
    <t>{CorpAbbrNameD}</t>
    <phoneticPr fontId="3" type="noConversion"/>
  </si>
  <si>
    <t>{MeetingCodeD}</t>
    <phoneticPr fontId="3" type="noConversion"/>
  </si>
  <si>
    <t>{PersonNumD}</t>
    <phoneticPr fontId="3" type="noConversion"/>
  </si>
  <si>
    <t>{ActivityNameD}</t>
    <phoneticPr fontId="3" type="noConversion"/>
  </si>
  <si>
    <t>{ProviderNameD}</t>
    <phoneticPr fontId="3" type="noConversion"/>
  </si>
  <si>
    <t>{ContactorD}</t>
    <phoneticPr fontId="3" type="noConversion"/>
  </si>
  <si>
    <t>{PhoneD}</t>
    <phoneticPr fontId="3" type="noConversion"/>
  </si>
  <si>
    <t>{ActivityDateD}</t>
    <phoneticPr fontId="3" type="noConversion"/>
  </si>
  <si>
    <t>{ActivityCityD}</t>
    <phoneticPr fontId="3" type="noConversion"/>
  </si>
  <si>
    <t>{QuotationDateD}</t>
    <phoneticPr fontId="3" type="noConversion"/>
  </si>
  <si>
    <t>{DayD}</t>
    <phoneticPr fontId="3" type="noConversion"/>
  </si>
  <si>
    <t>{SubCostNameD}</t>
    <phoneticPr fontId="3" type="noConversion"/>
  </si>
  <si>
    <t>{ThirdCostNameD}</t>
    <phoneticPr fontId="3" type="noConversion"/>
  </si>
  <si>
    <t>{RemarkD}</t>
    <phoneticPr fontId="3" type="noConversion"/>
  </si>
  <si>
    <t>{CurrencyD}</t>
    <phoneticPr fontId="3" type="noConversion"/>
  </si>
  <si>
    <t>{UnitPriceD}</t>
    <phoneticPr fontId="3" type="noConversion"/>
  </si>
  <si>
    <t>{QuantityD}</t>
    <phoneticPr fontId="3" type="noConversion"/>
  </si>
  <si>
    <t>{ExchangeRateD}</t>
    <phoneticPr fontId="3" type="noConversion"/>
  </si>
  <si>
    <t>{UnitPriceBudgetD}</t>
    <phoneticPr fontId="3" type="noConversion"/>
  </si>
  <si>
    <t>{QuantityBudgetD}</t>
    <phoneticPr fontId="3" type="noConversion"/>
  </si>
  <si>
    <t>{ProviderNameD}</t>
    <phoneticPr fontId="3" type="noConversion"/>
  </si>
  <si>
    <t>{ProviderIDD}</t>
    <phoneticPr fontId="3" type="noConversion"/>
  </si>
  <si>
    <t>小计（RMB）：</t>
    <phoneticPr fontId="3" type="noConversion"/>
  </si>
  <si>
    <t>结算总价（RMB）：</t>
    <phoneticPr fontId="3" type="noConversion"/>
  </si>
  <si>
    <t>实际利润率：</t>
    <phoneticPr fontId="3" type="noConversion"/>
  </si>
  <si>
    <t>实际利润（RMB）：</t>
    <phoneticPr fontId="3" type="noConversion"/>
  </si>
  <si>
    <t>结算总成本（RMB）：</t>
    <phoneticPr fontId="3" type="noConversion"/>
  </si>
  <si>
    <t>结算单</t>
    <phoneticPr fontId="3" type="noConversion"/>
  </si>
  <si>
    <t>结算成本</t>
    <phoneticPr fontId="3" type="noConversion"/>
  </si>
  <si>
    <t>{CostNameWithTotalD}</t>
    <phoneticPr fontId="3" type="noConversion"/>
  </si>
  <si>
    <t>{FrequencyD}</t>
    <phoneticPr fontId="3" type="noConversion"/>
  </si>
  <si>
    <t>频次</t>
    <phoneticPr fontId="3" type="noConversion"/>
  </si>
  <si>
    <t>{ServiceInputPriceD}</t>
    <phoneticPr fontId="3" type="noConversion"/>
  </si>
  <si>
    <t>{ServiceFeeRateD}</t>
    <phoneticPr fontId="3" type="noConversion"/>
  </si>
  <si>
    <t>{TaxInputPriceD}</t>
    <phoneticPr fontId="3" type="noConversion"/>
  </si>
  <si>
    <t>{TaxFeeRateD}</t>
    <phoneticPr fontId="3" type="noConversion"/>
  </si>
  <si>
    <t>{if:IsShowServiceFee:ifsubtemplate_1}</t>
    <phoneticPr fontId="3" type="noConversion"/>
  </si>
  <si>
    <t>{if:IsShowTaxFee:ifsubtemplate_2}</t>
    <phoneticPr fontId="3" type="noConversion"/>
  </si>
  <si>
    <t>{loop:subtemplate_1:templateMxContentGroupVoOne}</t>
    <phoneticPr fontId="3" type="noConversion"/>
  </si>
  <si>
    <t>{loop:subtemplate_1:templateMxContentGroupVoTwo}</t>
    <phoneticPr fontId="3" type="noConversion"/>
  </si>
  <si>
    <t>{ServiceExchangeRateBudgetD}</t>
  </si>
  <si>
    <t>{ServiceFeeRateBudgetD}</t>
    <phoneticPr fontId="3" type="noConversion"/>
  </si>
  <si>
    <t>{ServiceInputPriceBudgetD}</t>
    <phoneticPr fontId="3" type="noConversion"/>
  </si>
  <si>
    <t>总报价（RMB）：</t>
    <phoneticPr fontId="3" type="noConversion"/>
  </si>
  <si>
    <t>预计利润（RMB）：</t>
    <phoneticPr fontId="3" type="noConversion"/>
  </si>
  <si>
    <t>预计利润率：</t>
    <phoneticPr fontId="3" type="noConversion"/>
  </si>
  <si>
    <t>总成本（RMB）：</t>
    <phoneticPr fontId="3" type="noConversion"/>
  </si>
  <si>
    <t>{loop:subtemplate_5:GroupMxList}</t>
    <phoneticPr fontId="9" type="noConversion"/>
  </si>
  <si>
    <t>{loop:subtemplate_6:SubMxList}</t>
    <phoneticPr fontId="3" type="noConversion"/>
  </si>
  <si>
    <t>{if:IsShowServiceFee:ifsubtemplate_3}</t>
    <phoneticPr fontId="3" type="noConversion"/>
  </si>
  <si>
    <t>{if:IsShowTaxFee:ifsubtemplate_4}</t>
    <phoneticPr fontId="3" type="noConversion"/>
  </si>
  <si>
    <t>{loop:subtemplate_4:templateMxContentGroupVoOne}</t>
    <phoneticPr fontId="3" type="noConversion"/>
  </si>
  <si>
    <t>{loop:subtemplate_4:templateMxContentGroupVoTwo}</t>
    <phoneticPr fontId="3" type="noConversion"/>
  </si>
  <si>
    <t>{FrequencyBudgetD}</t>
    <phoneticPr fontId="3" type="noConversion"/>
  </si>
  <si>
    <t>{ExchangeRateBudgetD}</t>
    <phoneticPr fontId="3" type="noConversion"/>
  </si>
  <si>
    <t>{FrequencyBudgetD}</t>
    <phoneticPr fontId="3" type="noConversion"/>
  </si>
  <si>
    <t xml:space="preserve">团名 </t>
  </si>
  <si>
    <t>{TourName}</t>
    <phoneticPr fontId="3" type="noConversion"/>
  </si>
  <si>
    <r>
      <t>出发日期</t>
    </r>
    <r>
      <rPr>
        <b/>
        <sz val="10"/>
        <color rgb="FF000000"/>
        <rFont val="Arial"/>
        <family val="2"/>
      </rPr>
      <t xml:space="preserve"> </t>
    </r>
  </si>
  <si>
    <t>{DepartureDate}</t>
    <phoneticPr fontId="3" type="noConversion"/>
  </si>
  <si>
    <t>结束日期</t>
  </si>
  <si>
    <t>{ReturnDate}</t>
    <phoneticPr fontId="3" type="noConversion"/>
  </si>
  <si>
    <t xml:space="preserve">公司名称 </t>
  </si>
  <si>
    <t>{CorpName}</t>
    <phoneticPr fontId="3" type="noConversion"/>
  </si>
  <si>
    <r>
      <t>人数</t>
    </r>
    <r>
      <rPr>
        <b/>
        <sz val="10"/>
        <color rgb="FF000000"/>
        <rFont val="Arial"/>
        <family val="2"/>
      </rPr>
      <t xml:space="preserve"> </t>
    </r>
  </si>
  <si>
    <t>{PersonNum}</t>
    <phoneticPr fontId="3" type="noConversion"/>
  </si>
  <si>
    <t>目的城市</t>
  </si>
  <si>
    <t>{Destination}</t>
    <phoneticPr fontId="3" type="noConversion"/>
  </si>
  <si>
    <t xml:space="preserve">预算收入 </t>
    <phoneticPr fontId="3" type="noConversion"/>
  </si>
  <si>
    <t xml:space="preserve"> 预算成本 </t>
  </si>
  <si>
    <t xml:space="preserve">预算利润 </t>
    <phoneticPr fontId="3" type="noConversion"/>
  </si>
  <si>
    <t xml:space="preserve"> 毛利率 </t>
  </si>
  <si>
    <t xml:space="preserve">结算收入 </t>
    <phoneticPr fontId="3" type="noConversion"/>
  </si>
  <si>
    <t xml:space="preserve"> 结算成本 </t>
  </si>
  <si>
    <t xml:space="preserve">结算利润 </t>
    <phoneticPr fontId="3" type="noConversion"/>
  </si>
  <si>
    <t>{TourNo}</t>
    <phoneticPr fontId="3" type="noConversion"/>
  </si>
  <si>
    <r>
      <t>团号</t>
    </r>
    <r>
      <rPr>
        <b/>
        <sz val="10"/>
        <color rgb="FF000000"/>
        <rFont val="Arial"/>
        <family val="2"/>
      </rPr>
      <t xml:space="preserve"> 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</si>
</sst>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76" formatCode="0.00_ ;[Red]\-0.00\ "/>
    <numFmt numFmtId="178" formatCode="0.00_ "/>
  </numFmts>
  <fonts count="12" x14ac:knownFonts="1">
    <font>
      <sz val="11"/>
      <name val="Calibri"/>
      <family val="2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8"/>
      <color theme="1"/>
      <name val="宋体"/>
      <family val="3"/>
      <charset val="134"/>
    </font>
    <font>
      <sz val="11"/>
      <name val="Calibri"/>
      <family val="2"/>
    </font>
    <font>
      <sz val="10"/>
      <name val="宋体"/>
      <family val="3"/>
    </font>
    <font>
      <sz val="12"/>
      <name val="宋体"/>
      <family val="3"/>
    </font>
    <font>
      <b/>
      <sz val="10"/>
      <color rgb="FF000000"/>
      <name val="宋体"/>
      <family val="3"/>
      <charset val="134"/>
    </font>
    <font>
      <b/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0.3999450666829432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>
      <alignment vertical="center"/>
    </xf>
    <xf numFmtId="0" fontId="4" fillId="0" borderId="0">
      <alignment vertical="center"/>
    </xf>
  </cellStyleXfs>
  <cellXfs count="108">
    <xf numFmtId="0" fontId="0" fillId="0" borderId="0" xfId="0"/>
    <xf numFmtId="0" fontId="2" fillId="2" borderId="0" xfId="0" applyFont="1" applyFill="1" applyAlignment="1">
      <alignment horizontal="left"/>
    </xf>
    <xf numFmtId="0" fontId="1" fillId="2" borderId="1" xfId="0" applyFont="1" applyFill="1" applyBorder="1" applyAlignment="1">
      <alignment horizontal="center"/>
    </xf>
    <xf numFmtId="31" fontId="1" fillId="2" borderId="1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43" fontId="1" fillId="2" borderId="2" xfId="0" applyNumberFormat="1" applyFont="1" applyFill="1" applyBorder="1" applyAlignment="1">
      <alignment horizontal="center"/>
    </xf>
    <xf numFmtId="176" fontId="1" fillId="2" borderId="0" xfId="0" applyNumberFormat="1" applyFont="1" applyFill="1" applyAlignment="1">
      <alignment horizontal="center"/>
    </xf>
    <xf numFmtId="176" fontId="1" fillId="2" borderId="2" xfId="0" applyNumberFormat="1" applyFont="1" applyFill="1" applyBorder="1" applyAlignment="1">
      <alignment horizontal="center"/>
    </xf>
    <xf numFmtId="10" fontId="1" fillId="2" borderId="2" xfId="0" applyNumberFormat="1" applyFont="1" applyFill="1" applyBorder="1" applyAlignment="1">
      <alignment horizontal="center"/>
    </xf>
    <xf numFmtId="31" fontId="1" fillId="2" borderId="2" xfId="0" applyNumberFormat="1" applyFont="1" applyFill="1" applyBorder="1" applyAlignment="1">
      <alignment horizontal="center"/>
    </xf>
    <xf numFmtId="43" fontId="1" fillId="2" borderId="3" xfId="0" applyNumberFormat="1" applyFont="1" applyFill="1" applyBorder="1" applyAlignment="1"/>
    <xf numFmtId="43" fontId="1" fillId="2" borderId="5" xfId="0" applyNumberFormat="1" applyFont="1" applyFill="1" applyBorder="1" applyAlignment="1"/>
    <xf numFmtId="0" fontId="5" fillId="6" borderId="3" xfId="0" applyFont="1" applyFill="1" applyBorder="1" applyAlignment="1">
      <alignment vertical="center"/>
    </xf>
    <xf numFmtId="0" fontId="5" fillId="6" borderId="5" xfId="0" applyFont="1" applyFill="1" applyBorder="1" applyAlignment="1">
      <alignment vertical="center"/>
    </xf>
    <xf numFmtId="176" fontId="1" fillId="2" borderId="2" xfId="0" applyNumberFormat="1" applyFont="1" applyFill="1" applyBorder="1" applyAlignment="1">
      <alignment horizontal="right"/>
    </xf>
    <xf numFmtId="43" fontId="5" fillId="6" borderId="5" xfId="0" applyNumberFormat="1" applyFont="1" applyFill="1" applyBorder="1" applyAlignment="1">
      <alignment vertical="center"/>
    </xf>
    <xf numFmtId="43" fontId="4" fillId="2" borderId="3" xfId="0" applyNumberFormat="1" applyFont="1" applyFill="1" applyBorder="1" applyAlignment="1"/>
    <xf numFmtId="43" fontId="4" fillId="2" borderId="5" xfId="0" applyNumberFormat="1" applyFont="1" applyFill="1" applyBorder="1" applyAlignment="1"/>
    <xf numFmtId="10" fontId="4" fillId="2" borderId="3" xfId="0" applyNumberFormat="1" applyFont="1" applyFill="1" applyBorder="1" applyAlignment="1"/>
    <xf numFmtId="10" fontId="4" fillId="2" borderId="5" xfId="0" applyNumberFormat="1" applyFont="1" applyFill="1" applyBorder="1" applyAlignment="1"/>
    <xf numFmtId="0" fontId="1" fillId="5" borderId="4" xfId="0" applyFont="1" applyFill="1" applyBorder="1" applyAlignment="1"/>
    <xf numFmtId="0" fontId="1" fillId="2" borderId="6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49" fontId="8" fillId="0" borderId="8" xfId="0" applyNumberFormat="1" applyFont="1" applyFill="1" applyBorder="1" applyAlignment="1">
      <alignment vertical="center"/>
    </xf>
    <xf numFmtId="0" fontId="8" fillId="0" borderId="2" xfId="0" applyFont="1" applyFill="1" applyBorder="1" applyAlignment="1">
      <alignment horizontal="right"/>
    </xf>
    <xf numFmtId="176" fontId="8" fillId="0" borderId="2" xfId="1" applyNumberFormat="1" applyFont="1" applyFill="1" applyBorder="1" applyAlignment="1">
      <alignment horizontal="center"/>
    </xf>
    <xf numFmtId="43" fontId="8" fillId="0" borderId="2" xfId="1" applyFont="1" applyFill="1" applyBorder="1" applyAlignment="1">
      <alignment horizontal="center"/>
    </xf>
    <xf numFmtId="31" fontId="8" fillId="8" borderId="2" xfId="0" applyNumberFormat="1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8" borderId="2" xfId="1" applyNumberFormat="1" applyFont="1" applyFill="1" applyBorder="1" applyAlignment="1">
      <alignment horizontal="center"/>
    </xf>
    <xf numFmtId="43" fontId="8" fillId="8" borderId="2" xfId="1" applyFont="1" applyFill="1" applyBorder="1" applyAlignment="1">
      <alignment horizontal="center"/>
    </xf>
    <xf numFmtId="176" fontId="1" fillId="2" borderId="2" xfId="1" applyNumberFormat="1" applyFont="1" applyFill="1" applyBorder="1" applyAlignment="1">
      <alignment horizontal="center"/>
    </xf>
    <xf numFmtId="31" fontId="1" fillId="9" borderId="2" xfId="0" applyNumberFormat="1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9" borderId="2" xfId="0" applyNumberFormat="1" applyFont="1" applyFill="1" applyBorder="1" applyAlignment="1">
      <alignment horizontal="center"/>
    </xf>
    <xf numFmtId="0" fontId="1" fillId="5" borderId="5" xfId="0" applyFont="1" applyFill="1" applyBorder="1" applyAlignment="1">
      <alignment horizontal="right"/>
    </xf>
    <xf numFmtId="0" fontId="0" fillId="0" borderId="2" xfId="0" applyBorder="1"/>
    <xf numFmtId="176" fontId="1" fillId="10" borderId="2" xfId="0" applyNumberFormat="1" applyFont="1" applyFill="1" applyBorder="1" applyAlignment="1">
      <alignment horizontal="right"/>
    </xf>
    <xf numFmtId="0" fontId="1" fillId="10" borderId="2" xfId="0" applyFont="1" applyFill="1" applyBorder="1" applyAlignment="1">
      <alignment horizontal="center"/>
    </xf>
    <xf numFmtId="43" fontId="1" fillId="10" borderId="3" xfId="0" applyNumberFormat="1" applyFont="1" applyFill="1" applyBorder="1" applyAlignment="1"/>
    <xf numFmtId="43" fontId="1" fillId="10" borderId="5" xfId="0" applyNumberFormat="1" applyFont="1" applyFill="1" applyBorder="1" applyAlignment="1"/>
    <xf numFmtId="176" fontId="1" fillId="9" borderId="2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5" borderId="3" xfId="0" applyFont="1" applyFill="1" applyBorder="1" applyAlignment="1"/>
    <xf numFmtId="0" fontId="1" fillId="2" borderId="0" xfId="0" applyFont="1" applyFill="1" applyAlignment="1">
      <alignment horizontal="center"/>
    </xf>
    <xf numFmtId="43" fontId="8" fillId="8" borderId="5" xfId="1" applyFont="1" applyFill="1" applyBorder="1" applyAlignment="1"/>
    <xf numFmtId="10" fontId="1" fillId="2" borderId="4" xfId="0" applyNumberFormat="1" applyFont="1" applyFill="1" applyBorder="1" applyAlignment="1">
      <alignment horizontal="center"/>
    </xf>
    <xf numFmtId="10" fontId="1" fillId="2" borderId="5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right"/>
    </xf>
    <xf numFmtId="0" fontId="10" fillId="4" borderId="14" xfId="2" applyFont="1" applyFill="1" applyBorder="1" applyAlignment="1">
      <alignment horizontal="left" vertical="center" wrapText="1"/>
    </xf>
    <xf numFmtId="0" fontId="11" fillId="4" borderId="15" xfId="2" applyFont="1" applyFill="1" applyBorder="1" applyAlignment="1">
      <alignment horizontal="left" vertical="center" wrapText="1"/>
    </xf>
    <xf numFmtId="0" fontId="10" fillId="4" borderId="15" xfId="2" applyFont="1" applyFill="1" applyBorder="1" applyAlignment="1">
      <alignment horizontal="left" vertical="center" wrapText="1"/>
    </xf>
    <xf numFmtId="0" fontId="10" fillId="4" borderId="16" xfId="2" applyFont="1" applyFill="1" applyBorder="1" applyAlignment="1">
      <alignment horizontal="left" vertical="center" wrapText="1"/>
    </xf>
    <xf numFmtId="0" fontId="10" fillId="4" borderId="18" xfId="2" applyFont="1" applyFill="1" applyBorder="1" applyAlignment="1">
      <alignment horizontal="left" vertical="center" wrapText="1"/>
    </xf>
    <xf numFmtId="14" fontId="11" fillId="4" borderId="19" xfId="2" applyNumberFormat="1" applyFont="1" applyFill="1" applyBorder="1" applyAlignment="1">
      <alignment horizontal="left" vertical="center" wrapText="1"/>
    </xf>
    <xf numFmtId="0" fontId="10" fillId="4" borderId="19" xfId="2" applyFont="1" applyFill="1" applyBorder="1" applyAlignment="1">
      <alignment horizontal="left" vertical="center" wrapText="1"/>
    </xf>
    <xf numFmtId="0" fontId="10" fillId="4" borderId="20" xfId="2" applyFont="1" applyFill="1" applyBorder="1" applyAlignment="1">
      <alignment horizontal="left" vertical="center" wrapText="1"/>
    </xf>
    <xf numFmtId="0" fontId="11" fillId="4" borderId="19" xfId="2" applyFont="1" applyFill="1" applyBorder="1" applyAlignment="1">
      <alignment horizontal="left" vertical="center" wrapText="1"/>
    </xf>
    <xf numFmtId="0" fontId="10" fillId="0" borderId="18" xfId="2" applyFont="1" applyFill="1" applyBorder="1" applyAlignment="1">
      <alignment horizontal="left" vertical="center" wrapText="1"/>
    </xf>
    <xf numFmtId="0" fontId="10" fillId="0" borderId="20" xfId="2" applyFont="1" applyFill="1" applyBorder="1" applyAlignment="1">
      <alignment horizontal="left" vertical="center" wrapText="1"/>
    </xf>
    <xf numFmtId="10" fontId="11" fillId="0" borderId="20" xfId="2" applyNumberFormat="1" applyFont="1" applyFill="1" applyBorder="1" applyAlignment="1">
      <alignment horizontal="right" vertical="center" wrapText="1"/>
    </xf>
    <xf numFmtId="0" fontId="10" fillId="4" borderId="17" xfId="2" applyFont="1" applyFill="1" applyBorder="1" applyAlignment="1">
      <alignment horizontal="left" vertical="center" wrapText="1"/>
    </xf>
    <xf numFmtId="0" fontId="10" fillId="4" borderId="15" xfId="2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right" vertical="center"/>
    </xf>
    <xf numFmtId="0" fontId="5" fillId="2" borderId="3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right" vertical="center"/>
    </xf>
    <xf numFmtId="176" fontId="4" fillId="2" borderId="4" xfId="0" applyNumberFormat="1" applyFont="1" applyFill="1" applyBorder="1" applyAlignment="1">
      <alignment horizontal="right"/>
    </xf>
    <xf numFmtId="176" fontId="4" fillId="2" borderId="5" xfId="0" applyNumberFormat="1" applyFont="1" applyFill="1" applyBorder="1" applyAlignment="1">
      <alignment horizontal="right"/>
    </xf>
    <xf numFmtId="10" fontId="4" fillId="2" borderId="4" xfId="0" applyNumberFormat="1" applyFont="1" applyFill="1" applyBorder="1" applyAlignment="1">
      <alignment horizontal="right"/>
    </xf>
    <xf numFmtId="10" fontId="4" fillId="2" borderId="5" xfId="0" applyNumberFormat="1" applyFont="1" applyFill="1" applyBorder="1" applyAlignment="1">
      <alignment horizontal="right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176" fontId="5" fillId="4" borderId="4" xfId="0" applyNumberFormat="1" applyFont="1" applyFill="1" applyBorder="1" applyAlignment="1">
      <alignment horizontal="right" vertical="center"/>
    </xf>
    <xf numFmtId="176" fontId="5" fillId="4" borderId="5" xfId="0" applyNumberFormat="1" applyFont="1" applyFill="1" applyBorder="1" applyAlignment="1">
      <alignment horizontal="right" vertical="center"/>
    </xf>
    <xf numFmtId="0" fontId="5" fillId="3" borderId="4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right"/>
    </xf>
    <xf numFmtId="0" fontId="1" fillId="5" borderId="3" xfId="0" applyFont="1" applyFill="1" applyBorder="1" applyAlignment="1">
      <alignment horizontal="right"/>
    </xf>
    <xf numFmtId="0" fontId="1" fillId="5" borderId="5" xfId="0" applyFont="1" applyFill="1" applyBorder="1" applyAlignment="1">
      <alignment horizontal="right"/>
    </xf>
    <xf numFmtId="176" fontId="1" fillId="2" borderId="4" xfId="0" applyNumberFormat="1" applyFont="1" applyFill="1" applyBorder="1" applyAlignment="1">
      <alignment horizontal="right"/>
    </xf>
    <xf numFmtId="176" fontId="1" fillId="2" borderId="5" xfId="0" applyNumberFormat="1" applyFont="1" applyFill="1" applyBorder="1" applyAlignment="1">
      <alignment horizontal="right"/>
    </xf>
    <xf numFmtId="0" fontId="1" fillId="10" borderId="4" xfId="0" applyFont="1" applyFill="1" applyBorder="1" applyAlignment="1">
      <alignment horizontal="right"/>
    </xf>
    <xf numFmtId="0" fontId="1" fillId="10" borderId="3" xfId="0" applyFont="1" applyFill="1" applyBorder="1" applyAlignment="1">
      <alignment horizontal="right"/>
    </xf>
    <xf numFmtId="176" fontId="1" fillId="10" borderId="4" xfId="0" applyNumberFormat="1" applyFont="1" applyFill="1" applyBorder="1" applyAlignment="1">
      <alignment horizontal="right"/>
    </xf>
    <xf numFmtId="176" fontId="1" fillId="10" borderId="5" xfId="0" applyNumberFormat="1" applyFont="1" applyFill="1" applyBorder="1" applyAlignment="1">
      <alignment horizontal="right"/>
    </xf>
    <xf numFmtId="0" fontId="8" fillId="7" borderId="13" xfId="0" applyFont="1" applyFill="1" applyBorder="1" applyAlignment="1">
      <alignment horizontal="center" vertical="center"/>
    </xf>
    <xf numFmtId="0" fontId="8" fillId="7" borderId="12" xfId="0" applyFont="1" applyFill="1" applyBorder="1" applyAlignment="1">
      <alignment horizontal="center" vertical="center"/>
    </xf>
    <xf numFmtId="0" fontId="8" fillId="8" borderId="2" xfId="0" applyFont="1" applyFill="1" applyBorder="1" applyAlignment="1">
      <alignment horizontal="right"/>
    </xf>
    <xf numFmtId="176" fontId="8" fillId="8" borderId="4" xfId="1" applyNumberFormat="1" applyFont="1" applyFill="1" applyBorder="1" applyAlignment="1">
      <alignment horizontal="right"/>
    </xf>
    <xf numFmtId="176" fontId="8" fillId="8" borderId="5" xfId="1" applyNumberFormat="1" applyFont="1" applyFill="1" applyBorder="1" applyAlignment="1">
      <alignment horizontal="right"/>
    </xf>
    <xf numFmtId="178" fontId="11" fillId="0" borderId="20" xfId="2" applyNumberFormat="1" applyFont="1" applyFill="1" applyBorder="1" applyAlignment="1">
      <alignment horizontal="right" vertical="center" wrapText="1"/>
    </xf>
  </cellXfs>
  <cellStyles count="3">
    <cellStyle name="常规" xfId="0" builtinId="0"/>
    <cellStyle name="常规 2" xfId="2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H11" sqref="H11"/>
    </sheetView>
  </sheetViews>
  <sheetFormatPr defaultRowHeight="15" x14ac:dyDescent="0.25"/>
  <cols>
    <col min="2" max="2" width="23.140625" customWidth="1"/>
    <col min="3" max="3" width="12.5703125" customWidth="1"/>
    <col min="4" max="4" width="17.140625" customWidth="1"/>
    <col min="6" max="6" width="21.140625" customWidth="1"/>
    <col min="7" max="7" width="11.42578125" customWidth="1"/>
    <col min="8" max="8" width="21" customWidth="1"/>
  </cols>
  <sheetData>
    <row r="1" spans="1:8" ht="15.75" thickBot="1" x14ac:dyDescent="0.3">
      <c r="A1" s="54" t="s">
        <v>106</v>
      </c>
      <c r="B1" s="55" t="s">
        <v>105</v>
      </c>
      <c r="C1" s="56"/>
      <c r="D1" s="57"/>
      <c r="E1" s="57" t="s">
        <v>86</v>
      </c>
      <c r="F1" s="66" t="s">
        <v>87</v>
      </c>
      <c r="G1" s="67"/>
      <c r="H1" s="57"/>
    </row>
    <row r="2" spans="1:8" ht="15.75" thickBot="1" x14ac:dyDescent="0.3">
      <c r="A2" s="58" t="s">
        <v>88</v>
      </c>
      <c r="B2" s="59" t="s">
        <v>89</v>
      </c>
      <c r="C2" s="60"/>
      <c r="D2" s="61"/>
      <c r="E2" s="61" t="s">
        <v>90</v>
      </c>
      <c r="F2" s="59" t="s">
        <v>91</v>
      </c>
      <c r="G2" s="60"/>
      <c r="H2" s="61"/>
    </row>
    <row r="3" spans="1:8" ht="15.75" thickBot="1" x14ac:dyDescent="0.3">
      <c r="A3" s="58" t="s">
        <v>92</v>
      </c>
      <c r="B3" s="66" t="s">
        <v>93</v>
      </c>
      <c r="C3" s="67"/>
      <c r="D3" s="67"/>
      <c r="E3" s="60"/>
      <c r="F3" s="60"/>
      <c r="G3" s="60"/>
      <c r="H3" s="61"/>
    </row>
    <row r="4" spans="1:8" ht="15.75" thickBot="1" x14ac:dyDescent="0.3">
      <c r="A4" s="58" t="s">
        <v>94</v>
      </c>
      <c r="B4" s="62" t="s">
        <v>95</v>
      </c>
      <c r="C4" s="60"/>
      <c r="D4" s="61"/>
      <c r="E4" s="61" t="s">
        <v>96</v>
      </c>
      <c r="F4" s="60" t="s">
        <v>97</v>
      </c>
      <c r="G4" s="60"/>
      <c r="H4" s="61"/>
    </row>
    <row r="5" spans="1:8" ht="15.75" thickBot="1" x14ac:dyDescent="0.3">
      <c r="A5" s="63" t="s">
        <v>98</v>
      </c>
      <c r="B5" s="107">
        <f ca="1">SUMIF(预算平衡表!A15:A300,"总报价（RMB）：",预算平衡表!J15:J300)</f>
        <v>0</v>
      </c>
      <c r="C5" s="64" t="s">
        <v>99</v>
      </c>
      <c r="D5" s="107">
        <f ca="1">SUMIF(预算平衡表!M15:O300,"总成本（RMB）：",预算平衡表!P15:P300)</f>
        <v>0</v>
      </c>
      <c r="E5" s="64" t="s">
        <v>100</v>
      </c>
      <c r="F5" s="107">
        <f ca="1">SUMIF(预算平衡表!A15:A300,"预计利润（RMB）：",预算平衡表!J15:J300)</f>
        <v>0</v>
      </c>
      <c r="G5" s="64" t="s">
        <v>101</v>
      </c>
      <c r="H5" s="65">
        <f ca="1">SUMIF(预算平衡表!A15:A300,"预计利润率：",预算平衡表!J15:J300)</f>
        <v>0</v>
      </c>
    </row>
    <row r="6" spans="1:8" ht="15.75" thickBot="1" x14ac:dyDescent="0.3">
      <c r="A6" s="63" t="s">
        <v>102</v>
      </c>
      <c r="B6" s="107">
        <f ca="1">SUMIF(结算平衡表!A15:A300,"结算总价（RMB）：",结算平衡表!J15:J300)</f>
        <v>0</v>
      </c>
      <c r="C6" s="64" t="s">
        <v>103</v>
      </c>
      <c r="D6" s="107">
        <f ca="1">SUMIF(结算平衡表!M15:O300,"结算总成本（RMB）：",结算平衡表!P15:P300)</f>
        <v>0</v>
      </c>
      <c r="E6" s="64" t="s">
        <v>104</v>
      </c>
      <c r="F6" s="107">
        <f ca="1">SUMIF(结算平衡表!A15:A300,"实际利润（RMB）：",结算平衡表!J15:J300)</f>
        <v>0</v>
      </c>
      <c r="G6" s="64" t="s">
        <v>101</v>
      </c>
      <c r="H6" s="65">
        <f ca="1">SUMIF(结算平衡表!A15:A300,"实际利润率：",结算平衡表!J15:J300)</f>
        <v>0</v>
      </c>
    </row>
  </sheetData>
  <mergeCells count="2">
    <mergeCell ref="F1:G1"/>
    <mergeCell ref="B3:D3"/>
  </mergeCells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workbookViewId="0">
      <selection activeCell="G12" sqref="G12"/>
    </sheetView>
  </sheetViews>
  <sheetFormatPr defaultRowHeight="15" x14ac:dyDescent="0.25"/>
  <sheetData>
    <row r="1" spans="1:20" x14ac:dyDescent="0.25">
      <c r="A1" s="102" t="s">
        <v>20</v>
      </c>
      <c r="B1" s="30" t="s">
        <v>78</v>
      </c>
      <c r="C1" s="31"/>
      <c r="D1" s="31"/>
      <c r="E1" s="31"/>
      <c r="F1" s="31"/>
      <c r="G1" s="31"/>
      <c r="H1" s="31"/>
      <c r="I1" s="31"/>
      <c r="J1" s="32"/>
      <c r="K1" s="33"/>
      <c r="L1" s="31"/>
      <c r="M1" s="40"/>
      <c r="N1" s="40"/>
      <c r="O1" s="41"/>
      <c r="P1" s="40"/>
      <c r="Q1" s="40"/>
      <c r="R1" s="41"/>
      <c r="S1" s="41"/>
      <c r="T1" s="41"/>
    </row>
    <row r="2" spans="1:20" x14ac:dyDescent="0.25">
      <c r="A2" s="103"/>
      <c r="B2" s="104" t="s">
        <v>59</v>
      </c>
      <c r="C2" s="104"/>
      <c r="D2" s="104"/>
      <c r="E2" s="104"/>
      <c r="F2" s="104"/>
      <c r="G2" s="104"/>
      <c r="H2" s="104"/>
      <c r="I2" s="104"/>
      <c r="J2" s="105">
        <f ca="1">SUM(K1:OFFSET(K2,-1,0))</f>
        <v>0</v>
      </c>
      <c r="K2" s="106"/>
      <c r="L2" s="48"/>
      <c r="M2" s="98" t="s">
        <v>59</v>
      </c>
      <c r="N2" s="99"/>
      <c r="O2" s="99"/>
      <c r="P2" s="100">
        <f ca="1">SUM(Q1:OFFSET(Q2,-1,0))</f>
        <v>0</v>
      </c>
      <c r="Q2" s="101"/>
      <c r="R2" s="42"/>
      <c r="S2" s="42"/>
      <c r="T2" s="43"/>
    </row>
  </sheetData>
  <mergeCells count="5">
    <mergeCell ref="A1:A2"/>
    <mergeCell ref="B2:I2"/>
    <mergeCell ref="J2:K2"/>
    <mergeCell ref="M2:O2"/>
    <mergeCell ref="P2:Q2"/>
  </mergeCells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"/>
  <sheetViews>
    <sheetView topLeftCell="D1" workbookViewId="0">
      <selection activeCell="R6" sqref="R6"/>
    </sheetView>
  </sheetViews>
  <sheetFormatPr defaultRowHeight="15" x14ac:dyDescent="0.25"/>
  <cols>
    <col min="2" max="2" width="16.42578125" bestFit="1" customWidth="1"/>
    <col min="3" max="3" width="18.7109375" bestFit="1" customWidth="1"/>
    <col min="4" max="4" width="10.7109375" bestFit="1" customWidth="1"/>
    <col min="5" max="5" width="13" bestFit="1" customWidth="1"/>
    <col min="6" max="6" width="14.140625" bestFit="1" customWidth="1"/>
    <col min="7" max="7" width="13" bestFit="1" customWidth="1"/>
    <col min="8" max="8" width="14.140625" bestFit="1" customWidth="1"/>
    <col min="11" max="11" width="17.5703125" bestFit="1" customWidth="1"/>
    <col min="12" max="12" width="20.85546875" bestFit="1" customWidth="1"/>
    <col min="13" max="13" width="19.7109375" bestFit="1" customWidth="1"/>
    <col min="14" max="14" width="20.85546875" bestFit="1" customWidth="1"/>
    <col min="17" max="17" width="24.28515625" bestFit="1" customWidth="1"/>
    <col min="18" max="18" width="17.5703125" bestFit="1" customWidth="1"/>
    <col min="19" max="19" width="15.28515625" bestFit="1" customWidth="1"/>
  </cols>
  <sheetData>
    <row r="1" spans="1:19" x14ac:dyDescent="0.25">
      <c r="A1" s="35" t="s">
        <v>40</v>
      </c>
      <c r="B1" s="36" t="s">
        <v>41</v>
      </c>
      <c r="C1" s="36" t="s">
        <v>42</v>
      </c>
      <c r="D1" s="36" t="s">
        <v>43</v>
      </c>
      <c r="E1" s="36" t="s">
        <v>44</v>
      </c>
      <c r="F1" s="44" t="s">
        <v>45</v>
      </c>
      <c r="G1" s="37" t="s">
        <v>46</v>
      </c>
      <c r="H1" s="37" t="s">
        <v>60</v>
      </c>
      <c r="I1" s="44" t="e">
        <f>F1*G1*H1</f>
        <v>#VALUE!</v>
      </c>
      <c r="J1" s="44" t="e">
        <f>I1*K1</f>
        <v>#VALUE!</v>
      </c>
      <c r="K1" s="37" t="s">
        <v>47</v>
      </c>
      <c r="L1" s="44" t="s">
        <v>48</v>
      </c>
      <c r="M1" s="37" t="s">
        <v>49</v>
      </c>
      <c r="N1" s="37" t="s">
        <v>85</v>
      </c>
      <c r="O1" s="44" t="e">
        <f>L1*M1*N1</f>
        <v>#VALUE!</v>
      </c>
      <c r="P1" s="44" t="e">
        <f>O1*Q1</f>
        <v>#VALUE!</v>
      </c>
      <c r="Q1" s="37" t="s">
        <v>84</v>
      </c>
      <c r="R1" s="36" t="s">
        <v>34</v>
      </c>
      <c r="S1" s="36" t="s">
        <v>51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33" sqref="I33"/>
    </sheetView>
  </sheetViews>
  <sheetFormatPr defaultRowHeight="15" x14ac:dyDescent="0.25"/>
  <cols>
    <col min="1" max="1" width="20.85546875" bestFit="1" customWidth="1"/>
  </cols>
  <sheetData>
    <row r="1" spans="1:1" x14ac:dyDescent="0.25">
      <c r="A1" s="5" t="s">
        <v>22</v>
      </c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7" sqref="E7"/>
    </sheetView>
  </sheetViews>
  <sheetFormatPr defaultRowHeight="15" x14ac:dyDescent="0.25"/>
  <sheetData>
    <row r="1" spans="1:1" x14ac:dyDescent="0.25">
      <c r="A1" s="5" t="s">
        <v>26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topLeftCell="G1" workbookViewId="0">
      <selection activeCell="J21" sqref="J21:K21"/>
    </sheetView>
  </sheetViews>
  <sheetFormatPr defaultRowHeight="12" x14ac:dyDescent="0.15"/>
  <cols>
    <col min="1" max="1" width="37.140625" style="51" customWidth="1"/>
    <col min="2" max="2" width="31.85546875" style="51" customWidth="1"/>
    <col min="3" max="3" width="19.42578125" style="51" bestFit="1" customWidth="1"/>
    <col min="4" max="4" width="18.7109375" style="51" bestFit="1" customWidth="1"/>
    <col min="5" max="5" width="35.42578125" style="51" customWidth="1"/>
    <col min="6" max="6" width="20.85546875" style="51" bestFit="1" customWidth="1"/>
    <col min="7" max="7" width="19.7109375" style="51" bestFit="1" customWidth="1"/>
    <col min="8" max="8" width="23.140625" style="51" bestFit="1" customWidth="1"/>
    <col min="9" max="9" width="23.140625" style="51" customWidth="1"/>
    <col min="10" max="10" width="25.7109375" style="51" customWidth="1"/>
    <col min="11" max="11" width="21.140625" style="51" customWidth="1"/>
    <col min="12" max="12" width="25.42578125" style="51" bestFit="1" customWidth="1"/>
    <col min="13" max="13" width="23.140625" style="51" bestFit="1" customWidth="1"/>
    <col min="14" max="14" width="26.5703125" style="51" bestFit="1" customWidth="1"/>
    <col min="15" max="15" width="29.85546875" style="51" bestFit="1" customWidth="1"/>
    <col min="16" max="16" width="26.5703125" style="51" bestFit="1" customWidth="1"/>
    <col min="17" max="17" width="17.5703125" style="51" customWidth="1"/>
    <col min="18" max="18" width="34.42578125" style="51" bestFit="1" customWidth="1"/>
    <col min="19" max="19" width="19.5703125" style="51" customWidth="1"/>
    <col min="20" max="20" width="20.85546875" style="51" bestFit="1" customWidth="1"/>
    <col min="21" max="16384" width="9.140625" style="51"/>
  </cols>
  <sheetData>
    <row r="1" spans="1:20" ht="22.5" x14ac:dyDescent="0.25">
      <c r="A1" s="85" t="s">
        <v>30</v>
      </c>
      <c r="B1" s="86"/>
      <c r="C1" s="86"/>
      <c r="D1" s="86"/>
      <c r="E1" s="86"/>
      <c r="F1" s="86"/>
      <c r="G1" s="86"/>
      <c r="H1" s="86"/>
    </row>
    <row r="2" spans="1:20" x14ac:dyDescent="0.15">
      <c r="A2" s="1" t="s">
        <v>0</v>
      </c>
      <c r="B2" s="2" t="s">
        <v>31</v>
      </c>
    </row>
    <row r="3" spans="1:20" x14ac:dyDescent="0.15">
      <c r="A3" s="1" t="s">
        <v>1</v>
      </c>
      <c r="B3" s="2" t="s">
        <v>32</v>
      </c>
    </row>
    <row r="4" spans="1:20" x14ac:dyDescent="0.15">
      <c r="A4" s="1" t="s">
        <v>2</v>
      </c>
      <c r="B4" s="2" t="s">
        <v>33</v>
      </c>
    </row>
    <row r="5" spans="1:20" x14ac:dyDescent="0.15">
      <c r="A5" s="1" t="s">
        <v>3</v>
      </c>
      <c r="B5" s="2" t="s">
        <v>34</v>
      </c>
    </row>
    <row r="6" spans="1:20" x14ac:dyDescent="0.15">
      <c r="A6" s="1" t="s">
        <v>4</v>
      </c>
      <c r="B6" s="2" t="s">
        <v>35</v>
      </c>
    </row>
    <row r="7" spans="1:20" x14ac:dyDescent="0.15">
      <c r="A7" s="1" t="s">
        <v>5</v>
      </c>
      <c r="B7" s="2" t="s">
        <v>36</v>
      </c>
    </row>
    <row r="8" spans="1:20" x14ac:dyDescent="0.15">
      <c r="A8" s="1" t="s">
        <v>6</v>
      </c>
      <c r="B8" s="3" t="s">
        <v>37</v>
      </c>
    </row>
    <row r="9" spans="1:20" x14ac:dyDescent="0.15">
      <c r="A9" s="1" t="s">
        <v>8</v>
      </c>
      <c r="B9" s="2" t="s">
        <v>38</v>
      </c>
    </row>
    <row r="10" spans="1:20" x14ac:dyDescent="0.15">
      <c r="A10" s="1" t="s">
        <v>7</v>
      </c>
      <c r="B10" s="3" t="s">
        <v>39</v>
      </c>
    </row>
    <row r="13" spans="1:20" ht="14.25" x14ac:dyDescent="0.15">
      <c r="A13" s="75" t="s">
        <v>9</v>
      </c>
      <c r="B13" s="87" t="s">
        <v>10</v>
      </c>
      <c r="C13" s="88"/>
      <c r="D13" s="88"/>
      <c r="E13" s="89"/>
      <c r="F13" s="75" t="s">
        <v>11</v>
      </c>
      <c r="G13" s="82" t="s">
        <v>57</v>
      </c>
      <c r="H13" s="83"/>
      <c r="I13" s="83"/>
      <c r="J13" s="83"/>
      <c r="K13" s="83"/>
      <c r="L13" s="84"/>
      <c r="M13" s="82" t="s">
        <v>58</v>
      </c>
      <c r="N13" s="83"/>
      <c r="O13" s="83"/>
      <c r="P13" s="83"/>
      <c r="Q13" s="83"/>
      <c r="R13" s="84"/>
      <c r="S13" s="75" t="s">
        <v>12</v>
      </c>
      <c r="T13" s="75" t="s">
        <v>13</v>
      </c>
    </row>
    <row r="14" spans="1:20" ht="14.25" x14ac:dyDescent="0.15">
      <c r="A14" s="76"/>
      <c r="B14" s="90"/>
      <c r="C14" s="91"/>
      <c r="D14" s="91"/>
      <c r="E14" s="92"/>
      <c r="F14" s="76"/>
      <c r="G14" s="4" t="s">
        <v>14</v>
      </c>
      <c r="H14" s="4" t="s">
        <v>15</v>
      </c>
      <c r="I14" s="4" t="s">
        <v>61</v>
      </c>
      <c r="J14" s="4" t="s">
        <v>16</v>
      </c>
      <c r="K14" s="4" t="s">
        <v>17</v>
      </c>
      <c r="L14" s="4" t="s">
        <v>18</v>
      </c>
      <c r="M14" s="4" t="s">
        <v>14</v>
      </c>
      <c r="N14" s="4" t="s">
        <v>15</v>
      </c>
      <c r="O14" s="4" t="s">
        <v>61</v>
      </c>
      <c r="P14" s="4" t="s">
        <v>16</v>
      </c>
      <c r="Q14" s="4" t="s">
        <v>17</v>
      </c>
      <c r="R14" s="4" t="s">
        <v>18</v>
      </c>
      <c r="S14" s="76"/>
      <c r="T14" s="76"/>
    </row>
    <row r="15" spans="1:20" x14ac:dyDescent="0.15">
      <c r="A15" s="24" t="s">
        <v>81</v>
      </c>
      <c r="B15" s="12"/>
      <c r="C15" s="5"/>
      <c r="D15" s="5"/>
      <c r="E15" s="5"/>
      <c r="F15" s="5"/>
      <c r="G15" s="17"/>
      <c r="H15" s="6"/>
      <c r="I15" s="6"/>
      <c r="J15" s="17"/>
      <c r="K15" s="17"/>
      <c r="L15" s="6"/>
      <c r="M15" s="17"/>
      <c r="N15" s="6"/>
      <c r="O15" s="6"/>
      <c r="P15" s="17"/>
      <c r="Q15" s="17"/>
      <c r="R15" s="5"/>
      <c r="S15" s="5"/>
      <c r="T15" s="5"/>
    </row>
    <row r="16" spans="1:20" x14ac:dyDescent="0.15">
      <c r="A16" s="24" t="s">
        <v>82</v>
      </c>
      <c r="B16" s="12"/>
      <c r="C16" s="5"/>
      <c r="D16" s="5"/>
      <c r="E16" s="5"/>
      <c r="F16" s="5"/>
      <c r="G16" s="17"/>
      <c r="H16" s="6"/>
      <c r="I16" s="6"/>
      <c r="J16" s="17"/>
      <c r="K16" s="17"/>
      <c r="L16" s="6"/>
      <c r="M16" s="17"/>
      <c r="N16" s="6"/>
      <c r="O16" s="6"/>
      <c r="P16" s="17"/>
      <c r="Q16" s="17"/>
      <c r="R16" s="5"/>
      <c r="S16" s="5"/>
      <c r="T16" s="5"/>
    </row>
    <row r="17" spans="1:20" x14ac:dyDescent="0.15">
      <c r="A17" s="5" t="s">
        <v>79</v>
      </c>
      <c r="B17" s="77" t="s">
        <v>23</v>
      </c>
      <c r="C17" s="78"/>
      <c r="D17" s="78"/>
      <c r="E17" s="79"/>
      <c r="F17" s="52" t="s">
        <v>24</v>
      </c>
      <c r="G17" s="11"/>
      <c r="H17" s="11" t="s">
        <v>63</v>
      </c>
      <c r="I17" s="10" t="s">
        <v>62</v>
      </c>
      <c r="J17" s="34" t="e">
        <f ca="1">IF(H17 = "",I17,SUMIF(B15:OFFSET(B16,-1,0),"*小计*",J15:OFFSET(J16,-1,0))*H17)</f>
        <v>#VALUE!</v>
      </c>
      <c r="K17" s="34" t="e">
        <f ca="1">J17*L17</f>
        <v>#VALUE!</v>
      </c>
      <c r="L17" s="6" t="s">
        <v>25</v>
      </c>
      <c r="M17" s="49"/>
      <c r="N17" s="50" t="s">
        <v>71</v>
      </c>
      <c r="O17" s="10" t="s">
        <v>72</v>
      </c>
      <c r="P17" s="10" t="e">
        <f ca="1">IF(N17 = "",O17,SUMIF(M15:OFFSET(M16,-1,0),"*小计*",P15:OFFSET(P16,-1,0))*N17)</f>
        <v>#VALUE!</v>
      </c>
      <c r="Q17" s="10" t="e">
        <f ca="1">P17*R17</f>
        <v>#VALUE!</v>
      </c>
      <c r="R17" s="6" t="s">
        <v>70</v>
      </c>
      <c r="S17" s="8"/>
      <c r="T17" s="8"/>
    </row>
    <row r="18" spans="1:20" x14ac:dyDescent="0.15">
      <c r="A18" s="5" t="s">
        <v>80</v>
      </c>
      <c r="B18" s="77" t="s">
        <v>27</v>
      </c>
      <c r="C18" s="78"/>
      <c r="D18" s="78"/>
      <c r="E18" s="79"/>
      <c r="F18" s="52" t="s">
        <v>28</v>
      </c>
      <c r="G18" s="11"/>
      <c r="H18" s="11" t="s">
        <v>65</v>
      </c>
      <c r="I18" s="10" t="s">
        <v>64</v>
      </c>
      <c r="J18" s="34" t="e">
        <f ca="1">IF(H18 = "",I18,SUMIF(B15:OFFSET(B18,-1,0),"*小计*",J15:OFFSET(J18,-1,0))*H18)</f>
        <v>#VALUE!</v>
      </c>
      <c r="K18" s="34" t="e">
        <f ca="1">J18*L18</f>
        <v>#VALUE!</v>
      </c>
      <c r="L18" s="6" t="s">
        <v>29</v>
      </c>
      <c r="M18" s="11"/>
      <c r="N18" s="10"/>
      <c r="O18" s="10"/>
      <c r="P18" s="10"/>
      <c r="Q18" s="8"/>
      <c r="R18" s="8"/>
      <c r="S18" s="8"/>
      <c r="T18" s="8"/>
    </row>
    <row r="19" spans="1:20" ht="14.25" x14ac:dyDescent="0.15">
      <c r="A19" s="68" t="s">
        <v>73</v>
      </c>
      <c r="B19" s="69"/>
      <c r="C19" s="69"/>
      <c r="D19" s="69"/>
      <c r="E19" s="69"/>
      <c r="F19" s="69"/>
      <c r="G19" s="69"/>
      <c r="H19" s="69"/>
      <c r="I19" s="70"/>
      <c r="J19" s="80">
        <f ca="1">SUMIF(A15:OFFSET(A19,-1,0),"小计（RMB）：",J15:OFFSET(J19,-1,0))+SUMIF(A15:OFFSET(A19,-1,0),"服务费",J15:OFFSET(J19,-1,0))+SUMIF(A15:OFFSET(A19,-1,0),"增值税",J15:OFFSET(J19,-1,0))</f>
        <v>0</v>
      </c>
      <c r="K19" s="81"/>
      <c r="L19" s="18"/>
      <c r="M19" s="68" t="s">
        <v>76</v>
      </c>
      <c r="N19" s="69"/>
      <c r="O19" s="70"/>
      <c r="P19" s="80">
        <f ca="1">SUMIF(O15:OFFSET(O19,-1,0),"小计（RMB）：",P15:OFFSET(P19,-1,0)) +SUMIF(A15:OFFSET(A19,-1,0),"服务费",P15:OFFSET(P19,-1,0))</f>
        <v>0</v>
      </c>
      <c r="Q19" s="81"/>
      <c r="R19" s="15"/>
      <c r="S19" s="15"/>
      <c r="T19" s="16"/>
    </row>
    <row r="20" spans="1:20" ht="14.25" x14ac:dyDescent="0.15">
      <c r="A20" s="68" t="s">
        <v>74</v>
      </c>
      <c r="B20" s="69"/>
      <c r="C20" s="69"/>
      <c r="D20" s="69"/>
      <c r="E20" s="69"/>
      <c r="F20" s="69"/>
      <c r="G20" s="69"/>
      <c r="H20" s="69"/>
      <c r="I20" s="70"/>
      <c r="J20" s="71">
        <f ca="1">J19- SUMIF(A15:A19,"增值税",J15:J19) -P19</f>
        <v>0</v>
      </c>
      <c r="K20" s="72"/>
      <c r="L20" s="19"/>
      <c r="M20" s="19"/>
      <c r="N20" s="19"/>
      <c r="O20" s="19"/>
      <c r="P20" s="19"/>
      <c r="Q20" s="19"/>
      <c r="R20" s="19"/>
      <c r="S20" s="19"/>
      <c r="T20" s="20"/>
    </row>
    <row r="21" spans="1:20" ht="14.25" x14ac:dyDescent="0.15">
      <c r="A21" s="68" t="s">
        <v>75</v>
      </c>
      <c r="B21" s="69"/>
      <c r="C21" s="69"/>
      <c r="D21" s="69"/>
      <c r="E21" s="69"/>
      <c r="F21" s="69"/>
      <c r="G21" s="69"/>
      <c r="H21" s="69"/>
      <c r="I21" s="70"/>
      <c r="J21" s="73">
        <f ca="1">IF(J19=0,0,J20/(J19-SUMIF(A15:A19,"增值税",J15:J19)))</f>
        <v>0</v>
      </c>
      <c r="K21" s="74"/>
      <c r="L21" s="21"/>
      <c r="M21" s="21"/>
      <c r="N21" s="21"/>
      <c r="O21" s="21"/>
      <c r="P21" s="21"/>
      <c r="Q21" s="21"/>
      <c r="R21" s="21"/>
      <c r="S21" s="21"/>
      <c r="T21" s="22"/>
    </row>
    <row r="25" spans="1:20" x14ac:dyDescent="0.15">
      <c r="Q25" s="9"/>
    </row>
  </sheetData>
  <mergeCells count="18">
    <mergeCell ref="A1:H1"/>
    <mergeCell ref="A13:A14"/>
    <mergeCell ref="B13:E14"/>
    <mergeCell ref="F13:F14"/>
    <mergeCell ref="G13:L13"/>
    <mergeCell ref="T13:T14"/>
    <mergeCell ref="B17:E17"/>
    <mergeCell ref="B18:E18"/>
    <mergeCell ref="A19:I19"/>
    <mergeCell ref="J19:K19"/>
    <mergeCell ref="M19:O19"/>
    <mergeCell ref="P19:Q19"/>
    <mergeCell ref="M13:R13"/>
    <mergeCell ref="A20:I20"/>
    <mergeCell ref="J20:K20"/>
    <mergeCell ref="A21:I21"/>
    <mergeCell ref="J21:K21"/>
    <mergeCell ref="S13:S14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topLeftCell="F4" workbookViewId="0">
      <selection activeCell="J20" sqref="J20:K20"/>
    </sheetView>
  </sheetViews>
  <sheetFormatPr defaultRowHeight="12" x14ac:dyDescent="0.15"/>
  <cols>
    <col min="1" max="1" width="37.140625" style="7" customWidth="1"/>
    <col min="2" max="2" width="35" style="7" customWidth="1"/>
    <col min="3" max="3" width="19.42578125" style="7" bestFit="1" customWidth="1"/>
    <col min="4" max="4" width="18.7109375" style="7" bestFit="1" customWidth="1"/>
    <col min="5" max="5" width="35.42578125" style="7" customWidth="1"/>
    <col min="6" max="6" width="20.85546875" style="7" bestFit="1" customWidth="1"/>
    <col min="7" max="7" width="19.7109375" style="7" bestFit="1" customWidth="1"/>
    <col min="8" max="8" width="23.140625" style="7" bestFit="1" customWidth="1"/>
    <col min="9" max="9" width="23.140625" style="45" customWidth="1"/>
    <col min="10" max="10" width="25.7109375" style="7" customWidth="1"/>
    <col min="11" max="11" width="21.140625" style="7" customWidth="1"/>
    <col min="12" max="12" width="25.42578125" style="7" bestFit="1" customWidth="1"/>
    <col min="13" max="13" width="23.140625" style="7" bestFit="1" customWidth="1"/>
    <col min="14" max="14" width="26.5703125" style="7" bestFit="1" customWidth="1"/>
    <col min="15" max="15" width="29.85546875" style="45" bestFit="1" customWidth="1"/>
    <col min="16" max="16" width="26.5703125" style="7" bestFit="1" customWidth="1"/>
    <col min="17" max="17" width="17.5703125" style="7" customWidth="1"/>
    <col min="18" max="18" width="34.42578125" style="7" bestFit="1" customWidth="1"/>
    <col min="19" max="19" width="19.5703125" style="7" customWidth="1"/>
    <col min="20" max="20" width="20.85546875" style="7" bestFit="1" customWidth="1"/>
    <col min="21" max="16384" width="9.140625" style="7"/>
  </cols>
  <sheetData>
    <row r="1" spans="1:20" ht="22.5" x14ac:dyDescent="0.25">
      <c r="A1" s="85" t="s">
        <v>30</v>
      </c>
      <c r="B1" s="86"/>
      <c r="C1" s="86"/>
      <c r="D1" s="86"/>
      <c r="E1" s="86"/>
      <c r="F1" s="86"/>
      <c r="G1" s="86"/>
      <c r="H1" s="86"/>
    </row>
    <row r="2" spans="1:20" x14ac:dyDescent="0.15">
      <c r="A2" s="1" t="s">
        <v>0</v>
      </c>
      <c r="B2" s="2" t="s">
        <v>31</v>
      </c>
    </row>
    <row r="3" spans="1:20" x14ac:dyDescent="0.15">
      <c r="A3" s="1" t="s">
        <v>1</v>
      </c>
      <c r="B3" s="2" t="s">
        <v>32</v>
      </c>
    </row>
    <row r="4" spans="1:20" x14ac:dyDescent="0.15">
      <c r="A4" s="1" t="s">
        <v>2</v>
      </c>
      <c r="B4" s="2" t="s">
        <v>33</v>
      </c>
    </row>
    <row r="5" spans="1:20" x14ac:dyDescent="0.15">
      <c r="A5" s="1" t="s">
        <v>3</v>
      </c>
      <c r="B5" s="2" t="s">
        <v>34</v>
      </c>
    </row>
    <row r="6" spans="1:20" x14ac:dyDescent="0.15">
      <c r="A6" s="1" t="s">
        <v>4</v>
      </c>
      <c r="B6" s="2" t="s">
        <v>35</v>
      </c>
    </row>
    <row r="7" spans="1:20" x14ac:dyDescent="0.15">
      <c r="A7" s="1" t="s">
        <v>5</v>
      </c>
      <c r="B7" s="2" t="s">
        <v>36</v>
      </c>
    </row>
    <row r="8" spans="1:20" x14ac:dyDescent="0.15">
      <c r="A8" s="1" t="s">
        <v>6</v>
      </c>
      <c r="B8" s="3" t="s">
        <v>37</v>
      </c>
    </row>
    <row r="9" spans="1:20" x14ac:dyDescent="0.15">
      <c r="A9" s="1" t="s">
        <v>8</v>
      </c>
      <c r="B9" s="2" t="s">
        <v>38</v>
      </c>
    </row>
    <row r="10" spans="1:20" x14ac:dyDescent="0.15">
      <c r="A10" s="1" t="s">
        <v>7</v>
      </c>
      <c r="B10" s="3" t="s">
        <v>39</v>
      </c>
    </row>
    <row r="13" spans="1:20" ht="14.25" x14ac:dyDescent="0.15">
      <c r="A13" s="75" t="s">
        <v>9</v>
      </c>
      <c r="B13" s="87" t="s">
        <v>10</v>
      </c>
      <c r="C13" s="88"/>
      <c r="D13" s="88"/>
      <c r="E13" s="89"/>
      <c r="F13" s="75" t="s">
        <v>11</v>
      </c>
      <c r="G13" s="82" t="s">
        <v>57</v>
      </c>
      <c r="H13" s="83"/>
      <c r="I13" s="83"/>
      <c r="J13" s="83"/>
      <c r="K13" s="83"/>
      <c r="L13" s="84"/>
      <c r="M13" s="82" t="s">
        <v>58</v>
      </c>
      <c r="N13" s="83"/>
      <c r="O13" s="83"/>
      <c r="P13" s="83"/>
      <c r="Q13" s="83"/>
      <c r="R13" s="84"/>
      <c r="S13" s="75" t="s">
        <v>12</v>
      </c>
      <c r="T13" s="75" t="s">
        <v>13</v>
      </c>
    </row>
    <row r="14" spans="1:20" ht="14.25" x14ac:dyDescent="0.15">
      <c r="A14" s="76"/>
      <c r="B14" s="90"/>
      <c r="C14" s="91"/>
      <c r="D14" s="91"/>
      <c r="E14" s="92"/>
      <c r="F14" s="76"/>
      <c r="G14" s="4" t="s">
        <v>14</v>
      </c>
      <c r="H14" s="4" t="s">
        <v>15</v>
      </c>
      <c r="I14" s="4" t="s">
        <v>61</v>
      </c>
      <c r="J14" s="4" t="s">
        <v>16</v>
      </c>
      <c r="K14" s="4" t="s">
        <v>17</v>
      </c>
      <c r="L14" s="4" t="s">
        <v>18</v>
      </c>
      <c r="M14" s="4" t="s">
        <v>14</v>
      </c>
      <c r="N14" s="4" t="s">
        <v>15</v>
      </c>
      <c r="O14" s="4" t="s">
        <v>61</v>
      </c>
      <c r="P14" s="4" t="s">
        <v>16</v>
      </c>
      <c r="Q14" s="4" t="s">
        <v>17</v>
      </c>
      <c r="R14" s="4" t="s">
        <v>18</v>
      </c>
      <c r="S14" s="76"/>
      <c r="T14" s="76"/>
    </row>
    <row r="15" spans="1:20" x14ac:dyDescent="0.15">
      <c r="A15" s="24" t="s">
        <v>68</v>
      </c>
      <c r="B15" s="12"/>
      <c r="C15" s="5"/>
      <c r="D15" s="5"/>
      <c r="E15" s="5"/>
      <c r="F15" s="5"/>
      <c r="G15" s="17"/>
      <c r="H15" s="6"/>
      <c r="I15" s="6"/>
      <c r="J15" s="17"/>
      <c r="K15" s="17"/>
      <c r="L15" s="6"/>
      <c r="M15" s="17"/>
      <c r="N15" s="6"/>
      <c r="O15" s="6"/>
      <c r="P15" s="17"/>
      <c r="Q15" s="17"/>
      <c r="R15" s="5"/>
      <c r="S15" s="5"/>
      <c r="T15" s="5"/>
    </row>
    <row r="16" spans="1:20" s="47" customFormat="1" x14ac:dyDescent="0.15">
      <c r="A16" s="24" t="s">
        <v>69</v>
      </c>
      <c r="B16" s="12"/>
      <c r="C16" s="5"/>
      <c r="D16" s="5"/>
      <c r="E16" s="5"/>
      <c r="F16" s="5"/>
      <c r="G16" s="17"/>
      <c r="H16" s="6"/>
      <c r="I16" s="6"/>
      <c r="J16" s="17"/>
      <c r="K16" s="17"/>
      <c r="L16" s="6"/>
      <c r="M16" s="17"/>
      <c r="N16" s="6"/>
      <c r="O16" s="6"/>
      <c r="P16" s="17"/>
      <c r="Q16" s="17"/>
      <c r="R16" s="5"/>
      <c r="S16" s="5"/>
      <c r="T16" s="5"/>
    </row>
    <row r="17" spans="1:20" x14ac:dyDescent="0.15">
      <c r="A17" s="5" t="s">
        <v>66</v>
      </c>
      <c r="B17" s="77" t="s">
        <v>23</v>
      </c>
      <c r="C17" s="78"/>
      <c r="D17" s="78"/>
      <c r="E17" s="79"/>
      <c r="F17" s="25" t="s">
        <v>24</v>
      </c>
      <c r="G17" s="11"/>
      <c r="H17" s="11" t="s">
        <v>63</v>
      </c>
      <c r="I17" s="10" t="s">
        <v>62</v>
      </c>
      <c r="J17" s="34" t="e">
        <f ca="1">IF(H17 = "",I17,SUMIF(B15:OFFSET(B16,-1,0),"*小计*",J15:OFFSET(J16,-1,0))*H17)</f>
        <v>#VALUE!</v>
      </c>
      <c r="K17" s="34" t="e">
        <f ca="1">J17*L17</f>
        <v>#VALUE!</v>
      </c>
      <c r="L17" s="6" t="s">
        <v>25</v>
      </c>
      <c r="M17" s="49"/>
      <c r="N17" s="50" t="s">
        <v>71</v>
      </c>
      <c r="O17" s="10" t="s">
        <v>72</v>
      </c>
      <c r="P17" s="10" t="e">
        <f ca="1">IF(N17 = "",O17,SUMIF(M15:OFFSET(M16,-1,0),"*小计*",P15:OFFSET(P16,-1,0))*N17)</f>
        <v>#VALUE!</v>
      </c>
      <c r="Q17" s="10" t="e">
        <f ca="1">P17*R17</f>
        <v>#VALUE!</v>
      </c>
      <c r="R17" s="6" t="s">
        <v>70</v>
      </c>
      <c r="S17" s="8"/>
      <c r="T17" s="8"/>
    </row>
    <row r="18" spans="1:20" x14ac:dyDescent="0.15">
      <c r="A18" s="5" t="s">
        <v>67</v>
      </c>
      <c r="B18" s="77" t="s">
        <v>27</v>
      </c>
      <c r="C18" s="78"/>
      <c r="D18" s="78"/>
      <c r="E18" s="79"/>
      <c r="F18" s="25" t="s">
        <v>28</v>
      </c>
      <c r="G18" s="11"/>
      <c r="H18" s="11" t="s">
        <v>65</v>
      </c>
      <c r="I18" s="10" t="s">
        <v>64</v>
      </c>
      <c r="J18" s="34" t="e">
        <f ca="1">IF(H18 = "",I18,SUMIF(B15:OFFSET(B18,-1,0),"*小计*",J15:OFFSET(J18,-1,0))*H18)</f>
        <v>#VALUE!</v>
      </c>
      <c r="K18" s="34" t="e">
        <f ca="1">J18*L18</f>
        <v>#VALUE!</v>
      </c>
      <c r="L18" s="6" t="s">
        <v>29</v>
      </c>
      <c r="M18" s="11"/>
      <c r="N18" s="10"/>
      <c r="O18" s="10"/>
      <c r="P18" s="10"/>
      <c r="Q18" s="8"/>
      <c r="R18" s="8"/>
      <c r="S18" s="8"/>
      <c r="T18" s="8"/>
    </row>
    <row r="19" spans="1:20" ht="14.25" x14ac:dyDescent="0.15">
      <c r="A19" s="68" t="s">
        <v>53</v>
      </c>
      <c r="B19" s="69"/>
      <c r="C19" s="69"/>
      <c r="D19" s="69"/>
      <c r="E19" s="69"/>
      <c r="F19" s="69"/>
      <c r="G19" s="69"/>
      <c r="H19" s="69"/>
      <c r="I19" s="70"/>
      <c r="J19" s="80">
        <f ca="1">SUMIF(A15:OFFSET(A19,-1,0),"小计（RMB）：",J15:OFFSET(J19,-1,0))+SUMIF(A15:OFFSET(A19,-1,0),"服务费",J15:OFFSET(J19,-1,0))+SUMIF(A15:OFFSET(A19,-1,0),"增值税",J15:OFFSET(J19,-1,0))</f>
        <v>0</v>
      </c>
      <c r="K19" s="81"/>
      <c r="L19" s="18"/>
      <c r="M19" s="68" t="s">
        <v>56</v>
      </c>
      <c r="N19" s="69"/>
      <c r="O19" s="70"/>
      <c r="P19" s="80">
        <f ca="1">SUMIF(O15:OFFSET(O19,-1,0),"小计（RMB）：",P15:OFFSET(P19,-1,0)) +SUMIF(A15:OFFSET(A19,-1,0),"服务费",P15:OFFSET(P19,-1,0))</f>
        <v>0</v>
      </c>
      <c r="Q19" s="81"/>
      <c r="R19" s="15"/>
      <c r="S19" s="15"/>
      <c r="T19" s="16"/>
    </row>
    <row r="20" spans="1:20" ht="14.25" x14ac:dyDescent="0.15">
      <c r="A20" s="68" t="s">
        <v>55</v>
      </c>
      <c r="B20" s="69"/>
      <c r="C20" s="69"/>
      <c r="D20" s="69"/>
      <c r="E20" s="69"/>
      <c r="F20" s="69"/>
      <c r="G20" s="69"/>
      <c r="H20" s="69"/>
      <c r="I20" s="70"/>
      <c r="J20" s="71">
        <f ca="1">J19- SUMIF(A15:A19,"增值税",J15:J19) -P19</f>
        <v>0</v>
      </c>
      <c r="K20" s="72"/>
      <c r="L20" s="19"/>
      <c r="M20" s="19"/>
      <c r="N20" s="19"/>
      <c r="O20" s="19"/>
      <c r="P20" s="19"/>
      <c r="Q20" s="19"/>
      <c r="R20" s="19"/>
      <c r="S20" s="19"/>
      <c r="T20" s="20"/>
    </row>
    <row r="21" spans="1:20" ht="14.25" x14ac:dyDescent="0.15">
      <c r="A21" s="68" t="s">
        <v>54</v>
      </c>
      <c r="B21" s="69"/>
      <c r="C21" s="69"/>
      <c r="D21" s="69"/>
      <c r="E21" s="69"/>
      <c r="F21" s="69"/>
      <c r="G21" s="69"/>
      <c r="H21" s="69"/>
      <c r="I21" s="70"/>
      <c r="J21" s="73">
        <f ca="1">IF(J19=0,0,J20/(J19-SUMIF(A15:A19,"增值税",J15:J19)))</f>
        <v>0</v>
      </c>
      <c r="K21" s="74"/>
      <c r="L21" s="21"/>
      <c r="M21" s="21"/>
      <c r="N21" s="21"/>
      <c r="O21" s="21"/>
      <c r="P21" s="21"/>
      <c r="Q21" s="21"/>
      <c r="R21" s="21"/>
      <c r="S21" s="21"/>
      <c r="T21" s="22"/>
    </row>
    <row r="25" spans="1:20" x14ac:dyDescent="0.15">
      <c r="Q25" s="9"/>
    </row>
  </sheetData>
  <mergeCells count="18">
    <mergeCell ref="A21:I21"/>
    <mergeCell ref="B17:E17"/>
    <mergeCell ref="J20:K20"/>
    <mergeCell ref="P19:Q19"/>
    <mergeCell ref="J19:K19"/>
    <mergeCell ref="B18:E18"/>
    <mergeCell ref="A19:I19"/>
    <mergeCell ref="A20:I20"/>
    <mergeCell ref="S13:S14"/>
    <mergeCell ref="T13:T14"/>
    <mergeCell ref="M13:R13"/>
    <mergeCell ref="J21:K21"/>
    <mergeCell ref="M19:O19"/>
    <mergeCell ref="A1:H1"/>
    <mergeCell ref="A13:A14"/>
    <mergeCell ref="B13:E14"/>
    <mergeCell ref="F13:F14"/>
    <mergeCell ref="G13:L13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workbookViewId="0">
      <selection sqref="A1:XFD2"/>
    </sheetView>
  </sheetViews>
  <sheetFormatPr defaultRowHeight="15" x14ac:dyDescent="0.25"/>
  <sheetData>
    <row r="1" spans="1:20" x14ac:dyDescent="0.25">
      <c r="A1" s="26" t="s">
        <v>19</v>
      </c>
      <c r="B1" s="27"/>
      <c r="C1" s="27"/>
      <c r="D1" s="27"/>
      <c r="E1" s="27"/>
      <c r="F1" s="27"/>
      <c r="G1" s="27"/>
      <c r="H1" s="27"/>
      <c r="I1" s="27"/>
      <c r="J1" s="28"/>
      <c r="K1" s="29"/>
      <c r="L1" s="29"/>
      <c r="M1" s="39"/>
      <c r="N1" s="39"/>
      <c r="O1" s="39"/>
      <c r="P1" s="39"/>
      <c r="Q1" s="39"/>
      <c r="R1" s="39"/>
      <c r="S1" s="39"/>
      <c r="T1" s="39"/>
    </row>
    <row r="2" spans="1:20" x14ac:dyDescent="0.25">
      <c r="A2" s="93" t="s">
        <v>52</v>
      </c>
      <c r="B2" s="94"/>
      <c r="C2" s="94"/>
      <c r="D2" s="94"/>
      <c r="E2" s="94"/>
      <c r="F2" s="94"/>
      <c r="G2" s="94"/>
      <c r="H2" s="94"/>
      <c r="I2" s="95"/>
      <c r="J2" s="96">
        <f>SUMIF(B1:B2,"*小计*",J1:J2)</f>
        <v>0</v>
      </c>
      <c r="K2" s="97"/>
      <c r="L2" s="14"/>
      <c r="M2" s="23"/>
      <c r="N2" s="46"/>
      <c r="O2" s="38" t="s">
        <v>52</v>
      </c>
      <c r="P2" s="96">
        <f>SUMIF(M1:M2,"*小计*",P1:P2)</f>
        <v>0</v>
      </c>
      <c r="Q2" s="97"/>
      <c r="R2" s="13"/>
      <c r="S2" s="13"/>
      <c r="T2" s="14"/>
    </row>
  </sheetData>
  <mergeCells count="3">
    <mergeCell ref="A2:I2"/>
    <mergeCell ref="J2:K2"/>
    <mergeCell ref="P2:Q2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workbookViewId="0">
      <selection activeCell="B1" sqref="A1:XFD2"/>
    </sheetView>
  </sheetViews>
  <sheetFormatPr defaultRowHeight="15" x14ac:dyDescent="0.25"/>
  <cols>
    <col min="2" max="2" width="32.140625" customWidth="1"/>
    <col min="3" max="3" width="16.7109375" customWidth="1"/>
    <col min="4" max="4" width="17.5703125" customWidth="1"/>
    <col min="13" max="13" width="20.85546875" bestFit="1" customWidth="1"/>
    <col min="14" max="14" width="20.85546875" customWidth="1"/>
    <col min="15" max="15" width="19.7109375" bestFit="1" customWidth="1"/>
    <col min="20" max="20" width="18.7109375" bestFit="1" customWidth="1"/>
  </cols>
  <sheetData>
    <row r="1" spans="1:20" x14ac:dyDescent="0.25">
      <c r="A1" s="102" t="s">
        <v>20</v>
      </c>
      <c r="B1" s="30" t="s">
        <v>21</v>
      </c>
      <c r="C1" s="31"/>
      <c r="D1" s="31"/>
      <c r="E1" s="31"/>
      <c r="F1" s="31"/>
      <c r="G1" s="31"/>
      <c r="H1" s="31"/>
      <c r="I1" s="31"/>
      <c r="J1" s="32"/>
      <c r="K1" s="33"/>
      <c r="L1" s="31"/>
      <c r="M1" s="40"/>
      <c r="N1" s="40"/>
      <c r="O1" s="41"/>
      <c r="P1" s="40"/>
      <c r="Q1" s="40"/>
      <c r="R1" s="41"/>
      <c r="S1" s="41"/>
      <c r="T1" s="41"/>
    </row>
    <row r="2" spans="1:20" x14ac:dyDescent="0.25">
      <c r="A2" s="103"/>
      <c r="B2" s="104" t="s">
        <v>59</v>
      </c>
      <c r="C2" s="104"/>
      <c r="D2" s="104"/>
      <c r="E2" s="104"/>
      <c r="F2" s="104"/>
      <c r="G2" s="104"/>
      <c r="H2" s="104"/>
      <c r="I2" s="104"/>
      <c r="J2" s="105">
        <f ca="1">SUM(K1:OFFSET(K2,-1,0))</f>
        <v>0</v>
      </c>
      <c r="K2" s="106"/>
      <c r="L2" s="48"/>
      <c r="M2" s="98" t="s">
        <v>59</v>
      </c>
      <c r="N2" s="99"/>
      <c r="O2" s="99"/>
      <c r="P2" s="100">
        <f ca="1">SUM(Q1:OFFSET(Q2,-1,0))</f>
        <v>0</v>
      </c>
      <c r="Q2" s="101"/>
      <c r="R2" s="42"/>
      <c r="S2" s="42"/>
      <c r="T2" s="43"/>
    </row>
  </sheetData>
  <mergeCells count="5">
    <mergeCell ref="M2:O2"/>
    <mergeCell ref="P2:Q2"/>
    <mergeCell ref="A1:A2"/>
    <mergeCell ref="B2:I2"/>
    <mergeCell ref="J2:K2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"/>
  <sheetViews>
    <sheetView topLeftCell="E1" workbookViewId="0">
      <selection activeCell="Q4" sqref="Q4"/>
    </sheetView>
  </sheetViews>
  <sheetFormatPr defaultRowHeight="15" x14ac:dyDescent="0.25"/>
  <cols>
    <col min="1" max="1" width="7.7109375" bestFit="1" customWidth="1"/>
    <col min="2" max="2" width="16.42578125" bestFit="1" customWidth="1"/>
    <col min="3" max="3" width="18.7109375" bestFit="1" customWidth="1"/>
    <col min="4" max="4" width="10.7109375" bestFit="1" customWidth="1"/>
    <col min="5" max="5" width="13" bestFit="1" customWidth="1"/>
    <col min="6" max="6" width="14.140625" bestFit="1" customWidth="1"/>
    <col min="7" max="7" width="13" bestFit="1" customWidth="1"/>
    <col min="8" max="8" width="13" customWidth="1"/>
    <col min="9" max="10" width="8.7109375" bestFit="1" customWidth="1"/>
    <col min="11" max="11" width="17.5703125" bestFit="1" customWidth="1"/>
    <col min="12" max="12" width="20.85546875" bestFit="1" customWidth="1"/>
    <col min="13" max="13" width="19.7109375" bestFit="1" customWidth="1"/>
    <col min="14" max="14" width="19.7109375" customWidth="1"/>
    <col min="15" max="15" width="8.7109375" bestFit="1" customWidth="1"/>
    <col min="17" max="17" width="24.28515625" bestFit="1" customWidth="1"/>
    <col min="18" max="18" width="20.85546875" bestFit="1" customWidth="1"/>
    <col min="19" max="19" width="18.7109375" bestFit="1" customWidth="1"/>
  </cols>
  <sheetData>
    <row r="1" spans="1:19" x14ac:dyDescent="0.25">
      <c r="A1" s="35" t="s">
        <v>40</v>
      </c>
      <c r="B1" s="36" t="s">
        <v>41</v>
      </c>
      <c r="C1" s="36" t="s">
        <v>42</v>
      </c>
      <c r="D1" s="36" t="s">
        <v>43</v>
      </c>
      <c r="E1" s="36" t="s">
        <v>44</v>
      </c>
      <c r="F1" s="44" t="s">
        <v>45</v>
      </c>
      <c r="G1" s="37" t="s">
        <v>46</v>
      </c>
      <c r="H1" s="37" t="s">
        <v>60</v>
      </c>
      <c r="I1" s="44" t="e">
        <f>F1*G1*H1</f>
        <v>#VALUE!</v>
      </c>
      <c r="J1" s="44" t="e">
        <f>I1*K1</f>
        <v>#VALUE!</v>
      </c>
      <c r="K1" s="37" t="s">
        <v>47</v>
      </c>
      <c r="L1" s="44" t="s">
        <v>48</v>
      </c>
      <c r="M1" s="37" t="s">
        <v>49</v>
      </c>
      <c r="N1" s="37" t="s">
        <v>83</v>
      </c>
      <c r="O1" s="44" t="e">
        <f>L1*M1*N1</f>
        <v>#VALUE!</v>
      </c>
      <c r="P1" s="44" t="e">
        <f>O1*Q1</f>
        <v>#VALUE!</v>
      </c>
      <c r="Q1" s="37" t="s">
        <v>84</v>
      </c>
      <c r="R1" s="36" t="s">
        <v>50</v>
      </c>
      <c r="S1" s="36" t="s">
        <v>51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20.85546875" bestFit="1" customWidth="1"/>
  </cols>
  <sheetData>
    <row r="1" spans="1:1" x14ac:dyDescent="0.25">
      <c r="A1" s="5" t="s">
        <v>22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16.42578125" bestFit="1" customWidth="1"/>
  </cols>
  <sheetData>
    <row r="1" spans="1:1" x14ac:dyDescent="0.25">
      <c r="A1" s="5" t="s">
        <v>26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workbookViewId="0">
      <selection activeCell="H8" sqref="H8"/>
    </sheetView>
  </sheetViews>
  <sheetFormatPr defaultRowHeight="15" x14ac:dyDescent="0.25"/>
  <sheetData>
    <row r="1" spans="1:20" x14ac:dyDescent="0.25">
      <c r="A1" s="26" t="s">
        <v>77</v>
      </c>
      <c r="B1" s="27"/>
      <c r="C1" s="27"/>
      <c r="D1" s="27"/>
      <c r="E1" s="27"/>
      <c r="F1" s="27"/>
      <c r="G1" s="27"/>
      <c r="H1" s="27"/>
      <c r="I1" s="27"/>
      <c r="J1" s="28"/>
      <c r="K1" s="29"/>
      <c r="L1" s="29"/>
      <c r="M1" s="39"/>
      <c r="N1" s="39"/>
      <c r="O1" s="39"/>
      <c r="P1" s="39"/>
      <c r="Q1" s="39"/>
      <c r="R1" s="39"/>
      <c r="S1" s="39"/>
      <c r="T1" s="39"/>
    </row>
    <row r="2" spans="1:20" x14ac:dyDescent="0.25">
      <c r="A2" s="93" t="s">
        <v>52</v>
      </c>
      <c r="B2" s="94"/>
      <c r="C2" s="94"/>
      <c r="D2" s="94"/>
      <c r="E2" s="94"/>
      <c r="F2" s="94"/>
      <c r="G2" s="94"/>
      <c r="H2" s="94"/>
      <c r="I2" s="95"/>
      <c r="J2" s="96">
        <f>SUMIF(B1:B2,"*小计*",J1:J2)</f>
        <v>0</v>
      </c>
      <c r="K2" s="97"/>
      <c r="L2" s="14"/>
      <c r="M2" s="23"/>
      <c r="N2" s="46"/>
      <c r="O2" s="53" t="s">
        <v>52</v>
      </c>
      <c r="P2" s="96">
        <f>SUMIF(M1:M2,"*小计*",P1:P2)</f>
        <v>0</v>
      </c>
      <c r="Q2" s="97"/>
      <c r="R2" s="13"/>
      <c r="S2" s="13"/>
      <c r="T2" s="14"/>
    </row>
  </sheetData>
  <mergeCells count="3">
    <mergeCell ref="A2:I2"/>
    <mergeCell ref="J2:K2"/>
    <mergeCell ref="P2:Q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收入对比</vt:lpstr>
      <vt:lpstr>预算平衡表</vt:lpstr>
      <vt:lpstr>结算平衡表</vt:lpstr>
      <vt:lpstr>subtemplate_1</vt:lpstr>
      <vt:lpstr>subtemplate_2</vt:lpstr>
      <vt:lpstr>subtemplate_3</vt:lpstr>
      <vt:lpstr>ifsubtemplate_1</vt:lpstr>
      <vt:lpstr>ifsubtemplate_2</vt:lpstr>
      <vt:lpstr>subtemplate_4</vt:lpstr>
      <vt:lpstr>subtemplate_5</vt:lpstr>
      <vt:lpstr>subtemplate_6</vt:lpstr>
      <vt:lpstr>ifsubtemplate_3</vt:lpstr>
      <vt:lpstr>ifsubtemplate_4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yzx余祝兴</dc:creator>
  <cp:lastModifiedBy>yzx余祝兴</cp:lastModifiedBy>
  <dcterms:created xsi:type="dcterms:W3CDTF">2016-01-05T03:35:36Z</dcterms:created>
  <dcterms:modified xsi:type="dcterms:W3CDTF">2016-07-01T08:51:17Z</dcterms:modified>
</cp:coreProperties>
</file>